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aster Folder\Master Folder\Approved\Pipe Division\Civil\Pipe Mill\Approved abstract\"/>
    </mc:Choice>
  </mc:AlternateContent>
  <bookViews>
    <workbookView xWindow="360" yWindow="105" windowWidth="10515" windowHeight="4695" activeTab="4"/>
  </bookViews>
  <sheets>
    <sheet name="RA 1" sheetId="7" r:id="rId1"/>
    <sheet name="RA 2" sheetId="1" r:id="rId2"/>
    <sheet name="RA 3" sheetId="2" r:id="rId3"/>
    <sheet name="RA 4" sheetId="4" r:id="rId4"/>
    <sheet name="RA 5" sheetId="3" r:id="rId5"/>
    <sheet name="Sheet1" sheetId="5" r:id="rId6"/>
    <sheet name="RA 5 Measurement" sheetId="6" r:id="rId7"/>
    <sheet name="RA 6" sheetId="8" r:id="rId8"/>
    <sheet name="RA 6 Measurement" sheetId="9" r:id="rId9"/>
  </sheets>
  <definedNames>
    <definedName name="_xlnm.Print_Area" localSheetId="3">'RA 4'!$A$4:$L$40</definedName>
    <definedName name="_xlnm.Print_Area" localSheetId="4">'RA 5'!$A$1:$L$38</definedName>
    <definedName name="_xlnm.Print_Area" localSheetId="6">'RA 5 Measurement'!$A$1:$G$243</definedName>
    <definedName name="_xlnm.Print_Area" localSheetId="7">'RA 6'!$A$1:$M$38</definedName>
    <definedName name="_xlnm.Print_Titles" localSheetId="3">'RA 4'!$4:$9</definedName>
    <definedName name="_xlnm.Print_Titles" localSheetId="4">'RA 5'!$1:$6</definedName>
    <definedName name="_xlnm.Print_Titles" localSheetId="6">'RA 5 Measurement'!$1:$4</definedName>
    <definedName name="_xlnm.Print_Titles" localSheetId="7">'RA 6'!$1:$6</definedName>
  </definedNames>
  <calcPr calcId="162913"/>
</workbook>
</file>

<file path=xl/calcChain.xml><?xml version="1.0" encoding="utf-8"?>
<calcChain xmlns="http://schemas.openxmlformats.org/spreadsheetml/2006/main">
  <c r="K15" i="8" l="1"/>
  <c r="I17" i="8" l="1"/>
  <c r="I28" i="8"/>
  <c r="L37" i="8"/>
  <c r="G37" i="8"/>
  <c r="E37" i="8"/>
  <c r="K37" i="8" s="1"/>
  <c r="D37" i="8"/>
  <c r="L36" i="8"/>
  <c r="M36" i="8" s="1"/>
  <c r="K36" i="8"/>
  <c r="I36" i="8"/>
  <c r="L34" i="8"/>
  <c r="G34" i="8"/>
  <c r="E34" i="8"/>
  <c r="K34" i="8" s="1"/>
  <c r="L33" i="8"/>
  <c r="M33" i="8" s="1"/>
  <c r="K33" i="8"/>
  <c r="I33" i="8"/>
  <c r="L31" i="8"/>
  <c r="M31" i="8" s="1"/>
  <c r="K31" i="8"/>
  <c r="I31" i="8"/>
  <c r="L30" i="8"/>
  <c r="M30" i="8" s="1"/>
  <c r="K30" i="8"/>
  <c r="I30" i="8"/>
  <c r="L28" i="8"/>
  <c r="M28" i="8" s="1"/>
  <c r="K28" i="8"/>
  <c r="L27" i="8"/>
  <c r="M27" i="8" s="1"/>
  <c r="K27" i="8"/>
  <c r="I27" i="8"/>
  <c r="D27" i="8"/>
  <c r="D33" i="8" s="1"/>
  <c r="L26" i="8"/>
  <c r="M26" i="8" s="1"/>
  <c r="K26" i="8"/>
  <c r="I26" i="8"/>
  <c r="G26" i="8"/>
  <c r="L25" i="8"/>
  <c r="M25" i="8" s="1"/>
  <c r="K25" i="8"/>
  <c r="I25" i="8"/>
  <c r="L24" i="8"/>
  <c r="M24" i="8" s="1"/>
  <c r="I24" i="8"/>
  <c r="L23" i="8"/>
  <c r="M23" i="8" s="1"/>
  <c r="K23" i="8"/>
  <c r="I23" i="8"/>
  <c r="L22" i="8"/>
  <c r="M22" i="8" s="1"/>
  <c r="K22" i="8"/>
  <c r="I22" i="8"/>
  <c r="L20" i="8"/>
  <c r="M20" i="8" s="1"/>
  <c r="K20" i="8"/>
  <c r="I20" i="8"/>
  <c r="L19" i="8"/>
  <c r="M19" i="8" s="1"/>
  <c r="K19" i="8"/>
  <c r="I19" i="8"/>
  <c r="L17" i="8"/>
  <c r="M17" i="8" s="1"/>
  <c r="K17" i="8"/>
  <c r="G17" i="8"/>
  <c r="L16" i="8"/>
  <c r="M16" i="8" s="1"/>
  <c r="K16" i="8"/>
  <c r="I16" i="8"/>
  <c r="L15" i="8"/>
  <c r="M15" i="8" s="1"/>
  <c r="I15" i="8"/>
  <c r="C15" i="8"/>
  <c r="L13" i="8"/>
  <c r="M13" i="8" s="1"/>
  <c r="K13" i="8"/>
  <c r="I13" i="8"/>
  <c r="L10" i="8"/>
  <c r="M10" i="8" s="1"/>
  <c r="I10" i="8"/>
  <c r="L9" i="8"/>
  <c r="M9" i="8" s="1"/>
  <c r="I9" i="8"/>
  <c r="L8" i="8"/>
  <c r="M8" i="8" s="1"/>
  <c r="I8" i="8"/>
  <c r="M37" i="8" l="1"/>
  <c r="M34" i="8"/>
  <c r="K38" i="8"/>
  <c r="M38" i="8"/>
  <c r="I37" i="8"/>
  <c r="I34" i="8"/>
  <c r="I38" i="8" s="1"/>
  <c r="D28" i="8"/>
  <c r="G29" i="9"/>
  <c r="F29" i="9"/>
  <c r="H16" i="9"/>
  <c r="H15" i="9"/>
  <c r="H17" i="9" s="1"/>
  <c r="H11" i="9"/>
  <c r="H12" i="9" s="1"/>
  <c r="K26" i="7" l="1"/>
  <c r="L26" i="7" s="1"/>
  <c r="J26" i="7"/>
  <c r="H26" i="7"/>
  <c r="K25" i="7"/>
  <c r="L25" i="7" s="1"/>
  <c r="J25" i="7"/>
  <c r="H25" i="7"/>
  <c r="J23" i="7"/>
  <c r="H23" i="7"/>
  <c r="K23" i="7" s="1"/>
  <c r="L23" i="7" s="1"/>
  <c r="J22" i="7"/>
  <c r="H22" i="7"/>
  <c r="K22" i="7" s="1"/>
  <c r="L22" i="7" s="1"/>
  <c r="K20" i="7"/>
  <c r="L20" i="7" s="1"/>
  <c r="J20" i="7"/>
  <c r="H20" i="7"/>
  <c r="K18" i="7"/>
  <c r="L18" i="7" s="1"/>
  <c r="J18" i="7"/>
  <c r="H18" i="7"/>
  <c r="K17" i="7"/>
  <c r="L17" i="7" s="1"/>
  <c r="J17" i="7"/>
  <c r="H17" i="7"/>
  <c r="K16" i="7"/>
  <c r="L16" i="7" s="1"/>
  <c r="J16" i="7"/>
  <c r="H16" i="7"/>
  <c r="K14" i="7"/>
  <c r="L14" i="7" s="1"/>
  <c r="J14" i="7"/>
  <c r="H14" i="7"/>
  <c r="K13" i="7"/>
  <c r="L13" i="7" s="1"/>
  <c r="J13" i="7"/>
  <c r="H13" i="7"/>
  <c r="K12" i="7"/>
  <c r="L12" i="7" s="1"/>
  <c r="J12" i="7"/>
  <c r="H12" i="7"/>
  <c r="H27" i="7" l="1"/>
  <c r="J27" i="7"/>
  <c r="L27" i="7"/>
  <c r="J28" i="3"/>
  <c r="K28" i="3"/>
  <c r="L28" i="3" s="1"/>
  <c r="J17" i="3"/>
  <c r="K17" i="3"/>
  <c r="L17" i="3" s="1"/>
  <c r="F17" i="3"/>
  <c r="F37" i="3"/>
  <c r="F34" i="3"/>
  <c r="H36" i="3"/>
  <c r="H33" i="3"/>
  <c r="H25" i="3"/>
  <c r="H26" i="3"/>
  <c r="H27" i="3"/>
  <c r="K37" i="3"/>
  <c r="E37" i="3"/>
  <c r="J37" i="3" s="1"/>
  <c r="D37" i="3"/>
  <c r="K36" i="3"/>
  <c r="L36" i="3" s="1"/>
  <c r="J36" i="3"/>
  <c r="K34" i="3"/>
  <c r="E34" i="3"/>
  <c r="J34" i="3" s="1"/>
  <c r="K33" i="3"/>
  <c r="L33" i="3" s="1"/>
  <c r="J33" i="3"/>
  <c r="K31" i="3"/>
  <c r="L31" i="3" s="1"/>
  <c r="J31" i="3"/>
  <c r="H31" i="3"/>
  <c r="K30" i="3"/>
  <c r="L30" i="3" s="1"/>
  <c r="J30" i="3"/>
  <c r="H30" i="3"/>
  <c r="K27" i="3"/>
  <c r="L27" i="3" s="1"/>
  <c r="J27" i="3"/>
  <c r="D27" i="3"/>
  <c r="D33" i="3" s="1"/>
  <c r="K26" i="3"/>
  <c r="L26" i="3" s="1"/>
  <c r="J26" i="3"/>
  <c r="F26" i="3"/>
  <c r="K25" i="3"/>
  <c r="L25" i="3" s="1"/>
  <c r="J25" i="3"/>
  <c r="K24" i="3"/>
  <c r="L24" i="3" s="1"/>
  <c r="H24" i="3"/>
  <c r="K23" i="3"/>
  <c r="L23" i="3" s="1"/>
  <c r="J23" i="3"/>
  <c r="H23" i="3"/>
  <c r="K22" i="3"/>
  <c r="L22" i="3" s="1"/>
  <c r="J22" i="3"/>
  <c r="H22" i="3"/>
  <c r="K20" i="3"/>
  <c r="L20" i="3" s="1"/>
  <c r="J20" i="3"/>
  <c r="H20" i="3"/>
  <c r="K19" i="3"/>
  <c r="L19" i="3" s="1"/>
  <c r="J19" i="3"/>
  <c r="H19" i="3"/>
  <c r="K16" i="3"/>
  <c r="L16" i="3" s="1"/>
  <c r="J16" i="3"/>
  <c r="H16" i="3"/>
  <c r="K15" i="3"/>
  <c r="L15" i="3" s="1"/>
  <c r="J15" i="3"/>
  <c r="H15" i="3"/>
  <c r="C15" i="3"/>
  <c r="K13" i="3"/>
  <c r="L13" i="3" s="1"/>
  <c r="J13" i="3"/>
  <c r="H13" i="3"/>
  <c r="K10" i="3"/>
  <c r="L10" i="3" s="1"/>
  <c r="H10" i="3"/>
  <c r="K9" i="3"/>
  <c r="L9" i="3" s="1"/>
  <c r="H9" i="3"/>
  <c r="K8" i="3"/>
  <c r="L8" i="3" s="1"/>
  <c r="H8" i="3"/>
  <c r="D28" i="3" l="1"/>
  <c r="H34" i="3"/>
  <c r="H37" i="3"/>
  <c r="J38" i="3"/>
  <c r="H38" i="3"/>
  <c r="L37" i="3"/>
  <c r="L34" i="3"/>
  <c r="L38" i="3" s="1"/>
  <c r="J32" i="4"/>
  <c r="J21" i="4"/>
  <c r="J31" i="4" l="1"/>
  <c r="J22" i="4"/>
  <c r="J19" i="4"/>
  <c r="K39" i="4"/>
  <c r="K38" i="4"/>
  <c r="L38" i="4" s="1"/>
  <c r="J38" i="4"/>
  <c r="J35" i="4"/>
  <c r="K36" i="4"/>
  <c r="K35" i="4"/>
  <c r="L35" i="4" s="1"/>
  <c r="K29" i="4"/>
  <c r="L29" i="4" s="1"/>
  <c r="K27" i="4"/>
  <c r="L27" i="4" s="1"/>
  <c r="K28" i="4"/>
  <c r="L28" i="4" s="1"/>
  <c r="J25" i="4"/>
  <c r="J27" i="4"/>
  <c r="J28" i="4"/>
  <c r="J24" i="4"/>
  <c r="J18" i="4"/>
  <c r="J16" i="4"/>
  <c r="C18" i="4"/>
  <c r="F28" i="4"/>
  <c r="D39" i="4"/>
  <c r="E39" i="4"/>
  <c r="J39" i="4" s="1"/>
  <c r="E36" i="4"/>
  <c r="L39" i="4" l="1"/>
  <c r="L36" i="4"/>
  <c r="J36" i="4"/>
  <c r="J29" i="4"/>
  <c r="D29" i="4"/>
  <c r="D35" i="4" s="1"/>
  <c r="G243" i="6"/>
  <c r="E243" i="6"/>
  <c r="D243" i="6"/>
  <c r="G216" i="6"/>
  <c r="G209" i="6"/>
  <c r="F192" i="6"/>
  <c r="F193" i="6"/>
  <c r="F194" i="6"/>
  <c r="F195" i="6"/>
  <c r="F196" i="6"/>
  <c r="F197" i="6"/>
  <c r="F198" i="6"/>
  <c r="F199" i="6"/>
  <c r="F200" i="6"/>
  <c r="F201" i="6"/>
  <c r="F202" i="6"/>
  <c r="F203" i="6"/>
  <c r="F204" i="6"/>
  <c r="F205" i="6"/>
  <c r="F206" i="6"/>
  <c r="F207" i="6"/>
  <c r="F208" i="6"/>
  <c r="F212" i="6"/>
  <c r="F213" i="6"/>
  <c r="F214" i="6"/>
  <c r="F215" i="6"/>
  <c r="F191" i="6"/>
  <c r="G188" i="6"/>
  <c r="G161" i="6"/>
  <c r="F154" i="6"/>
  <c r="F155" i="6"/>
  <c r="F156" i="6"/>
  <c r="F157" i="6"/>
  <c r="F158" i="6"/>
  <c r="F159" i="6"/>
  <c r="F160" i="6"/>
  <c r="F162" i="6"/>
  <c r="F164" i="6"/>
  <c r="F165" i="6"/>
  <c r="F166" i="6"/>
  <c r="F167" i="6"/>
  <c r="F168" i="6"/>
  <c r="F169" i="6"/>
  <c r="F170" i="6"/>
  <c r="F171" i="6"/>
  <c r="F172" i="6"/>
  <c r="F173" i="6"/>
  <c r="F174" i="6"/>
  <c r="F175" i="6"/>
  <c r="F176" i="6"/>
  <c r="F177" i="6"/>
  <c r="F178" i="6"/>
  <c r="F179" i="6"/>
  <c r="F180" i="6"/>
  <c r="F181" i="6"/>
  <c r="F182" i="6"/>
  <c r="F183" i="6"/>
  <c r="F184" i="6"/>
  <c r="F185" i="6"/>
  <c r="F186" i="6"/>
  <c r="F187" i="6"/>
  <c r="F153" i="6"/>
  <c r="G150" i="6"/>
  <c r="F137" i="6"/>
  <c r="F138" i="6"/>
  <c r="F139" i="6"/>
  <c r="F140" i="6"/>
  <c r="F141" i="6"/>
  <c r="F142" i="6"/>
  <c r="F143" i="6"/>
  <c r="F144" i="6"/>
  <c r="F145" i="6"/>
  <c r="F146" i="6"/>
  <c r="F147" i="6"/>
  <c r="F148" i="6"/>
  <c r="F149" i="6"/>
  <c r="F136" i="6"/>
  <c r="G133" i="6"/>
  <c r="F114" i="6"/>
  <c r="F115" i="6"/>
  <c r="F116" i="6"/>
  <c r="F117" i="6"/>
  <c r="F118" i="6"/>
  <c r="F119" i="6"/>
  <c r="F120" i="6"/>
  <c r="F121" i="6"/>
  <c r="F122" i="6"/>
  <c r="F123" i="6"/>
  <c r="F124" i="6"/>
  <c r="F125" i="6"/>
  <c r="F126" i="6"/>
  <c r="F127" i="6"/>
  <c r="F128" i="6"/>
  <c r="F129" i="6"/>
  <c r="F130" i="6"/>
  <c r="F131" i="6"/>
  <c r="F132" i="6"/>
  <c r="F113" i="6"/>
  <c r="G109" i="6"/>
  <c r="F100" i="6"/>
  <c r="F101" i="6"/>
  <c r="F102" i="6"/>
  <c r="F103" i="6"/>
  <c r="F104" i="6"/>
  <c r="F105" i="6"/>
  <c r="F106" i="6"/>
  <c r="F107" i="6"/>
  <c r="F108" i="6"/>
  <c r="F99" i="6"/>
  <c r="F91" i="6"/>
  <c r="F92" i="6"/>
  <c r="F93" i="6"/>
  <c r="F94" i="6"/>
  <c r="F90" i="6"/>
  <c r="G95" i="6"/>
  <c r="J40" i="4" l="1"/>
  <c r="F133" i="6"/>
  <c r="F161" i="6"/>
  <c r="F209" i="6"/>
  <c r="F216" i="6"/>
  <c r="F188" i="6"/>
  <c r="F150" i="6"/>
  <c r="F109" i="6"/>
  <c r="F95" i="6"/>
  <c r="G88" i="6" l="1"/>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G48" i="6"/>
  <c r="G49" i="6" s="1"/>
  <c r="G50" i="6" s="1"/>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G16" i="6"/>
  <c r="F15" i="6"/>
  <c r="F14" i="6"/>
  <c r="F13" i="6"/>
  <c r="F12" i="6"/>
  <c r="F11" i="6"/>
  <c r="G8" i="6"/>
  <c r="F7" i="6"/>
  <c r="F8" i="6" s="1"/>
  <c r="F88" i="6" l="1"/>
  <c r="F16" i="6"/>
  <c r="F48" i="6"/>
  <c r="F50" i="6" s="1"/>
  <c r="I10" i="5"/>
  <c r="I11" i="5"/>
  <c r="I12" i="5"/>
  <c r="I13" i="5"/>
  <c r="I14" i="5"/>
  <c r="I15" i="5"/>
  <c r="I16" i="5"/>
  <c r="I17" i="5"/>
  <c r="I18" i="5"/>
  <c r="I19" i="5"/>
  <c r="I20" i="5"/>
  <c r="I21" i="5"/>
  <c r="I22" i="5"/>
  <c r="I23" i="5"/>
  <c r="I24" i="5"/>
  <c r="I25" i="5"/>
  <c r="I26" i="5"/>
  <c r="I27" i="5"/>
  <c r="I28" i="5"/>
  <c r="I9" i="5"/>
  <c r="I29" i="5" s="1"/>
  <c r="I38" i="5" s="1"/>
  <c r="C26" i="5"/>
  <c r="C24" i="5"/>
  <c r="C20" i="5"/>
  <c r="C18" i="5"/>
  <c r="C10" i="5"/>
  <c r="C11" i="5" s="1"/>
  <c r="C12" i="5" s="1"/>
  <c r="C13" i="5" s="1"/>
  <c r="C14" i="5" s="1"/>
  <c r="C17" i="5" s="1"/>
  <c r="K32" i="4" l="1"/>
  <c r="L32" i="4" s="1"/>
  <c r="H32" i="4"/>
  <c r="K31" i="4"/>
  <c r="L31" i="4" s="1"/>
  <c r="H31" i="4"/>
  <c r="K26" i="4"/>
  <c r="L26" i="4" s="1"/>
  <c r="H26" i="4"/>
  <c r="K25" i="4"/>
  <c r="L25" i="4" s="1"/>
  <c r="H25" i="4"/>
  <c r="K24" i="4"/>
  <c r="L24" i="4" s="1"/>
  <c r="H24" i="4"/>
  <c r="K22" i="4"/>
  <c r="L22" i="4" s="1"/>
  <c r="H22" i="4"/>
  <c r="K21" i="4"/>
  <c r="L21" i="4" s="1"/>
  <c r="H21" i="4"/>
  <c r="K19" i="4"/>
  <c r="L19" i="4" s="1"/>
  <c r="H19" i="4"/>
  <c r="K18" i="4"/>
  <c r="L18" i="4" s="1"/>
  <c r="H18" i="4"/>
  <c r="K16" i="4"/>
  <c r="L16" i="4" s="1"/>
  <c r="H16" i="4"/>
  <c r="K13" i="4"/>
  <c r="L13" i="4" s="1"/>
  <c r="H13" i="4"/>
  <c r="K12" i="4"/>
  <c r="L12" i="4" s="1"/>
  <c r="H12" i="4"/>
  <c r="K11" i="4"/>
  <c r="L11" i="4" s="1"/>
  <c r="H11" i="4"/>
  <c r="M28" i="2"/>
  <c r="N28" i="2" s="1"/>
  <c r="J28" i="2"/>
  <c r="N27" i="2"/>
  <c r="M27" i="2"/>
  <c r="L27" i="2"/>
  <c r="J27" i="2"/>
  <c r="N25" i="2"/>
  <c r="M25" i="2"/>
  <c r="L25" i="2"/>
  <c r="N24" i="2"/>
  <c r="M24" i="2"/>
  <c r="L24" i="2"/>
  <c r="J24" i="2"/>
  <c r="N23" i="2"/>
  <c r="M23" i="2"/>
  <c r="J23" i="2"/>
  <c r="M21" i="2"/>
  <c r="N21" i="2" s="1"/>
  <c r="J21" i="2"/>
  <c r="M20" i="2"/>
  <c r="N20" i="2" s="1"/>
  <c r="L20" i="2"/>
  <c r="L29" i="2" s="1"/>
  <c r="N18" i="2"/>
  <c r="M18" i="2"/>
  <c r="J18" i="2"/>
  <c r="N17" i="2"/>
  <c r="M17" i="2"/>
  <c r="L17" i="2"/>
  <c r="J17" i="2"/>
  <c r="N16" i="2"/>
  <c r="M16" i="2"/>
  <c r="J16" i="2"/>
  <c r="M14" i="2"/>
  <c r="N14" i="2" s="1"/>
  <c r="J14" i="2"/>
  <c r="M13" i="2"/>
  <c r="N13" i="2" s="1"/>
  <c r="J13" i="2"/>
  <c r="N12" i="2"/>
  <c r="M12" i="2"/>
  <c r="J12" i="2"/>
  <c r="J29" i="2" s="1"/>
  <c r="K26" i="1"/>
  <c r="L26" i="1" s="1"/>
  <c r="J26" i="1"/>
  <c r="H26" i="1"/>
  <c r="K25" i="1"/>
  <c r="L25" i="1" s="1"/>
  <c r="J25" i="1"/>
  <c r="H25" i="1"/>
  <c r="J23" i="1"/>
  <c r="H23" i="1"/>
  <c r="K23" i="1" s="1"/>
  <c r="L23" i="1" s="1"/>
  <c r="J22" i="1"/>
  <c r="H22" i="1"/>
  <c r="K22" i="1" s="1"/>
  <c r="L22" i="1" s="1"/>
  <c r="K20" i="1"/>
  <c r="L20" i="1" s="1"/>
  <c r="J20" i="1"/>
  <c r="H20" i="1"/>
  <c r="K18" i="1"/>
  <c r="L18" i="1" s="1"/>
  <c r="J18" i="1"/>
  <c r="H18" i="1"/>
  <c r="K17" i="1"/>
  <c r="L17" i="1" s="1"/>
  <c r="J17" i="1"/>
  <c r="H17" i="1"/>
  <c r="K16" i="1"/>
  <c r="L16" i="1" s="1"/>
  <c r="J16" i="1"/>
  <c r="H16" i="1"/>
  <c r="K14" i="1"/>
  <c r="L14" i="1" s="1"/>
  <c r="J14" i="1"/>
  <c r="H14" i="1"/>
  <c r="K13" i="1"/>
  <c r="L13" i="1" s="1"/>
  <c r="J13" i="1"/>
  <c r="H13" i="1"/>
  <c r="K12" i="1"/>
  <c r="L12" i="1" s="1"/>
  <c r="J12" i="1"/>
  <c r="H12" i="1"/>
  <c r="N29" i="2" l="1"/>
  <c r="H27" i="1"/>
  <c r="L27" i="1"/>
  <c r="J27" i="1"/>
  <c r="H40" i="4"/>
  <c r="L40" i="4"/>
</calcChain>
</file>

<file path=xl/sharedStrings.xml><?xml version="1.0" encoding="utf-8"?>
<sst xmlns="http://schemas.openxmlformats.org/spreadsheetml/2006/main" count="982" uniqueCount="280">
  <si>
    <t xml:space="preserve">To </t>
  </si>
  <si>
    <t xml:space="preserve">Nakoda Pipe Implex </t>
  </si>
  <si>
    <t>Tilda, Chattisgarh</t>
  </si>
  <si>
    <t>Date of Submission-27th March 2023</t>
  </si>
  <si>
    <t>Work order No: SNIPIPL/WO/2022-23/041</t>
  </si>
  <si>
    <t>Date of Finalizing-13th April 2023</t>
  </si>
  <si>
    <t>Bill No RA2</t>
  </si>
  <si>
    <t>Sl No</t>
  </si>
  <si>
    <t>Item no</t>
  </si>
  <si>
    <t>Description</t>
  </si>
  <si>
    <t>Block</t>
  </si>
  <si>
    <t>Rate</t>
  </si>
  <si>
    <t xml:space="preserve">Unit </t>
  </si>
  <si>
    <t>As per Work order</t>
  </si>
  <si>
    <t>Upto last bill</t>
  </si>
  <si>
    <t>This Bill</t>
  </si>
  <si>
    <t>Total</t>
  </si>
  <si>
    <t>Quantity</t>
  </si>
  <si>
    <t>Amount</t>
  </si>
  <si>
    <t>A</t>
  </si>
  <si>
    <t>Earthwork &amp; Filling</t>
  </si>
  <si>
    <t>1 (a)</t>
  </si>
  <si>
    <t xml:space="preserve"> Earthwork in Excavation in all type of soil/soft rock &amp; Disposal of the surplus excavated material in spoil dumps, till area at all hieghts and descents within a lead upto 1000 Mtr including all</t>
  </si>
  <si>
    <t>Pipe Mill</t>
  </si>
  <si>
    <t>m3</t>
  </si>
  <si>
    <t>Backfilling in all posisison &amp; hieeght &amp; descent in foundation, pits, pie trenches, tunnel, sewer line around foundation &amp; structures etc with approved material within a lead f 1000 M including reclaiming from spoil heapsat all hieght transporting, depositing and dressing completed as directed</t>
  </si>
  <si>
    <t>2 (a)</t>
  </si>
  <si>
    <t>Watering &amp; Consolidation</t>
  </si>
  <si>
    <t>B</t>
  </si>
  <si>
    <t>Plain &amp; reinforced Cement Concrete</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</si>
  <si>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t>
  </si>
  <si>
    <t>Supplying, laying reinforced cement concrete (all grade) as defined by IS 456 up to +/- 3 M heights/depth with proper compaction and curing</t>
  </si>
  <si>
    <t>RCC Work for Cooling tower</t>
  </si>
  <si>
    <t>E</t>
  </si>
  <si>
    <t xml:space="preserve"> Formwork (Shuttering)</t>
  </si>
  <si>
    <t>Provinding and fixing qhuttering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 (For Cooling Tower)</t>
  </si>
  <si>
    <t>m2</t>
  </si>
  <si>
    <t>Soling Hardcore &amp; Others</t>
  </si>
  <si>
    <t>Providing and fixing of PVC water bar 230</t>
  </si>
  <si>
    <t>M</t>
  </si>
  <si>
    <t>Trimix flooring with vaccum dewatering including finishing power trowel</t>
  </si>
  <si>
    <t>C</t>
  </si>
  <si>
    <t>REINFORCEMENT WORK</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</si>
  <si>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t>
  </si>
  <si>
    <t>MT</t>
  </si>
  <si>
    <t>*</t>
  </si>
  <si>
    <t>Date of Submission-15th May 2023</t>
  </si>
  <si>
    <t>Date of Finalizing-27th May 2023</t>
  </si>
  <si>
    <t>Bill No RA3</t>
  </si>
  <si>
    <t>Pocket Fixing work</t>
  </si>
  <si>
    <t>Nos</t>
  </si>
  <si>
    <t>Bill No RA5</t>
  </si>
  <si>
    <t>Bill No RA4</t>
  </si>
  <si>
    <t>AG INFRATECH</t>
  </si>
  <si>
    <t>SITE -:SHREENAK0DA PIPE &amp; IMPEX PVT.LTD. KHAMARIYA  RAIPUR</t>
  </si>
  <si>
    <t>BILL OF QUANTITIES (ABSTRACT ) PIPE MILL AREA NEW 4TH RA BILL (fUNE-2023)</t>
  </si>
  <si>
    <t>S.NO</t>
  </si>
  <si>
    <t xml:space="preserve">Description of Work      </t>
  </si>
  <si>
    <t>Thise bill
Qty</t>
  </si>
  <si>
    <t>Previous
Bill Qty</t>
  </si>
  <si>
    <t>Total Qty.</t>
  </si>
  <si>
    <t>Thise bill
Amt.</t>
  </si>
  <si>
    <t>Previous
Bill Amt.</t>
  </si>
  <si>
    <t>Total Amt.</t>
  </si>
  <si>
    <t xml:space="preserve">RCC DISMANTING WORK(36)               </t>
  </si>
  <si>
    <t>Earth Excavation Work</t>
  </si>
  <si>
    <t>Back Filling Work</t>
  </si>
  <si>
    <t>Watering &amp; consolidating Work</t>
  </si>
  <si>
    <t>PCC Work</t>
  </si>
  <si>
    <t>RCC For Cooling Tower</t>
  </si>
  <si>
    <t>Shuttering Work for cooling Tower</t>
  </si>
  <si>
    <t>R/F Work for cooling tower</t>
  </si>
  <si>
    <t>RCC Work for M/C Foundation</t>
  </si>
  <si>
    <t>Shuttering Work for M/C Foundation</t>
  </si>
  <si>
    <t xml:space="preserve">Providing &amp; Fixing Water Bar </t>
  </si>
  <si>
    <t>Re-inforcement Work</t>
  </si>
  <si>
    <t>Flooring flotter Finishing work</t>
  </si>
  <si>
    <t>Shuttering pocket Fixing Work</t>
  </si>
  <si>
    <t xml:space="preserve">Brickwork Upto 3 Mtr </t>
  </si>
  <si>
    <t xml:space="preserve">Brickwork Above 3 Mtr </t>
  </si>
  <si>
    <t>Plaster Work Upto 3 Mtr</t>
  </si>
  <si>
    <t>Plaster Work Above 3 Mtr</t>
  </si>
  <si>
    <t>Labour Supply 8 Hrs (Skilled)</t>
  </si>
  <si>
    <t>RATE</t>
  </si>
  <si>
    <t>Labour Supply 8 Hrs (Un-Skilled)</t>
  </si>
  <si>
    <t>TOTAL:-</t>
  </si>
  <si>
    <t>4983844.Z2</t>
  </si>
  <si>
    <t>Unit</t>
  </si>
  <si>
    <t>RM</t>
  </si>
  <si>
    <t>Difference</t>
  </si>
  <si>
    <t>SHREE NAKODA PIPE IMPEX PVT LTD</t>
  </si>
  <si>
    <t>DETAIL OF MEASURMENT  &amp; CALCULATION Or qUANTITY PIPE MILL-3</t>
  </si>
  <si>
    <t>DESCRIPTION</t>
  </si>
  <si>
    <t>NOS</t>
  </si>
  <si>
    <t>LENGTH</t>
  </si>
  <si>
    <t>WIDTH</t>
  </si>
  <si>
    <t>H/D</t>
  </si>
  <si>
    <t>QTY</t>
  </si>
  <si>
    <t>REMARK</t>
  </si>
  <si>
    <t>RCC Dismantling work</t>
  </si>
  <si>
    <t>Man Panel Room Mill-01 Electric Cable Trench</t>
  </si>
  <si>
    <r>
      <rPr>
        <sz val="9.5"/>
        <color rgb="FFF9D154"/>
        <rFont val="Calibri"/>
        <family val="2"/>
      </rPr>
      <t xml:space="preserve">,. </t>
    </r>
    <r>
      <rPr>
        <sz val="9.5"/>
        <color rgb="FFF9CF56"/>
        <rFont val="Calibri"/>
        <family val="2"/>
      </rPr>
      <t xml:space="preserve">.  .   ,  .   </t>
    </r>
    <r>
      <rPr>
        <sz val="9.5"/>
        <color rgb="FFF9D359"/>
        <rFont val="Calibri"/>
        <family val="2"/>
      </rPr>
      <t xml:space="preserve">.....    </t>
    </r>
    <r>
      <rPr>
        <sz val="9.5"/>
        <color rgb="FFFBD154"/>
        <rFont val="Calibri"/>
        <family val="2"/>
      </rPr>
      <t xml:space="preserve">.  </t>
    </r>
    <r>
      <rPr>
        <sz val="9.5"/>
        <color rgb="FFF9D154"/>
        <rFont val="Calibri"/>
        <family val="2"/>
      </rPr>
      <t xml:space="preserve">.                           . </t>
    </r>
    <r>
      <rPr>
        <sz val="9.5"/>
        <color rgb="FFF9CF52"/>
        <rFont val="Calibri"/>
        <family val="2"/>
      </rPr>
      <t xml:space="preserve">.  </t>
    </r>
    <r>
      <rPr>
        <sz val="9.5"/>
        <color rgb="FFF6CD4D"/>
        <rFont val="Calibri"/>
        <family val="2"/>
      </rPr>
      <t xml:space="preserve">. </t>
    </r>
    <r>
      <rPr>
        <sz val="9.5"/>
        <color rgb="FFFBD356"/>
        <rFont val="Calibri"/>
        <family val="2"/>
      </rPr>
      <t>,</t>
    </r>
  </si>
  <si>
    <t>PCC work</t>
  </si>
  <si>
    <t>Cooling Tower Near W-Bridge</t>
  </si>
  <si>
    <t>1st Electric panel room bottom drain</t>
  </si>
  <si>
    <r>
      <rPr>
        <b/>
        <sz val="9.5"/>
        <color rgb="FF161616"/>
        <rFont val="Calibri"/>
        <family val="2"/>
      </rPr>
      <t xml:space="preserve">0.05 </t>
    </r>
    <r>
      <rPr>
        <b/>
        <sz val="9.5"/>
        <color rgb="FF484848"/>
        <rFont val="Calibri"/>
        <family val="2"/>
      </rPr>
      <t xml:space="preserve">mm </t>
    </r>
    <r>
      <rPr>
        <b/>
        <sz val="9.5"/>
        <color rgb="FF2A2A2A"/>
        <rFont val="Calibri"/>
        <family val="2"/>
      </rPr>
      <t>Thick</t>
    </r>
  </si>
  <si>
    <t>0.05mm Thick Rcc  Part-1</t>
  </si>
  <si>
    <t>(-) Deduct Pocket</t>
  </si>
  <si>
    <t>Offset</t>
  </si>
  <si>
    <t>(-) Deduct for to duct</t>
  </si>
  <si>
    <t>1st Electric panel room Column</t>
  </si>
  <si>
    <t>Lintel beam short side</t>
  </si>
  <si>
    <t>2nd Electric panel room Column</t>
  </si>
  <si>
    <t>Lintel beam long side</t>
  </si>
  <si>
    <t>Total Quantity</t>
  </si>
  <si>
    <t>.</t>
  </si>
  <si>
    <t>' .</t>
  </si>
  <si>
    <t>Prev Bill Quantity</t>
  </si>
  <si>
    <t>Total Quantity for RCC in This Bill</t>
  </si>
  <si>
    <t>A+B</t>
  </si>
  <si>
    <t>0.050 mm Thick</t>
  </si>
  <si>
    <t>0.450mm Thick Rcc  Part-1</t>
  </si>
  <si>
    <t>Drain (2.9+2.9+0.15=5.95)</t>
  </si>
  <si>
    <t>0.050mm Thick Rcc  Part-2
/circumference(2x3.14x5=31.40)</t>
  </si>
  <si>
    <t>0.050mm Thick Rcc  Part-3</t>
  </si>
  <si>
    <t>0.050mm Thick Rcc  Part—4</t>
  </si>
  <si>
    <t>0.050mm Thick Rcc  Part-4</t>
  </si>
  <si>
    <t>0.050mm Thick Rcc  Part-5
(4.4+1.2 +3.82 +18.40=27.82)</t>
  </si>
  <si>
    <t>0.050mm Thick Rcc  Part-5
(4.4+1.2 +3.82+18.40=27.82)</t>
  </si>
  <si>
    <t>0.050mm Thick Rcc  Part-5
(4.4+1.2+3.82 +18.40=27.82)</t>
  </si>
  <si>
    <t>0.050mm Thick Rcc  Part-6</t>
  </si>
  <si>
    <t>0.050mm Thick Rcc  Part-7</t>
  </si>
  <si>
    <t>All Drain  inner side (38.6+1.155+2.5+38.6+2.5+2.5+2.5+6.65+1.1+12.3+1.
25+3.82+3.65+0.3+17.38+17.380=150.935)</t>
  </si>
  <si>
    <t>All Drain  outer side
(38.6+0.3+ 1.155+3.1+38.6+0.3+3.1+6.65+1.1+12.3+0.
3+1.25+3.82 +0.3+3.65+0.3+17.38+0.3+17.380+0.3= 1
51.188)</t>
  </si>
  <si>
    <t>1st Electric panel room Column(0.23x4=0.92)</t>
  </si>
  <si>
    <t>Floor Drain side</t>
  </si>
  <si>
    <t>Lintel beam long side(0.23+0.15+0.15=0.53)</t>
  </si>
  <si>
    <t>PCC</t>
  </si>
  <si>
    <t>1st  Electric panel room bottom drain</t>
  </si>
  <si>
    <t>2 nd Electric panel room bottom drain</t>
  </si>
  <si>
    <t>Cooling Tower Near W-Bridge Raft</t>
  </si>
  <si>
    <t>Wall</t>
  </si>
  <si>
    <t>internal column</t>
  </si>
  <si>
    <t>Cooling Tower Near W-Bridge Pump Foundation</t>
  </si>
  <si>
    <t>Pcc</t>
  </si>
  <si>
    <t>Cooling Tower Near W-Bridge(5.2x4=20.80)</t>
  </si>
  <si>
    <t>RCC</t>
  </si>
  <si>
    <t>Cooling Tower Near W-Bridge Raft(5.0x4=20)</t>
  </si>
  <si>
    <t>Outer side Wall (4.40x4=17.60/</t>
  </si>
  <si>
    <t>inner side Wall(4.0x4= 16.0)</t>
  </si>
  <si>
    <t>internal column(0.3x4= 1.20)</t>
  </si>
  <si>
    <t>0.05 mm Thick</t>
  </si>
  <si>
    <t>0.05mm Thick Rcc  Part-2 (circle-3.14x5x5=78.S0)</t>
  </si>
  <si>
    <t>0.050mm Thick Rcc  Part—3</t>
  </si>
  <si>
    <t>) Deduct Pocket</t>
  </si>
  <si>
    <t>(-) Deduct for to Chamber</t>
  </si>
  <si>
    <t>(-) Deduct for All Drain (3.1+1.155+38.6+38.6+2.5+6.650+1.1+12.30+1.25+1.
25+3.820+3.650+17.38+17.380=147.48)</t>
  </si>
  <si>
    <t>1st Electric panel room Long Wall</t>
  </si>
  <si>
    <t>1st  Electric panel room Long Wall</t>
  </si>
  <si>
    <t>Short Wall</t>
  </si>
  <si>
    <t>RCC work for Cooling Tower</t>
  </si>
  <si>
    <t>Total Shuttering Work for M/C Foundation</t>
  </si>
  <si>
    <t>Total RCC work for Cooling Tower</t>
  </si>
  <si>
    <t>Shuttering work for Cooling Tower</t>
  </si>
  <si>
    <t>Total Shuttering work for Cooling Tower</t>
  </si>
  <si>
    <t>Flooring Flotter Finish Work</t>
  </si>
  <si>
    <t>Brick work Upto 3 Mtr GL</t>
  </si>
  <si>
    <t>Column</t>
  </si>
  <si>
    <t>DeductionDoor</t>
  </si>
  <si>
    <t>DeductionWindowl</t>
  </si>
  <si>
    <t>DeductionWindow2</t>
  </si>
  <si>
    <t>2ndElectricpanelroomLongWall</t>
  </si>
  <si>
    <t>2ndElectric panel roomLongWall</t>
  </si>
  <si>
    <t>ShortWall</t>
  </si>
  <si>
    <t>DeductionWindow1</t>
  </si>
  <si>
    <t>Shon Wall</t>
  </si>
  <si>
    <t>2nd Electric panel room Long Wall</t>
  </si>
  <si>
    <t>1st    Electric panel room Long Wall Outer side</t>
  </si>
  <si>
    <t>Top Portion</t>
  </si>
  <si>
    <t>1st Electric panel room Long Wall Outer side</t>
  </si>
  <si>
    <t>Short Wall Outer side</t>
  </si>
  <si>
    <t>1st Electric panel room Long Wall Inner side</t>
  </si>
  <si>
    <t>Deduction Window1</t>
  </si>
  <si>
    <t>Deduction Window2</t>
  </si>
  <si>
    <t>2nd Electric panel room Long Wall Outer side</t>
  </si>
  <si>
    <t>TopPortion</t>
  </si>
  <si>
    <t>ShortWall Outer side</t>
  </si>
  <si>
    <t>2nd Electric panel room Long Wall Inner side</t>
  </si>
  <si>
    <t>Short Wall Inner side</t>
  </si>
  <si>
    <t>Brick work Above 3 Mtr GL</t>
  </si>
  <si>
    <t>Total brick Work 0--3 Mtr</t>
  </si>
  <si>
    <t>Total brick Work 3--6 Mtr</t>
  </si>
  <si>
    <t>Plaster work Above 3 Mtr GL</t>
  </si>
  <si>
    <t>Total Plaster Work 0--3 Mtr</t>
  </si>
  <si>
    <t>Plaster work Upto 3 Mtr GL</t>
  </si>
  <si>
    <t>2nd Electri     anel room Long Wall Inner side</t>
  </si>
  <si>
    <t>Cooling Tower near W-Bridge Raft (4.20x4=16.80 m)</t>
  </si>
  <si>
    <t>Cooling tower  wall 1st Lift-1.20 m</t>
  </si>
  <si>
    <t>Cooling tower  wall 2nd Lift-1.20 m</t>
  </si>
  <si>
    <t>Cooling tower  wall 3rd Lift-1.20 m</t>
  </si>
  <si>
    <t>PIPE MILL-03 Shiltting M/C Foundation</t>
  </si>
  <si>
    <t>Work-Dismentaling RCC/Rod
Cutting/Excavation/Dressing/PCC/Steel
Binding/shuttring/RCC Casting</t>
  </si>
  <si>
    <t>Total Plaster work Above 3 Mtr GL</t>
  </si>
  <si>
    <t>Providing 7 Fixing Water bar</t>
  </si>
  <si>
    <t>Total Providing 7 Fixing Water bar</t>
  </si>
  <si>
    <t>Skilled</t>
  </si>
  <si>
    <t>Unskilled</t>
  </si>
  <si>
    <t>Labour Supply</t>
  </si>
  <si>
    <t>/8Hrs</t>
  </si>
  <si>
    <r>
      <t xml:space="preserve">Cooling Tower Near W-Bridge </t>
    </r>
    <r>
      <rPr>
        <sz val="10"/>
        <color rgb="FF131313"/>
        <rFont val="Calibri"/>
        <family val="2"/>
      </rPr>
      <t xml:space="preserve">Pump </t>
    </r>
    <r>
      <rPr>
        <sz val="10"/>
        <rFont val="Calibri"/>
        <family val="2"/>
      </rPr>
      <t>Foundation</t>
    </r>
  </si>
  <si>
    <r>
      <rPr>
        <sz val="10"/>
        <color rgb="FF0F0F0F"/>
        <rFont val="Calibri"/>
        <family val="2"/>
      </rPr>
      <t xml:space="preserve">2nd </t>
    </r>
    <r>
      <rPr>
        <sz val="10"/>
        <rFont val="Calibri"/>
        <family val="2"/>
      </rPr>
      <t>Electric panel room bottom drain</t>
    </r>
  </si>
  <si>
    <r>
      <t xml:space="preserve">(-) </t>
    </r>
    <r>
      <rPr>
        <sz val="10"/>
        <color rgb="FF131313"/>
        <rFont val="Calibri"/>
        <family val="2"/>
      </rPr>
      <t xml:space="preserve">Deduct </t>
    </r>
    <r>
      <rPr>
        <sz val="10"/>
        <rFont val="Calibri"/>
        <family val="2"/>
      </rPr>
      <t>Pocket</t>
    </r>
  </si>
  <si>
    <r>
      <t>0.05</t>
    </r>
    <r>
      <rPr>
        <sz val="10"/>
        <color rgb="FF262626"/>
        <rFont val="Calibri"/>
        <family val="2"/>
      </rPr>
      <t xml:space="preserve">mm </t>
    </r>
    <r>
      <rPr>
        <sz val="10"/>
        <rFont val="Calibri"/>
        <family val="2"/>
      </rPr>
      <t>Thick Rcc  Part-2(circle-3.14x5x5=78.50)</t>
    </r>
  </si>
  <si>
    <r>
      <t xml:space="preserve">(-) </t>
    </r>
    <r>
      <rPr>
        <sz val="10"/>
        <color rgb="FF1A1A1A"/>
        <rFont val="Calibri"/>
        <family val="2"/>
      </rPr>
      <t xml:space="preserve">Deduct </t>
    </r>
    <r>
      <rPr>
        <sz val="10"/>
        <rFont val="Calibri"/>
        <family val="2"/>
      </rPr>
      <t>Pocket</t>
    </r>
  </si>
  <si>
    <r>
      <rPr>
        <sz val="10"/>
        <color rgb="FF111111"/>
        <rFont val="Calibri"/>
        <family val="2"/>
      </rPr>
      <t>0.050</t>
    </r>
    <r>
      <rPr>
        <sz val="10"/>
        <color rgb="FF1D1D1D"/>
        <rFont val="Calibri"/>
        <family val="2"/>
      </rPr>
      <t xml:space="preserve">mm </t>
    </r>
    <r>
      <rPr>
        <sz val="10"/>
        <rFont val="Calibri"/>
        <family val="2"/>
      </rPr>
      <t>Thick Rcc  Part-3</t>
    </r>
  </si>
  <si>
    <r>
      <t>0.050</t>
    </r>
    <r>
      <rPr>
        <sz val="10"/>
        <color rgb="FF1A1A1A"/>
        <rFont val="Calibri"/>
        <family val="2"/>
      </rPr>
      <t xml:space="preserve">mm </t>
    </r>
    <r>
      <rPr>
        <sz val="10"/>
        <color rgb="FF131313"/>
        <rFont val="Calibri"/>
        <family val="2"/>
      </rPr>
      <t xml:space="preserve">Thick </t>
    </r>
    <r>
      <rPr>
        <sz val="10"/>
        <rFont val="Calibri"/>
        <family val="2"/>
      </rPr>
      <t>Rcc  Part-4</t>
    </r>
  </si>
  <si>
    <r>
      <rPr>
        <sz val="10"/>
        <rFont val="Calibri"/>
        <family val="2"/>
      </rPr>
      <t xml:space="preserve">0.050mm Thick Rcc  Part-5
</t>
    </r>
    <r>
      <rPr>
        <sz val="10"/>
        <color rgb="FF0F0F0F"/>
        <rFont val="Calibri"/>
        <family val="2"/>
      </rPr>
      <t>(4.4+</t>
    </r>
    <r>
      <rPr>
        <sz val="10"/>
        <rFont val="Calibri"/>
        <family val="2"/>
      </rPr>
      <t xml:space="preserve">1.2 +3.82 </t>
    </r>
    <r>
      <rPr>
        <sz val="10"/>
        <color rgb="FF444444"/>
        <rFont val="Calibri"/>
        <family val="2"/>
      </rPr>
      <t>+</t>
    </r>
    <r>
      <rPr>
        <sz val="10"/>
        <rFont val="Calibri"/>
        <family val="2"/>
      </rPr>
      <t>18.40=27.82)</t>
    </r>
  </si>
  <si>
    <r>
      <rPr>
        <sz val="10"/>
        <color rgb="FF0F0F0F"/>
        <rFont val="Calibri"/>
        <family val="2"/>
      </rPr>
      <t>0.050</t>
    </r>
    <r>
      <rPr>
        <sz val="10"/>
        <color rgb="FF161616"/>
        <rFont val="Calibri"/>
        <family val="2"/>
      </rPr>
      <t xml:space="preserve">mm </t>
    </r>
    <r>
      <rPr>
        <sz val="10"/>
        <rFont val="Calibri"/>
        <family val="2"/>
      </rPr>
      <t>Thick Rcc  Part-6</t>
    </r>
  </si>
  <si>
    <r>
      <rPr>
        <sz val="10"/>
        <color rgb="FF111111"/>
        <rFont val="Calibri"/>
        <family val="2"/>
      </rPr>
      <t xml:space="preserve">(-) </t>
    </r>
    <r>
      <rPr>
        <sz val="10"/>
        <rFont val="Calibri"/>
        <family val="2"/>
      </rPr>
      <t>Deduct for to Chamber</t>
    </r>
  </si>
  <si>
    <r>
      <rPr>
        <sz val="10"/>
        <rFont val="Calibri"/>
        <family val="2"/>
      </rPr>
      <t xml:space="preserve">(-) Deduct for </t>
    </r>
    <r>
      <rPr>
        <sz val="10"/>
        <color rgb="FF3F3F3F"/>
        <rFont val="Calibri"/>
        <family val="2"/>
      </rPr>
      <t xml:space="preserve">All </t>
    </r>
    <r>
      <rPr>
        <sz val="10"/>
        <rFont val="Calibri"/>
        <family val="2"/>
      </rPr>
      <t xml:space="preserve">Drain </t>
    </r>
    <r>
      <rPr>
        <sz val="10"/>
        <color rgb="FF0F0F0F"/>
        <rFont val="Calibri"/>
        <family val="2"/>
      </rPr>
      <t>(3.1+</t>
    </r>
    <r>
      <rPr>
        <sz val="10"/>
        <rFont val="Calibri"/>
        <family val="2"/>
      </rPr>
      <t>1.155+38.6+38.6+2.5+6.650+1.1+12.30+1.25+</t>
    </r>
    <r>
      <rPr>
        <sz val="10"/>
        <color rgb="FF181818"/>
        <rFont val="Calibri"/>
        <family val="2"/>
      </rPr>
      <t xml:space="preserve">1.
</t>
    </r>
    <r>
      <rPr>
        <sz val="10"/>
        <rFont val="Calibri"/>
        <family val="2"/>
      </rPr>
      <t>25+3.820+3.650+17.38+17.380=</t>
    </r>
    <r>
      <rPr>
        <sz val="10"/>
        <color rgb="FF1C1C1C"/>
        <rFont val="Calibri"/>
        <family val="2"/>
      </rPr>
      <t>147.48)</t>
    </r>
  </si>
  <si>
    <r>
      <t xml:space="preserve">c foundation total Drain sloping part </t>
    </r>
    <r>
      <rPr>
        <sz val="10"/>
        <color rgb="FF0C0C0C"/>
        <rFont val="Calibri"/>
        <family val="2"/>
      </rPr>
      <t xml:space="preserve">avg </t>
    </r>
    <r>
      <rPr>
        <sz val="10"/>
        <rFont val="Calibri"/>
        <family val="2"/>
      </rPr>
      <t xml:space="preserve">thick-0.15 </t>
    </r>
    <r>
      <rPr>
        <sz val="10"/>
        <color rgb="FF3F3F3F"/>
        <rFont val="Calibri"/>
        <family val="2"/>
      </rPr>
      <t>mm</t>
    </r>
  </si>
  <si>
    <r>
      <t xml:space="preserve">Lintel beam </t>
    </r>
    <r>
      <rPr>
        <sz val="10"/>
        <color rgb="FF111111"/>
        <rFont val="Calibri"/>
        <family val="2"/>
      </rPr>
      <t xml:space="preserve">long </t>
    </r>
    <r>
      <rPr>
        <sz val="10"/>
        <rFont val="Calibri"/>
        <family val="2"/>
      </rPr>
      <t>side</t>
    </r>
  </si>
  <si>
    <t>RCC Dismantling</t>
  </si>
  <si>
    <t>Mason Works</t>
  </si>
  <si>
    <t>Brickwork 0--3 Mtr</t>
  </si>
  <si>
    <t>Brickwork 3--6 Mtr</t>
  </si>
  <si>
    <t>Plaster 0--3 Mtr</t>
  </si>
  <si>
    <t>Plaster 3--6 Mtr</t>
  </si>
  <si>
    <t>Skilled Labour Supply-8 Hrs</t>
  </si>
  <si>
    <t>Un-Skilled Labour Supply-8 Hrs</t>
  </si>
  <si>
    <t>53(a)</t>
  </si>
  <si>
    <t>53(b)</t>
  </si>
  <si>
    <t>0--3 Mtrs</t>
  </si>
  <si>
    <t xml:space="preserve">Rate </t>
  </si>
  <si>
    <t>0--3 Mtr</t>
  </si>
  <si>
    <t>Plastering &amp; Finishing Items</t>
  </si>
  <si>
    <t>TMT Work for Cooling tower</t>
  </si>
  <si>
    <t>Shuttering Work for Cooling Tower</t>
  </si>
  <si>
    <t>Block:- pipe Mill</t>
  </si>
  <si>
    <t>To Nakoda Pipe Impex Povt Ltd</t>
  </si>
  <si>
    <t>Date of Finalizing-30th july 2023</t>
  </si>
  <si>
    <t>{Shrikomp} Grouting work</t>
  </si>
  <si>
    <t>Pressure grouting</t>
  </si>
  <si>
    <t>Date of Finalizing-27th june 2023</t>
  </si>
  <si>
    <t>Excavation 0--3 Mtr With a lead of 1000 Mtr</t>
  </si>
  <si>
    <t>Backfilling</t>
  </si>
  <si>
    <t>Plain Cement concrete 0--3 Mtr</t>
  </si>
  <si>
    <t>Reinforced cement concrete (all grade) 0--3 Mtr</t>
  </si>
  <si>
    <t>Shuttering With 12 mm ply {0--3}Mtr (For Cooling Tower)</t>
  </si>
  <si>
    <t>Reinforcement Work {0--3}Mtr</t>
  </si>
  <si>
    <t>Reinforcement Work {0--3}Mtr For Cooling Tower</t>
  </si>
  <si>
    <t>Bill No RA 1</t>
  </si>
  <si>
    <t>DETAIL OF MEASURMENT &amp; CALCULATION OF QUANTITY PIPE MILL-3</t>
  </si>
  <si>
    <t>AG INFRATECH-AUG-2023</t>
  </si>
  <si>
    <t>LENGTH (M)</t>
  </si>
  <si>
    <t>WIDTH (M)</t>
  </si>
  <si>
    <t>1.RCC Work</t>
  </si>
  <si>
    <t>Pipe Mill-03 Near cooling Tower pump foundation</t>
  </si>
  <si>
    <t>Total Qty. for RCC Work</t>
  </si>
  <si>
    <t>Cum</t>
  </si>
  <si>
    <t>2.  Shuttring Work</t>
  </si>
  <si>
    <t>Total Qty. For Shuttring Work</t>
  </si>
  <si>
    <t>Sqm</t>
  </si>
  <si>
    <t xml:space="preserve">Skilled Labour </t>
  </si>
  <si>
    <t>Unskilled Labour</t>
  </si>
  <si>
    <t>Work-pipe mill-03 to GI Mill-01 Rail track Moorum filling &amp; Blast Speredding</t>
  </si>
  <si>
    <t>Date-13/08/2023</t>
  </si>
  <si>
    <t>Date-14/08/2023</t>
  </si>
  <si>
    <t>Work-W-Bright Rcc Wall Deshmentling &amp; Wastage Material Cleaning Work</t>
  </si>
  <si>
    <t>Date-28/08/2023</t>
  </si>
  <si>
    <t>Date-29/08/2023</t>
  </si>
  <si>
    <t>Work-Labour Quarter Room Rcc Wall Deshmentling work &amp; Door &amp; Window Fitting &amp; Wastage Material Cleaning/Finishing Work</t>
  </si>
  <si>
    <t>Date-30/08/2023</t>
  </si>
  <si>
    <t>total</t>
  </si>
  <si>
    <t>Struc.</t>
  </si>
  <si>
    <t>Grid</t>
  </si>
  <si>
    <t>Date of Finalizing-13th september 2023</t>
  </si>
  <si>
    <t>Bill No RA6</t>
  </si>
  <si>
    <t>old</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</si>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</sst>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409]mmmm\ d\,\ yyyy;@"/>
    <numFmt numFmtId="165" formatCode="0.000"/>
  </numFmts>
  <fonts count="7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i/>
      <u/>
      <sz val="11"/>
      <color theme="1"/>
      <name val="Calibri"/>
      <family val="2"/>
      <scheme val="minor"/>
    </font>
    <font>
      <u/>
      <sz val="11"/>
      <color theme="1"/>
      <name val="Calibri"/>
      <family val="2"/>
      <scheme val="minor"/>
    </font>
    <font>
      <i/>
      <sz val="11"/>
      <color theme="1"/>
      <name val="Calibri"/>
      <family val="2"/>
      <scheme val="minor"/>
    </font>
    <font>
      <i/>
      <sz val="12"/>
      <color theme="1"/>
      <name val="Calibri"/>
      <family val="2"/>
      <scheme val="minor"/>
    </font>
    <font>
      <i/>
      <sz val="12"/>
      <color indexed="8"/>
      <name val="Calibri"/>
      <family val="2"/>
      <scheme val="minor"/>
    </font>
    <font>
      <b/>
      <i/>
      <sz val="11"/>
      <color theme="0"/>
      <name val="Calibri"/>
      <family val="2"/>
      <scheme val="minor"/>
    </font>
    <font>
      <b/>
      <i/>
      <sz val="12"/>
      <color theme="0"/>
      <name val="Calibri"/>
      <family val="2"/>
      <scheme val="minor"/>
    </font>
    <font>
      <i/>
      <sz val="11"/>
      <color theme="0"/>
      <name val="Calibri"/>
      <family val="2"/>
      <scheme val="minor"/>
    </font>
    <font>
      <i/>
      <sz val="12"/>
      <color theme="0"/>
      <name val="Calibri"/>
      <family val="2"/>
      <scheme val="minor"/>
    </font>
    <font>
      <i/>
      <u/>
      <sz val="11"/>
      <color theme="1"/>
      <name val="Calibri"/>
      <family val="2"/>
      <scheme val="minor"/>
    </font>
    <font>
      <sz val="11"/>
      <color theme="0"/>
      <name val="Artifakt Element Heavy"/>
      <family val="2"/>
    </font>
    <font>
      <b/>
      <sz val="9.5"/>
      <color rgb="FFFFFF00"/>
      <name val="Artifakt Element Heavy"/>
      <family val="2"/>
    </font>
    <font>
      <b/>
      <sz val="9.5"/>
      <color theme="0"/>
      <name val="Artifakt Element Heavy"/>
      <family val="2"/>
    </font>
    <font>
      <sz val="9.5"/>
      <color theme="0"/>
      <name val="Artifakt Element Heavy"/>
      <family val="2"/>
    </font>
    <font>
      <sz val="10"/>
      <color theme="0"/>
      <name val="Artifakt Element Heavy"/>
      <family val="2"/>
    </font>
    <font>
      <sz val="9.5"/>
      <name val="Calibri"/>
      <family val="2"/>
    </font>
    <font>
      <sz val="10"/>
      <color rgb="FF000000"/>
      <name val="Calibri"/>
      <family val="2"/>
    </font>
    <font>
      <sz val="10"/>
      <name val="Calibri"/>
      <family val="2"/>
    </font>
    <font>
      <b/>
      <sz val="10"/>
      <color rgb="FF000000"/>
      <name val="Calibri"/>
      <family val="2"/>
    </font>
    <font>
      <sz val="9.5"/>
      <color rgb="FFF9D154"/>
      <name val="Calibri"/>
      <family val="2"/>
    </font>
    <font>
      <sz val="9.5"/>
      <color rgb="FFF9CF56"/>
      <name val="Calibri"/>
      <family val="2"/>
    </font>
    <font>
      <sz val="9.5"/>
      <color rgb="FFF9D359"/>
      <name val="Calibri"/>
      <family val="2"/>
    </font>
    <font>
      <sz val="9.5"/>
      <color rgb="FFFBD154"/>
      <name val="Calibri"/>
      <family val="2"/>
    </font>
    <font>
      <sz val="9.5"/>
      <color rgb="FFF9CF52"/>
      <name val="Calibri"/>
      <family val="2"/>
    </font>
    <font>
      <sz val="9.5"/>
      <color rgb="FFF6CD4D"/>
      <name val="Calibri"/>
      <family val="2"/>
    </font>
    <font>
      <sz val="9.5"/>
      <color rgb="FFFBD356"/>
      <name val="Calibri"/>
      <family val="2"/>
    </font>
    <font>
      <sz val="9.5"/>
      <color rgb="FF000000"/>
      <name val="Calibri"/>
      <family val="2"/>
    </font>
    <font>
      <b/>
      <sz val="9.5"/>
      <name val="Calibri"/>
      <family val="2"/>
    </font>
    <font>
      <b/>
      <sz val="9.5"/>
      <color rgb="FF161616"/>
      <name val="Calibri"/>
      <family val="2"/>
    </font>
    <font>
      <b/>
      <sz val="9.5"/>
      <color rgb="FF484848"/>
      <name val="Calibri"/>
      <family val="2"/>
    </font>
    <font>
      <b/>
      <sz val="9.5"/>
      <color rgb="FF2A2A2A"/>
      <name val="Calibri"/>
      <family val="2"/>
    </font>
    <font>
      <b/>
      <sz val="10"/>
      <color theme="0"/>
      <name val="Calibri"/>
      <family val="2"/>
    </font>
    <font>
      <sz val="10"/>
      <color rgb="FF000000"/>
      <name val="Artifakt Element Heavy"/>
      <family val="2"/>
    </font>
    <font>
      <b/>
      <sz val="10"/>
      <name val="Calibri"/>
      <family val="2"/>
    </font>
    <font>
      <b/>
      <sz val="11"/>
      <name val="Calibri"/>
      <family val="2"/>
      <scheme val="minor"/>
    </font>
    <font>
      <b/>
      <sz val="10"/>
      <color rgb="FF2D2D2D"/>
      <name val="Calibri"/>
      <family val="2"/>
    </font>
    <font>
      <b/>
      <sz val="10"/>
      <color rgb="FF242424"/>
      <name val="Calibri"/>
      <family val="2"/>
    </font>
    <font>
      <b/>
      <sz val="10"/>
      <color rgb="FF1C1C1C"/>
      <name val="Calibri"/>
      <family val="2"/>
    </font>
    <font>
      <sz val="10"/>
      <color theme="1"/>
      <name val="Calibri"/>
      <family val="2"/>
      <scheme val="minor"/>
    </font>
    <font>
      <sz val="10"/>
      <color rgb="FF3A3A3A"/>
      <name val="Calibri"/>
      <family val="2"/>
    </font>
    <font>
      <sz val="10"/>
      <color rgb="FF131313"/>
      <name val="Calibri"/>
      <family val="2"/>
    </font>
    <font>
      <sz val="10"/>
      <color rgb="FF484848"/>
      <name val="Calibri"/>
      <family val="2"/>
    </font>
    <font>
      <sz val="10"/>
      <color rgb="FF111111"/>
      <name val="Calibri"/>
      <family val="2"/>
    </font>
    <font>
      <sz val="10"/>
      <color rgb="FF0E0E0E"/>
      <name val="Calibri"/>
      <family val="2"/>
    </font>
    <font>
      <sz val="10"/>
      <color rgb="FF0F0F0F"/>
      <name val="Calibri"/>
      <family val="2"/>
    </font>
    <font>
      <sz val="10"/>
      <color rgb="FF212121"/>
      <name val="Calibri"/>
      <family val="2"/>
    </font>
    <font>
      <sz val="10"/>
      <color rgb="FF262626"/>
      <name val="Calibri"/>
      <family val="2"/>
    </font>
    <font>
      <sz val="10"/>
      <color rgb="FF1A1A1A"/>
      <name val="Calibri"/>
      <family val="2"/>
    </font>
    <font>
      <sz val="10"/>
      <color rgb="FF1D1D1D"/>
      <name val="Calibri"/>
      <family val="2"/>
    </font>
    <font>
      <sz val="10"/>
      <color rgb="FF313131"/>
      <name val="Calibri"/>
      <family val="2"/>
    </font>
    <font>
      <sz val="10"/>
      <color rgb="FF3F3F3F"/>
      <name val="Calibri"/>
      <family val="2"/>
    </font>
    <font>
      <sz val="10"/>
      <color rgb="FF0C0C0C"/>
      <name val="Calibri"/>
      <family val="2"/>
    </font>
    <font>
      <sz val="10"/>
      <color rgb="FF4D4D4D"/>
      <name val="Calibri"/>
      <family val="2"/>
    </font>
    <font>
      <sz val="10"/>
      <color rgb="FF161616"/>
      <name val="Calibri"/>
      <family val="2"/>
    </font>
    <font>
      <sz val="10"/>
      <color rgb="FF444444"/>
      <name val="Calibri"/>
      <family val="2"/>
    </font>
    <font>
      <sz val="10"/>
      <color rgb="FF151515"/>
      <name val="Calibri"/>
      <family val="2"/>
    </font>
    <font>
      <sz val="10"/>
      <color rgb="FF414141"/>
      <name val="Calibri"/>
      <family val="2"/>
    </font>
    <font>
      <sz val="10"/>
      <color rgb="FF181818"/>
      <name val="Calibri"/>
      <family val="2"/>
    </font>
    <font>
      <sz val="10"/>
      <color rgb="FF1C1C1C"/>
      <name val="Calibri"/>
      <family val="2"/>
    </font>
    <font>
      <sz val="10"/>
      <color rgb="FF1F1F1F"/>
      <name val="Calibri"/>
      <family val="2"/>
    </font>
    <font>
      <b/>
      <sz val="10"/>
      <color theme="1"/>
      <name val="Calibri"/>
      <family val="2"/>
      <scheme val="minor"/>
    </font>
    <font>
      <b/>
      <i/>
      <sz val="11"/>
      <name val="Calibri"/>
      <family val="2"/>
      <scheme val="minor"/>
    </font>
    <font>
      <b/>
      <u/>
      <sz val="11"/>
      <color theme="1"/>
      <name val="Calibri"/>
      <family val="2"/>
      <scheme val="minor"/>
    </font>
    <font>
      <b/>
      <sz val="12"/>
      <color theme="0"/>
      <name val="Calibri"/>
      <family val="2"/>
      <scheme val="minor"/>
    </font>
    <font>
      <sz val="12"/>
      <color theme="0"/>
      <name val="Calibri"/>
      <family val="2"/>
      <scheme val="minor"/>
    </font>
    <font>
      <sz val="10"/>
      <color theme="1"/>
      <name val="Bahnschrift SemiBold"/>
      <family val="2"/>
    </font>
    <font>
      <sz val="10"/>
      <color indexed="8"/>
      <name val="Bahnschrift SemiBold"/>
      <family val="2"/>
    </font>
    <font>
      <b/>
      <sz val="11"/>
      <color theme="0"/>
      <name val="Artifakt Element Black"/>
      <family val="2"/>
    </font>
    <font>
      <sz val="11"/>
      <color theme="0"/>
      <name val="Artifakt Element Black"/>
      <family val="2"/>
    </font>
    <font>
      <b/>
      <sz val="10"/>
      <name val="Arial"/>
      <family val="2"/>
    </font>
    <font>
      <b/>
      <sz val="14"/>
      <name val="Cambria"/>
      <family val="1"/>
    </font>
    <font>
      <sz val="14"/>
      <name val="Cambria"/>
      <family val="1"/>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24">
    <border>
      <left/>
      <right/>
      <top/>
      <bottom/>
      <diagonal/>
    </border>
    <border>
      <left style="dotted">
        <color indexed="64"/>
      </left>
      <right style="dotted">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style="double">
        <color indexed="64"/>
      </top>
      <bottom/>
      <diagonal/>
    </border>
    <border>
      <left style="dotted">
        <color indexed="64"/>
      </left>
      <right style="dotted">
        <color indexed="64"/>
      </right>
      <top/>
      <bottom/>
      <diagonal/>
    </border>
    <border>
      <left style="dotted">
        <color indexed="64"/>
      </left>
      <right style="dotted">
        <color indexed="64"/>
      </right>
      <top/>
      <bottom style="double">
        <color indexed="64"/>
      </bottom>
      <diagonal/>
    </border>
    <border>
      <left/>
      <right/>
      <top/>
      <bottom style="double">
        <color indexed="64"/>
      </bottom>
      <diagonal/>
    </border>
    <border>
      <left style="dotted">
        <color indexed="64"/>
      </left>
      <right/>
      <top/>
      <bottom style="double">
        <color indexed="64"/>
      </bottom>
      <diagonal/>
    </border>
    <border>
      <left style="dotted">
        <color indexed="64"/>
      </left>
      <right/>
      <top/>
      <bottom/>
      <diagonal/>
    </border>
    <border>
      <left/>
      <right/>
      <top/>
      <bottom style="double">
        <color theme="0"/>
      </bottom>
      <diagonal/>
    </border>
    <border>
      <left/>
      <right/>
      <top style="double">
        <color theme="0"/>
      </top>
      <bottom style="double">
        <color theme="0"/>
      </bottom>
      <diagonal/>
    </border>
    <border>
      <left style="thin">
        <color rgb="FF2F2F2F"/>
      </left>
      <right/>
      <top style="thin">
        <color rgb="FF2F2F2F"/>
      </top>
      <bottom style="thin">
        <color rgb="FF2F2F2F"/>
      </bottom>
      <diagonal/>
    </border>
    <border>
      <left/>
      <right/>
      <top style="thin">
        <color rgb="FF2F2F2F"/>
      </top>
      <bottom style="thin">
        <color rgb="FF2F2F2F"/>
      </bottom>
      <diagonal/>
    </border>
    <border>
      <left/>
      <right style="thin">
        <color rgb="FF2F2F2F"/>
      </right>
      <top style="thin">
        <color rgb="FF2F2F2F"/>
      </top>
      <bottom style="thin">
        <color rgb="FF2F2F2F"/>
      </bottom>
      <diagonal/>
    </border>
    <border>
      <left style="thin">
        <color rgb="FF2F2F2F"/>
      </left>
      <right style="thin">
        <color rgb="FF2F2F2F"/>
      </right>
      <top style="thin">
        <color rgb="FF2F2F2F"/>
      </top>
      <bottom/>
      <diagonal/>
    </border>
    <border>
      <left style="thin">
        <color rgb="FF2F2F2F"/>
      </left>
      <right style="thin">
        <color rgb="FF2F2F2F"/>
      </right>
      <top/>
      <bottom style="thin">
        <color rgb="FF2F2F2F"/>
      </bottom>
      <diagonal/>
    </border>
    <border>
      <left style="thin">
        <color rgb="FF2F2F2F"/>
      </left>
      <right style="thin">
        <color rgb="FF2F2F2F"/>
      </right>
      <top style="thin">
        <color rgb="FF2F2F2F"/>
      </top>
      <bottom style="thin">
        <color rgb="FF2F2F2F"/>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thin">
        <color indexed="64"/>
      </top>
      <bottom/>
      <diagonal/>
    </border>
    <border>
      <left style="dotted">
        <color indexed="64"/>
      </left>
      <right style="dotted">
        <color indexed="64"/>
      </right>
      <top style="dotted">
        <color indexed="64"/>
      </top>
      <bottom/>
      <diagonal/>
    </border>
    <border>
      <left style="thin">
        <color rgb="FF2F2F2F"/>
      </left>
      <right style="thin">
        <color rgb="FF2F2F2F"/>
      </right>
      <top/>
      <bottom/>
      <diagonal/>
    </border>
    <border>
      <left/>
      <right/>
      <top style="double">
        <color indexed="64"/>
      </top>
      <bottom style="double">
        <color indexed="64"/>
      </bottom>
      <diagonal/>
    </border>
    <border>
      <left style="dotted">
        <color indexed="64"/>
      </left>
      <right style="dotted">
        <color indexed="64"/>
      </right>
      <top/>
      <bottom style="dotted">
        <color indexed="64"/>
      </bottom>
      <diagonal/>
    </border>
    <border>
      <left/>
      <right/>
      <top style="double">
        <color theme="0"/>
      </top>
      <bottom/>
      <diagonal/>
    </border>
  </borders>
  <cellStyleXfs count="2">
    <xf numFmtId="0" fontId="0" fillId="0" borderId="0"/>
    <xf numFmtId="43" fontId="1" fillId="0" borderId="0" applyFont="0" applyFill="0" applyBorder="0" applyAlignment="0" applyProtection="0"/>
  </cellStyleXfs>
  <cellXfs count="317">
    <xf numFmtId="0" fontId="0" fillId="0" borderId="0" xfId="0"/>
    <xf numFmtId="0" fontId="5" fillId="0" borderId="0" xfId="0" applyFont="1"/>
    <xf numFmtId="0" fontId="6" fillId="0" borderId="0" xfId="0" applyFont="1"/>
    <xf numFmtId="0" fontId="7" fillId="0" borderId="0" xfId="0" applyFont="1"/>
    <xf numFmtId="0" fontId="5" fillId="0" borderId="1"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3" fillId="0" borderId="1" xfId="0" applyFont="1" applyBorder="1" applyAlignment="1">
      <alignment horizontal="left" vertical="center"/>
    </xf>
    <xf numFmtId="0" fontId="0" fillId="0" borderId="1" xfId="0"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8" fillId="0" borderId="1" xfId="0" applyFont="1" applyFill="1" applyBorder="1" applyAlignment="1">
      <alignment horizontal="center" vertical="center"/>
    </xf>
    <xf numFmtId="2" fontId="10" fillId="0" borderId="2" xfId="0" applyNumberFormat="1" applyFont="1" applyFill="1" applyBorder="1" applyAlignment="1">
      <alignment horizontal="center" vertical="center" shrinkToFit="1"/>
    </xf>
    <xf numFmtId="0" fontId="5" fillId="0" borderId="1" xfId="0" applyFont="1" applyBorder="1" applyAlignment="1">
      <alignment wrapText="1"/>
    </xf>
    <xf numFmtId="0" fontId="9" fillId="0" borderId="1" xfId="0" applyFont="1" applyFill="1" applyBorder="1" applyAlignment="1">
      <alignment horizontal="center" vertical="center"/>
    </xf>
    <xf numFmtId="0" fontId="5" fillId="0" borderId="4" xfId="0" applyFont="1" applyFill="1" applyBorder="1" applyAlignment="1">
      <alignment vertical="center"/>
    </xf>
    <xf numFmtId="0" fontId="5" fillId="0" borderId="0" xfId="0" applyFont="1" applyAlignment="1">
      <alignment wrapText="1"/>
    </xf>
    <xf numFmtId="0" fontId="3" fillId="0" borderId="4" xfId="0" applyFont="1" applyFill="1"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5" fillId="0" borderId="5" xfId="0" applyFont="1" applyBorder="1" applyAlignment="1">
      <alignment vertical="center"/>
    </xf>
    <xf numFmtId="0" fontId="5" fillId="0" borderId="5" xfId="0" applyFont="1" applyBorder="1" applyAlignment="1">
      <alignment horizontal="center" vertical="center"/>
    </xf>
    <xf numFmtId="0" fontId="5" fillId="0" borderId="5" xfId="0" applyFont="1" applyBorder="1" applyAlignment="1">
      <alignment vertical="center" wrapText="1"/>
    </xf>
    <xf numFmtId="0" fontId="3" fillId="0" borderId="5" xfId="0" applyFont="1" applyBorder="1" applyAlignment="1">
      <alignment horizontal="left" vertical="center"/>
    </xf>
    <xf numFmtId="0" fontId="8" fillId="0" borderId="5" xfId="0" applyFont="1" applyBorder="1" applyAlignment="1">
      <alignment horizontal="center" vertical="center"/>
    </xf>
    <xf numFmtId="0" fontId="9" fillId="0" borderId="5" xfId="0" applyFont="1" applyBorder="1" applyAlignment="1">
      <alignment horizontal="center" vertical="center"/>
    </xf>
    <xf numFmtId="0" fontId="8" fillId="0" borderId="5" xfId="0" applyFont="1" applyFill="1" applyBorder="1" applyAlignment="1">
      <alignment horizontal="center" vertical="center"/>
    </xf>
    <xf numFmtId="0" fontId="4" fillId="2" borderId="0" xfId="0" applyFont="1" applyFill="1" applyBorder="1"/>
    <xf numFmtId="0" fontId="5" fillId="0" borderId="3" xfId="0" applyFont="1" applyBorder="1" applyAlignment="1">
      <alignment vertical="center"/>
    </xf>
    <xf numFmtId="0" fontId="5" fillId="0" borderId="3" xfId="0" applyFont="1" applyBorder="1" applyAlignment="1">
      <alignment horizontal="center" vertical="center"/>
    </xf>
    <xf numFmtId="0" fontId="5" fillId="0" borderId="3" xfId="0" applyFont="1" applyBorder="1" applyAlignment="1">
      <alignment wrapText="1"/>
    </xf>
    <xf numFmtId="0" fontId="5" fillId="0" borderId="3" xfId="0" applyFont="1" applyBorder="1" applyAlignment="1">
      <alignment vertical="center" wrapText="1"/>
    </xf>
    <xf numFmtId="0" fontId="3" fillId="0" borderId="3" xfId="0" applyFont="1" applyBorder="1" applyAlignment="1">
      <alignment horizontal="left" vertical="center"/>
    </xf>
    <xf numFmtId="0" fontId="0" fillId="0" borderId="3" xfId="0" applyBorder="1" applyAlignment="1">
      <alignment horizontal="center" vertical="center"/>
    </xf>
    <xf numFmtId="0" fontId="8" fillId="0" borderId="3" xfId="0" applyFont="1" applyBorder="1" applyAlignment="1">
      <alignment horizontal="center" vertical="center"/>
    </xf>
    <xf numFmtId="0" fontId="9" fillId="0" borderId="3" xfId="0" applyFont="1" applyFill="1" applyBorder="1" applyAlignment="1">
      <alignment horizontal="center" vertical="center"/>
    </xf>
    <xf numFmtId="0" fontId="9" fillId="0" borderId="3" xfId="0" applyFont="1" applyBorder="1" applyAlignment="1">
      <alignment horizontal="center" vertical="center"/>
    </xf>
    <xf numFmtId="0" fontId="8" fillId="0" borderId="3" xfId="0" applyFont="1" applyFill="1" applyBorder="1" applyAlignment="1">
      <alignment horizontal="center" vertical="center"/>
    </xf>
    <xf numFmtId="0" fontId="5" fillId="0" borderId="5" xfId="0" applyFont="1" applyBorder="1" applyAlignment="1">
      <alignment wrapText="1"/>
    </xf>
    <xf numFmtId="0" fontId="5" fillId="0" borderId="4" xfId="0" applyFont="1" applyBorder="1" applyAlignment="1">
      <alignment vertical="center"/>
    </xf>
    <xf numFmtId="0" fontId="5" fillId="0" borderId="4" xfId="0" applyFont="1" applyBorder="1" applyAlignment="1">
      <alignment wrapText="1"/>
    </xf>
    <xf numFmtId="0" fontId="5" fillId="0" borderId="4" xfId="0" applyFont="1" applyBorder="1" applyAlignment="1">
      <alignment vertical="center" wrapText="1"/>
    </xf>
    <xf numFmtId="0" fontId="0" fillId="0" borderId="4" xfId="0" applyBorder="1" applyAlignment="1">
      <alignment horizontal="center" vertical="center"/>
    </xf>
    <xf numFmtId="0" fontId="8" fillId="0" borderId="4" xfId="0" applyFont="1" applyBorder="1" applyAlignment="1">
      <alignment horizontal="center" vertical="center"/>
    </xf>
    <xf numFmtId="0" fontId="9" fillId="0" borderId="4" xfId="0" applyFont="1" applyBorder="1" applyAlignment="1">
      <alignment horizontal="center" vertical="center"/>
    </xf>
    <xf numFmtId="0" fontId="8" fillId="0" borderId="4" xfId="0" applyFont="1" applyFill="1" applyBorder="1" applyAlignment="1">
      <alignment horizontal="center" vertical="center"/>
    </xf>
    <xf numFmtId="0" fontId="5" fillId="0" borderId="5" xfId="0" applyFont="1" applyBorder="1"/>
    <xf numFmtId="0" fontId="3" fillId="0" borderId="5" xfId="0" applyFont="1" applyFill="1" applyBorder="1" applyAlignment="1">
      <alignment horizontal="left" vertical="center"/>
    </xf>
    <xf numFmtId="0" fontId="2" fillId="2" borderId="0" xfId="0" applyFont="1" applyFill="1" applyBorder="1" applyAlignment="1">
      <alignment horizontal="left" vertical="center"/>
    </xf>
    <xf numFmtId="0" fontId="2"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3" fillId="0" borderId="3" xfId="0" applyFont="1" applyFill="1" applyBorder="1" applyAlignment="1">
      <alignment horizontal="left" vertical="center"/>
    </xf>
    <xf numFmtId="0" fontId="0" fillId="0" borderId="0" xfId="0" applyBorder="1" applyAlignment="1">
      <alignment horizontal="center" vertical="center"/>
    </xf>
    <xf numFmtId="0" fontId="0" fillId="0" borderId="8" xfId="0" applyBorder="1" applyAlignment="1">
      <alignment horizontal="center" vertical="center"/>
    </xf>
    <xf numFmtId="0" fontId="11" fillId="2" borderId="10" xfId="0" applyFont="1" applyFill="1" applyBorder="1"/>
    <xf numFmtId="0" fontId="4" fillId="2" borderId="10" xfId="0" applyFont="1" applyFill="1" applyBorder="1"/>
    <xf numFmtId="0" fontId="4" fillId="2" borderId="10" xfId="0" applyFont="1" applyFill="1" applyBorder="1" applyAlignment="1">
      <alignment horizontal="center" vertical="center"/>
    </xf>
    <xf numFmtId="2" fontId="11" fillId="2" borderId="10" xfId="1" applyNumberFormat="1" applyFont="1" applyFill="1" applyBorder="1" applyAlignment="1">
      <alignment horizontal="center" vertical="center"/>
    </xf>
    <xf numFmtId="2" fontId="13" fillId="2" borderId="10" xfId="1" applyNumberFormat="1" applyFont="1" applyFill="1" applyBorder="1" applyAlignment="1">
      <alignment horizontal="center" vertical="center"/>
    </xf>
    <xf numFmtId="2" fontId="0" fillId="0" borderId="0" xfId="0" applyNumberFormat="1"/>
    <xf numFmtId="0" fontId="5" fillId="0" borderId="5" xfId="0" applyFont="1" applyFill="1" applyBorder="1" applyAlignment="1">
      <alignment vertical="center"/>
    </xf>
    <xf numFmtId="0" fontId="5" fillId="0" borderId="5" xfId="0" applyFont="1" applyFill="1" applyBorder="1" applyAlignment="1">
      <alignment horizontal="center" vertical="center"/>
    </xf>
    <xf numFmtId="0" fontId="5" fillId="0" borderId="5" xfId="0" applyFont="1" applyFill="1" applyBorder="1" applyAlignment="1">
      <alignment wrapText="1"/>
    </xf>
    <xf numFmtId="0" fontId="5" fillId="0" borderId="5" xfId="0" applyFont="1" applyFill="1" applyBorder="1" applyAlignment="1">
      <alignment vertical="center" wrapText="1"/>
    </xf>
    <xf numFmtId="0" fontId="0" fillId="0" borderId="5" xfId="0" applyFill="1" applyBorder="1" applyAlignment="1">
      <alignment horizontal="center" vertical="center"/>
    </xf>
    <xf numFmtId="0" fontId="9" fillId="0" borderId="5" xfId="0" applyFont="1" applyFill="1" applyBorder="1" applyAlignment="1">
      <alignment horizontal="center" vertical="center"/>
    </xf>
    <xf numFmtId="0" fontId="11" fillId="2" borderId="10" xfId="0" applyFont="1" applyFill="1" applyBorder="1" applyAlignment="1">
      <alignment vertical="center"/>
    </xf>
    <xf numFmtId="0" fontId="11" fillId="2" borderId="10" xfId="0" applyFont="1" applyFill="1" applyBorder="1" applyAlignment="1">
      <alignment horizontal="center" vertical="center"/>
    </xf>
    <xf numFmtId="0" fontId="11" fillId="2" borderId="10" xfId="0" applyFont="1" applyFill="1" applyBorder="1" applyAlignment="1">
      <alignment wrapText="1"/>
    </xf>
    <xf numFmtId="0" fontId="2" fillId="2" borderId="10" xfId="0" applyFont="1" applyFill="1" applyBorder="1" applyAlignment="1">
      <alignment horizontal="left" vertical="center"/>
    </xf>
    <xf numFmtId="0" fontId="2" fillId="2" borderId="10" xfId="0" applyFont="1" applyFill="1" applyBorder="1" applyAlignment="1">
      <alignment horizontal="center" vertical="center"/>
    </xf>
    <xf numFmtId="0" fontId="12" fillId="2" borderId="10" xfId="0" applyFont="1" applyFill="1" applyBorder="1" applyAlignment="1">
      <alignment horizontal="center" vertical="center"/>
    </xf>
    <xf numFmtId="0" fontId="13" fillId="2" borderId="10" xfId="0" applyFont="1" applyFill="1" applyBorder="1" applyAlignment="1">
      <alignment horizontal="center" vertical="center"/>
    </xf>
    <xf numFmtId="0" fontId="14" fillId="2" borderId="10"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Border="1" applyAlignment="1">
      <alignment vertical="center" wrapText="1"/>
    </xf>
    <xf numFmtId="0" fontId="5" fillId="0" borderId="0" xfId="0" applyFont="1" applyBorder="1" applyAlignment="1">
      <alignment horizontal="left" vertical="center"/>
    </xf>
    <xf numFmtId="0" fontId="5" fillId="0" borderId="0" xfId="0" applyFont="1" applyFill="1" applyBorder="1" applyAlignment="1">
      <alignment horizontal="left" vertical="center"/>
    </xf>
    <xf numFmtId="0" fontId="15" fillId="0" borderId="0" xfId="0" applyFont="1"/>
    <xf numFmtId="0" fontId="8" fillId="0" borderId="0" xfId="0" applyFont="1"/>
    <xf numFmtId="0" fontId="11" fillId="2" borderId="10" xfId="0" applyFont="1" applyFill="1" applyBorder="1" applyAlignment="1">
      <alignment horizontal="left" vertical="center"/>
    </xf>
    <xf numFmtId="0" fontId="13" fillId="2" borderId="10" xfId="0" applyFont="1" applyFill="1" applyBorder="1"/>
    <xf numFmtId="0" fontId="0" fillId="0" borderId="2" xfId="0" applyBorder="1"/>
    <xf numFmtId="0" fontId="16" fillId="2" borderId="2" xfId="0" applyFont="1" applyFill="1" applyBorder="1"/>
    <xf numFmtId="0" fontId="18" fillId="2" borderId="14" xfId="0" applyFont="1" applyFill="1" applyBorder="1" applyAlignment="1">
      <alignment horizontal="center" vertical="center" wrapText="1"/>
    </xf>
    <xf numFmtId="0" fontId="19" fillId="2" borderId="14" xfId="0" applyFont="1" applyFill="1" applyBorder="1" applyAlignment="1">
      <alignment horizontal="left" vertical="center" wrapText="1"/>
    </xf>
    <xf numFmtId="0" fontId="18" fillId="2" borderId="14" xfId="0" applyFont="1" applyFill="1" applyBorder="1" applyAlignment="1">
      <alignment horizontal="left" vertical="center" wrapText="1"/>
    </xf>
    <xf numFmtId="0" fontId="18" fillId="2" borderId="14" xfId="0" applyFont="1" applyFill="1" applyBorder="1" applyAlignment="1">
      <alignment horizontal="right" vertical="center" wrapText="1"/>
    </xf>
    <xf numFmtId="0" fontId="18" fillId="0" borderId="0" xfId="0" applyFont="1" applyFill="1" applyBorder="1" applyAlignment="1">
      <alignment horizontal="center" vertical="center" wrapText="1"/>
    </xf>
    <xf numFmtId="0" fontId="19" fillId="0" borderId="0" xfId="0" applyFont="1" applyFill="1" applyBorder="1" applyAlignment="1">
      <alignment horizontal="left" vertical="center" wrapText="1"/>
    </xf>
    <xf numFmtId="0" fontId="18" fillId="0" borderId="0" xfId="0" applyFont="1" applyFill="1" applyBorder="1" applyAlignment="1">
      <alignment horizontal="left" vertical="center" wrapText="1"/>
    </xf>
    <xf numFmtId="0" fontId="18" fillId="0" borderId="0" xfId="0" applyFont="1" applyFill="1" applyBorder="1" applyAlignment="1">
      <alignment horizontal="right" vertical="center" wrapText="1"/>
    </xf>
    <xf numFmtId="0" fontId="19" fillId="2" borderId="15" xfId="0" applyFont="1" applyFill="1" applyBorder="1" applyAlignment="1">
      <alignment horizontal="left" vertical="center" wrapText="1"/>
    </xf>
    <xf numFmtId="0" fontId="20" fillId="2" borderId="15" xfId="0" applyFont="1" applyFill="1" applyBorder="1" applyAlignment="1">
      <alignment horizontal="left" vertical="center" wrapText="1"/>
    </xf>
    <xf numFmtId="0" fontId="20" fillId="2" borderId="15" xfId="0" applyFont="1" applyFill="1" applyBorder="1" applyAlignment="1">
      <alignment horizontal="right" vertical="center" wrapText="1"/>
    </xf>
    <xf numFmtId="0" fontId="22" fillId="0" borderId="16" xfId="0" applyFont="1" applyFill="1" applyBorder="1" applyAlignment="1">
      <alignment horizontal="left" vertical="center" wrapText="1"/>
    </xf>
    <xf numFmtId="0" fontId="19" fillId="2" borderId="16" xfId="0" applyFont="1" applyFill="1" applyBorder="1" applyAlignment="1">
      <alignment horizontal="left" vertical="center" wrapText="1"/>
    </xf>
    <xf numFmtId="0" fontId="20" fillId="2" borderId="16" xfId="0" applyFont="1" applyFill="1" applyBorder="1" applyAlignment="1">
      <alignment horizontal="left" vertical="center" wrapText="1"/>
    </xf>
    <xf numFmtId="0" fontId="20" fillId="2" borderId="16" xfId="0" applyFont="1" applyFill="1" applyBorder="1" applyAlignment="1">
      <alignment horizontal="right" vertical="center" wrapText="1"/>
    </xf>
    <xf numFmtId="2" fontId="32" fillId="0" borderId="16" xfId="0" applyNumberFormat="1" applyFont="1" applyFill="1" applyBorder="1" applyAlignment="1">
      <alignment horizontal="right" vertical="center" shrinkToFit="1"/>
    </xf>
    <xf numFmtId="0" fontId="33" fillId="0" borderId="16" xfId="0" applyFont="1" applyFill="1" applyBorder="1" applyAlignment="1">
      <alignment vertical="center" wrapText="1"/>
    </xf>
    <xf numFmtId="0" fontId="22" fillId="0" borderId="2" xfId="0" applyFont="1" applyFill="1" applyBorder="1" applyAlignment="1">
      <alignment horizontal="left" vertical="center"/>
    </xf>
    <xf numFmtId="0" fontId="24" fillId="0" borderId="0" xfId="0" applyFont="1" applyFill="1" applyBorder="1" applyAlignment="1">
      <alignment horizontal="left" vertical="center"/>
    </xf>
    <xf numFmtId="0" fontId="24" fillId="0" borderId="0" xfId="0" applyFont="1" applyFill="1" applyBorder="1" applyAlignment="1">
      <alignment horizontal="right" vertical="center"/>
    </xf>
    <xf numFmtId="0" fontId="37" fillId="2" borderId="0" xfId="0" applyFont="1" applyFill="1" applyBorder="1" applyAlignment="1">
      <alignment horizontal="left" vertical="center"/>
    </xf>
    <xf numFmtId="2" fontId="37" fillId="2" borderId="0" xfId="0" applyNumberFormat="1" applyFont="1" applyFill="1" applyBorder="1" applyAlignment="1">
      <alignment horizontal="right" vertical="center"/>
    </xf>
    <xf numFmtId="0" fontId="22" fillId="0" borderId="0" xfId="0" applyFont="1" applyFill="1" applyBorder="1" applyAlignment="1">
      <alignment horizontal="left" vertical="center"/>
    </xf>
    <xf numFmtId="0" fontId="22" fillId="0" borderId="0" xfId="0" applyFont="1" applyFill="1" applyBorder="1" applyAlignment="1">
      <alignment horizontal="right" vertical="center"/>
    </xf>
    <xf numFmtId="0" fontId="20" fillId="2" borderId="14" xfId="0" applyFont="1" applyFill="1" applyBorder="1" applyAlignment="1">
      <alignment horizontal="left" vertical="center" wrapText="1"/>
    </xf>
    <xf numFmtId="0" fontId="20" fillId="2" borderId="14" xfId="0" applyFont="1" applyFill="1" applyBorder="1" applyAlignment="1">
      <alignment horizontal="right" vertical="center" wrapText="1"/>
    </xf>
    <xf numFmtId="0" fontId="38" fillId="0" borderId="17" xfId="0" applyFont="1" applyFill="1" applyBorder="1" applyAlignment="1">
      <alignment horizontal="left" vertical="center" wrapText="1"/>
    </xf>
    <xf numFmtId="0" fontId="38" fillId="0" borderId="17" xfId="0" applyFont="1" applyFill="1" applyBorder="1" applyAlignment="1">
      <alignment horizontal="left" vertical="center"/>
    </xf>
    <xf numFmtId="0" fontId="38" fillId="0" borderId="17" xfId="0" applyFont="1" applyFill="1" applyBorder="1" applyAlignment="1">
      <alignment horizontal="right" vertical="center"/>
    </xf>
    <xf numFmtId="0" fontId="22" fillId="0" borderId="17" xfId="0" applyFont="1" applyFill="1" applyBorder="1" applyAlignment="1">
      <alignment horizontal="left" vertical="center" wrapText="1"/>
    </xf>
    <xf numFmtId="0" fontId="22" fillId="0" borderId="17" xfId="0" applyFont="1" applyFill="1" applyBorder="1" applyAlignment="1">
      <alignment horizontal="left" vertical="center"/>
    </xf>
    <xf numFmtId="0" fontId="22" fillId="0" borderId="17" xfId="0" applyFont="1" applyFill="1" applyBorder="1" applyAlignment="1">
      <alignment horizontal="right" vertical="center"/>
    </xf>
    <xf numFmtId="0" fontId="3" fillId="0" borderId="0" xfId="0" applyFont="1"/>
    <xf numFmtId="0" fontId="0" fillId="0" borderId="0" xfId="0" applyBorder="1"/>
    <xf numFmtId="2" fontId="22" fillId="3" borderId="14" xfId="0" applyNumberFormat="1" applyFont="1" applyFill="1" applyBorder="1" applyAlignment="1">
      <alignment horizontal="right" vertical="center" wrapText="1"/>
    </xf>
    <xf numFmtId="0" fontId="23" fillId="3" borderId="14" xfId="0" applyFont="1" applyFill="1" applyBorder="1" applyAlignment="1">
      <alignment horizontal="left" vertical="center" wrapText="1"/>
    </xf>
    <xf numFmtId="0" fontId="22" fillId="0" borderId="14" xfId="0" applyFont="1" applyFill="1" applyBorder="1" applyAlignment="1">
      <alignment horizontal="left" vertical="center" wrapText="1"/>
    </xf>
    <xf numFmtId="0" fontId="22" fillId="0" borderId="18" xfId="0" applyFont="1" applyFill="1" applyBorder="1" applyAlignment="1">
      <alignment horizontal="left" vertical="center"/>
    </xf>
    <xf numFmtId="0" fontId="22" fillId="0" borderId="19" xfId="0" applyFont="1" applyFill="1" applyBorder="1" applyAlignment="1">
      <alignment horizontal="left" vertical="center"/>
    </xf>
    <xf numFmtId="0" fontId="22" fillId="0" borderId="19" xfId="0" applyFont="1" applyFill="1" applyBorder="1" applyAlignment="1">
      <alignment horizontal="right" vertical="center"/>
    </xf>
    <xf numFmtId="0" fontId="21" fillId="0" borderId="15" xfId="0" applyFont="1" applyFill="1" applyBorder="1" applyAlignment="1">
      <alignment horizontal="left" vertical="center" wrapText="1"/>
    </xf>
    <xf numFmtId="0" fontId="22" fillId="0" borderId="15" xfId="0" applyFont="1" applyFill="1" applyBorder="1" applyAlignment="1">
      <alignment horizontal="left" vertical="center" wrapText="1"/>
    </xf>
    <xf numFmtId="0" fontId="22" fillId="0" borderId="15" xfId="0" applyFont="1" applyFill="1" applyBorder="1" applyAlignment="1">
      <alignment horizontal="right" vertical="center" wrapText="1"/>
    </xf>
    <xf numFmtId="0" fontId="19" fillId="2" borderId="20" xfId="0" applyFont="1" applyFill="1" applyBorder="1" applyAlignment="1">
      <alignment horizontal="left" vertical="center" wrapText="1"/>
    </xf>
    <xf numFmtId="0" fontId="20" fillId="2" borderId="20" xfId="0" applyFont="1" applyFill="1" applyBorder="1" applyAlignment="1">
      <alignment horizontal="left" vertical="center" wrapText="1"/>
    </xf>
    <xf numFmtId="0" fontId="20" fillId="2" borderId="20" xfId="0" applyFont="1" applyFill="1" applyBorder="1" applyAlignment="1">
      <alignment horizontal="right" vertical="center" wrapText="1"/>
    </xf>
    <xf numFmtId="0" fontId="40" fillId="4" borderId="21" xfId="0" applyFont="1" applyFill="1" applyBorder="1"/>
    <xf numFmtId="0" fontId="24" fillId="4" borderId="21" xfId="0" applyFont="1" applyFill="1" applyBorder="1" applyAlignment="1">
      <alignment horizontal="left" vertical="center" wrapText="1"/>
    </xf>
    <xf numFmtId="2" fontId="24" fillId="4" borderId="21" xfId="0" applyNumberFormat="1" applyFont="1" applyFill="1" applyBorder="1" applyAlignment="1">
      <alignment horizontal="right" vertical="center" wrapText="1"/>
    </xf>
    <xf numFmtId="0" fontId="0" fillId="0" borderId="21" xfId="0" applyBorder="1"/>
    <xf numFmtId="0" fontId="24" fillId="4" borderId="21" xfId="0" applyFont="1" applyFill="1" applyBorder="1" applyAlignment="1">
      <alignment horizontal="left" vertical="center"/>
    </xf>
    <xf numFmtId="2" fontId="24" fillId="4" borderId="21" xfId="0" applyNumberFormat="1" applyFont="1" applyFill="1" applyBorder="1" applyAlignment="1">
      <alignment horizontal="right" vertical="center"/>
    </xf>
    <xf numFmtId="0" fontId="39" fillId="4" borderId="21" xfId="0" applyFont="1" applyFill="1" applyBorder="1" applyAlignment="1">
      <alignment horizontal="right" vertical="center"/>
    </xf>
    <xf numFmtId="0" fontId="3" fillId="0" borderId="21" xfId="0" applyFont="1" applyBorder="1"/>
    <xf numFmtId="0" fontId="40" fillId="4" borderId="21" xfId="0" applyFont="1" applyFill="1" applyBorder="1" applyAlignment="1">
      <alignment vertical="center"/>
    </xf>
    <xf numFmtId="0" fontId="3" fillId="4" borderId="21" xfId="0" applyFont="1" applyFill="1" applyBorder="1"/>
    <xf numFmtId="0" fontId="0" fillId="4" borderId="21" xfId="0" applyFill="1" applyBorder="1"/>
    <xf numFmtId="0" fontId="23" fillId="0" borderId="14" xfId="0" applyFont="1" applyFill="1" applyBorder="1" applyAlignment="1">
      <alignment horizontal="left" vertical="center" wrapText="1"/>
    </xf>
    <xf numFmtId="1" fontId="41" fillId="0" borderId="14" xfId="0" applyNumberFormat="1" applyFont="1" applyFill="1" applyBorder="1" applyAlignment="1">
      <alignment horizontal="left" vertical="center" shrinkToFit="1"/>
    </xf>
    <xf numFmtId="2" fontId="42" fillId="0" borderId="14" xfId="0" applyNumberFormat="1" applyFont="1" applyFill="1" applyBorder="1" applyAlignment="1">
      <alignment horizontal="left" vertical="center" shrinkToFit="1"/>
    </xf>
    <xf numFmtId="2" fontId="43" fillId="0" borderId="14" xfId="0" applyNumberFormat="1" applyFont="1" applyFill="1" applyBorder="1" applyAlignment="1">
      <alignment horizontal="left" vertical="center" shrinkToFit="1"/>
    </xf>
    <xf numFmtId="2" fontId="24" fillId="0" borderId="14" xfId="0" applyNumberFormat="1" applyFont="1" applyFill="1" applyBorder="1" applyAlignment="1">
      <alignment horizontal="left" vertical="center" shrinkToFit="1"/>
    </xf>
    <xf numFmtId="0" fontId="44" fillId="0" borderId="0" xfId="0" applyFont="1"/>
    <xf numFmtId="0" fontId="23" fillId="0" borderId="16" xfId="0" applyFont="1" applyFill="1" applyBorder="1" applyAlignment="1">
      <alignment horizontal="left" vertical="center" wrapText="1"/>
    </xf>
    <xf numFmtId="1" fontId="22" fillId="0" borderId="16" xfId="0" applyNumberFormat="1" applyFont="1" applyFill="1" applyBorder="1" applyAlignment="1">
      <alignment horizontal="left" vertical="center" shrinkToFit="1"/>
    </xf>
    <xf numFmtId="2" fontId="22" fillId="0" borderId="16" xfId="0" applyNumberFormat="1" applyFont="1" applyFill="1" applyBorder="1" applyAlignment="1">
      <alignment horizontal="left" vertical="center" shrinkToFit="1"/>
    </xf>
    <xf numFmtId="2" fontId="22" fillId="0" borderId="16" xfId="0" applyNumberFormat="1" applyFont="1" applyFill="1" applyBorder="1" applyAlignment="1">
      <alignment horizontal="right" vertical="center" shrinkToFit="1"/>
    </xf>
    <xf numFmtId="1" fontId="45" fillId="0" borderId="16" xfId="0" applyNumberFormat="1" applyFont="1" applyFill="1" applyBorder="1" applyAlignment="1">
      <alignment horizontal="left" vertical="center" shrinkToFit="1"/>
    </xf>
    <xf numFmtId="1" fontId="47" fillId="0" borderId="16" xfId="0" applyNumberFormat="1" applyFont="1" applyFill="1" applyBorder="1" applyAlignment="1">
      <alignment horizontal="left" vertical="center" shrinkToFit="1"/>
    </xf>
    <xf numFmtId="2" fontId="48" fillId="0" borderId="16" xfId="0" applyNumberFormat="1" applyFont="1" applyFill="1" applyBorder="1" applyAlignment="1">
      <alignment horizontal="left" vertical="center" shrinkToFit="1"/>
    </xf>
    <xf numFmtId="1" fontId="49" fillId="0" borderId="16" xfId="0" applyNumberFormat="1" applyFont="1" applyFill="1" applyBorder="1" applyAlignment="1">
      <alignment horizontal="left" vertical="center" shrinkToFit="1"/>
    </xf>
    <xf numFmtId="1" fontId="22" fillId="0" borderId="14" xfId="0" applyNumberFormat="1" applyFont="1" applyFill="1" applyBorder="1" applyAlignment="1">
      <alignment horizontal="left" vertical="center" shrinkToFit="1"/>
    </xf>
    <xf numFmtId="2" fontId="22" fillId="0" borderId="14" xfId="0" applyNumberFormat="1" applyFont="1" applyFill="1" applyBorder="1" applyAlignment="1">
      <alignment horizontal="left" vertical="center" shrinkToFit="1"/>
    </xf>
    <xf numFmtId="2" fontId="22" fillId="0" borderId="14" xfId="0" applyNumberFormat="1" applyFont="1" applyFill="1" applyBorder="1" applyAlignment="1">
      <alignment horizontal="right" vertical="center" shrinkToFit="1"/>
    </xf>
    <xf numFmtId="1" fontId="51" fillId="0" borderId="16" xfId="0" applyNumberFormat="1" applyFont="1" applyFill="1" applyBorder="1" applyAlignment="1">
      <alignment horizontal="left" vertical="center" shrinkToFit="1"/>
    </xf>
    <xf numFmtId="0" fontId="23" fillId="0" borderId="16" xfId="0" applyFont="1" applyFill="1" applyBorder="1" applyAlignment="1">
      <alignment horizontal="right" vertical="center" wrapText="1"/>
    </xf>
    <xf numFmtId="2" fontId="49" fillId="0" borderId="16" xfId="0" applyNumberFormat="1" applyFont="1" applyFill="1" applyBorder="1" applyAlignment="1">
      <alignment horizontal="left" vertical="center" shrinkToFit="1"/>
    </xf>
    <xf numFmtId="1" fontId="53" fillId="0" borderId="16" xfId="0" applyNumberFormat="1" applyFont="1" applyFill="1" applyBorder="1" applyAlignment="1">
      <alignment horizontal="left" vertical="center" shrinkToFit="1"/>
    </xf>
    <xf numFmtId="2" fontId="50" fillId="0" borderId="16" xfId="0" applyNumberFormat="1" applyFont="1" applyFill="1" applyBorder="1" applyAlignment="1">
      <alignment horizontal="left" vertical="center" shrinkToFit="1"/>
    </xf>
    <xf numFmtId="2" fontId="53" fillId="0" borderId="16" xfId="0" applyNumberFormat="1" applyFont="1" applyFill="1" applyBorder="1" applyAlignment="1">
      <alignment horizontal="left" vertical="center" shrinkToFit="1"/>
    </xf>
    <xf numFmtId="1" fontId="55" fillId="0" borderId="16" xfId="0" applyNumberFormat="1" applyFont="1" applyFill="1" applyBorder="1" applyAlignment="1">
      <alignment horizontal="left" vertical="center" shrinkToFit="1"/>
    </xf>
    <xf numFmtId="1" fontId="56" fillId="0" borderId="16" xfId="0" applyNumberFormat="1" applyFont="1" applyFill="1" applyBorder="1" applyAlignment="1">
      <alignment horizontal="left" vertical="center" shrinkToFit="1"/>
    </xf>
    <xf numFmtId="2" fontId="57" fillId="0" borderId="16" xfId="0" applyNumberFormat="1" applyFont="1" applyFill="1" applyBorder="1" applyAlignment="1">
      <alignment horizontal="left" vertical="center" shrinkToFit="1"/>
    </xf>
    <xf numFmtId="1" fontId="58" fillId="0" borderId="16" xfId="0" applyNumberFormat="1" applyFont="1" applyFill="1" applyBorder="1" applyAlignment="1">
      <alignment horizontal="left" vertical="center" shrinkToFit="1"/>
    </xf>
    <xf numFmtId="2" fontId="59" fillId="0" borderId="16" xfId="0" applyNumberFormat="1" applyFont="1" applyFill="1" applyBorder="1" applyAlignment="1">
      <alignment horizontal="left" vertical="center" shrinkToFit="1"/>
    </xf>
    <xf numFmtId="1" fontId="57" fillId="0" borderId="16" xfId="0" applyNumberFormat="1" applyFont="1" applyFill="1" applyBorder="1" applyAlignment="1">
      <alignment horizontal="left" vertical="center" shrinkToFit="1"/>
    </xf>
    <xf numFmtId="1" fontId="60" fillId="0" borderId="16" xfId="0" applyNumberFormat="1" applyFont="1" applyFill="1" applyBorder="1" applyAlignment="1">
      <alignment horizontal="left" vertical="center" shrinkToFit="1"/>
    </xf>
    <xf numFmtId="1" fontId="61" fillId="0" borderId="16" xfId="0" applyNumberFormat="1" applyFont="1" applyFill="1" applyBorder="1" applyAlignment="1">
      <alignment horizontal="left" vertical="center" shrinkToFit="1"/>
    </xf>
    <xf numFmtId="1" fontId="62" fillId="0" borderId="16" xfId="0" applyNumberFormat="1" applyFont="1" applyFill="1" applyBorder="1" applyAlignment="1">
      <alignment horizontal="left" vertical="center" shrinkToFit="1"/>
    </xf>
    <xf numFmtId="2" fontId="54" fillId="0" borderId="16" xfId="0" applyNumberFormat="1" applyFont="1" applyFill="1" applyBorder="1" applyAlignment="1">
      <alignment horizontal="left" vertical="center" shrinkToFit="1"/>
    </xf>
    <xf numFmtId="1" fontId="46" fillId="0" borderId="16" xfId="0" applyNumberFormat="1" applyFont="1" applyFill="1" applyBorder="1" applyAlignment="1">
      <alignment horizontal="left" vertical="center" shrinkToFit="1"/>
    </xf>
    <xf numFmtId="2" fontId="46" fillId="0" borderId="16" xfId="0" applyNumberFormat="1" applyFont="1" applyFill="1" applyBorder="1" applyAlignment="1">
      <alignment horizontal="left" vertical="center" shrinkToFit="1"/>
    </xf>
    <xf numFmtId="1" fontId="65" fillId="0" borderId="14" xfId="0" applyNumberFormat="1" applyFont="1" applyFill="1" applyBorder="1" applyAlignment="1">
      <alignment horizontal="left" vertical="center" shrinkToFit="1"/>
    </xf>
    <xf numFmtId="2" fontId="48" fillId="0" borderId="14" xfId="0" applyNumberFormat="1" applyFont="1" applyFill="1" applyBorder="1" applyAlignment="1">
      <alignment horizontal="left" vertical="center" shrinkToFit="1"/>
    </xf>
    <xf numFmtId="0" fontId="66" fillId="0" borderId="17" xfId="0" applyFont="1" applyBorder="1"/>
    <xf numFmtId="0" fontId="44" fillId="0" borderId="17" xfId="0" applyFont="1" applyBorder="1"/>
    <xf numFmtId="0" fontId="66" fillId="0" borderId="19" xfId="0" applyFont="1" applyBorder="1"/>
    <xf numFmtId="0" fontId="44" fillId="0" borderId="19" xfId="0" applyFont="1" applyBorder="1"/>
    <xf numFmtId="0" fontId="66" fillId="0" borderId="17" xfId="0" applyFont="1" applyBorder="1" applyAlignment="1">
      <alignment vertical="center"/>
    </xf>
    <xf numFmtId="0" fontId="44" fillId="0" borderId="17" xfId="0" applyFont="1" applyBorder="1" applyAlignment="1">
      <alignment vertical="center"/>
    </xf>
    <xf numFmtId="0" fontId="66" fillId="0" borderId="17" xfId="0" applyFont="1" applyBorder="1" applyAlignment="1">
      <alignment horizontal="right" vertical="center"/>
    </xf>
    <xf numFmtId="0" fontId="66" fillId="0" borderId="17" xfId="0" applyFont="1" applyBorder="1" applyAlignment="1">
      <alignment horizontal="right" vertical="center" wrapText="1"/>
    </xf>
    <xf numFmtId="0" fontId="66" fillId="0" borderId="19" xfId="0" applyFont="1" applyBorder="1" applyAlignment="1">
      <alignment horizontal="right" vertical="center"/>
    </xf>
    <xf numFmtId="0" fontId="44" fillId="0" borderId="19" xfId="0" applyFont="1" applyBorder="1" applyAlignment="1">
      <alignment vertical="center"/>
    </xf>
    <xf numFmtId="0" fontId="66" fillId="0" borderId="19" xfId="0" applyFont="1" applyBorder="1" applyAlignment="1">
      <alignment vertical="center"/>
    </xf>
    <xf numFmtId="0" fontId="66" fillId="0" borderId="17" xfId="0" applyFont="1" applyBorder="1" applyAlignment="1">
      <alignment wrapText="1"/>
    </xf>
    <xf numFmtId="164" fontId="44" fillId="0" borderId="17" xfId="0" applyNumberFormat="1" applyFont="1" applyBorder="1"/>
    <xf numFmtId="164" fontId="44" fillId="0" borderId="19" xfId="0" applyNumberFormat="1" applyFont="1" applyBorder="1"/>
    <xf numFmtId="0" fontId="11" fillId="2" borderId="9" xfId="0" applyFont="1" applyFill="1" applyBorder="1" applyAlignment="1">
      <alignment vertical="center"/>
    </xf>
    <xf numFmtId="0" fontId="11" fillId="2" borderId="9" xfId="0" applyFont="1" applyFill="1" applyBorder="1"/>
    <xf numFmtId="0" fontId="13" fillId="2" borderId="9" xfId="0" applyFont="1" applyFill="1" applyBorder="1" applyAlignment="1">
      <alignment horizontal="center" vertical="center"/>
    </xf>
    <xf numFmtId="0" fontId="5" fillId="0" borderId="17" xfId="0" applyFont="1" applyFill="1" applyBorder="1" applyAlignment="1">
      <alignment vertical="center"/>
    </xf>
    <xf numFmtId="0" fontId="5" fillId="0" borderId="17" xfId="0" applyFont="1" applyBorder="1"/>
    <xf numFmtId="0" fontId="5" fillId="0" borderId="17" xfId="0" applyFont="1" applyBorder="1" applyAlignment="1">
      <alignment vertical="center" wrapText="1"/>
    </xf>
    <xf numFmtId="0" fontId="5" fillId="0" borderId="17" xfId="0" applyFont="1" applyBorder="1" applyAlignment="1">
      <alignment wrapText="1"/>
    </xf>
    <xf numFmtId="0" fontId="5" fillId="0" borderId="17" xfId="0" applyFont="1" applyBorder="1" applyAlignment="1">
      <alignment vertical="center"/>
    </xf>
    <xf numFmtId="0" fontId="5" fillId="0" borderId="17" xfId="0" applyFont="1" applyBorder="1" applyAlignment="1">
      <alignment horizontal="left" vertical="center"/>
    </xf>
    <xf numFmtId="0" fontId="8" fillId="0" borderId="17" xfId="0" applyFont="1" applyFill="1" applyBorder="1" applyAlignment="1">
      <alignment horizontal="center" vertical="center"/>
    </xf>
    <xf numFmtId="0" fontId="8" fillId="0" borderId="17" xfId="0" applyFont="1" applyBorder="1" applyAlignment="1">
      <alignment horizontal="center" vertical="center"/>
    </xf>
    <xf numFmtId="0" fontId="9" fillId="0" borderId="17" xfId="0" applyFont="1" applyBorder="1" applyAlignment="1">
      <alignment horizontal="center" vertical="center"/>
    </xf>
    <xf numFmtId="0" fontId="5" fillId="0" borderId="17" xfId="0" applyFont="1" applyFill="1" applyBorder="1" applyAlignment="1">
      <alignment wrapText="1"/>
    </xf>
    <xf numFmtId="0" fontId="5" fillId="0" borderId="17" xfId="0" applyFont="1" applyFill="1" applyBorder="1" applyAlignment="1">
      <alignment vertical="center" wrapText="1"/>
    </xf>
    <xf numFmtId="0" fontId="9" fillId="0" borderId="17" xfId="0" applyFont="1" applyFill="1" applyBorder="1" applyAlignment="1">
      <alignment horizontal="center" vertical="center"/>
    </xf>
    <xf numFmtId="2" fontId="10" fillId="0" borderId="17" xfId="0" applyNumberFormat="1" applyFont="1" applyFill="1" applyBorder="1" applyAlignment="1">
      <alignment horizontal="center" vertical="center" shrinkToFit="1"/>
    </xf>
    <xf numFmtId="0" fontId="5" fillId="0" borderId="17" xfId="0" applyFont="1" applyFill="1" applyBorder="1" applyAlignment="1">
      <alignment horizontal="left" vertical="center"/>
    </xf>
    <xf numFmtId="0" fontId="11" fillId="2" borderId="9" xfId="0" applyFont="1" applyFill="1" applyBorder="1" applyAlignment="1">
      <alignment horizontal="left" vertical="center"/>
    </xf>
    <xf numFmtId="0" fontId="8" fillId="0" borderId="17" xfId="0" applyFont="1" applyBorder="1"/>
    <xf numFmtId="0" fontId="8" fillId="0" borderId="17" xfId="0" applyFont="1" applyBorder="1" applyAlignment="1">
      <alignment vertical="center"/>
    </xf>
    <xf numFmtId="0" fontId="0" fillId="0" borderId="0" xfId="0" applyBorder="1" applyAlignment="1">
      <alignment vertical="center"/>
    </xf>
    <xf numFmtId="0" fontId="5" fillId="0" borderId="22" xfId="0" applyFont="1" applyBorder="1" applyAlignment="1">
      <alignment vertical="center"/>
    </xf>
    <xf numFmtId="0" fontId="5" fillId="0" borderId="22" xfId="0" applyFont="1" applyBorder="1" applyAlignment="1">
      <alignment wrapText="1"/>
    </xf>
    <xf numFmtId="0" fontId="5" fillId="0" borderId="22" xfId="0" applyFont="1" applyBorder="1" applyAlignment="1">
      <alignment vertical="center" wrapText="1"/>
    </xf>
    <xf numFmtId="0" fontId="5" fillId="0" borderId="22" xfId="0" applyFont="1" applyBorder="1" applyAlignment="1">
      <alignment horizontal="left" vertical="center"/>
    </xf>
    <xf numFmtId="0" fontId="8" fillId="0" borderId="22" xfId="0" applyFont="1" applyFill="1" applyBorder="1" applyAlignment="1">
      <alignment horizontal="center" vertical="center"/>
    </xf>
    <xf numFmtId="0" fontId="8" fillId="0" borderId="22" xfId="0" applyFont="1" applyBorder="1" applyAlignment="1">
      <alignment horizontal="center" vertical="center"/>
    </xf>
    <xf numFmtId="0" fontId="9" fillId="0" borderId="22" xfId="0" applyFont="1" applyBorder="1" applyAlignment="1">
      <alignment horizontal="center" vertical="center"/>
    </xf>
    <xf numFmtId="0" fontId="9" fillId="0" borderId="22" xfId="0" applyFont="1" applyFill="1" applyBorder="1" applyAlignment="1">
      <alignment horizontal="center" vertical="center"/>
    </xf>
    <xf numFmtId="0" fontId="11" fillId="2" borderId="23" xfId="0" applyFont="1" applyFill="1" applyBorder="1" applyAlignment="1">
      <alignment vertical="center"/>
    </xf>
    <xf numFmtId="0" fontId="11" fillId="2" borderId="23" xfId="0" applyFont="1" applyFill="1" applyBorder="1" applyAlignment="1">
      <alignment horizontal="center" vertical="center"/>
    </xf>
    <xf numFmtId="0" fontId="11" fillId="2" borderId="23" xfId="0" applyFont="1" applyFill="1" applyBorder="1" applyAlignment="1">
      <alignment wrapText="1"/>
    </xf>
    <xf numFmtId="0" fontId="11" fillId="2" borderId="23" xfId="0" applyFont="1" applyFill="1" applyBorder="1" applyAlignment="1">
      <alignment horizontal="left" vertical="center"/>
    </xf>
    <xf numFmtId="0" fontId="12" fillId="2" borderId="23" xfId="0" applyFont="1" applyFill="1" applyBorder="1" applyAlignment="1">
      <alignment horizontal="center" vertical="center"/>
    </xf>
    <xf numFmtId="0" fontId="5" fillId="0" borderId="4" xfId="0" applyFont="1" applyBorder="1" applyAlignment="1">
      <alignment horizontal="left" vertical="center"/>
    </xf>
    <xf numFmtId="0" fontId="11" fillId="5" borderId="21" xfId="0" applyFont="1" applyFill="1" applyBorder="1" applyAlignment="1">
      <alignment vertical="center"/>
    </xf>
    <xf numFmtId="0" fontId="11" fillId="5" borderId="21" xfId="0" applyFont="1" applyFill="1" applyBorder="1" applyAlignment="1">
      <alignment horizontal="center" vertical="center"/>
    </xf>
    <xf numFmtId="0" fontId="67" fillId="5" borderId="21" xfId="0" applyFont="1" applyFill="1" applyBorder="1" applyAlignment="1">
      <alignment wrapText="1"/>
    </xf>
    <xf numFmtId="0" fontId="11" fillId="5" borderId="21" xfId="0" applyFont="1" applyFill="1" applyBorder="1" applyAlignment="1">
      <alignment wrapText="1"/>
    </xf>
    <xf numFmtId="0" fontId="11" fillId="5" borderId="21" xfId="0" applyFont="1" applyFill="1" applyBorder="1" applyAlignment="1">
      <alignment horizontal="left" vertical="center"/>
    </xf>
    <xf numFmtId="0" fontId="12" fillId="5" borderId="21" xfId="0" applyFont="1" applyFill="1" applyBorder="1" applyAlignment="1">
      <alignment horizontal="center" vertical="center"/>
    </xf>
    <xf numFmtId="0" fontId="0" fillId="5" borderId="21" xfId="0" applyFill="1" applyBorder="1"/>
    <xf numFmtId="0" fontId="6" fillId="0" borderId="0" xfId="0" applyFont="1" applyAlignment="1">
      <alignment horizontal="right"/>
    </xf>
    <xf numFmtId="0" fontId="6" fillId="0" borderId="0" xfId="0" applyFont="1" applyAlignment="1">
      <alignment horizontal="right"/>
    </xf>
    <xf numFmtId="0" fontId="6" fillId="0" borderId="0" xfId="0" applyFont="1" applyAlignment="1"/>
    <xf numFmtId="17" fontId="6" fillId="0" borderId="0" xfId="0" applyNumberFormat="1" applyFont="1"/>
    <xf numFmtId="0" fontId="5" fillId="0" borderId="0" xfId="0" applyFont="1" applyAlignment="1">
      <alignment horizontal="left"/>
    </xf>
    <xf numFmtId="0" fontId="6" fillId="0" borderId="0" xfId="0" applyFont="1" applyAlignment="1">
      <alignment horizontal="left"/>
    </xf>
    <xf numFmtId="0" fontId="11" fillId="2" borderId="10" xfId="0" applyFont="1" applyFill="1" applyBorder="1" applyAlignment="1">
      <alignment horizontal="left"/>
    </xf>
    <xf numFmtId="0" fontId="5" fillId="0" borderId="17" xfId="0" applyFont="1" applyBorder="1" applyAlignment="1">
      <alignment horizontal="left"/>
    </xf>
    <xf numFmtId="0" fontId="5" fillId="0" borderId="0" xfId="0" applyFont="1" applyBorder="1" applyAlignment="1">
      <alignment vertical="center"/>
    </xf>
    <xf numFmtId="0" fontId="5" fillId="0" borderId="0" xfId="0" applyFont="1" applyBorder="1" applyAlignment="1">
      <alignment wrapText="1"/>
    </xf>
    <xf numFmtId="0" fontId="5" fillId="0" borderId="0" xfId="0" applyFont="1" applyBorder="1" applyAlignment="1">
      <alignment horizontal="left"/>
    </xf>
    <xf numFmtId="0" fontId="9" fillId="0" borderId="17" xfId="0" applyFont="1" applyFill="1" applyBorder="1" applyAlignment="1">
      <alignment horizontal="right" vertical="center"/>
    </xf>
    <xf numFmtId="0" fontId="14" fillId="2" borderId="10" xfId="0" applyFont="1" applyFill="1" applyBorder="1" applyAlignment="1">
      <alignment horizontal="right" vertical="center"/>
    </xf>
    <xf numFmtId="0" fontId="9" fillId="0" borderId="17" xfId="0" applyFont="1" applyBorder="1" applyAlignment="1">
      <alignment horizontal="right" vertical="center"/>
    </xf>
    <xf numFmtId="0" fontId="8" fillId="0" borderId="17" xfId="0" applyFont="1" applyFill="1" applyBorder="1" applyAlignment="1">
      <alignment horizontal="right" vertical="center"/>
    </xf>
    <xf numFmtId="0" fontId="8" fillId="0" borderId="17" xfId="0" applyFont="1" applyBorder="1" applyAlignment="1">
      <alignment horizontal="right"/>
    </xf>
    <xf numFmtId="0" fontId="0" fillId="0" borderId="0" xfId="0" applyAlignment="1">
      <alignment vertical="center"/>
    </xf>
    <xf numFmtId="0" fontId="68" fillId="0" borderId="0" xfId="0" applyFont="1"/>
    <xf numFmtId="0" fontId="0" fillId="0" borderId="0" xfId="0" applyFont="1"/>
    <xf numFmtId="0" fontId="2" fillId="2" borderId="0" xfId="0" applyFont="1" applyFill="1" applyBorder="1" applyAlignment="1">
      <alignment vertical="center"/>
    </xf>
    <xf numFmtId="0" fontId="2" fillId="2" borderId="0" xfId="0" applyFont="1" applyFill="1" applyBorder="1" applyAlignment="1">
      <alignment wrapText="1"/>
    </xf>
    <xf numFmtId="0" fontId="69" fillId="2" borderId="0" xfId="0" applyFont="1" applyFill="1" applyBorder="1" applyAlignment="1">
      <alignment horizontal="center" vertical="center"/>
    </xf>
    <xf numFmtId="0" fontId="70" fillId="2" borderId="0" xfId="0" applyFont="1" applyFill="1" applyBorder="1" applyAlignment="1">
      <alignment horizontal="center" vertical="center"/>
    </xf>
    <xf numFmtId="0" fontId="2" fillId="2" borderId="0" xfId="0" applyFont="1" applyFill="1" applyBorder="1"/>
    <xf numFmtId="2" fontId="0" fillId="0" borderId="0" xfId="0" applyNumberFormat="1" applyFont="1"/>
    <xf numFmtId="0" fontId="73" fillId="2" borderId="10" xfId="0" applyFont="1" applyFill="1" applyBorder="1"/>
    <xf numFmtId="0" fontId="74" fillId="2" borderId="10" xfId="0" applyFont="1" applyFill="1" applyBorder="1"/>
    <xf numFmtId="0" fontId="73" fillId="2" borderId="23" xfId="0" applyFont="1" applyFill="1" applyBorder="1"/>
    <xf numFmtId="0" fontId="4" fillId="2" borderId="9" xfId="0" applyFont="1" applyFill="1" applyBorder="1"/>
    <xf numFmtId="0" fontId="2" fillId="2" borderId="9" xfId="0" applyFont="1" applyFill="1" applyBorder="1"/>
    <xf numFmtId="0" fontId="4" fillId="2" borderId="9" xfId="0" applyFont="1" applyFill="1" applyBorder="1" applyAlignment="1">
      <alignment horizontal="center" vertical="center"/>
    </xf>
    <xf numFmtId="2" fontId="2" fillId="2" borderId="9" xfId="1" applyNumberFormat="1" applyFont="1" applyFill="1" applyBorder="1" applyAlignment="1">
      <alignment horizontal="center" vertical="center"/>
    </xf>
    <xf numFmtId="2" fontId="4" fillId="2" borderId="9" xfId="1" applyNumberFormat="1" applyFont="1" applyFill="1" applyBorder="1" applyAlignment="1">
      <alignment horizontal="center" vertical="center"/>
    </xf>
    <xf numFmtId="0" fontId="3" fillId="0" borderId="17" xfId="0" applyFont="1" applyBorder="1" applyAlignment="1">
      <alignment vertical="center"/>
    </xf>
    <xf numFmtId="0" fontId="3" fillId="0" borderId="17" xfId="0" applyFont="1" applyBorder="1" applyAlignment="1">
      <alignment vertical="center" wrapText="1"/>
    </xf>
    <xf numFmtId="0" fontId="3" fillId="0" borderId="17" xfId="0" applyFont="1" applyBorder="1" applyAlignment="1">
      <alignment horizontal="left" vertical="center"/>
    </xf>
    <xf numFmtId="0" fontId="71" fillId="0" borderId="17" xfId="0" applyFont="1" applyBorder="1" applyAlignment="1">
      <alignment horizontal="center" vertical="center"/>
    </xf>
    <xf numFmtId="0" fontId="71" fillId="0" borderId="17" xfId="0" applyFont="1" applyFill="1" applyBorder="1" applyAlignment="1">
      <alignment horizontal="center" vertical="center"/>
    </xf>
    <xf numFmtId="2" fontId="72" fillId="0" borderId="17" xfId="0" applyNumberFormat="1" applyFont="1" applyFill="1" applyBorder="1" applyAlignment="1">
      <alignment horizontal="center" vertical="center" shrinkToFit="1"/>
    </xf>
    <xf numFmtId="0" fontId="3" fillId="0" borderId="17" xfId="0" applyFont="1" applyBorder="1" applyAlignment="1">
      <alignment wrapText="1"/>
    </xf>
    <xf numFmtId="0" fontId="3" fillId="0" borderId="17" xfId="0" applyFont="1" applyFill="1" applyBorder="1" applyAlignment="1">
      <alignment vertical="center"/>
    </xf>
    <xf numFmtId="0" fontId="3" fillId="0" borderId="17" xfId="0" applyFont="1" applyFill="1" applyBorder="1" applyAlignment="1">
      <alignment horizontal="left" vertical="center"/>
    </xf>
    <xf numFmtId="0" fontId="0" fillId="0" borderId="17" xfId="0" applyFont="1" applyBorder="1" applyAlignment="1">
      <alignment horizontal="center" vertical="center"/>
    </xf>
    <xf numFmtId="0" fontId="73" fillId="2" borderId="23" xfId="0" applyFont="1" applyFill="1" applyBorder="1" applyAlignment="1">
      <alignment horizontal="center"/>
    </xf>
    <xf numFmtId="4" fontId="0" fillId="0" borderId="0" xfId="0" applyNumberFormat="1"/>
    <xf numFmtId="4" fontId="0" fillId="0" borderId="0" xfId="0" applyNumberFormat="1" applyFont="1"/>
    <xf numFmtId="164" fontId="75" fillId="0" borderId="0" xfId="0" applyNumberFormat="1" applyFont="1"/>
    <xf numFmtId="0" fontId="6" fillId="0" borderId="0" xfId="0" applyFont="1" applyAlignment="1">
      <alignment horizontal="right"/>
    </xf>
    <xf numFmtId="0" fontId="76" fillId="3" borderId="0" xfId="0" applyFont="1" applyFill="1" applyBorder="1" applyAlignment="1">
      <alignment horizontal="center" vertical="center"/>
    </xf>
    <xf numFmtId="0" fontId="76" fillId="3" borderId="0" xfId="0" applyFont="1" applyFill="1" applyBorder="1" applyAlignment="1">
      <alignment horizontal="center" vertical="center" wrapText="1"/>
    </xf>
    <xf numFmtId="0" fontId="76" fillId="4" borderId="0" xfId="0" applyFont="1" applyFill="1" applyBorder="1" applyAlignment="1">
      <alignment horizontal="center"/>
    </xf>
    <xf numFmtId="0" fontId="77" fillId="3" borderId="0" xfId="0" applyFont="1" applyFill="1" applyBorder="1" applyAlignment="1">
      <alignment horizontal="center"/>
    </xf>
    <xf numFmtId="0" fontId="77" fillId="3" borderId="0" xfId="0" applyFont="1" applyFill="1" applyBorder="1"/>
    <xf numFmtId="0" fontId="77" fillId="0" borderId="0" xfId="0" applyFont="1" applyFill="1" applyBorder="1"/>
    <xf numFmtId="0" fontId="77" fillId="0" borderId="0" xfId="0" applyFont="1" applyFill="1" applyBorder="1" applyAlignment="1">
      <alignment horizontal="center"/>
    </xf>
    <xf numFmtId="2" fontId="77" fillId="0" borderId="0" xfId="0" applyNumberFormat="1" applyFont="1" applyFill="1" applyBorder="1" applyAlignment="1">
      <alignment horizontal="center"/>
    </xf>
    <xf numFmtId="14" fontId="77" fillId="0" borderId="0" xfId="0" applyNumberFormat="1" applyFont="1" applyFill="1" applyBorder="1"/>
    <xf numFmtId="0" fontId="76" fillId="6" borderId="0" xfId="0" applyFont="1" applyFill="1" applyBorder="1" applyAlignment="1">
      <alignment horizontal="left"/>
    </xf>
    <xf numFmtId="0" fontId="76" fillId="6" borderId="0" xfId="0" applyFont="1" applyFill="1" applyBorder="1" applyAlignment="1">
      <alignment horizontal="center" vertical="center"/>
    </xf>
    <xf numFmtId="2" fontId="76" fillId="6" borderId="0" xfId="0" applyNumberFormat="1" applyFont="1" applyFill="1" applyBorder="1" applyAlignment="1">
      <alignment horizontal="center" vertical="center"/>
    </xf>
    <xf numFmtId="2" fontId="76" fillId="3" borderId="0" xfId="0" applyNumberFormat="1" applyFont="1" applyFill="1" applyBorder="1" applyAlignment="1">
      <alignment horizontal="center" vertical="center"/>
    </xf>
    <xf numFmtId="0" fontId="77" fillId="0" borderId="0" xfId="0" applyFont="1" applyFill="1" applyBorder="1" applyAlignment="1">
      <alignment horizontal="center" vertical="center"/>
    </xf>
    <xf numFmtId="2" fontId="77" fillId="0" borderId="0" xfId="0" applyNumberFormat="1" applyFont="1" applyFill="1" applyBorder="1" applyAlignment="1">
      <alignment horizontal="center" vertical="center"/>
    </xf>
    <xf numFmtId="0" fontId="76" fillId="0" borderId="0" xfId="0" applyFont="1" applyFill="1" applyBorder="1" applyAlignment="1">
      <alignment horizontal="center" vertical="center"/>
    </xf>
    <xf numFmtId="0" fontId="76" fillId="6" borderId="0" xfId="0" applyFont="1" applyFill="1" applyBorder="1" applyAlignment="1">
      <alignment horizontal="center"/>
    </xf>
    <xf numFmtId="0" fontId="76" fillId="3" borderId="0" xfId="0" applyFont="1" applyFill="1" applyBorder="1" applyAlignment="1">
      <alignment horizontal="left"/>
    </xf>
    <xf numFmtId="0" fontId="76" fillId="4" borderId="0" xfId="0" applyFont="1" applyFill="1" applyBorder="1" applyAlignment="1">
      <alignment horizontal="left"/>
    </xf>
    <xf numFmtId="0" fontId="76" fillId="4" borderId="0" xfId="0" applyFont="1" applyFill="1" applyBorder="1" applyAlignment="1">
      <alignment horizontal="center" vertical="center"/>
    </xf>
    <xf numFmtId="2" fontId="76" fillId="4" borderId="0" xfId="0" applyNumberFormat="1" applyFont="1" applyFill="1" applyBorder="1" applyAlignment="1">
      <alignment horizontal="center" vertical="center"/>
    </xf>
    <xf numFmtId="2" fontId="76" fillId="4" borderId="0" xfId="0" applyNumberFormat="1" applyFont="1" applyFill="1" applyBorder="1" applyAlignment="1">
      <alignment horizontal="center" vertical="center" wrapText="1"/>
    </xf>
    <xf numFmtId="0" fontId="76" fillId="3" borderId="0" xfId="0" applyFont="1" applyFill="1" applyBorder="1" applyAlignment="1">
      <alignment horizontal="left" wrapText="1"/>
    </xf>
    <xf numFmtId="165" fontId="77" fillId="3" borderId="0" xfId="0" applyNumberFormat="1" applyFont="1" applyFill="1" applyBorder="1" applyAlignment="1">
      <alignment horizontal="center" vertical="center"/>
    </xf>
    <xf numFmtId="0" fontId="76" fillId="3" borderId="0" xfId="0" applyFont="1" applyFill="1" applyBorder="1" applyAlignment="1">
      <alignment horizontal="center"/>
    </xf>
    <xf numFmtId="165" fontId="76" fillId="3" borderId="0" xfId="0" applyNumberFormat="1" applyFont="1" applyFill="1" applyBorder="1" applyAlignment="1">
      <alignment horizontal="center"/>
    </xf>
    <xf numFmtId="0" fontId="68" fillId="0" borderId="0" xfId="0" applyFont="1" applyAlignment="1">
      <alignment horizontal="right"/>
    </xf>
    <xf numFmtId="0" fontId="73" fillId="2" borderId="10" xfId="0" applyFont="1" applyFill="1" applyBorder="1" applyAlignment="1">
      <alignment horizontal="center"/>
    </xf>
    <xf numFmtId="0" fontId="6" fillId="0" borderId="0" xfId="0" applyFont="1" applyAlignment="1">
      <alignment horizontal="right"/>
    </xf>
    <xf numFmtId="0" fontId="11" fillId="2" borderId="10" xfId="0" applyFont="1" applyFill="1" applyBorder="1" applyAlignment="1">
      <alignment horizontal="center"/>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76" fillId="3" borderId="0"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P17" sqref="P17"/>
    </sheetView>
  </sheetViews>
  <sheetFormatPr defaultRowHeight="15"/>
  <cols>
    <col min="1" max="1" width="5.85546875" customWidth="1"/>
    <col min="2" max="2" width="8.42578125" customWidth="1"/>
    <col min="3" max="3" width="68.42578125" customWidth="1"/>
    <col min="4" max="4" width="10.42578125" customWidth="1"/>
    <col min="5" max="5" width="6.42578125" customWidth="1"/>
    <col min="6" max="6" width="5.7109375" customWidth="1"/>
    <col min="8" max="8" width="12.140625" customWidth="1"/>
    <col min="10" max="10" width="12.7109375" customWidth="1"/>
    <col min="12" max="12" width="17.28515625" customWidth="1"/>
  </cols>
  <sheetData>
    <row r="1" spans="1:12">
      <c r="A1" s="117" t="s">
        <v>0</v>
      </c>
      <c r="B1" s="117"/>
      <c r="C1" s="117"/>
      <c r="D1" s="117"/>
      <c r="E1" s="117"/>
      <c r="F1" s="117"/>
      <c r="G1" s="117"/>
      <c r="H1" s="117"/>
      <c r="I1" s="117"/>
      <c r="J1" s="117"/>
      <c r="K1" s="117"/>
      <c r="L1" s="117"/>
    </row>
    <row r="2" spans="1:12">
      <c r="A2" s="117" t="s">
        <v>1</v>
      </c>
      <c r="B2" s="117"/>
      <c r="C2" s="117"/>
      <c r="D2" s="117"/>
      <c r="E2" s="117"/>
      <c r="F2" s="117"/>
      <c r="G2" s="117"/>
      <c r="H2" s="117"/>
      <c r="I2" s="117"/>
      <c r="J2" s="117"/>
      <c r="K2" s="117"/>
      <c r="L2" s="117"/>
    </row>
    <row r="3" spans="1:12">
      <c r="A3" s="252" t="s">
        <v>2</v>
      </c>
      <c r="B3" s="252"/>
      <c r="C3" s="252"/>
      <c r="D3" s="252"/>
      <c r="E3" s="252"/>
      <c r="F3" s="252"/>
      <c r="G3" s="252"/>
      <c r="H3" s="252"/>
      <c r="I3" s="309"/>
      <c r="J3" s="309"/>
      <c r="K3" s="309"/>
      <c r="L3" s="309"/>
    </row>
    <row r="4" spans="1:12">
      <c r="A4" s="252" t="s">
        <v>4</v>
      </c>
      <c r="B4" s="252"/>
      <c r="C4" s="252"/>
      <c r="D4" s="252"/>
      <c r="E4" s="252"/>
      <c r="F4" s="252"/>
      <c r="G4" s="252"/>
      <c r="H4" s="252"/>
      <c r="I4" s="309"/>
      <c r="J4" s="309"/>
      <c r="K4" s="309"/>
      <c r="L4" s="309"/>
    </row>
    <row r="5" spans="1:12">
      <c r="A5" s="3"/>
      <c r="B5" s="3"/>
      <c r="C5" s="3"/>
      <c r="D5" s="3"/>
      <c r="E5" s="3"/>
      <c r="F5" s="3"/>
      <c r="G5" s="3"/>
      <c r="H5" s="3"/>
      <c r="I5" s="3"/>
      <c r="J5" s="3"/>
      <c r="K5" s="3"/>
      <c r="L5" s="3"/>
    </row>
    <row r="6" spans="1:12">
      <c r="A6" s="252" t="s">
        <v>251</v>
      </c>
      <c r="B6" s="252"/>
      <c r="C6" s="252"/>
      <c r="D6" s="252"/>
      <c r="E6" s="252"/>
      <c r="F6" s="252"/>
      <c r="G6" s="252"/>
      <c r="H6" s="252"/>
      <c r="I6" s="252"/>
      <c r="J6" s="252"/>
      <c r="K6" s="252"/>
      <c r="L6" s="281">
        <v>44967</v>
      </c>
    </row>
    <row r="7" spans="1:12">
      <c r="A7" s="252"/>
      <c r="B7" s="252"/>
      <c r="C7" s="252"/>
      <c r="D7" s="252"/>
      <c r="E7" s="252"/>
      <c r="F7" s="252"/>
      <c r="G7" s="252"/>
      <c r="H7" s="252"/>
      <c r="I7" s="252"/>
      <c r="J7" s="252"/>
      <c r="K7" s="252"/>
      <c r="L7" s="252"/>
    </row>
    <row r="8" spans="1:12" ht="15.75" thickBot="1">
      <c r="A8" s="253"/>
      <c r="B8" s="253"/>
      <c r="C8" s="253"/>
      <c r="D8" s="253"/>
      <c r="E8" s="253"/>
      <c r="F8" s="253"/>
      <c r="G8" s="253"/>
      <c r="H8" s="253"/>
      <c r="I8" s="253"/>
      <c r="J8" s="253"/>
      <c r="K8" s="253"/>
      <c r="L8" s="253"/>
    </row>
    <row r="9" spans="1:12" ht="18.75" thickTop="1" thickBot="1">
      <c r="A9" s="260" t="s">
        <v>7</v>
      </c>
      <c r="B9" s="260" t="s">
        <v>8</v>
      </c>
      <c r="C9" s="260" t="s">
        <v>9</v>
      </c>
      <c r="D9" s="260" t="s">
        <v>10</v>
      </c>
      <c r="E9" s="260" t="s">
        <v>11</v>
      </c>
      <c r="F9" s="260" t="s">
        <v>12</v>
      </c>
      <c r="G9" s="310" t="s">
        <v>14</v>
      </c>
      <c r="H9" s="310"/>
      <c r="I9" s="310" t="s">
        <v>15</v>
      </c>
      <c r="J9" s="310"/>
      <c r="K9" s="310" t="s">
        <v>16</v>
      </c>
      <c r="L9" s="310"/>
    </row>
    <row r="10" spans="1:12" ht="18.75" thickTop="1" thickBot="1">
      <c r="A10" s="260"/>
      <c r="B10" s="260"/>
      <c r="C10" s="260"/>
      <c r="D10" s="260"/>
      <c r="E10" s="260"/>
      <c r="F10" s="260"/>
      <c r="G10" s="260" t="s">
        <v>17</v>
      </c>
      <c r="H10" s="260" t="s">
        <v>18</v>
      </c>
      <c r="I10" s="260" t="s">
        <v>17</v>
      </c>
      <c r="J10" s="260" t="s">
        <v>18</v>
      </c>
      <c r="K10" s="260" t="s">
        <v>17</v>
      </c>
      <c r="L10" s="260" t="s">
        <v>18</v>
      </c>
    </row>
    <row r="11" spans="1:12" ht="18" thickTop="1">
      <c r="A11" s="262"/>
      <c r="B11" s="278" t="s">
        <v>19</v>
      </c>
      <c r="C11" s="262" t="s">
        <v>20</v>
      </c>
      <c r="D11" s="262"/>
      <c r="E11" s="262"/>
      <c r="F11" s="262"/>
      <c r="G11" s="262"/>
      <c r="H11" s="262"/>
      <c r="I11" s="262"/>
      <c r="J11" s="262"/>
      <c r="K11" s="262"/>
      <c r="L11" s="262"/>
    </row>
    <row r="12" spans="1:12">
      <c r="A12" s="268">
        <v>1</v>
      </c>
      <c r="B12" s="277" t="s">
        <v>21</v>
      </c>
      <c r="C12" s="269" t="s">
        <v>244</v>
      </c>
      <c r="D12" s="269" t="s">
        <v>23</v>
      </c>
      <c r="E12" s="270">
        <v>160</v>
      </c>
      <c r="F12" s="270" t="s">
        <v>24</v>
      </c>
      <c r="G12" s="271"/>
      <c r="H12" s="271">
        <f>G12*E12</f>
        <v>0</v>
      </c>
      <c r="I12" s="271"/>
      <c r="J12" s="271">
        <f>I12*E12</f>
        <v>0</v>
      </c>
      <c r="K12" s="272">
        <f>I12+G12</f>
        <v>0</v>
      </c>
      <c r="L12" s="271">
        <f>K12*E12</f>
        <v>0</v>
      </c>
    </row>
    <row r="13" spans="1:12">
      <c r="A13" s="268">
        <v>2</v>
      </c>
      <c r="B13" s="277">
        <v>2</v>
      </c>
      <c r="C13" s="269" t="s">
        <v>245</v>
      </c>
      <c r="D13" s="269" t="s">
        <v>23</v>
      </c>
      <c r="E13" s="270">
        <v>85</v>
      </c>
      <c r="F13" s="270" t="s">
        <v>24</v>
      </c>
      <c r="G13" s="271"/>
      <c r="H13" s="271">
        <f>G13*E13</f>
        <v>0</v>
      </c>
      <c r="I13" s="273"/>
      <c r="J13" s="271">
        <f>I13*E13</f>
        <v>0</v>
      </c>
      <c r="K13" s="272">
        <f>I13+G13</f>
        <v>0</v>
      </c>
      <c r="L13" s="271">
        <f>K13*E13</f>
        <v>0</v>
      </c>
    </row>
    <row r="14" spans="1:12">
      <c r="A14" s="268">
        <v>3</v>
      </c>
      <c r="B14" s="277" t="s">
        <v>26</v>
      </c>
      <c r="C14" s="269" t="s">
        <v>27</v>
      </c>
      <c r="D14" s="269" t="s">
        <v>23</v>
      </c>
      <c r="E14" s="270">
        <v>60</v>
      </c>
      <c r="F14" s="270" t="s">
        <v>24</v>
      </c>
      <c r="G14" s="271"/>
      <c r="H14" s="271">
        <f>G14*E14</f>
        <v>0</v>
      </c>
      <c r="I14" s="272"/>
      <c r="J14" s="271">
        <f>I14*E14</f>
        <v>0</v>
      </c>
      <c r="K14" s="272">
        <f>I14+G14</f>
        <v>0</v>
      </c>
      <c r="L14" s="271">
        <f>K14*E14</f>
        <v>0</v>
      </c>
    </row>
    <row r="15" spans="1:12" ht="15.75">
      <c r="A15" s="254"/>
      <c r="B15" s="50" t="s">
        <v>28</v>
      </c>
      <c r="C15" s="255" t="s">
        <v>29</v>
      </c>
      <c r="D15" s="255"/>
      <c r="E15" s="49"/>
      <c r="F15" s="49"/>
      <c r="G15" s="50"/>
      <c r="H15" s="50"/>
      <c r="I15" s="256"/>
      <c r="J15" s="256"/>
      <c r="K15" s="50"/>
      <c r="L15" s="50"/>
    </row>
    <row r="16" spans="1:12">
      <c r="A16" s="268">
        <v>4</v>
      </c>
      <c r="B16" s="277">
        <v>6</v>
      </c>
      <c r="C16" s="274" t="s">
        <v>246</v>
      </c>
      <c r="D16" s="269" t="s">
        <v>23</v>
      </c>
      <c r="E16" s="270">
        <v>2100</v>
      </c>
      <c r="F16" s="270" t="s">
        <v>24</v>
      </c>
      <c r="G16" s="271"/>
      <c r="H16" s="271">
        <f>G16*E16</f>
        <v>0</v>
      </c>
      <c r="I16" s="271"/>
      <c r="J16" s="271">
        <f>I16*E16</f>
        <v>0</v>
      </c>
      <c r="K16" s="272">
        <f>I16+G16</f>
        <v>0</v>
      </c>
      <c r="L16" s="271">
        <f>K16*E16</f>
        <v>0</v>
      </c>
    </row>
    <row r="17" spans="1:12">
      <c r="A17" s="268">
        <v>5</v>
      </c>
      <c r="B17" s="277">
        <v>7</v>
      </c>
      <c r="C17" s="274" t="s">
        <v>247</v>
      </c>
      <c r="D17" s="269" t="s">
        <v>23</v>
      </c>
      <c r="E17" s="270">
        <v>2600</v>
      </c>
      <c r="F17" s="270" t="s">
        <v>24</v>
      </c>
      <c r="G17" s="271"/>
      <c r="H17" s="271">
        <f>G17*E17</f>
        <v>0</v>
      </c>
      <c r="I17" s="272"/>
      <c r="J17" s="271">
        <f>I17*E17</f>
        <v>0</v>
      </c>
      <c r="K17" s="272">
        <f>I17+G17</f>
        <v>0</v>
      </c>
      <c r="L17" s="271">
        <f>K17*E17</f>
        <v>0</v>
      </c>
    </row>
    <row r="18" spans="1:12">
      <c r="A18" s="268">
        <v>6</v>
      </c>
      <c r="B18" s="277">
        <v>13</v>
      </c>
      <c r="C18" s="274" t="s">
        <v>32</v>
      </c>
      <c r="D18" s="269" t="s">
        <v>23</v>
      </c>
      <c r="E18" s="270">
        <v>3350</v>
      </c>
      <c r="F18" s="270" t="s">
        <v>24</v>
      </c>
      <c r="G18" s="271"/>
      <c r="H18" s="271">
        <f>G18*E18</f>
        <v>0</v>
      </c>
      <c r="I18" s="272"/>
      <c r="J18" s="271">
        <f>I18*E18</f>
        <v>0</v>
      </c>
      <c r="K18" s="272">
        <f>I18+G18</f>
        <v>0</v>
      </c>
      <c r="L18" s="271">
        <f>K18*E18</f>
        <v>0</v>
      </c>
    </row>
    <row r="19" spans="1:12" ht="15.75">
      <c r="A19" s="254"/>
      <c r="B19" s="50" t="s">
        <v>33</v>
      </c>
      <c r="C19" s="255" t="s">
        <v>34</v>
      </c>
      <c r="D19" s="255"/>
      <c r="E19" s="49"/>
      <c r="F19" s="49"/>
      <c r="G19" s="51"/>
      <c r="H19" s="51"/>
      <c r="I19" s="257"/>
      <c r="J19" s="257"/>
      <c r="K19" s="51"/>
      <c r="L19" s="51"/>
    </row>
    <row r="20" spans="1:12">
      <c r="A20" s="268">
        <v>7</v>
      </c>
      <c r="B20" s="277">
        <v>21</v>
      </c>
      <c r="C20" s="274" t="s">
        <v>248</v>
      </c>
      <c r="D20" s="269" t="s">
        <v>23</v>
      </c>
      <c r="E20" s="270">
        <v>550</v>
      </c>
      <c r="F20" s="270" t="s">
        <v>36</v>
      </c>
      <c r="G20" s="271"/>
      <c r="H20" s="271">
        <f>G20*E20</f>
        <v>0</v>
      </c>
      <c r="I20" s="271"/>
      <c r="J20" s="271">
        <f>I20*E20</f>
        <v>0</v>
      </c>
      <c r="K20" s="272">
        <f>I20+G20</f>
        <v>0</v>
      </c>
      <c r="L20" s="271">
        <f>K20*E20</f>
        <v>0</v>
      </c>
    </row>
    <row r="21" spans="1:12" ht="15.75">
      <c r="A21" s="254"/>
      <c r="B21" s="51"/>
      <c r="C21" s="255" t="s">
        <v>37</v>
      </c>
      <c r="D21" s="255"/>
      <c r="E21" s="49"/>
      <c r="F21" s="49"/>
      <c r="G21" s="51"/>
      <c r="H21" s="51"/>
      <c r="I21" s="257"/>
      <c r="J21" s="257"/>
      <c r="K21" s="51"/>
      <c r="L21" s="51"/>
    </row>
    <row r="22" spans="1:12">
      <c r="A22" s="268">
        <v>8</v>
      </c>
      <c r="B22" s="277">
        <v>33</v>
      </c>
      <c r="C22" s="268" t="s">
        <v>38</v>
      </c>
      <c r="D22" s="269" t="s">
        <v>23</v>
      </c>
      <c r="E22" s="270">
        <v>220</v>
      </c>
      <c r="F22" s="270" t="s">
        <v>39</v>
      </c>
      <c r="G22" s="271"/>
      <c r="H22" s="271">
        <f>G22*E22</f>
        <v>0</v>
      </c>
      <c r="I22" s="271"/>
      <c r="J22" s="271">
        <f>I22*E22</f>
        <v>0</v>
      </c>
      <c r="K22" s="272">
        <f>I22+H22</f>
        <v>0</v>
      </c>
      <c r="L22" s="271">
        <f>K22*E22</f>
        <v>0</v>
      </c>
    </row>
    <row r="23" spans="1:12">
      <c r="A23" s="268">
        <v>9</v>
      </c>
      <c r="B23" s="277">
        <v>57</v>
      </c>
      <c r="C23" s="274" t="s">
        <v>40</v>
      </c>
      <c r="D23" s="269" t="s">
        <v>23</v>
      </c>
      <c r="E23" s="270">
        <v>130</v>
      </c>
      <c r="F23" s="270" t="s">
        <v>36</v>
      </c>
      <c r="G23" s="271"/>
      <c r="H23" s="271">
        <f>G23*E23</f>
        <v>0</v>
      </c>
      <c r="I23" s="271"/>
      <c r="J23" s="271">
        <f>I23*E23</f>
        <v>0</v>
      </c>
      <c r="K23" s="272">
        <f>I23+H23</f>
        <v>0</v>
      </c>
      <c r="L23" s="271">
        <f>K23*E23</f>
        <v>0</v>
      </c>
    </row>
    <row r="24" spans="1:12">
      <c r="A24" s="254"/>
      <c r="B24" s="50" t="s">
        <v>41</v>
      </c>
      <c r="C24" s="258" t="s">
        <v>42</v>
      </c>
      <c r="D24" s="258"/>
      <c r="E24" s="49"/>
      <c r="F24" s="49" t="s">
        <v>36</v>
      </c>
      <c r="G24" s="51"/>
      <c r="H24" s="51"/>
      <c r="I24" s="51"/>
      <c r="J24" s="51"/>
      <c r="K24" s="51"/>
      <c r="L24" s="51"/>
    </row>
    <row r="25" spans="1:12">
      <c r="A25" s="275">
        <v>10</v>
      </c>
      <c r="B25" s="277">
        <v>16</v>
      </c>
      <c r="C25" s="274" t="s">
        <v>249</v>
      </c>
      <c r="D25" s="269" t="s">
        <v>23</v>
      </c>
      <c r="E25" s="276">
        <v>7000</v>
      </c>
      <c r="F25" s="276" t="s">
        <v>44</v>
      </c>
      <c r="G25" s="277"/>
      <c r="H25" s="277">
        <f>G25*E25</f>
        <v>0</v>
      </c>
      <c r="I25" s="277"/>
      <c r="J25" s="277">
        <f>I25*E25</f>
        <v>0</v>
      </c>
      <c r="K25" s="277">
        <f>I25+G25</f>
        <v>0</v>
      </c>
      <c r="L25" s="277">
        <f>K25*E25</f>
        <v>0</v>
      </c>
    </row>
    <row r="26" spans="1:12">
      <c r="A26" s="275">
        <v>11</v>
      </c>
      <c r="B26" s="277"/>
      <c r="C26" s="274" t="s">
        <v>250</v>
      </c>
      <c r="D26" s="269" t="s">
        <v>23</v>
      </c>
      <c r="E26" s="276">
        <v>6600</v>
      </c>
      <c r="F26" s="276"/>
      <c r="G26" s="277"/>
      <c r="H26" s="277">
        <f>G26*E26</f>
        <v>0</v>
      </c>
      <c r="I26" s="277"/>
      <c r="J26" s="277">
        <f>I26*E26</f>
        <v>0</v>
      </c>
      <c r="K26" s="277">
        <f>I26+G26</f>
        <v>0</v>
      </c>
      <c r="L26" s="277">
        <f>K26*E26</f>
        <v>0</v>
      </c>
    </row>
    <row r="27" spans="1:12" ht="15.75" thickBot="1">
      <c r="A27" s="263"/>
      <c r="B27" s="263" t="s">
        <v>45</v>
      </c>
      <c r="C27" s="264" t="s">
        <v>16</v>
      </c>
      <c r="D27" s="264"/>
      <c r="E27" s="263"/>
      <c r="F27" s="263"/>
      <c r="G27" s="265"/>
      <c r="H27" s="266">
        <f>SUM(H12:H25)</f>
        <v>0</v>
      </c>
      <c r="I27" s="267"/>
      <c r="J27" s="266">
        <f>SUM(J12:J26)</f>
        <v>0</v>
      </c>
      <c r="K27" s="266"/>
      <c r="L27" s="266">
        <f>SUM(L12:L26)</f>
        <v>0</v>
      </c>
    </row>
    <row r="28" spans="1:12" ht="15.75" thickTop="1"/>
  </sheetData>
  <mergeCells count="5">
    <mergeCell ref="I3:L3"/>
    <mergeCell ref="I4:L4"/>
    <mergeCell ref="G9:H9"/>
    <mergeCell ref="I9:J9"/>
    <mergeCell ref="K9:L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37"/>
  <sheetViews>
    <sheetView topLeftCell="A7" workbookViewId="0">
      <selection activeCell="G19" sqref="G19"/>
    </sheetView>
  </sheetViews>
  <sheetFormatPr defaultRowHeight="15"/>
  <cols>
    <col min="1" max="1" width="5.85546875" style="253" customWidth="1"/>
    <col min="2" max="2" width="8.42578125" style="253" customWidth="1"/>
    <col min="3" max="3" width="68.42578125" style="253" customWidth="1"/>
    <col min="4" max="4" width="10.42578125" style="253" customWidth="1"/>
    <col min="5" max="5" width="6.42578125" style="253" customWidth="1"/>
    <col min="6" max="6" width="5.7109375" style="253" customWidth="1"/>
    <col min="7" max="7" width="9.140625" style="253"/>
    <col min="8" max="8" width="12.140625" style="253" customWidth="1"/>
    <col min="9" max="9" width="9.140625" style="253"/>
    <col min="10" max="10" width="12.7109375" style="253" customWidth="1"/>
    <col min="11" max="11" width="9.140625" style="253"/>
    <col min="12" max="12" width="12.5703125" style="253" bestFit="1" customWidth="1"/>
  </cols>
  <sheetData>
    <row r="1" spans="1:13">
      <c r="A1" s="117" t="s">
        <v>0</v>
      </c>
      <c r="B1" s="117"/>
      <c r="C1" s="117"/>
      <c r="D1" s="117"/>
      <c r="E1" s="117"/>
      <c r="F1" s="117"/>
      <c r="G1" s="117"/>
      <c r="H1" s="117"/>
      <c r="I1" s="117"/>
      <c r="J1" s="117"/>
      <c r="K1" s="117"/>
      <c r="L1" s="117"/>
    </row>
    <row r="2" spans="1:13">
      <c r="A2" s="117" t="s">
        <v>1</v>
      </c>
      <c r="B2" s="117"/>
      <c r="C2" s="117"/>
      <c r="D2" s="117"/>
      <c r="E2" s="117"/>
      <c r="F2" s="117"/>
      <c r="G2" s="117"/>
      <c r="H2" s="117"/>
      <c r="I2" s="117"/>
      <c r="J2" s="117"/>
      <c r="K2" s="117"/>
      <c r="L2" s="117"/>
    </row>
    <row r="3" spans="1:13">
      <c r="A3" s="252" t="s">
        <v>2</v>
      </c>
      <c r="B3" s="252"/>
      <c r="C3" s="252"/>
      <c r="D3" s="252"/>
      <c r="E3" s="252"/>
      <c r="F3" s="252"/>
      <c r="G3" s="252"/>
      <c r="H3" s="252"/>
      <c r="I3" s="309" t="s">
        <v>3</v>
      </c>
      <c r="J3" s="309"/>
      <c r="K3" s="309"/>
      <c r="L3" s="309"/>
    </row>
    <row r="4" spans="1:13">
      <c r="A4" s="252" t="s">
        <v>4</v>
      </c>
      <c r="B4" s="252"/>
      <c r="C4" s="252"/>
      <c r="D4" s="252"/>
      <c r="E4" s="252"/>
      <c r="F4" s="252"/>
      <c r="G4" s="252"/>
      <c r="H4" s="252"/>
      <c r="I4" s="309" t="s">
        <v>5</v>
      </c>
      <c r="J4" s="309"/>
      <c r="K4" s="309"/>
      <c r="L4" s="309"/>
    </row>
    <row r="5" spans="1:13">
      <c r="A5" s="3"/>
      <c r="B5" s="3"/>
      <c r="C5" s="3"/>
      <c r="D5" s="3"/>
      <c r="E5" s="3"/>
      <c r="F5" s="3"/>
      <c r="G5" s="3"/>
      <c r="H5" s="3"/>
      <c r="I5" s="3"/>
      <c r="J5" s="3"/>
      <c r="K5" s="3"/>
      <c r="L5" s="3"/>
    </row>
    <row r="6" spans="1:13">
      <c r="A6" s="252" t="s">
        <v>6</v>
      </c>
      <c r="B6" s="252"/>
      <c r="C6" s="252"/>
      <c r="D6" s="252"/>
      <c r="E6" s="252"/>
      <c r="F6" s="252"/>
      <c r="G6" s="252"/>
      <c r="H6" s="252"/>
      <c r="I6" s="252"/>
      <c r="J6" s="252"/>
      <c r="K6" s="252"/>
      <c r="L6" s="252"/>
    </row>
    <row r="7" spans="1:13">
      <c r="A7" s="252"/>
      <c r="B7" s="252"/>
      <c r="C7" s="252"/>
      <c r="D7" s="252"/>
      <c r="E7" s="252"/>
      <c r="F7" s="252"/>
      <c r="G7" s="252"/>
      <c r="H7" s="252"/>
      <c r="I7" s="252"/>
      <c r="J7" s="252"/>
      <c r="K7" s="252"/>
      <c r="L7" s="252"/>
    </row>
    <row r="8" spans="1:13" ht="15.75" thickBot="1"/>
    <row r="9" spans="1:13" s="261" customFormat="1" ht="18.75" thickTop="1" thickBot="1">
      <c r="A9" s="260" t="s">
        <v>7</v>
      </c>
      <c r="B9" s="260" t="s">
        <v>8</v>
      </c>
      <c r="C9" s="260" t="s">
        <v>9</v>
      </c>
      <c r="D9" s="260" t="s">
        <v>10</v>
      </c>
      <c r="E9" s="260" t="s">
        <v>11</v>
      </c>
      <c r="F9" s="260" t="s">
        <v>12</v>
      </c>
      <c r="G9" s="310" t="s">
        <v>14</v>
      </c>
      <c r="H9" s="310"/>
      <c r="I9" s="310" t="s">
        <v>15</v>
      </c>
      <c r="J9" s="310"/>
      <c r="K9" s="310" t="s">
        <v>16</v>
      </c>
      <c r="L9" s="310"/>
    </row>
    <row r="10" spans="1:13" s="261" customFormat="1" ht="18.75" thickTop="1" thickBot="1">
      <c r="A10" s="260"/>
      <c r="B10" s="260"/>
      <c r="C10" s="260"/>
      <c r="D10" s="260"/>
      <c r="E10" s="260"/>
      <c r="F10" s="260"/>
      <c r="G10" s="260" t="s">
        <v>17</v>
      </c>
      <c r="H10" s="260" t="s">
        <v>18</v>
      </c>
      <c r="I10" s="260" t="s">
        <v>17</v>
      </c>
      <c r="J10" s="260" t="s">
        <v>18</v>
      </c>
      <c r="K10" s="260" t="s">
        <v>17</v>
      </c>
      <c r="L10" s="260" t="s">
        <v>18</v>
      </c>
    </row>
    <row r="11" spans="1:13" s="261" customFormat="1" ht="18.75" thickTop="1" thickBot="1">
      <c r="A11" s="262"/>
      <c r="B11" s="278" t="s">
        <v>19</v>
      </c>
      <c r="C11" s="262" t="s">
        <v>20</v>
      </c>
      <c r="D11" s="262"/>
      <c r="E11" s="262"/>
      <c r="F11" s="262"/>
      <c r="G11" s="262"/>
      <c r="H11" s="262"/>
      <c r="I11" s="262"/>
      <c r="J11" s="262"/>
      <c r="K11" s="262"/>
      <c r="L11" s="262"/>
    </row>
    <row r="12" spans="1:13" ht="15" customHeight="1" thickTop="1">
      <c r="A12" s="268">
        <v>1</v>
      </c>
      <c r="B12" s="277" t="s">
        <v>21</v>
      </c>
      <c r="C12" s="269" t="s">
        <v>244</v>
      </c>
      <c r="D12" s="269" t="s">
        <v>23</v>
      </c>
      <c r="E12" s="270">
        <v>160</v>
      </c>
      <c r="F12" s="270" t="s">
        <v>24</v>
      </c>
      <c r="G12" s="271">
        <v>72.599999999999994</v>
      </c>
      <c r="H12" s="271">
        <f>G12*E12</f>
        <v>11616</v>
      </c>
      <c r="I12" s="271">
        <v>0</v>
      </c>
      <c r="J12" s="271">
        <f>I12*E12</f>
        <v>0</v>
      </c>
      <c r="K12" s="272">
        <f>I12+G12</f>
        <v>72.599999999999994</v>
      </c>
      <c r="L12" s="271">
        <f>K12*E12</f>
        <v>11616</v>
      </c>
    </row>
    <row r="13" spans="1:13" ht="15" customHeight="1">
      <c r="A13" s="268">
        <v>2</v>
      </c>
      <c r="B13" s="277">
        <v>2</v>
      </c>
      <c r="C13" s="269" t="s">
        <v>245</v>
      </c>
      <c r="D13" s="269" t="s">
        <v>23</v>
      </c>
      <c r="E13" s="270">
        <v>85</v>
      </c>
      <c r="F13" s="270" t="s">
        <v>24</v>
      </c>
      <c r="G13" s="271"/>
      <c r="H13" s="271">
        <f>G13*E13</f>
        <v>0</v>
      </c>
      <c r="I13" s="273">
        <v>19.536000000000008</v>
      </c>
      <c r="J13" s="271">
        <f>I13*E13</f>
        <v>1660.5600000000006</v>
      </c>
      <c r="K13" s="272">
        <f>I13+G13</f>
        <v>19.536000000000008</v>
      </c>
      <c r="L13" s="271">
        <f>K13*E13</f>
        <v>1660.5600000000006</v>
      </c>
      <c r="M13" s="251"/>
    </row>
    <row r="14" spans="1:13" s="251" customFormat="1" ht="15" customHeight="1">
      <c r="A14" s="268">
        <v>3</v>
      </c>
      <c r="B14" s="277" t="s">
        <v>26</v>
      </c>
      <c r="C14" s="269" t="s">
        <v>27</v>
      </c>
      <c r="D14" s="269" t="s">
        <v>23</v>
      </c>
      <c r="E14" s="270">
        <v>60</v>
      </c>
      <c r="F14" s="270" t="s">
        <v>24</v>
      </c>
      <c r="G14" s="271">
        <v>1087.7</v>
      </c>
      <c r="H14" s="271">
        <f>G14*E14</f>
        <v>65262</v>
      </c>
      <c r="I14" s="272">
        <v>19.536000000000008</v>
      </c>
      <c r="J14" s="271">
        <f>I14*E14</f>
        <v>1172.1600000000005</v>
      </c>
      <c r="K14" s="272">
        <f>I14+G14</f>
        <v>1107.2360000000001</v>
      </c>
      <c r="L14" s="271">
        <f>K14*E14</f>
        <v>66434.16</v>
      </c>
    </row>
    <row r="15" spans="1:13" s="28" customFormat="1" ht="15.75">
      <c r="A15" s="254"/>
      <c r="B15" s="50" t="s">
        <v>28</v>
      </c>
      <c r="C15" s="255" t="s">
        <v>29</v>
      </c>
      <c r="D15" s="255"/>
      <c r="E15" s="49"/>
      <c r="F15" s="49"/>
      <c r="G15" s="50"/>
      <c r="H15" s="50"/>
      <c r="I15" s="256"/>
      <c r="J15" s="256"/>
      <c r="K15" s="50"/>
      <c r="L15" s="50"/>
    </row>
    <row r="16" spans="1:13">
      <c r="A16" s="268">
        <v>4</v>
      </c>
      <c r="B16" s="277">
        <v>6</v>
      </c>
      <c r="C16" s="274" t="s">
        <v>246</v>
      </c>
      <c r="D16" s="269" t="s">
        <v>23</v>
      </c>
      <c r="E16" s="270">
        <v>2100</v>
      </c>
      <c r="F16" s="270" t="s">
        <v>24</v>
      </c>
      <c r="G16" s="271">
        <v>217.54</v>
      </c>
      <c r="H16" s="271">
        <f>G16*E16</f>
        <v>456834</v>
      </c>
      <c r="I16" s="271">
        <v>0</v>
      </c>
      <c r="J16" s="271">
        <f>I16*E16</f>
        <v>0</v>
      </c>
      <c r="K16" s="272">
        <f>I16+G16</f>
        <v>217.54</v>
      </c>
      <c r="L16" s="271">
        <f>K16*E16</f>
        <v>456834</v>
      </c>
    </row>
    <row r="17" spans="1:12">
      <c r="A17" s="268">
        <v>5</v>
      </c>
      <c r="B17" s="277">
        <v>7</v>
      </c>
      <c r="C17" s="274" t="s">
        <v>247</v>
      </c>
      <c r="D17" s="269" t="s">
        <v>23</v>
      </c>
      <c r="E17" s="270">
        <v>2600</v>
      </c>
      <c r="F17" s="270" t="s">
        <v>24</v>
      </c>
      <c r="G17" s="271">
        <v>6</v>
      </c>
      <c r="H17" s="271">
        <f>G17*E17</f>
        <v>15600</v>
      </c>
      <c r="I17" s="272">
        <v>212.25</v>
      </c>
      <c r="J17" s="271">
        <f>I17*E17</f>
        <v>551850</v>
      </c>
      <c r="K17" s="272">
        <f>I17+G17</f>
        <v>218.25</v>
      </c>
      <c r="L17" s="271">
        <f>K17*E17</f>
        <v>567450</v>
      </c>
    </row>
    <row r="18" spans="1:12">
      <c r="A18" s="268">
        <v>6</v>
      </c>
      <c r="B18" s="277">
        <v>13</v>
      </c>
      <c r="C18" s="274" t="s">
        <v>32</v>
      </c>
      <c r="D18" s="269" t="s">
        <v>23</v>
      </c>
      <c r="E18" s="270">
        <v>3350</v>
      </c>
      <c r="F18" s="270" t="s">
        <v>24</v>
      </c>
      <c r="G18" s="271">
        <v>0</v>
      </c>
      <c r="H18" s="271">
        <f>G18*E18</f>
        <v>0</v>
      </c>
      <c r="I18" s="272">
        <v>16.680000000000003</v>
      </c>
      <c r="J18" s="271">
        <f>I18*E18</f>
        <v>55878.000000000015</v>
      </c>
      <c r="K18" s="272">
        <f>I18+G18</f>
        <v>16.680000000000003</v>
      </c>
      <c r="L18" s="271">
        <f>K18*E18</f>
        <v>55878.000000000015</v>
      </c>
    </row>
    <row r="19" spans="1:12" s="28" customFormat="1" ht="15.75">
      <c r="A19" s="254"/>
      <c r="B19" s="50" t="s">
        <v>33</v>
      </c>
      <c r="C19" s="255" t="s">
        <v>34</v>
      </c>
      <c r="D19" s="255"/>
      <c r="E19" s="49"/>
      <c r="F19" s="49"/>
      <c r="G19" s="51"/>
      <c r="H19" s="51"/>
      <c r="I19" s="257"/>
      <c r="J19" s="257"/>
      <c r="K19" s="51"/>
      <c r="L19" s="51"/>
    </row>
    <row r="20" spans="1:12" s="118" customFormat="1">
      <c r="A20" s="268">
        <v>7</v>
      </c>
      <c r="B20" s="277">
        <v>21</v>
      </c>
      <c r="C20" s="274" t="s">
        <v>248</v>
      </c>
      <c r="D20" s="269" t="s">
        <v>23</v>
      </c>
      <c r="E20" s="270">
        <v>550</v>
      </c>
      <c r="F20" s="270" t="s">
        <v>36</v>
      </c>
      <c r="G20" s="271">
        <v>5.4</v>
      </c>
      <c r="H20" s="271">
        <f>G20*E20</f>
        <v>2970</v>
      </c>
      <c r="I20" s="271">
        <v>112.19999999999999</v>
      </c>
      <c r="J20" s="271">
        <f>I20*E20</f>
        <v>61709.999999999993</v>
      </c>
      <c r="K20" s="272">
        <f>I20+G20</f>
        <v>117.6</v>
      </c>
      <c r="L20" s="271">
        <f>K20*E20</f>
        <v>64680</v>
      </c>
    </row>
    <row r="21" spans="1:12" s="28" customFormat="1" ht="15.75">
      <c r="A21" s="254"/>
      <c r="B21" s="51"/>
      <c r="C21" s="255" t="s">
        <v>37</v>
      </c>
      <c r="D21" s="255"/>
      <c r="E21" s="49"/>
      <c r="F21" s="49"/>
      <c r="G21" s="51"/>
      <c r="H21" s="51"/>
      <c r="I21" s="257"/>
      <c r="J21" s="257"/>
      <c r="K21" s="51"/>
      <c r="L21" s="51"/>
    </row>
    <row r="22" spans="1:12" s="213" customFormat="1" ht="15" customHeight="1">
      <c r="A22" s="268">
        <v>8</v>
      </c>
      <c r="B22" s="277">
        <v>33</v>
      </c>
      <c r="C22" s="268" t="s">
        <v>38</v>
      </c>
      <c r="D22" s="269" t="s">
        <v>23</v>
      </c>
      <c r="E22" s="270">
        <v>220</v>
      </c>
      <c r="F22" s="270" t="s">
        <v>39</v>
      </c>
      <c r="G22" s="271"/>
      <c r="H22" s="271">
        <f>G22*E22</f>
        <v>0</v>
      </c>
      <c r="I22" s="271">
        <v>51</v>
      </c>
      <c r="J22" s="271">
        <f>I22*E22</f>
        <v>11220</v>
      </c>
      <c r="K22" s="272">
        <f>I22+H22</f>
        <v>51</v>
      </c>
      <c r="L22" s="271">
        <f>K22*E22</f>
        <v>11220</v>
      </c>
    </row>
    <row r="23" spans="1:12" s="118" customFormat="1" ht="15" customHeight="1">
      <c r="A23" s="268">
        <v>9</v>
      </c>
      <c r="B23" s="277">
        <v>57</v>
      </c>
      <c r="C23" s="274" t="s">
        <v>40</v>
      </c>
      <c r="D23" s="269" t="s">
        <v>23</v>
      </c>
      <c r="E23" s="270">
        <v>130</v>
      </c>
      <c r="F23" s="270" t="s">
        <v>36</v>
      </c>
      <c r="G23" s="271"/>
      <c r="H23" s="271">
        <f>G23*E23</f>
        <v>0</v>
      </c>
      <c r="I23" s="271">
        <v>1061.25</v>
      </c>
      <c r="J23" s="271">
        <f>I23*E23</f>
        <v>137962.5</v>
      </c>
      <c r="K23" s="272">
        <f>I23+H23</f>
        <v>1061.25</v>
      </c>
      <c r="L23" s="271">
        <f>K23*E23</f>
        <v>137962.5</v>
      </c>
    </row>
    <row r="24" spans="1:12" s="28" customFormat="1">
      <c r="A24" s="254"/>
      <c r="B24" s="50" t="s">
        <v>41</v>
      </c>
      <c r="C24" s="258" t="s">
        <v>42</v>
      </c>
      <c r="D24" s="258"/>
      <c r="E24" s="49"/>
      <c r="F24" s="49" t="s">
        <v>36</v>
      </c>
      <c r="G24" s="51"/>
      <c r="H24" s="51"/>
      <c r="I24" s="51"/>
      <c r="J24" s="51"/>
      <c r="K24" s="51"/>
      <c r="L24" s="51"/>
    </row>
    <row r="25" spans="1:12" s="118" customFormat="1">
      <c r="A25" s="275">
        <v>10</v>
      </c>
      <c r="B25" s="277">
        <v>16</v>
      </c>
      <c r="C25" s="274" t="s">
        <v>249</v>
      </c>
      <c r="D25" s="269" t="s">
        <v>23</v>
      </c>
      <c r="E25" s="276">
        <v>7000</v>
      </c>
      <c r="F25" s="276" t="s">
        <v>44</v>
      </c>
      <c r="G25" s="277">
        <v>1.44</v>
      </c>
      <c r="H25" s="277">
        <f>G25*E25</f>
        <v>10080</v>
      </c>
      <c r="I25" s="277">
        <v>16.920000000000002</v>
      </c>
      <c r="J25" s="277">
        <f>I25*E25</f>
        <v>118440.00000000001</v>
      </c>
      <c r="K25" s="277">
        <f>I25+G25</f>
        <v>18.360000000000003</v>
      </c>
      <c r="L25" s="277">
        <f>K25*E25</f>
        <v>128520.00000000001</v>
      </c>
    </row>
    <row r="26" spans="1:12" s="118" customFormat="1">
      <c r="A26" s="275">
        <v>11</v>
      </c>
      <c r="B26" s="277"/>
      <c r="C26" s="274" t="s">
        <v>250</v>
      </c>
      <c r="D26" s="269" t="s">
        <v>23</v>
      </c>
      <c r="E26" s="276">
        <v>6600</v>
      </c>
      <c r="F26" s="276"/>
      <c r="G26" s="277"/>
      <c r="H26" s="277">
        <f>G26*E26</f>
        <v>0</v>
      </c>
      <c r="I26" s="277"/>
      <c r="J26" s="277">
        <f>I26*E26</f>
        <v>0</v>
      </c>
      <c r="K26" s="277">
        <f>I26+G26</f>
        <v>0</v>
      </c>
      <c r="L26" s="277">
        <f>K26*E26</f>
        <v>0</v>
      </c>
    </row>
    <row r="27" spans="1:12" s="263" customFormat="1" ht="15.75" thickBot="1">
      <c r="B27" s="263" t="s">
        <v>45</v>
      </c>
      <c r="C27" s="264" t="s">
        <v>16</v>
      </c>
      <c r="D27" s="264"/>
      <c r="G27" s="265"/>
      <c r="H27" s="266">
        <f>SUM(H12:H25)</f>
        <v>562362</v>
      </c>
      <c r="I27" s="267"/>
      <c r="J27" s="266">
        <f>SUM(J12:J26)</f>
        <v>939893.22</v>
      </c>
      <c r="K27" s="266"/>
      <c r="L27" s="266">
        <f>SUM(L12:L26)</f>
        <v>1502255.22</v>
      </c>
    </row>
    <row r="28" spans="1:12" ht="15.75" thickTop="1"/>
    <row r="31" spans="1:12">
      <c r="J31" s="280"/>
    </row>
    <row r="34" spans="10:10">
      <c r="J34" s="259"/>
    </row>
    <row r="37" spans="10:10">
      <c r="J37" s="259"/>
    </row>
  </sheetData>
  <mergeCells count="5">
    <mergeCell ref="I3:L3"/>
    <mergeCell ref="I4:L4"/>
    <mergeCell ref="G9:H9"/>
    <mergeCell ref="I9:J9"/>
    <mergeCell ref="K9:L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37"/>
  <sheetViews>
    <sheetView topLeftCell="A25" workbookViewId="0">
      <selection activeCell="N33" sqref="N33"/>
    </sheetView>
  </sheetViews>
  <sheetFormatPr defaultRowHeight="15"/>
  <cols>
    <col min="1" max="1" width="5.85546875" customWidth="1"/>
    <col min="2" max="2" width="8.42578125" customWidth="1"/>
    <col min="3" max="3" width="63.85546875" customWidth="1"/>
    <col min="4" max="4" width="6.140625" customWidth="1"/>
    <col min="5" max="5" width="6.42578125" customWidth="1"/>
    <col min="6" max="6" width="5.7109375" customWidth="1"/>
    <col min="10" max="10" width="12.140625" customWidth="1"/>
    <col min="12" max="12" width="12.7109375" customWidth="1"/>
    <col min="14" max="14" width="12.5703125" bestFit="1" customWidth="1"/>
  </cols>
  <sheetData>
    <row r="1" spans="1:14">
      <c r="A1" s="1" t="s">
        <v>0</v>
      </c>
      <c r="B1" s="1"/>
      <c r="C1" s="1"/>
      <c r="D1" s="1"/>
      <c r="E1" s="1"/>
      <c r="F1" s="1"/>
      <c r="G1" s="1"/>
      <c r="H1" s="1"/>
      <c r="I1" s="1"/>
      <c r="J1" s="1"/>
      <c r="K1" s="1"/>
      <c r="L1" s="1"/>
      <c r="M1" s="1"/>
      <c r="N1" s="1"/>
    </row>
    <row r="2" spans="1:14">
      <c r="A2" s="1" t="s">
        <v>1</v>
      </c>
      <c r="B2" s="1"/>
      <c r="C2" s="1"/>
      <c r="D2" s="1"/>
      <c r="E2" s="1"/>
      <c r="F2" s="1"/>
      <c r="G2" s="1"/>
      <c r="H2" s="1"/>
      <c r="I2" s="1"/>
      <c r="J2" s="1"/>
      <c r="K2" s="1"/>
      <c r="L2" s="1"/>
      <c r="M2" s="1"/>
      <c r="N2" s="1"/>
    </row>
    <row r="3" spans="1:14">
      <c r="A3" s="2" t="s">
        <v>2</v>
      </c>
      <c r="B3" s="2"/>
      <c r="C3" s="2"/>
      <c r="D3" s="2"/>
      <c r="E3" s="2"/>
      <c r="F3" s="2"/>
      <c r="G3" s="2"/>
      <c r="H3" s="2"/>
      <c r="I3" s="2"/>
      <c r="J3" s="2"/>
      <c r="K3" s="311" t="s">
        <v>46</v>
      </c>
      <c r="L3" s="311"/>
      <c r="M3" s="311"/>
      <c r="N3" s="311"/>
    </row>
    <row r="4" spans="1:14">
      <c r="A4" s="2" t="s">
        <v>4</v>
      </c>
      <c r="B4" s="2"/>
      <c r="C4" s="2"/>
      <c r="D4" s="2"/>
      <c r="E4" s="2"/>
      <c r="F4" s="2"/>
      <c r="G4" s="2"/>
      <c r="H4" s="2"/>
      <c r="I4" s="2"/>
      <c r="J4" s="2"/>
      <c r="K4" s="311" t="s">
        <v>47</v>
      </c>
      <c r="L4" s="311"/>
      <c r="M4" s="311"/>
      <c r="N4" s="311"/>
    </row>
    <row r="5" spans="1:14">
      <c r="A5" s="3"/>
      <c r="B5" s="3"/>
      <c r="C5" s="3"/>
      <c r="D5" s="3"/>
      <c r="E5" s="3"/>
      <c r="F5" s="3"/>
      <c r="G5" s="3"/>
      <c r="H5" s="3"/>
      <c r="I5" s="3"/>
      <c r="J5" s="3"/>
      <c r="K5" s="3"/>
      <c r="L5" s="3"/>
      <c r="M5" s="3"/>
      <c r="N5" s="3"/>
    </row>
    <row r="6" spans="1:14">
      <c r="A6" s="2" t="s">
        <v>48</v>
      </c>
      <c r="B6" s="2"/>
      <c r="C6" s="2"/>
      <c r="D6" s="2"/>
      <c r="E6" s="2"/>
      <c r="F6" s="2"/>
      <c r="G6" s="2"/>
      <c r="H6" s="2"/>
      <c r="I6" s="2"/>
      <c r="J6" s="2"/>
      <c r="K6" s="2"/>
      <c r="L6" s="2"/>
      <c r="M6" s="2"/>
      <c r="N6" s="2"/>
    </row>
    <row r="7" spans="1:14">
      <c r="A7" s="2"/>
      <c r="B7" s="2"/>
      <c r="C7" s="2"/>
      <c r="D7" s="2"/>
      <c r="E7" s="2"/>
      <c r="F7" s="2"/>
      <c r="G7" s="2"/>
      <c r="H7" s="2"/>
      <c r="I7" s="2"/>
      <c r="J7" s="2"/>
      <c r="K7" s="2"/>
      <c r="L7" s="2"/>
      <c r="M7" s="2"/>
      <c r="N7" s="2"/>
    </row>
    <row r="8" spans="1:14" ht="15.75" thickBot="1"/>
    <row r="9" spans="1:14" s="56" customFormat="1" ht="16.5" thickTop="1" thickBot="1">
      <c r="A9" s="55" t="s">
        <v>7</v>
      </c>
      <c r="B9" s="55" t="s">
        <v>8</v>
      </c>
      <c r="C9" s="55" t="s">
        <v>9</v>
      </c>
      <c r="D9" s="55" t="s">
        <v>10</v>
      </c>
      <c r="E9" s="55" t="s">
        <v>11</v>
      </c>
      <c r="F9" s="55" t="s">
        <v>12</v>
      </c>
      <c r="G9" s="312" t="s">
        <v>13</v>
      </c>
      <c r="H9" s="312"/>
      <c r="I9" s="312" t="s">
        <v>14</v>
      </c>
      <c r="J9" s="312"/>
      <c r="K9" s="312" t="s">
        <v>15</v>
      </c>
      <c r="L9" s="312"/>
      <c r="M9" s="312" t="s">
        <v>16</v>
      </c>
      <c r="N9" s="312"/>
    </row>
    <row r="10" spans="1:14" s="56" customFormat="1" ht="16.5" thickTop="1" thickBot="1">
      <c r="A10" s="55"/>
      <c r="B10" s="55"/>
      <c r="C10" s="55"/>
      <c r="D10" s="55"/>
      <c r="E10" s="55"/>
      <c r="F10" s="55"/>
      <c r="G10" s="55" t="s">
        <v>17</v>
      </c>
      <c r="H10" s="55" t="s">
        <v>18</v>
      </c>
      <c r="I10" s="55" t="s">
        <v>17</v>
      </c>
      <c r="J10" s="55" t="s">
        <v>18</v>
      </c>
      <c r="K10" s="55" t="s">
        <v>17</v>
      </c>
      <c r="L10" s="55" t="s">
        <v>18</v>
      </c>
      <c r="M10" s="55" t="s">
        <v>17</v>
      </c>
      <c r="N10" s="55" t="s">
        <v>18</v>
      </c>
    </row>
    <row r="11" spans="1:14" s="56" customFormat="1" ht="16.5" thickTop="1" thickBot="1">
      <c r="A11" s="55"/>
      <c r="B11" s="55" t="s">
        <v>19</v>
      </c>
      <c r="C11" s="55" t="s">
        <v>20</v>
      </c>
      <c r="D11" s="55"/>
      <c r="E11" s="55"/>
      <c r="F11" s="55"/>
      <c r="G11" s="55"/>
      <c r="H11" s="55"/>
      <c r="I11" s="55"/>
      <c r="J11" s="55"/>
      <c r="K11" s="55"/>
      <c r="L11" s="55"/>
      <c r="M11" s="55"/>
      <c r="N11" s="55"/>
    </row>
    <row r="12" spans="1:14" ht="46.5" thickTop="1" thickBot="1">
      <c r="A12" s="21">
        <v>1</v>
      </c>
      <c r="B12" s="22" t="s">
        <v>21</v>
      </c>
      <c r="C12" s="23" t="s">
        <v>22</v>
      </c>
      <c r="D12" s="23" t="s">
        <v>23</v>
      </c>
      <c r="E12" s="24">
        <v>160</v>
      </c>
      <c r="F12" s="24" t="s">
        <v>24</v>
      </c>
      <c r="G12" s="18"/>
      <c r="H12" s="18"/>
      <c r="I12" s="27">
        <v>72.599999999999994</v>
      </c>
      <c r="J12" s="25">
        <f>I12*E12</f>
        <v>11616</v>
      </c>
      <c r="K12" s="26"/>
      <c r="L12" s="26"/>
      <c r="M12" s="27">
        <f>K12+I12</f>
        <v>72.599999999999994</v>
      </c>
      <c r="N12" s="25">
        <f>M12*E12</f>
        <v>11616</v>
      </c>
    </row>
    <row r="13" spans="1:14" ht="76.5" thickTop="1" thickBot="1">
      <c r="A13" s="4">
        <v>2</v>
      </c>
      <c r="B13" s="5">
        <v>2</v>
      </c>
      <c r="C13" s="6" t="s">
        <v>25</v>
      </c>
      <c r="D13" s="6" t="s">
        <v>23</v>
      </c>
      <c r="E13" s="7">
        <v>85</v>
      </c>
      <c r="F13" s="7" t="s">
        <v>24</v>
      </c>
      <c r="G13" s="8"/>
      <c r="H13" s="8"/>
      <c r="I13" s="11">
        <v>19.536000000000008</v>
      </c>
      <c r="J13" s="9">
        <f>I13*E13</f>
        <v>1660.5600000000006</v>
      </c>
      <c r="K13" s="12"/>
      <c r="L13" s="10"/>
      <c r="M13" s="11">
        <f>K13+I13</f>
        <v>19.536000000000008</v>
      </c>
      <c r="N13" s="9">
        <f>M13*E13</f>
        <v>1660.5600000000006</v>
      </c>
    </row>
    <row r="14" spans="1:14" ht="31.5" thickTop="1" thickBot="1">
      <c r="A14" s="29">
        <v>3</v>
      </c>
      <c r="B14" s="30" t="s">
        <v>26</v>
      </c>
      <c r="C14" s="31" t="s">
        <v>27</v>
      </c>
      <c r="D14" s="32" t="s">
        <v>23</v>
      </c>
      <c r="E14" s="33">
        <v>60</v>
      </c>
      <c r="F14" s="33" t="s">
        <v>24</v>
      </c>
      <c r="G14" s="34"/>
      <c r="H14" s="34"/>
      <c r="I14" s="38">
        <v>1107.2360000000001</v>
      </c>
      <c r="J14" s="35">
        <f>I14*E14</f>
        <v>66434.16</v>
      </c>
      <c r="K14" s="36"/>
      <c r="L14" s="37"/>
      <c r="M14" s="38">
        <f>K14+I14</f>
        <v>1107.2360000000001</v>
      </c>
      <c r="N14" s="35">
        <f>M14*E14</f>
        <v>66434.16</v>
      </c>
    </row>
    <row r="15" spans="1:14" s="56" customFormat="1" ht="17.25" thickTop="1" thickBot="1">
      <c r="A15" s="67"/>
      <c r="B15" s="68" t="s">
        <v>28</v>
      </c>
      <c r="C15" s="69" t="s">
        <v>29</v>
      </c>
      <c r="D15" s="69"/>
      <c r="E15" s="70"/>
      <c r="F15" s="70"/>
      <c r="G15" s="71"/>
      <c r="H15" s="71"/>
      <c r="I15" s="68"/>
      <c r="J15" s="68"/>
      <c r="K15" s="72"/>
      <c r="L15" s="72"/>
      <c r="M15" s="68"/>
      <c r="N15" s="68"/>
    </row>
    <row r="16" spans="1:14" ht="91.5" thickTop="1" thickBot="1">
      <c r="A16" s="21">
        <v>4</v>
      </c>
      <c r="B16" s="22">
        <v>6</v>
      </c>
      <c r="C16" s="39" t="s">
        <v>30</v>
      </c>
      <c r="D16" s="23" t="s">
        <v>23</v>
      </c>
      <c r="E16" s="24">
        <v>2100</v>
      </c>
      <c r="F16" s="24" t="s">
        <v>24</v>
      </c>
      <c r="G16" s="18"/>
      <c r="H16" s="18"/>
      <c r="I16" s="27">
        <v>217.54</v>
      </c>
      <c r="J16" s="25">
        <f>I16*E16</f>
        <v>456834</v>
      </c>
      <c r="K16" s="26"/>
      <c r="L16" s="26"/>
      <c r="M16" s="27">
        <f>K16+I16</f>
        <v>217.54</v>
      </c>
      <c r="N16" s="25">
        <f>M16*E16</f>
        <v>456834</v>
      </c>
    </row>
    <row r="17" spans="1:14" ht="46.5" thickTop="1" thickBot="1">
      <c r="A17" s="4">
        <v>5</v>
      </c>
      <c r="B17" s="5">
        <v>7</v>
      </c>
      <c r="C17" s="13" t="s">
        <v>31</v>
      </c>
      <c r="D17" s="6" t="s">
        <v>23</v>
      </c>
      <c r="E17" s="7">
        <v>2600</v>
      </c>
      <c r="F17" s="7" t="s">
        <v>24</v>
      </c>
      <c r="G17" s="8"/>
      <c r="H17" s="8"/>
      <c r="I17" s="11">
        <v>218.25</v>
      </c>
      <c r="J17" s="9">
        <f>I17*E17</f>
        <v>567450</v>
      </c>
      <c r="K17" s="14">
        <v>476.88</v>
      </c>
      <c r="L17" s="10">
        <f>K17*E17</f>
        <v>1239888</v>
      </c>
      <c r="M17" s="11">
        <f>K17+I17</f>
        <v>695.13</v>
      </c>
      <c r="N17" s="9">
        <f>M17*E17</f>
        <v>1807338</v>
      </c>
    </row>
    <row r="18" spans="1:14" ht="31.5" thickTop="1" thickBot="1">
      <c r="A18" s="29">
        <v>6</v>
      </c>
      <c r="B18" s="30">
        <v>13</v>
      </c>
      <c r="C18" s="31" t="s">
        <v>32</v>
      </c>
      <c r="D18" s="32" t="s">
        <v>23</v>
      </c>
      <c r="E18" s="33">
        <v>3350</v>
      </c>
      <c r="F18" s="33" t="s">
        <v>24</v>
      </c>
      <c r="G18" s="34"/>
      <c r="H18" s="34"/>
      <c r="I18" s="38">
        <v>16.680000000000003</v>
      </c>
      <c r="J18" s="35">
        <f>I18*E18</f>
        <v>55878.000000000015</v>
      </c>
      <c r="K18" s="36"/>
      <c r="L18" s="37"/>
      <c r="M18" s="38">
        <f>K18+I18</f>
        <v>16.680000000000003</v>
      </c>
      <c r="N18" s="35">
        <f>M18*E18</f>
        <v>55878.000000000015</v>
      </c>
    </row>
    <row r="19" spans="1:14" s="56" customFormat="1" ht="17.25" thickTop="1" thickBot="1">
      <c r="A19" s="67"/>
      <c r="B19" s="68" t="s">
        <v>33</v>
      </c>
      <c r="C19" s="69" t="s">
        <v>34</v>
      </c>
      <c r="D19" s="69"/>
      <c r="E19" s="70"/>
      <c r="F19" s="70"/>
      <c r="G19" s="57"/>
      <c r="H19" s="57"/>
      <c r="I19" s="73"/>
      <c r="J19" s="73"/>
      <c r="K19" s="74"/>
      <c r="L19" s="74"/>
      <c r="M19" s="73"/>
      <c r="N19" s="73"/>
    </row>
    <row r="20" spans="1:14" ht="121.5" thickTop="1" thickBot="1">
      <c r="A20" s="61">
        <v>7</v>
      </c>
      <c r="B20" s="62"/>
      <c r="C20" s="63" t="s">
        <v>35</v>
      </c>
      <c r="D20" s="64" t="s">
        <v>23</v>
      </c>
      <c r="E20" s="48">
        <v>400</v>
      </c>
      <c r="F20" s="48" t="s">
        <v>36</v>
      </c>
      <c r="G20" s="65"/>
      <c r="H20" s="65"/>
      <c r="I20" s="27"/>
      <c r="J20" s="27"/>
      <c r="K20" s="66">
        <v>321.67</v>
      </c>
      <c r="L20" s="66">
        <f>K20*E20</f>
        <v>128668</v>
      </c>
      <c r="M20" s="27">
        <f>K20+I20</f>
        <v>321.67</v>
      </c>
      <c r="N20" s="27">
        <f>M20*E20</f>
        <v>128668</v>
      </c>
    </row>
    <row r="21" spans="1:14" ht="121.5" thickTop="1" thickBot="1">
      <c r="A21" s="29">
        <v>8</v>
      </c>
      <c r="B21" s="30">
        <v>21</v>
      </c>
      <c r="C21" s="31" t="s">
        <v>35</v>
      </c>
      <c r="D21" s="32" t="s">
        <v>23</v>
      </c>
      <c r="E21" s="33">
        <v>550</v>
      </c>
      <c r="F21" s="33" t="s">
        <v>36</v>
      </c>
      <c r="G21" s="34"/>
      <c r="H21" s="34"/>
      <c r="I21" s="38">
        <v>117.6</v>
      </c>
      <c r="J21" s="35">
        <f>I21*E21</f>
        <v>64680</v>
      </c>
      <c r="K21" s="37"/>
      <c r="L21" s="36"/>
      <c r="M21" s="38">
        <f>K21+I21</f>
        <v>117.6</v>
      </c>
      <c r="N21" s="38">
        <f>M21*E21</f>
        <v>64680</v>
      </c>
    </row>
    <row r="22" spans="1:14" s="56" customFormat="1" ht="17.25" thickTop="1" thickBot="1">
      <c r="A22" s="67"/>
      <c r="B22" s="68"/>
      <c r="C22" s="69" t="s">
        <v>37</v>
      </c>
      <c r="D22" s="69"/>
      <c r="E22" s="70"/>
      <c r="F22" s="70"/>
      <c r="G22" s="57"/>
      <c r="H22" s="57"/>
      <c r="I22" s="73"/>
      <c r="J22" s="73"/>
      <c r="K22" s="74"/>
      <c r="L22" s="74"/>
      <c r="M22" s="73"/>
      <c r="N22" s="73"/>
    </row>
    <row r="23" spans="1:14" ht="31.5" thickTop="1" thickBot="1">
      <c r="A23" s="21">
        <v>9</v>
      </c>
      <c r="B23" s="22">
        <v>33</v>
      </c>
      <c r="C23" s="47" t="s">
        <v>38</v>
      </c>
      <c r="D23" s="23" t="s">
        <v>23</v>
      </c>
      <c r="E23" s="24">
        <v>220</v>
      </c>
      <c r="F23" s="24" t="s">
        <v>39</v>
      </c>
      <c r="G23" s="18"/>
      <c r="H23" s="18"/>
      <c r="I23" s="27">
        <v>51</v>
      </c>
      <c r="J23" s="25">
        <f>I23*E23</f>
        <v>11220</v>
      </c>
      <c r="K23" s="26"/>
      <c r="L23" s="26"/>
      <c r="M23" s="27">
        <f>K23+I23</f>
        <v>51</v>
      </c>
      <c r="N23" s="25">
        <f>M23*E23</f>
        <v>11220</v>
      </c>
    </row>
    <row r="24" spans="1:14" ht="31.5" thickTop="1" thickBot="1">
      <c r="A24" s="4">
        <v>10</v>
      </c>
      <c r="B24" s="5">
        <v>57</v>
      </c>
      <c r="C24" s="13" t="s">
        <v>40</v>
      </c>
      <c r="D24" s="6" t="s">
        <v>23</v>
      </c>
      <c r="E24" s="7">
        <v>130</v>
      </c>
      <c r="F24" s="7" t="s">
        <v>36</v>
      </c>
      <c r="G24" s="8"/>
      <c r="H24" s="8"/>
      <c r="I24" s="11">
        <v>1061.25</v>
      </c>
      <c r="J24" s="9">
        <f>I24*E24</f>
        <v>137962.5</v>
      </c>
      <c r="K24" s="10">
        <v>486.78</v>
      </c>
      <c r="L24" s="10">
        <f>K24*E24</f>
        <v>63281.399999999994</v>
      </c>
      <c r="M24" s="11">
        <f>K24+I24</f>
        <v>1548.03</v>
      </c>
      <c r="N24" s="9">
        <f>M24*E24</f>
        <v>201243.9</v>
      </c>
    </row>
    <row r="25" spans="1:14" ht="31.5" thickTop="1" thickBot="1">
      <c r="A25" s="29">
        <v>11</v>
      </c>
      <c r="B25" s="30"/>
      <c r="C25" s="31" t="s">
        <v>49</v>
      </c>
      <c r="D25" s="32" t="s">
        <v>23</v>
      </c>
      <c r="E25" s="33">
        <v>500</v>
      </c>
      <c r="F25" s="33" t="s">
        <v>50</v>
      </c>
      <c r="G25" s="34"/>
      <c r="H25" s="34"/>
      <c r="I25" s="38"/>
      <c r="J25" s="35"/>
      <c r="K25" s="37">
        <v>291</v>
      </c>
      <c r="L25" s="37">
        <f>K25*E25</f>
        <v>145500</v>
      </c>
      <c r="M25" s="38">
        <f>K25+I25</f>
        <v>291</v>
      </c>
      <c r="N25" s="35">
        <f>M25*E25</f>
        <v>145500</v>
      </c>
    </row>
    <row r="26" spans="1:14" s="56" customFormat="1" ht="16.5" thickTop="1" thickBot="1">
      <c r="A26" s="67"/>
      <c r="B26" s="68" t="s">
        <v>41</v>
      </c>
      <c r="C26" s="55" t="s">
        <v>42</v>
      </c>
      <c r="D26" s="55"/>
      <c r="E26" s="70"/>
      <c r="F26" s="70"/>
      <c r="G26" s="57"/>
      <c r="H26" s="57"/>
      <c r="I26" s="73"/>
      <c r="J26" s="73"/>
      <c r="K26" s="73"/>
      <c r="L26" s="73"/>
      <c r="M26" s="73"/>
      <c r="N26" s="73"/>
    </row>
    <row r="27" spans="1:14" ht="121.5" thickTop="1" thickBot="1">
      <c r="A27" s="15">
        <v>12</v>
      </c>
      <c r="B27">
        <v>16</v>
      </c>
      <c r="C27" s="16" t="s">
        <v>43</v>
      </c>
      <c r="D27" s="23" t="s">
        <v>23</v>
      </c>
      <c r="E27" s="17">
        <v>7000</v>
      </c>
      <c r="F27" s="48" t="s">
        <v>44</v>
      </c>
      <c r="G27" s="18"/>
      <c r="H27" s="18"/>
      <c r="I27" s="18">
        <v>14.363000000000001</v>
      </c>
      <c r="J27" s="19">
        <f>I27*E27</f>
        <v>100541.00000000001</v>
      </c>
      <c r="K27" s="20">
        <v>46.55</v>
      </c>
      <c r="L27" s="20">
        <f>K27*E27</f>
        <v>325850</v>
      </c>
      <c r="M27" s="20">
        <f>K27+I27</f>
        <v>60.912999999999997</v>
      </c>
      <c r="N27" s="18">
        <f>M27*E27</f>
        <v>426391</v>
      </c>
    </row>
    <row r="28" spans="1:14" ht="121.5" thickTop="1" thickBot="1">
      <c r="A28" s="15">
        <v>13</v>
      </c>
      <c r="C28" s="16" t="s">
        <v>43</v>
      </c>
      <c r="D28" s="32" t="s">
        <v>23</v>
      </c>
      <c r="E28" s="17">
        <v>6600</v>
      </c>
      <c r="F28" s="52"/>
      <c r="G28" s="34"/>
      <c r="H28" s="43"/>
      <c r="I28" s="34">
        <v>3.9969999999999999</v>
      </c>
      <c r="J28" s="53">
        <f>I28*E28</f>
        <v>26380.2</v>
      </c>
      <c r="L28" s="54"/>
      <c r="M28" s="54">
        <f>K28+I28</f>
        <v>3.9969999999999999</v>
      </c>
      <c r="N28" s="43">
        <f>M28*E28</f>
        <v>26380.2</v>
      </c>
    </row>
    <row r="29" spans="1:14" s="56" customFormat="1" ht="16.5" thickTop="1" thickBot="1">
      <c r="B29" s="56" t="s">
        <v>45</v>
      </c>
      <c r="C29" s="55" t="s">
        <v>16</v>
      </c>
      <c r="D29" s="55"/>
      <c r="G29" s="57"/>
      <c r="H29" s="57"/>
      <c r="I29" s="57"/>
      <c r="J29" s="58">
        <f>SUM(J12:J28)</f>
        <v>1500656.42</v>
      </c>
      <c r="K29" s="59"/>
      <c r="L29" s="58">
        <f>SUM(L12:L28)</f>
        <v>1903187.4</v>
      </c>
      <c r="M29" s="58"/>
      <c r="N29" s="58">
        <f>SUM(N12:N28)</f>
        <v>3403843.82</v>
      </c>
    </row>
    <row r="30" spans="1:14" ht="15.75" thickTop="1"/>
    <row r="34" spans="12:12">
      <c r="L34" s="279"/>
    </row>
    <row r="37" spans="12:12">
      <c r="L37" s="60"/>
    </row>
  </sheetData>
  <mergeCells count="6">
    <mergeCell ref="K3:N3"/>
    <mergeCell ref="K4:N4"/>
    <mergeCell ref="G9:H9"/>
    <mergeCell ref="I9:J9"/>
    <mergeCell ref="K9:L9"/>
    <mergeCell ref="M9:N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1"/>
  <sheetViews>
    <sheetView view="pageBreakPreview" topLeftCell="A4" zoomScaleNormal="100" zoomScaleSheetLayoutView="100" workbookViewId="0">
      <pane ySplit="6" topLeftCell="A25" activePane="bottomLeft" state="frozen"/>
      <selection activeCell="A4" sqref="A4"/>
      <selection pane="bottomLeft" activeCell="G46" sqref="G46"/>
    </sheetView>
  </sheetViews>
  <sheetFormatPr defaultRowHeight="15"/>
  <cols>
    <col min="1" max="1" width="5.85546875" customWidth="1"/>
    <col min="2" max="2" width="8.42578125" style="239" customWidth="1"/>
    <col min="3" max="3" width="63.85546875" customWidth="1"/>
    <col min="4" max="4" width="10.85546875" customWidth="1"/>
    <col min="5" max="5" width="6.42578125" style="80" customWidth="1"/>
    <col min="6" max="6" width="5.7109375" style="80" customWidth="1"/>
    <col min="7" max="7" width="9.140625" style="80"/>
    <col min="8" max="8" width="12.140625" style="80" customWidth="1"/>
    <col min="9" max="9" width="9.140625" style="80"/>
    <col min="10" max="10" width="12.7109375" style="80" customWidth="1"/>
    <col min="11" max="11" width="9.140625" style="80"/>
    <col min="12" max="12" width="12.5703125" style="80" bestFit="1" customWidth="1"/>
  </cols>
  <sheetData>
    <row r="1" spans="1:12">
      <c r="A1" s="1" t="s">
        <v>0</v>
      </c>
      <c r="C1" s="1"/>
      <c r="D1" s="1"/>
      <c r="E1" s="1"/>
      <c r="F1" s="1"/>
      <c r="G1" s="1"/>
      <c r="H1" s="1"/>
      <c r="I1" s="1"/>
      <c r="J1" s="1"/>
      <c r="K1" s="1"/>
      <c r="L1" s="1"/>
    </row>
    <row r="2" spans="1:12">
      <c r="A2" s="1" t="s">
        <v>1</v>
      </c>
      <c r="C2" s="1"/>
      <c r="D2" s="1"/>
      <c r="E2" s="1"/>
      <c r="F2" s="1"/>
      <c r="G2" s="1"/>
      <c r="H2" s="1"/>
      <c r="I2" s="1"/>
      <c r="J2" s="1"/>
      <c r="K2" s="1"/>
      <c r="L2" s="1"/>
    </row>
    <row r="3" spans="1:12">
      <c r="A3" s="2" t="s">
        <v>2</v>
      </c>
      <c r="B3" s="240"/>
      <c r="C3" s="2"/>
      <c r="D3" s="2"/>
      <c r="E3" s="2"/>
      <c r="F3" s="2"/>
      <c r="G3" s="2"/>
      <c r="H3" s="2"/>
      <c r="I3" s="311" t="s">
        <v>46</v>
      </c>
      <c r="J3" s="311"/>
      <c r="K3" s="311"/>
      <c r="L3" s="311"/>
    </row>
    <row r="4" spans="1:12">
      <c r="A4" s="2" t="s">
        <v>239</v>
      </c>
      <c r="B4" s="240"/>
      <c r="C4" s="2"/>
      <c r="D4" s="2"/>
      <c r="E4" s="2"/>
      <c r="F4" s="2"/>
      <c r="G4" s="2"/>
      <c r="H4" s="2"/>
      <c r="J4" s="237"/>
      <c r="K4" s="237"/>
      <c r="L4" s="235" t="s">
        <v>243</v>
      </c>
    </row>
    <row r="5" spans="1:12">
      <c r="A5" s="2" t="s">
        <v>4</v>
      </c>
      <c r="B5" s="240"/>
      <c r="C5" s="3"/>
      <c r="D5" s="3"/>
      <c r="E5" s="79"/>
      <c r="F5" s="79"/>
      <c r="G5" s="79"/>
      <c r="H5" s="79"/>
      <c r="J5" s="237"/>
      <c r="K5" s="237"/>
      <c r="L5" s="235" t="s">
        <v>238</v>
      </c>
    </row>
    <row r="6" spans="1:12">
      <c r="A6" s="2" t="s">
        <v>52</v>
      </c>
      <c r="B6" s="240"/>
      <c r="C6" s="2"/>
      <c r="D6" s="2"/>
      <c r="E6" s="2"/>
      <c r="F6" s="2"/>
      <c r="G6" s="2"/>
      <c r="H6" s="2"/>
      <c r="I6" s="2"/>
      <c r="J6" s="2"/>
      <c r="K6" s="2"/>
      <c r="L6" s="238"/>
    </row>
    <row r="7" spans="1:12" ht="15.75" thickBot="1"/>
    <row r="8" spans="1:12" ht="16.5" thickTop="1" thickBot="1">
      <c r="A8" s="55" t="s">
        <v>7</v>
      </c>
      <c r="B8" s="241" t="s">
        <v>8</v>
      </c>
      <c r="C8" s="55" t="s">
        <v>9</v>
      </c>
      <c r="D8" s="55" t="s">
        <v>10</v>
      </c>
      <c r="E8" s="55" t="s">
        <v>11</v>
      </c>
      <c r="F8" s="55" t="s">
        <v>12</v>
      </c>
      <c r="G8" s="312" t="s">
        <v>14</v>
      </c>
      <c r="H8" s="312"/>
      <c r="I8" s="312" t="s">
        <v>15</v>
      </c>
      <c r="J8" s="312"/>
      <c r="K8" s="312" t="s">
        <v>16</v>
      </c>
      <c r="L8" s="312"/>
    </row>
    <row r="9" spans="1:12" ht="16.5" thickTop="1" thickBot="1">
      <c r="A9" s="55"/>
      <c r="B9" s="241"/>
      <c r="C9" s="55"/>
      <c r="D9" s="55"/>
      <c r="E9" s="55"/>
      <c r="F9" s="55"/>
      <c r="G9" s="55" t="s">
        <v>17</v>
      </c>
      <c r="H9" s="55" t="s">
        <v>18</v>
      </c>
      <c r="I9" s="55" t="s">
        <v>17</v>
      </c>
      <c r="J9" s="55" t="s">
        <v>18</v>
      </c>
      <c r="K9" s="55" t="s">
        <v>17</v>
      </c>
      <c r="L9" s="55" t="s">
        <v>18</v>
      </c>
    </row>
    <row r="10" spans="1:12" ht="16.5" thickTop="1" thickBot="1">
      <c r="A10" s="55"/>
      <c r="B10" s="241" t="s">
        <v>19</v>
      </c>
      <c r="C10" s="55" t="s">
        <v>20</v>
      </c>
      <c r="D10" s="55"/>
      <c r="E10" s="55"/>
      <c r="F10" s="55"/>
      <c r="G10" s="55"/>
      <c r="H10" s="55"/>
      <c r="I10" s="55"/>
      <c r="J10" s="55"/>
      <c r="K10" s="55"/>
      <c r="L10" s="55"/>
    </row>
    <row r="11" spans="1:12" ht="45.75" thickTop="1">
      <c r="A11" s="200">
        <v>1</v>
      </c>
      <c r="B11" s="201" t="s">
        <v>21</v>
      </c>
      <c r="C11" s="198" t="s">
        <v>22</v>
      </c>
      <c r="D11" s="198" t="s">
        <v>23</v>
      </c>
      <c r="E11" s="201">
        <v>160</v>
      </c>
      <c r="F11" s="201" t="s">
        <v>24</v>
      </c>
      <c r="G11" s="202">
        <v>72.599999999999994</v>
      </c>
      <c r="H11" s="203">
        <f>G11*E11</f>
        <v>11616</v>
      </c>
      <c r="I11" s="204"/>
      <c r="J11" s="204"/>
      <c r="K11" s="202">
        <f>I11+G11</f>
        <v>72.599999999999994</v>
      </c>
      <c r="L11" s="203">
        <f>K11*E11</f>
        <v>11616</v>
      </c>
    </row>
    <row r="12" spans="1:12" ht="75">
      <c r="A12" s="200">
        <v>2</v>
      </c>
      <c r="B12" s="201">
        <v>2</v>
      </c>
      <c r="C12" s="198" t="s">
        <v>25</v>
      </c>
      <c r="D12" s="198" t="s">
        <v>23</v>
      </c>
      <c r="E12" s="201">
        <v>85</v>
      </c>
      <c r="F12" s="201" t="s">
        <v>24</v>
      </c>
      <c r="G12" s="202">
        <v>19.536000000000008</v>
      </c>
      <c r="H12" s="203">
        <f>G12*E12</f>
        <v>1660.5600000000006</v>
      </c>
      <c r="I12" s="208"/>
      <c r="J12" s="204"/>
      <c r="K12" s="202">
        <f>I12+G12</f>
        <v>19.536000000000008</v>
      </c>
      <c r="L12" s="203">
        <f>K12*E12</f>
        <v>1660.5600000000006</v>
      </c>
    </row>
    <row r="13" spans="1:12" ht="15" customHeight="1" thickBot="1">
      <c r="A13" s="200">
        <v>3</v>
      </c>
      <c r="B13" s="201" t="s">
        <v>26</v>
      </c>
      <c r="C13" s="199" t="s">
        <v>27</v>
      </c>
      <c r="D13" s="198" t="s">
        <v>23</v>
      </c>
      <c r="E13" s="201">
        <v>60</v>
      </c>
      <c r="F13" s="201" t="s">
        <v>24</v>
      </c>
      <c r="G13" s="202">
        <v>1107.2360000000001</v>
      </c>
      <c r="H13" s="203">
        <f>G13*E13</f>
        <v>66434.16</v>
      </c>
      <c r="I13" s="207"/>
      <c r="J13" s="204"/>
      <c r="K13" s="202">
        <f>I13+G13</f>
        <v>1107.2360000000001</v>
      </c>
      <c r="L13" s="203">
        <f>K13*E13</f>
        <v>66434.16</v>
      </c>
    </row>
    <row r="14" spans="1:12" ht="17.25" thickTop="1" thickBot="1">
      <c r="A14" s="222"/>
      <c r="B14" s="225" t="s">
        <v>28</v>
      </c>
      <c r="C14" s="224" t="s">
        <v>29</v>
      </c>
      <c r="D14" s="224"/>
      <c r="E14" s="225"/>
      <c r="F14" s="225"/>
      <c r="G14" s="223"/>
      <c r="H14" s="223"/>
      <c r="I14" s="226"/>
      <c r="J14" s="226"/>
      <c r="K14" s="223"/>
      <c r="L14" s="223"/>
    </row>
    <row r="15" spans="1:12" s="234" customFormat="1" ht="17.25" thickTop="1" thickBot="1">
      <c r="A15" s="228"/>
      <c r="B15" s="232"/>
      <c r="C15" s="230" t="s">
        <v>137</v>
      </c>
      <c r="D15" s="231"/>
      <c r="E15" s="232"/>
      <c r="F15" s="232"/>
      <c r="G15" s="229"/>
      <c r="H15" s="229"/>
      <c r="I15" s="233"/>
      <c r="J15" s="233"/>
      <c r="K15" s="229"/>
      <c r="L15" s="229"/>
    </row>
    <row r="16" spans="1:12" ht="15" customHeight="1" thickTop="1" thickBot="1">
      <c r="A16" s="40">
        <v>4</v>
      </c>
      <c r="B16" s="227">
        <v>6</v>
      </c>
      <c r="C16" s="41" t="s">
        <v>234</v>
      </c>
      <c r="D16" s="42" t="s">
        <v>23</v>
      </c>
      <c r="E16" s="227">
        <v>2100</v>
      </c>
      <c r="F16" s="227" t="s">
        <v>24</v>
      </c>
      <c r="G16" s="46">
        <v>217.54</v>
      </c>
      <c r="H16" s="44">
        <f>G16*E16</f>
        <v>456834</v>
      </c>
      <c r="I16" s="45">
        <v>5.7425000000000006</v>
      </c>
      <c r="J16" s="45">
        <f>I16*E16</f>
        <v>12059.250000000002</v>
      </c>
      <c r="K16" s="46">
        <f>I16+G16</f>
        <v>223.2825</v>
      </c>
      <c r="L16" s="44">
        <f>K16*E16</f>
        <v>468893.25</v>
      </c>
    </row>
    <row r="17" spans="1:12" s="234" customFormat="1" ht="17.25" thickTop="1" thickBot="1">
      <c r="A17" s="228"/>
      <c r="B17" s="232"/>
      <c r="C17" s="230" t="s">
        <v>146</v>
      </c>
      <c r="D17" s="231"/>
      <c r="E17" s="232"/>
      <c r="F17" s="232"/>
      <c r="G17" s="229"/>
      <c r="H17" s="229"/>
      <c r="I17" s="233"/>
      <c r="J17" s="233"/>
      <c r="K17" s="229"/>
      <c r="L17" s="229"/>
    </row>
    <row r="18" spans="1:12" ht="15" customHeight="1" thickTop="1">
      <c r="A18" s="214">
        <v>5</v>
      </c>
      <c r="B18" s="217">
        <v>7</v>
      </c>
      <c r="C18" s="215" t="str">
        <f>C16</f>
        <v>0--3 Mtr</v>
      </c>
      <c r="D18" s="216" t="s">
        <v>23</v>
      </c>
      <c r="E18" s="217">
        <v>2600</v>
      </c>
      <c r="F18" s="217" t="s">
        <v>24</v>
      </c>
      <c r="G18" s="218">
        <v>695.13</v>
      </c>
      <c r="H18" s="219">
        <f>G18*E18</f>
        <v>1807338</v>
      </c>
      <c r="I18" s="221">
        <v>81.122300999999993</v>
      </c>
      <c r="J18" s="220">
        <f>I18*E18</f>
        <v>210917.98259999999</v>
      </c>
      <c r="K18" s="218">
        <f>I18+G18</f>
        <v>776.25230099999999</v>
      </c>
      <c r="L18" s="219">
        <f>K18*E18</f>
        <v>2018255.9826</v>
      </c>
    </row>
    <row r="19" spans="1:12" ht="15" customHeight="1" thickBot="1">
      <c r="A19" s="200">
        <v>6</v>
      </c>
      <c r="B19" s="201">
        <v>13</v>
      </c>
      <c r="C19" s="199" t="s">
        <v>32</v>
      </c>
      <c r="D19" s="198" t="s">
        <v>23</v>
      </c>
      <c r="E19" s="201">
        <v>3350</v>
      </c>
      <c r="F19" s="201" t="s">
        <v>24</v>
      </c>
      <c r="G19" s="202">
        <v>16.680000000000003</v>
      </c>
      <c r="H19" s="203">
        <f>G19*E19</f>
        <v>55878.000000000015</v>
      </c>
      <c r="I19" s="207">
        <v>19.380000000000003</v>
      </c>
      <c r="J19" s="220">
        <f>I19*E19</f>
        <v>64923.000000000007</v>
      </c>
      <c r="K19" s="202">
        <f>I19+G19</f>
        <v>36.06</v>
      </c>
      <c r="L19" s="203">
        <f>K19*E19</f>
        <v>120801.00000000001</v>
      </c>
    </row>
    <row r="20" spans="1:12" ht="17.25" thickTop="1" thickBot="1">
      <c r="A20" s="67"/>
      <c r="B20" s="81" t="s">
        <v>33</v>
      </c>
      <c r="C20" s="69" t="s">
        <v>34</v>
      </c>
      <c r="D20" s="69"/>
      <c r="E20" s="81"/>
      <c r="F20" s="81"/>
      <c r="G20" s="73"/>
      <c r="H20" s="73"/>
      <c r="I20" s="74"/>
      <c r="J20" s="74"/>
      <c r="K20" s="73"/>
      <c r="L20" s="73"/>
    </row>
    <row r="21" spans="1:12" s="118" customFormat="1" ht="15" customHeight="1" thickTop="1">
      <c r="A21" s="196">
        <v>7</v>
      </c>
      <c r="B21" s="209"/>
      <c r="C21" s="205" t="s">
        <v>234</v>
      </c>
      <c r="D21" s="206" t="s">
        <v>23</v>
      </c>
      <c r="E21" s="209">
        <v>400</v>
      </c>
      <c r="F21" s="209" t="s">
        <v>36</v>
      </c>
      <c r="G21" s="202">
        <v>321.67</v>
      </c>
      <c r="H21" s="202">
        <f>G21*E21</f>
        <v>128668</v>
      </c>
      <c r="I21" s="207">
        <v>139.81580000000002</v>
      </c>
      <c r="J21" s="207">
        <f>I21*E21</f>
        <v>55926.320000000007</v>
      </c>
      <c r="K21" s="202">
        <f>I21+G21</f>
        <v>461.48580000000004</v>
      </c>
      <c r="L21" s="202">
        <f>K21*E21</f>
        <v>184594.32</v>
      </c>
    </row>
    <row r="22" spans="1:12" s="118" customFormat="1" ht="15" customHeight="1" thickBot="1">
      <c r="A22" s="200">
        <v>8</v>
      </c>
      <c r="B22" s="201">
        <v>21</v>
      </c>
      <c r="C22" s="199" t="s">
        <v>237</v>
      </c>
      <c r="D22" s="198" t="s">
        <v>23</v>
      </c>
      <c r="E22" s="201">
        <v>550</v>
      </c>
      <c r="F22" s="201" t="s">
        <v>36</v>
      </c>
      <c r="G22" s="202">
        <v>117.6</v>
      </c>
      <c r="H22" s="203">
        <f>G22*E22</f>
        <v>64680</v>
      </c>
      <c r="I22" s="204">
        <v>127.89</v>
      </c>
      <c r="J22" s="207">
        <f>I22*E22</f>
        <v>70339.5</v>
      </c>
      <c r="K22" s="202">
        <f>I22+G22</f>
        <v>245.49</v>
      </c>
      <c r="L22" s="202">
        <f>K22*E22</f>
        <v>135019.5</v>
      </c>
    </row>
    <row r="23" spans="1:12" ht="18" customHeight="1" thickTop="1" thickBot="1">
      <c r="A23" s="67"/>
      <c r="B23" s="81"/>
      <c r="C23" s="69" t="s">
        <v>37</v>
      </c>
      <c r="D23" s="69"/>
      <c r="E23" s="81"/>
      <c r="F23" s="81"/>
      <c r="G23" s="73"/>
      <c r="H23" s="73"/>
      <c r="I23" s="74"/>
      <c r="J23" s="74"/>
      <c r="K23" s="73"/>
      <c r="L23" s="73"/>
    </row>
    <row r="24" spans="1:12" ht="15" customHeight="1" thickTop="1">
      <c r="A24" s="200">
        <v>9</v>
      </c>
      <c r="B24" s="201">
        <v>33</v>
      </c>
      <c r="C24" s="197" t="s">
        <v>38</v>
      </c>
      <c r="D24" s="198" t="s">
        <v>23</v>
      </c>
      <c r="E24" s="201">
        <v>220</v>
      </c>
      <c r="F24" s="201" t="s">
        <v>39</v>
      </c>
      <c r="G24" s="202">
        <v>51</v>
      </c>
      <c r="H24" s="203">
        <f>G24*E24</f>
        <v>11220</v>
      </c>
      <c r="I24" s="204">
        <v>67.2</v>
      </c>
      <c r="J24" s="204">
        <f>I24*E24</f>
        <v>14784</v>
      </c>
      <c r="K24" s="202">
        <f t="shared" ref="K24:K29" si="0">I24+G24</f>
        <v>118.2</v>
      </c>
      <c r="L24" s="203">
        <f t="shared" ref="L24:L29" si="1">K24*E24</f>
        <v>26004</v>
      </c>
    </row>
    <row r="25" spans="1:12" ht="15" customHeight="1">
      <c r="A25" s="200">
        <v>10</v>
      </c>
      <c r="B25" s="201">
        <v>57</v>
      </c>
      <c r="C25" s="199" t="s">
        <v>40</v>
      </c>
      <c r="D25" s="198" t="s">
        <v>23</v>
      </c>
      <c r="E25" s="201">
        <v>130</v>
      </c>
      <c r="F25" s="201" t="s">
        <v>36</v>
      </c>
      <c r="G25" s="202">
        <v>1548.03</v>
      </c>
      <c r="H25" s="203">
        <f>G25*E25</f>
        <v>201243.9</v>
      </c>
      <c r="I25" s="204">
        <v>865.15549999999996</v>
      </c>
      <c r="J25" s="204">
        <f>I25*E25</f>
        <v>112470.215</v>
      </c>
      <c r="K25" s="202">
        <f t="shared" si="0"/>
        <v>2413.1855</v>
      </c>
      <c r="L25" s="203">
        <f t="shared" si="1"/>
        <v>313714.11499999999</v>
      </c>
    </row>
    <row r="26" spans="1:12" ht="15" customHeight="1">
      <c r="A26" s="200">
        <v>11</v>
      </c>
      <c r="B26" s="201"/>
      <c r="C26" s="199" t="s">
        <v>49</v>
      </c>
      <c r="D26" s="198" t="s">
        <v>23</v>
      </c>
      <c r="E26" s="201">
        <v>500</v>
      </c>
      <c r="F26" s="201" t="s">
        <v>50</v>
      </c>
      <c r="G26" s="202">
        <v>291</v>
      </c>
      <c r="H26" s="203">
        <f>G26*E26</f>
        <v>145500</v>
      </c>
      <c r="I26" s="204"/>
      <c r="J26" s="204"/>
      <c r="K26" s="202">
        <f t="shared" si="0"/>
        <v>291</v>
      </c>
      <c r="L26" s="203">
        <f t="shared" si="1"/>
        <v>145500</v>
      </c>
    </row>
    <row r="27" spans="1:12" ht="15" customHeight="1">
      <c r="A27" s="200">
        <v>12</v>
      </c>
      <c r="B27" s="201" t="s">
        <v>230</v>
      </c>
      <c r="C27" s="199" t="s">
        <v>228</v>
      </c>
      <c r="D27" s="198" t="s">
        <v>23</v>
      </c>
      <c r="E27" s="201">
        <v>500</v>
      </c>
      <c r="F27" s="201" t="s">
        <v>233</v>
      </c>
      <c r="G27" s="211"/>
      <c r="H27" s="203"/>
      <c r="I27" s="202">
        <v>12.625</v>
      </c>
      <c r="J27" s="204">
        <f>I27*E27</f>
        <v>6312.5</v>
      </c>
      <c r="K27" s="202">
        <f t="shared" si="0"/>
        <v>12.625</v>
      </c>
      <c r="L27" s="203">
        <f t="shared" si="1"/>
        <v>6312.5</v>
      </c>
    </row>
    <row r="28" spans="1:12" ht="15" customHeight="1">
      <c r="A28" s="200">
        <v>13</v>
      </c>
      <c r="B28" s="201" t="s">
        <v>231</v>
      </c>
      <c r="C28" s="199" t="s">
        <v>229</v>
      </c>
      <c r="D28" s="198" t="s">
        <v>23</v>
      </c>
      <c r="E28" s="201">
        <v>330</v>
      </c>
      <c r="F28" s="201" t="str">
        <f>F27</f>
        <v xml:space="preserve">Rate </v>
      </c>
      <c r="G28" s="211"/>
      <c r="H28" s="203"/>
      <c r="I28" s="202">
        <v>48.625</v>
      </c>
      <c r="J28" s="204">
        <f>I28*E28</f>
        <v>16046.25</v>
      </c>
      <c r="K28" s="202">
        <f t="shared" si="0"/>
        <v>48.625</v>
      </c>
      <c r="L28" s="203">
        <f t="shared" si="1"/>
        <v>16046.25</v>
      </c>
    </row>
    <row r="29" spans="1:12" s="118" customFormat="1" ht="15" customHeight="1" thickBot="1">
      <c r="A29" s="196">
        <v>16</v>
      </c>
      <c r="B29" s="242">
        <v>36</v>
      </c>
      <c r="C29" s="199" t="s">
        <v>222</v>
      </c>
      <c r="D29" s="198" t="str">
        <f>D32</f>
        <v>Pipe Mill</v>
      </c>
      <c r="E29" s="209">
        <v>3000</v>
      </c>
      <c r="F29" s="209" t="s">
        <v>24</v>
      </c>
      <c r="G29" s="203"/>
      <c r="H29" s="203"/>
      <c r="I29" s="211">
        <v>5.6</v>
      </c>
      <c r="J29" s="203">
        <f>I29*E29</f>
        <v>16800</v>
      </c>
      <c r="K29" s="203">
        <f t="shared" si="0"/>
        <v>5.6</v>
      </c>
      <c r="L29" s="203">
        <f t="shared" si="1"/>
        <v>16800</v>
      </c>
    </row>
    <row r="30" spans="1:12" ht="16.5" thickTop="1" thickBot="1">
      <c r="A30" s="67"/>
      <c r="B30" s="81" t="s">
        <v>41</v>
      </c>
      <c r="C30" s="55" t="s">
        <v>42</v>
      </c>
      <c r="D30" s="55"/>
      <c r="E30" s="81"/>
      <c r="F30" s="81"/>
      <c r="G30" s="73"/>
      <c r="H30" s="73"/>
      <c r="I30" s="73"/>
      <c r="J30" s="73"/>
      <c r="K30" s="73"/>
      <c r="L30" s="73"/>
    </row>
    <row r="31" spans="1:12" s="118" customFormat="1" ht="15" customHeight="1" thickTop="1">
      <c r="A31" s="196">
        <v>14</v>
      </c>
      <c r="B31" s="201">
        <v>16</v>
      </c>
      <c r="C31" s="199" t="s">
        <v>232</v>
      </c>
      <c r="D31" s="198" t="s">
        <v>23</v>
      </c>
      <c r="E31" s="209">
        <v>7000</v>
      </c>
      <c r="F31" s="209" t="s">
        <v>44</v>
      </c>
      <c r="G31" s="203">
        <v>60.912999999999997</v>
      </c>
      <c r="H31" s="203">
        <f>G31*E31</f>
        <v>426391</v>
      </c>
      <c r="I31" s="203">
        <v>0.47</v>
      </c>
      <c r="J31" s="203">
        <f>I31*E31</f>
        <v>3290</v>
      </c>
      <c r="K31" s="203">
        <f>I31+G31</f>
        <v>61.382999999999996</v>
      </c>
      <c r="L31" s="203">
        <f>K31*E31</f>
        <v>429680.99999999994</v>
      </c>
    </row>
    <row r="32" spans="1:12" s="118" customFormat="1" ht="15" customHeight="1">
      <c r="A32" s="196">
        <v>15</v>
      </c>
      <c r="B32" s="242"/>
      <c r="C32" s="199" t="s">
        <v>236</v>
      </c>
      <c r="D32" s="198" t="s">
        <v>23</v>
      </c>
      <c r="E32" s="209">
        <v>6600</v>
      </c>
      <c r="F32" s="209" t="s">
        <v>44</v>
      </c>
      <c r="G32" s="203">
        <v>3.9969999999999999</v>
      </c>
      <c r="H32" s="203">
        <f>G32*E32</f>
        <v>26380.2</v>
      </c>
      <c r="I32" s="211">
        <v>1.83</v>
      </c>
      <c r="J32" s="203">
        <f>I32*E32</f>
        <v>12078</v>
      </c>
      <c r="K32" s="203">
        <f>I32+G32</f>
        <v>5.827</v>
      </c>
      <c r="L32" s="203">
        <f>K32*E32</f>
        <v>38458.199999999997</v>
      </c>
    </row>
    <row r="34" spans="1:12" ht="15.75" thickBot="1">
      <c r="A34" s="193"/>
      <c r="B34" s="210"/>
      <c r="C34" s="194" t="s">
        <v>223</v>
      </c>
      <c r="D34" s="194"/>
      <c r="E34" s="210"/>
      <c r="F34" s="210"/>
      <c r="G34" s="195"/>
      <c r="H34" s="195"/>
      <c r="I34" s="195"/>
      <c r="J34" s="195"/>
      <c r="K34" s="195"/>
      <c r="L34" s="195"/>
    </row>
    <row r="35" spans="1:12" s="213" customFormat="1" ht="15" customHeight="1" thickTop="1">
      <c r="A35" s="196">
        <v>17</v>
      </c>
      <c r="B35" s="201">
        <v>25</v>
      </c>
      <c r="C35" s="200" t="s">
        <v>224</v>
      </c>
      <c r="D35" s="198" t="str">
        <f>D29</f>
        <v>Pipe Mill</v>
      </c>
      <c r="E35" s="209">
        <v>3100</v>
      </c>
      <c r="F35" s="209"/>
      <c r="G35" s="203"/>
      <c r="H35" s="203"/>
      <c r="I35" s="212">
        <v>23.715299999999999</v>
      </c>
      <c r="J35" s="203">
        <f>I35*E35</f>
        <v>73517.429999999993</v>
      </c>
      <c r="K35" s="203">
        <f>I35+G35</f>
        <v>23.715299999999999</v>
      </c>
      <c r="L35" s="203">
        <f>K35*E35</f>
        <v>73517.429999999993</v>
      </c>
    </row>
    <row r="36" spans="1:12" s="213" customFormat="1" ht="15" customHeight="1" thickBot="1">
      <c r="A36" s="196">
        <v>18</v>
      </c>
      <c r="B36" s="201">
        <v>27</v>
      </c>
      <c r="C36" s="200" t="s">
        <v>225</v>
      </c>
      <c r="D36" s="198" t="s">
        <v>23</v>
      </c>
      <c r="E36" s="209">
        <f>E35+(E35*10%)</f>
        <v>3410</v>
      </c>
      <c r="F36" s="209"/>
      <c r="G36" s="203"/>
      <c r="H36" s="203"/>
      <c r="I36" s="212">
        <v>3.7855470000000002</v>
      </c>
      <c r="J36" s="203">
        <f>I36*E36</f>
        <v>12908.715270000001</v>
      </c>
      <c r="K36" s="203">
        <f>I36+G36</f>
        <v>3.7855470000000002</v>
      </c>
      <c r="L36" s="203">
        <f>K36*E36</f>
        <v>12908.715270000001</v>
      </c>
    </row>
    <row r="37" spans="1:12" ht="16.5" thickTop="1" thickBot="1">
      <c r="A37" s="67"/>
      <c r="B37" s="81"/>
      <c r="C37" s="55" t="s">
        <v>235</v>
      </c>
      <c r="D37" s="55"/>
      <c r="E37" s="81"/>
      <c r="F37" s="81"/>
      <c r="G37" s="73"/>
      <c r="H37" s="73"/>
      <c r="I37" s="73"/>
      <c r="J37" s="73"/>
      <c r="K37" s="73"/>
      <c r="L37" s="73"/>
    </row>
    <row r="38" spans="1:12" s="118" customFormat="1" ht="15" customHeight="1" thickTop="1">
      <c r="A38" s="196">
        <v>19</v>
      </c>
      <c r="B38" s="242">
        <v>28</v>
      </c>
      <c r="C38" s="197" t="s">
        <v>226</v>
      </c>
      <c r="D38" s="198" t="s">
        <v>23</v>
      </c>
      <c r="E38" s="209">
        <v>160</v>
      </c>
      <c r="F38" s="209"/>
      <c r="G38" s="203"/>
      <c r="H38" s="203"/>
      <c r="I38" s="211">
        <v>231.06000000000003</v>
      </c>
      <c r="J38" s="203">
        <f>I38*E38</f>
        <v>36969.600000000006</v>
      </c>
      <c r="K38" s="203">
        <f>I38+G38</f>
        <v>231.06000000000003</v>
      </c>
      <c r="L38" s="203">
        <f>K38*E38</f>
        <v>36969.600000000006</v>
      </c>
    </row>
    <row r="39" spans="1:12" s="118" customFormat="1" ht="15" customHeight="1" thickBot="1">
      <c r="A39" s="196">
        <v>20</v>
      </c>
      <c r="B39" s="242">
        <v>29</v>
      </c>
      <c r="C39" s="197" t="s">
        <v>227</v>
      </c>
      <c r="D39" s="198" t="str">
        <f>D38</f>
        <v>Pipe Mill</v>
      </c>
      <c r="E39" s="209">
        <f>E38+(E38*10%)</f>
        <v>176</v>
      </c>
      <c r="F39" s="209"/>
      <c r="G39" s="203"/>
      <c r="H39" s="203"/>
      <c r="I39" s="211">
        <v>43.808300000000003</v>
      </c>
      <c r="J39" s="203">
        <f>I39*E39</f>
        <v>7710.2608</v>
      </c>
      <c r="K39" s="203">
        <f>I39+G39</f>
        <v>43.808300000000003</v>
      </c>
      <c r="L39" s="203">
        <f>K39*E39</f>
        <v>7710.2608</v>
      </c>
    </row>
    <row r="40" spans="1:12" ht="16.5" thickTop="1" thickBot="1">
      <c r="A40" s="56"/>
      <c r="B40" s="241" t="s">
        <v>45</v>
      </c>
      <c r="C40" s="55" t="s">
        <v>16</v>
      </c>
      <c r="D40" s="55"/>
      <c r="E40" s="82"/>
      <c r="F40" s="82"/>
      <c r="G40" s="73"/>
      <c r="H40" s="58">
        <f>SUM(H11:H39)</f>
        <v>3403843.82</v>
      </c>
      <c r="I40" s="58"/>
      <c r="J40" s="58">
        <f>SUM(J11:J39)</f>
        <v>727053.02367000014</v>
      </c>
      <c r="K40" s="58"/>
      <c r="L40" s="58">
        <f>SUM(L11:L39)</f>
        <v>4130896.8436700003</v>
      </c>
    </row>
    <row r="41" spans="1:12" ht="15.75" thickTop="1"/>
  </sheetData>
  <mergeCells count="4">
    <mergeCell ref="I3:L3"/>
    <mergeCell ref="G8:H8"/>
    <mergeCell ref="I8:J8"/>
    <mergeCell ref="K8:L8"/>
  </mergeCells>
  <printOptions horizontalCentered="1"/>
  <pageMargins left="0" right="0" top="0.75" bottom="0.75" header="0.3" footer="0.3"/>
  <pageSetup paperSize="9" scale="8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abSelected="1" view="pageBreakPreview" topLeftCell="A11" zoomScaleNormal="100" zoomScaleSheetLayoutView="100" workbookViewId="0">
      <selection sqref="A1:L38"/>
    </sheetView>
  </sheetViews>
  <sheetFormatPr defaultRowHeight="15"/>
  <cols>
    <col min="1" max="1" width="5.85546875" customWidth="1"/>
    <col min="2" max="2" width="8.42578125" customWidth="1"/>
    <col min="3" max="3" width="63.85546875" customWidth="1"/>
    <col min="4" max="4" width="10.85546875" customWidth="1"/>
    <col min="5" max="5" width="6.42578125" style="80" customWidth="1"/>
    <col min="6" max="6" width="5.7109375" style="80" customWidth="1"/>
    <col min="8" max="8" width="12.140625" customWidth="1"/>
    <col min="10" max="10" width="12.7109375" customWidth="1"/>
    <col min="12" max="12" width="12.5703125" bestFit="1" customWidth="1"/>
    <col min="14" max="14" width="12.5703125" bestFit="1" customWidth="1"/>
  </cols>
  <sheetData>
    <row r="1" spans="1:12">
      <c r="A1" s="2" t="s">
        <v>239</v>
      </c>
      <c r="B1" s="240"/>
      <c r="C1" s="2"/>
      <c r="D1" s="2"/>
      <c r="E1" s="2"/>
      <c r="F1" s="2"/>
      <c r="G1" s="2"/>
      <c r="H1" s="2"/>
      <c r="I1" s="80"/>
      <c r="J1" s="237"/>
      <c r="K1" s="237"/>
      <c r="L1" s="236" t="s">
        <v>240</v>
      </c>
    </row>
    <row r="2" spans="1:12">
      <c r="A2" s="2" t="s">
        <v>4</v>
      </c>
      <c r="B2" s="240"/>
      <c r="C2" s="3"/>
      <c r="D2" s="3"/>
      <c r="E2" s="79"/>
      <c r="F2" s="79"/>
      <c r="G2" s="79"/>
      <c r="H2" s="79"/>
      <c r="I2" s="80"/>
      <c r="J2" s="237"/>
      <c r="K2" s="237"/>
      <c r="L2" s="236" t="s">
        <v>238</v>
      </c>
    </row>
    <row r="3" spans="1:12">
      <c r="A3" s="2" t="s">
        <v>51</v>
      </c>
      <c r="B3" s="240"/>
      <c r="C3" s="2"/>
      <c r="D3" s="2"/>
      <c r="E3" s="2"/>
      <c r="F3" s="2"/>
      <c r="G3" s="2"/>
      <c r="H3" s="2"/>
      <c r="I3" s="2"/>
      <c r="J3" s="2"/>
      <c r="K3" s="2"/>
      <c r="L3" s="238"/>
    </row>
    <row r="4" spans="1:12" ht="15.75" thickBot="1">
      <c r="B4" s="239"/>
      <c r="G4" s="80"/>
      <c r="H4" s="80"/>
      <c r="I4" s="80"/>
      <c r="J4" s="80"/>
      <c r="K4" s="80"/>
      <c r="L4" s="80"/>
    </row>
    <row r="5" spans="1:12" ht="16.5" thickTop="1" thickBot="1">
      <c r="A5" s="55" t="s">
        <v>7</v>
      </c>
      <c r="B5" s="241" t="s">
        <v>8</v>
      </c>
      <c r="C5" s="55" t="s">
        <v>9</v>
      </c>
      <c r="D5" s="55" t="s">
        <v>10</v>
      </c>
      <c r="E5" s="55" t="s">
        <v>11</v>
      </c>
      <c r="F5" s="55" t="s">
        <v>12</v>
      </c>
      <c r="G5" s="312" t="s">
        <v>14</v>
      </c>
      <c r="H5" s="312"/>
      <c r="I5" s="312" t="s">
        <v>15</v>
      </c>
      <c r="J5" s="312"/>
      <c r="K5" s="312" t="s">
        <v>16</v>
      </c>
      <c r="L5" s="312"/>
    </row>
    <row r="6" spans="1:12" ht="16.5" thickTop="1" thickBot="1">
      <c r="A6" s="55"/>
      <c r="B6" s="241"/>
      <c r="C6" s="55"/>
      <c r="D6" s="55"/>
      <c r="E6" s="55"/>
      <c r="F6" s="55"/>
      <c r="G6" s="55" t="s">
        <v>17</v>
      </c>
      <c r="H6" s="55" t="s">
        <v>18</v>
      </c>
      <c r="I6" s="55" t="s">
        <v>17</v>
      </c>
      <c r="J6" s="55" t="s">
        <v>18</v>
      </c>
      <c r="K6" s="55" t="s">
        <v>17</v>
      </c>
      <c r="L6" s="55" t="s">
        <v>18</v>
      </c>
    </row>
    <row r="7" spans="1:12" ht="16.5" thickTop="1" thickBot="1">
      <c r="A7" s="55"/>
      <c r="B7" s="241" t="s">
        <v>19</v>
      </c>
      <c r="C7" s="55" t="s">
        <v>20</v>
      </c>
      <c r="D7" s="55"/>
      <c r="E7" s="55"/>
      <c r="F7" s="55"/>
      <c r="G7" s="55"/>
      <c r="H7" s="55"/>
      <c r="I7" s="55"/>
      <c r="J7" s="55"/>
      <c r="K7" s="55"/>
      <c r="L7" s="55"/>
    </row>
    <row r="8" spans="1:12" ht="45.75" thickTop="1">
      <c r="A8" s="200">
        <v>1</v>
      </c>
      <c r="B8" s="201" t="s">
        <v>21</v>
      </c>
      <c r="C8" s="198" t="s">
        <v>22</v>
      </c>
      <c r="D8" s="198" t="s">
        <v>23</v>
      </c>
      <c r="E8" s="201">
        <v>160</v>
      </c>
      <c r="F8" s="201" t="s">
        <v>24</v>
      </c>
      <c r="G8" s="202">
        <v>72.599999999999994</v>
      </c>
      <c r="H8" s="203">
        <f>G8*E8</f>
        <v>11616</v>
      </c>
      <c r="I8" s="204"/>
      <c r="J8" s="204"/>
      <c r="K8" s="202">
        <f>I8+G8</f>
        <v>72.599999999999994</v>
      </c>
      <c r="L8" s="203">
        <f>K8*E8</f>
        <v>11616</v>
      </c>
    </row>
    <row r="9" spans="1:12" ht="75">
      <c r="A9" s="200">
        <v>2</v>
      </c>
      <c r="B9" s="201">
        <v>2</v>
      </c>
      <c r="C9" s="198" t="s">
        <v>25</v>
      </c>
      <c r="D9" s="198" t="s">
        <v>23</v>
      </c>
      <c r="E9" s="201">
        <v>85</v>
      </c>
      <c r="F9" s="201" t="s">
        <v>24</v>
      </c>
      <c r="G9" s="202">
        <v>19.536000000000008</v>
      </c>
      <c r="H9" s="203">
        <f>G9*E9</f>
        <v>1660.5600000000006</v>
      </c>
      <c r="I9" s="208"/>
      <c r="J9" s="204"/>
      <c r="K9" s="202">
        <f>I9+G9</f>
        <v>19.536000000000008</v>
      </c>
      <c r="L9" s="203">
        <f>K9*E9</f>
        <v>1660.5600000000006</v>
      </c>
    </row>
    <row r="10" spans="1:12" ht="16.5" thickBot="1">
      <c r="A10" s="200">
        <v>3</v>
      </c>
      <c r="B10" s="201" t="s">
        <v>26</v>
      </c>
      <c r="C10" s="199" t="s">
        <v>27</v>
      </c>
      <c r="D10" s="198" t="s">
        <v>23</v>
      </c>
      <c r="E10" s="201">
        <v>60</v>
      </c>
      <c r="F10" s="201" t="s">
        <v>24</v>
      </c>
      <c r="G10" s="202">
        <v>1107.2360000000001</v>
      </c>
      <c r="H10" s="203">
        <f>G10*E10</f>
        <v>66434.16</v>
      </c>
      <c r="I10" s="207"/>
      <c r="J10" s="204"/>
      <c r="K10" s="202">
        <f>I10+G10</f>
        <v>1107.2360000000001</v>
      </c>
      <c r="L10" s="203">
        <f>K10*E10</f>
        <v>66434.16</v>
      </c>
    </row>
    <row r="11" spans="1:12" ht="17.25" thickTop="1" thickBot="1">
      <c r="A11" s="222"/>
      <c r="B11" s="225" t="s">
        <v>28</v>
      </c>
      <c r="C11" s="224" t="s">
        <v>29</v>
      </c>
      <c r="D11" s="224"/>
      <c r="E11" s="225"/>
      <c r="F11" s="225"/>
      <c r="G11" s="223"/>
      <c r="H11" s="223"/>
      <c r="I11" s="226"/>
      <c r="J11" s="226"/>
      <c r="K11" s="223"/>
      <c r="L11" s="223"/>
    </row>
    <row r="12" spans="1:12" ht="17.25" thickTop="1" thickBot="1">
      <c r="A12" s="228"/>
      <c r="B12" s="232"/>
      <c r="C12" s="230" t="s">
        <v>137</v>
      </c>
      <c r="D12" s="231"/>
      <c r="E12" s="232"/>
      <c r="F12" s="232"/>
      <c r="G12" s="229"/>
      <c r="H12" s="229"/>
      <c r="I12" s="233"/>
      <c r="J12" s="233"/>
      <c r="K12" s="229"/>
      <c r="L12" s="229"/>
    </row>
    <row r="13" spans="1:12" ht="17.25" thickTop="1" thickBot="1">
      <c r="A13" s="40">
        <v>4</v>
      </c>
      <c r="B13" s="227">
        <v>6</v>
      </c>
      <c r="C13" s="41" t="s">
        <v>234</v>
      </c>
      <c r="D13" s="42" t="s">
        <v>23</v>
      </c>
      <c r="E13" s="227">
        <v>2100</v>
      </c>
      <c r="F13" s="227" t="s">
        <v>24</v>
      </c>
      <c r="G13" s="46">
        <v>223.2825</v>
      </c>
      <c r="H13" s="44">
        <f>G13*E13</f>
        <v>468893.25</v>
      </c>
      <c r="I13" s="45"/>
      <c r="J13" s="45">
        <f>I13*E13</f>
        <v>0</v>
      </c>
      <c r="K13" s="46">
        <f>I13+G13</f>
        <v>223.2825</v>
      </c>
      <c r="L13" s="44">
        <f>K13*E13</f>
        <v>468893.25</v>
      </c>
    </row>
    <row r="14" spans="1:12" ht="17.25" thickTop="1" thickBot="1">
      <c r="A14" s="228"/>
      <c r="B14" s="232"/>
      <c r="C14" s="230" t="s">
        <v>146</v>
      </c>
      <c r="D14" s="231"/>
      <c r="E14" s="232"/>
      <c r="F14" s="232"/>
      <c r="G14" s="229"/>
      <c r="H14" s="229"/>
      <c r="I14" s="233"/>
      <c r="J14" s="233"/>
      <c r="K14" s="229"/>
      <c r="L14" s="229"/>
    </row>
    <row r="15" spans="1:12" ht="16.5" thickTop="1">
      <c r="A15" s="214">
        <v>5</v>
      </c>
      <c r="B15" s="217">
        <v>7</v>
      </c>
      <c r="C15" s="215" t="str">
        <f>C13</f>
        <v>0--3 Mtr</v>
      </c>
      <c r="D15" s="216" t="s">
        <v>23</v>
      </c>
      <c r="E15" s="217">
        <v>2600</v>
      </c>
      <c r="F15" s="217" t="s">
        <v>24</v>
      </c>
      <c r="G15" s="218">
        <v>776.25230099999999</v>
      </c>
      <c r="H15" s="219">
        <f>G15*E15</f>
        <v>2018255.9826</v>
      </c>
      <c r="I15" s="221"/>
      <c r="J15" s="220">
        <f>I15*E15</f>
        <v>0</v>
      </c>
      <c r="K15" s="218">
        <f>I15+G15</f>
        <v>776.25230099999999</v>
      </c>
      <c r="L15" s="219">
        <f>K15*E15</f>
        <v>2018255.9826</v>
      </c>
    </row>
    <row r="16" spans="1:12" ht="15.75">
      <c r="A16" s="200">
        <v>6</v>
      </c>
      <c r="B16" s="201">
        <v>13</v>
      </c>
      <c r="C16" s="199" t="s">
        <v>32</v>
      </c>
      <c r="D16" s="198" t="s">
        <v>23</v>
      </c>
      <c r="E16" s="201">
        <v>3350</v>
      </c>
      <c r="F16" s="201" t="s">
        <v>24</v>
      </c>
      <c r="G16" s="202">
        <v>36.06</v>
      </c>
      <c r="H16" s="203">
        <f>G16*E16</f>
        <v>120801.00000000001</v>
      </c>
      <c r="I16" s="207"/>
      <c r="J16" s="220">
        <f>I16*E16</f>
        <v>0</v>
      </c>
      <c r="K16" s="202">
        <f>I16+G16</f>
        <v>36.06</v>
      </c>
      <c r="L16" s="203">
        <f>K16*E16</f>
        <v>120801.00000000001</v>
      </c>
    </row>
    <row r="17" spans="1:12" ht="16.5" thickBot="1">
      <c r="A17" s="243"/>
      <c r="B17" s="77">
        <v>11</v>
      </c>
      <c r="C17" s="244" t="s">
        <v>241</v>
      </c>
      <c r="D17" s="198" t="s">
        <v>23</v>
      </c>
      <c r="E17" s="77">
        <v>4100</v>
      </c>
      <c r="F17" s="77" t="str">
        <f>F16</f>
        <v>m3</v>
      </c>
      <c r="G17" s="202"/>
      <c r="H17" s="203"/>
      <c r="I17" s="246">
        <v>7.2</v>
      </c>
      <c r="J17" s="220">
        <f>I17*E17</f>
        <v>29520</v>
      </c>
      <c r="K17" s="202">
        <f>I17+G17</f>
        <v>7.2</v>
      </c>
      <c r="L17" s="203">
        <f>K17*E17</f>
        <v>29520</v>
      </c>
    </row>
    <row r="18" spans="1:12" ht="17.25" thickTop="1" thickBot="1">
      <c r="A18" s="67"/>
      <c r="B18" s="81" t="s">
        <v>33</v>
      </c>
      <c r="C18" s="69" t="s">
        <v>34</v>
      </c>
      <c r="D18" s="69"/>
      <c r="E18" s="81"/>
      <c r="F18" s="81"/>
      <c r="G18" s="73"/>
      <c r="H18" s="73"/>
      <c r="I18" s="247"/>
      <c r="J18" s="74"/>
      <c r="K18" s="73"/>
      <c r="L18" s="73"/>
    </row>
    <row r="19" spans="1:12" ht="16.5" thickTop="1">
      <c r="A19" s="196">
        <v>7</v>
      </c>
      <c r="B19" s="209"/>
      <c r="C19" s="205" t="s">
        <v>234</v>
      </c>
      <c r="D19" s="206" t="s">
        <v>23</v>
      </c>
      <c r="E19" s="209">
        <v>400</v>
      </c>
      <c r="F19" s="209" t="s">
        <v>36</v>
      </c>
      <c r="G19" s="202">
        <v>461.48580000000004</v>
      </c>
      <c r="H19" s="202">
        <f>G19*E19</f>
        <v>184594.32</v>
      </c>
      <c r="I19" s="246"/>
      <c r="J19" s="207">
        <f>I19*E19</f>
        <v>0</v>
      </c>
      <c r="K19" s="202">
        <f>I19+G19</f>
        <v>461.48580000000004</v>
      </c>
      <c r="L19" s="202">
        <f>K19*E19</f>
        <v>184594.32</v>
      </c>
    </row>
    <row r="20" spans="1:12" ht="16.5" thickBot="1">
      <c r="A20" s="200">
        <v>8</v>
      </c>
      <c r="B20" s="201">
        <v>21</v>
      </c>
      <c r="C20" s="199" t="s">
        <v>237</v>
      </c>
      <c r="D20" s="198" t="s">
        <v>23</v>
      </c>
      <c r="E20" s="201">
        <v>550</v>
      </c>
      <c r="F20" s="201" t="s">
        <v>36</v>
      </c>
      <c r="G20" s="202">
        <v>245.49</v>
      </c>
      <c r="H20" s="203">
        <f>G20*E20</f>
        <v>135019.5</v>
      </c>
      <c r="I20" s="248"/>
      <c r="J20" s="207">
        <f>I20*E20</f>
        <v>0</v>
      </c>
      <c r="K20" s="202">
        <f>I20+G20</f>
        <v>245.49</v>
      </c>
      <c r="L20" s="202">
        <f>K20*E20</f>
        <v>135019.5</v>
      </c>
    </row>
    <row r="21" spans="1:12" ht="17.25" thickTop="1" thickBot="1">
      <c r="A21" s="67"/>
      <c r="B21" s="81"/>
      <c r="C21" s="69" t="s">
        <v>37</v>
      </c>
      <c r="D21" s="69"/>
      <c r="E21" s="81"/>
      <c r="F21" s="81"/>
      <c r="G21" s="73"/>
      <c r="H21" s="73"/>
      <c r="I21" s="247"/>
      <c r="J21" s="74"/>
      <c r="K21" s="73"/>
      <c r="L21" s="73"/>
    </row>
    <row r="22" spans="1:12" ht="16.5" thickTop="1">
      <c r="A22" s="200">
        <v>9</v>
      </c>
      <c r="B22" s="201">
        <v>33</v>
      </c>
      <c r="C22" s="197" t="s">
        <v>38</v>
      </c>
      <c r="D22" s="198" t="s">
        <v>23</v>
      </c>
      <c r="E22" s="201">
        <v>220</v>
      </c>
      <c r="F22" s="201" t="s">
        <v>39</v>
      </c>
      <c r="G22" s="202">
        <v>118.2</v>
      </c>
      <c r="H22" s="203">
        <f>G22*E22</f>
        <v>26004</v>
      </c>
      <c r="I22" s="248"/>
      <c r="J22" s="204">
        <f>I22*E22</f>
        <v>0</v>
      </c>
      <c r="K22" s="202">
        <f t="shared" ref="K22:K27" si="0">I22+G22</f>
        <v>118.2</v>
      </c>
      <c r="L22" s="203">
        <f t="shared" ref="L22:L27" si="1">K22*E22</f>
        <v>26004</v>
      </c>
    </row>
    <row r="23" spans="1:12" ht="30">
      <c r="A23" s="200">
        <v>10</v>
      </c>
      <c r="B23" s="201">
        <v>57</v>
      </c>
      <c r="C23" s="199" t="s">
        <v>40</v>
      </c>
      <c r="D23" s="198" t="s">
        <v>23</v>
      </c>
      <c r="E23" s="201">
        <v>130</v>
      </c>
      <c r="F23" s="201" t="s">
        <v>36</v>
      </c>
      <c r="G23" s="202">
        <v>2413.1855</v>
      </c>
      <c r="H23" s="203">
        <f>G23*E23</f>
        <v>313714.11499999999</v>
      </c>
      <c r="I23" s="248"/>
      <c r="J23" s="204">
        <f>I23*E23</f>
        <v>0</v>
      </c>
      <c r="K23" s="202">
        <f t="shared" si="0"/>
        <v>2413.1855</v>
      </c>
      <c r="L23" s="203">
        <f t="shared" si="1"/>
        <v>313714.11499999999</v>
      </c>
    </row>
    <row r="24" spans="1:12" ht="15.75">
      <c r="A24" s="200">
        <v>11</v>
      </c>
      <c r="B24" s="201"/>
      <c r="C24" s="199" t="s">
        <v>49</v>
      </c>
      <c r="D24" s="198" t="s">
        <v>23</v>
      </c>
      <c r="E24" s="201">
        <v>500</v>
      </c>
      <c r="F24" s="201" t="s">
        <v>50</v>
      </c>
      <c r="G24" s="202">
        <v>291</v>
      </c>
      <c r="H24" s="203">
        <f>G24*E24</f>
        <v>145500</v>
      </c>
      <c r="I24" s="248"/>
      <c r="J24" s="204"/>
      <c r="K24" s="202">
        <f t="shared" si="0"/>
        <v>291</v>
      </c>
      <c r="L24" s="203">
        <f t="shared" si="1"/>
        <v>145500</v>
      </c>
    </row>
    <row r="25" spans="1:12" ht="15.75">
      <c r="A25" s="200">
        <v>12</v>
      </c>
      <c r="B25" s="201" t="s">
        <v>230</v>
      </c>
      <c r="C25" s="199" t="s">
        <v>228</v>
      </c>
      <c r="D25" s="198" t="s">
        <v>23</v>
      </c>
      <c r="E25" s="201">
        <v>500</v>
      </c>
      <c r="F25" s="201" t="s">
        <v>233</v>
      </c>
      <c r="G25" s="211">
        <v>12.625</v>
      </c>
      <c r="H25" s="203">
        <f t="shared" ref="H25:H27" si="2">G25*E25</f>
        <v>6312.5</v>
      </c>
      <c r="I25" s="249">
        <v>3</v>
      </c>
      <c r="J25" s="204">
        <f>I25*E25</f>
        <v>1500</v>
      </c>
      <c r="K25" s="202">
        <f t="shared" si="0"/>
        <v>15.625</v>
      </c>
      <c r="L25" s="203">
        <f t="shared" si="1"/>
        <v>7812.5</v>
      </c>
    </row>
    <row r="26" spans="1:12" ht="15.75">
      <c r="A26" s="200">
        <v>13</v>
      </c>
      <c r="B26" s="201" t="s">
        <v>231</v>
      </c>
      <c r="C26" s="199" t="s">
        <v>229</v>
      </c>
      <c r="D26" s="198" t="s">
        <v>23</v>
      </c>
      <c r="E26" s="201">
        <v>330</v>
      </c>
      <c r="F26" s="201" t="str">
        <f>F25</f>
        <v xml:space="preserve">Rate </v>
      </c>
      <c r="G26" s="211">
        <v>48.625</v>
      </c>
      <c r="H26" s="203">
        <f t="shared" si="2"/>
        <v>16046.25</v>
      </c>
      <c r="I26" s="249">
        <v>1</v>
      </c>
      <c r="J26" s="204">
        <f>I26*E26</f>
        <v>330</v>
      </c>
      <c r="K26" s="202">
        <f t="shared" si="0"/>
        <v>49.625</v>
      </c>
      <c r="L26" s="203">
        <f t="shared" si="1"/>
        <v>16376.25</v>
      </c>
    </row>
    <row r="27" spans="1:12">
      <c r="A27" s="196">
        <v>16</v>
      </c>
      <c r="B27" s="242">
        <v>36</v>
      </c>
      <c r="C27" s="199" t="s">
        <v>222</v>
      </c>
      <c r="D27" s="198" t="str">
        <f>D31</f>
        <v>Pipe Mill</v>
      </c>
      <c r="E27" s="209">
        <v>3000</v>
      </c>
      <c r="F27" s="209" t="s">
        <v>24</v>
      </c>
      <c r="G27" s="203">
        <v>5.6</v>
      </c>
      <c r="H27" s="203">
        <f t="shared" si="2"/>
        <v>16800</v>
      </c>
      <c r="I27" s="250"/>
      <c r="J27" s="203">
        <f>I27*E27</f>
        <v>0</v>
      </c>
      <c r="K27" s="203">
        <f t="shared" si="0"/>
        <v>5.6</v>
      </c>
      <c r="L27" s="203">
        <f t="shared" si="1"/>
        <v>16800</v>
      </c>
    </row>
    <row r="28" spans="1:12" ht="15.75" thickBot="1">
      <c r="A28" s="75"/>
      <c r="B28" s="245">
        <v>42</v>
      </c>
      <c r="C28" s="244" t="s">
        <v>242</v>
      </c>
      <c r="D28" s="76" t="str">
        <f>D27</f>
        <v>Pipe Mill</v>
      </c>
      <c r="E28" s="78">
        <v>620</v>
      </c>
      <c r="F28" s="78" t="s">
        <v>36</v>
      </c>
      <c r="G28" s="203"/>
      <c r="H28" s="203"/>
      <c r="I28" s="250">
        <v>92.4</v>
      </c>
      <c r="J28" s="203">
        <f>I28*E28</f>
        <v>57288</v>
      </c>
      <c r="K28" s="203">
        <f t="shared" ref="K28" si="3">I28+G28</f>
        <v>92.4</v>
      </c>
      <c r="L28" s="203">
        <f t="shared" ref="L28" si="4">K28*E28</f>
        <v>57288</v>
      </c>
    </row>
    <row r="29" spans="1:12" ht="16.5" thickTop="1" thickBot="1">
      <c r="A29" s="67"/>
      <c r="B29" s="81" t="s">
        <v>41</v>
      </c>
      <c r="C29" s="55" t="s">
        <v>42</v>
      </c>
      <c r="D29" s="55"/>
      <c r="E29" s="81"/>
      <c r="F29" s="81"/>
      <c r="G29" s="73"/>
      <c r="H29" s="73"/>
      <c r="I29" s="73"/>
      <c r="J29" s="73"/>
      <c r="K29" s="73"/>
      <c r="L29" s="73"/>
    </row>
    <row r="30" spans="1:12" ht="15.75" thickTop="1">
      <c r="A30" s="196">
        <v>14</v>
      </c>
      <c r="B30" s="201">
        <v>16</v>
      </c>
      <c r="C30" s="199" t="s">
        <v>232</v>
      </c>
      <c r="D30" s="198" t="s">
        <v>23</v>
      </c>
      <c r="E30" s="209">
        <v>7000</v>
      </c>
      <c r="F30" s="209" t="s">
        <v>44</v>
      </c>
      <c r="G30" s="203">
        <v>61.382999999999996</v>
      </c>
      <c r="H30" s="203">
        <f>G30*E30</f>
        <v>429680.99999999994</v>
      </c>
      <c r="I30" s="203"/>
      <c r="J30" s="203">
        <f>I30*E30</f>
        <v>0</v>
      </c>
      <c r="K30" s="203">
        <f>I30+G30</f>
        <v>61.382999999999996</v>
      </c>
      <c r="L30" s="203">
        <f>K30*E30</f>
        <v>429680.99999999994</v>
      </c>
    </row>
    <row r="31" spans="1:12">
      <c r="A31" s="196">
        <v>15</v>
      </c>
      <c r="B31" s="242"/>
      <c r="C31" s="199" t="s">
        <v>236</v>
      </c>
      <c r="D31" s="198" t="s">
        <v>23</v>
      </c>
      <c r="E31" s="209">
        <v>6600</v>
      </c>
      <c r="F31" s="209" t="s">
        <v>44</v>
      </c>
      <c r="G31" s="203">
        <v>5.827</v>
      </c>
      <c r="H31" s="203">
        <f>G31*E31</f>
        <v>38458.199999999997</v>
      </c>
      <c r="I31" s="211"/>
      <c r="J31" s="203">
        <f>I31*E31</f>
        <v>0</v>
      </c>
      <c r="K31" s="203">
        <f>I31+G31</f>
        <v>5.827</v>
      </c>
      <c r="L31" s="203">
        <f>K31*E31</f>
        <v>38458.199999999997</v>
      </c>
    </row>
    <row r="32" spans="1:12" ht="15.75" thickBot="1">
      <c r="A32" s="193"/>
      <c r="B32" s="210"/>
      <c r="C32" s="194" t="s">
        <v>223</v>
      </c>
      <c r="D32" s="194"/>
      <c r="E32" s="210"/>
      <c r="F32" s="210"/>
      <c r="G32" s="195"/>
      <c r="H32" s="195"/>
      <c r="I32" s="195"/>
      <c r="J32" s="195"/>
      <c r="K32" s="195"/>
      <c r="L32" s="195"/>
    </row>
    <row r="33" spans="1:12" ht="15.75" thickTop="1">
      <c r="A33" s="196">
        <v>17</v>
      </c>
      <c r="B33" s="201">
        <v>25</v>
      </c>
      <c r="C33" s="200" t="s">
        <v>224</v>
      </c>
      <c r="D33" s="198" t="str">
        <f>D27</f>
        <v>Pipe Mill</v>
      </c>
      <c r="E33" s="209">
        <v>3100</v>
      </c>
      <c r="F33" s="209" t="s">
        <v>24</v>
      </c>
      <c r="G33" s="203">
        <v>23.715299999999999</v>
      </c>
      <c r="H33" s="203">
        <f>G33*E33</f>
        <v>73517.429999999993</v>
      </c>
      <c r="I33" s="212"/>
      <c r="J33" s="203">
        <f>I33*E33</f>
        <v>0</v>
      </c>
      <c r="K33" s="203">
        <f>I33+G33</f>
        <v>23.715299999999999</v>
      </c>
      <c r="L33" s="203">
        <f>K33*E33</f>
        <v>73517.429999999993</v>
      </c>
    </row>
    <row r="34" spans="1:12" ht="15.75" thickBot="1">
      <c r="A34" s="196">
        <v>18</v>
      </c>
      <c r="B34" s="201">
        <v>27</v>
      </c>
      <c r="C34" s="200" t="s">
        <v>225</v>
      </c>
      <c r="D34" s="198" t="s">
        <v>23</v>
      </c>
      <c r="E34" s="209">
        <f>E33+(E33*10%)</f>
        <v>3410</v>
      </c>
      <c r="F34" s="209" t="str">
        <f>F33</f>
        <v>m3</v>
      </c>
      <c r="G34" s="203">
        <v>3.7855470000000002</v>
      </c>
      <c r="H34" s="203">
        <f>G34*E34</f>
        <v>12908.715270000001</v>
      </c>
      <c r="I34" s="212"/>
      <c r="J34" s="203">
        <f>I34*E34</f>
        <v>0</v>
      </c>
      <c r="K34" s="203">
        <f>I34+G34</f>
        <v>3.7855470000000002</v>
      </c>
      <c r="L34" s="203">
        <f>K34*E34</f>
        <v>12908.715270000001</v>
      </c>
    </row>
    <row r="35" spans="1:12" ht="16.5" thickTop="1" thickBot="1">
      <c r="A35" s="67"/>
      <c r="B35" s="81"/>
      <c r="C35" s="55" t="s">
        <v>235</v>
      </c>
      <c r="D35" s="55"/>
      <c r="E35" s="81"/>
      <c r="F35" s="81"/>
      <c r="G35" s="73"/>
      <c r="H35" s="73"/>
      <c r="I35" s="73"/>
      <c r="J35" s="73"/>
      <c r="K35" s="73"/>
      <c r="L35" s="73"/>
    </row>
    <row r="36" spans="1:12" ht="15.75" thickTop="1">
      <c r="A36" s="196">
        <v>19</v>
      </c>
      <c r="B36" s="242">
        <v>28</v>
      </c>
      <c r="C36" s="197" t="s">
        <v>226</v>
      </c>
      <c r="D36" s="198" t="s">
        <v>23</v>
      </c>
      <c r="E36" s="209">
        <v>160</v>
      </c>
      <c r="F36" s="209" t="s">
        <v>36</v>
      </c>
      <c r="G36" s="203">
        <v>231.06000000000003</v>
      </c>
      <c r="H36" s="203">
        <f>G36*E36</f>
        <v>36969.600000000006</v>
      </c>
      <c r="I36" s="211"/>
      <c r="J36" s="203">
        <f>I36*E36</f>
        <v>0</v>
      </c>
      <c r="K36" s="203">
        <f>I36+G36</f>
        <v>231.06000000000003</v>
      </c>
      <c r="L36" s="203">
        <f>K36*E36</f>
        <v>36969.600000000006</v>
      </c>
    </row>
    <row r="37" spans="1:12" ht="15.75" thickBot="1">
      <c r="A37" s="196">
        <v>20</v>
      </c>
      <c r="B37" s="242">
        <v>29</v>
      </c>
      <c r="C37" s="197" t="s">
        <v>227</v>
      </c>
      <c r="D37" s="198" t="str">
        <f>D36</f>
        <v>Pipe Mill</v>
      </c>
      <c r="E37" s="209">
        <f>E36+(E36*10%)</f>
        <v>176</v>
      </c>
      <c r="F37" s="209" t="str">
        <f>F36</f>
        <v>m2</v>
      </c>
      <c r="G37" s="203">
        <v>43.808300000000003</v>
      </c>
      <c r="H37" s="203">
        <f>G37*E37</f>
        <v>7710.2608</v>
      </c>
      <c r="I37" s="211"/>
      <c r="J37" s="203">
        <f>I37*E37</f>
        <v>0</v>
      </c>
      <c r="K37" s="203">
        <f>I37+G37</f>
        <v>43.808300000000003</v>
      </c>
      <c r="L37" s="203">
        <f>K37*E37</f>
        <v>7710.2608</v>
      </c>
    </row>
    <row r="38" spans="1:12" ht="16.5" thickTop="1" thickBot="1">
      <c r="A38" s="56"/>
      <c r="B38" s="241" t="s">
        <v>45</v>
      </c>
      <c r="C38" s="55" t="s">
        <v>16</v>
      </c>
      <c r="D38" s="55"/>
      <c r="E38" s="82"/>
      <c r="F38" s="82"/>
      <c r="G38" s="73"/>
      <c r="H38" s="58">
        <f>SUM(H8:H37)</f>
        <v>4130896.8436700003</v>
      </c>
      <c r="I38" s="58"/>
      <c r="J38" s="58">
        <f>SUM(J8:J37)</f>
        <v>88638</v>
      </c>
      <c r="K38" s="58"/>
      <c r="L38" s="58">
        <f>SUM(L8:L37)</f>
        <v>4219534.8436700003</v>
      </c>
    </row>
    <row r="39" spans="1:12" ht="15.75" thickTop="1"/>
  </sheetData>
  <mergeCells count="3">
    <mergeCell ref="G5:H5"/>
    <mergeCell ref="I5:J5"/>
    <mergeCell ref="K5:L5"/>
  </mergeCells>
  <printOptions horizontalCentered="1"/>
  <pageMargins left="0" right="0" top="0.5" bottom="0.5" header="0.3" footer="0.3"/>
  <pageSetup paperSize="9" scale="86" orientation="landscape" r:id="rId1"/>
  <rowBreaks count="1" manualBreakCount="1">
    <brk id="31"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J39" sqref="J39"/>
    </sheetView>
  </sheetViews>
  <sheetFormatPr defaultRowHeight="15"/>
  <cols>
    <col min="1" max="1" width="7.42578125" customWidth="1"/>
    <col min="2" max="2" width="38.140625" customWidth="1"/>
    <col min="4" max="4" width="19" customWidth="1"/>
    <col min="5" max="5" width="20.140625" customWidth="1"/>
    <col min="6" max="8" width="13.28515625" customWidth="1"/>
    <col min="9" max="9" width="19.140625" customWidth="1"/>
    <col min="10" max="10" width="20.7109375" customWidth="1"/>
    <col min="11" max="11" width="13.28515625" customWidth="1"/>
  </cols>
  <sheetData>
    <row r="1" spans="1:11">
      <c r="A1" t="s">
        <v>53</v>
      </c>
    </row>
    <row r="2" spans="1:11">
      <c r="A2" t="s">
        <v>54</v>
      </c>
    </row>
    <row r="3" spans="1:11">
      <c r="A3" t="s">
        <v>55</v>
      </c>
    </row>
    <row r="7" spans="1:11" ht="17.25">
      <c r="A7" s="84" t="s">
        <v>56</v>
      </c>
      <c r="B7" s="84" t="s">
        <v>57</v>
      </c>
      <c r="C7" s="84" t="s">
        <v>87</v>
      </c>
      <c r="D7" s="84" t="s">
        <v>58</v>
      </c>
      <c r="E7" s="84" t="s">
        <v>59</v>
      </c>
      <c r="F7" s="84" t="s">
        <v>60</v>
      </c>
      <c r="G7" s="84" t="s">
        <v>11</v>
      </c>
      <c r="H7" s="84"/>
      <c r="I7" s="84" t="s">
        <v>61</v>
      </c>
      <c r="J7" s="84" t="s">
        <v>62</v>
      </c>
      <c r="K7" s="84" t="s">
        <v>63</v>
      </c>
    </row>
    <row r="8" spans="1:11">
      <c r="A8" s="83"/>
      <c r="B8" s="83"/>
      <c r="C8" s="83"/>
      <c r="D8" s="83"/>
      <c r="E8" s="83"/>
      <c r="F8" s="83"/>
      <c r="G8" s="83"/>
      <c r="H8" s="83"/>
      <c r="I8" s="83"/>
      <c r="J8" s="83"/>
      <c r="K8" s="83"/>
    </row>
    <row r="9" spans="1:11">
      <c r="A9" s="83">
        <v>1</v>
      </c>
      <c r="B9" s="83" t="s">
        <v>64</v>
      </c>
      <c r="C9" s="83" t="s">
        <v>24</v>
      </c>
      <c r="D9" s="83">
        <v>5.6</v>
      </c>
      <c r="E9" s="83">
        <v>0</v>
      </c>
      <c r="F9" s="83">
        <v>5.6</v>
      </c>
      <c r="G9" s="83">
        <v>3000</v>
      </c>
      <c r="H9" s="83"/>
      <c r="I9" s="83">
        <f>D9*G9</f>
        <v>16800</v>
      </c>
      <c r="J9" s="83">
        <v>0</v>
      </c>
      <c r="K9" s="83">
        <v>16800</v>
      </c>
    </row>
    <row r="10" spans="1:11">
      <c r="A10" s="83">
        <v>2</v>
      </c>
      <c r="B10" s="83" t="s">
        <v>65</v>
      </c>
      <c r="C10" s="83" t="str">
        <f>C9</f>
        <v>m3</v>
      </c>
      <c r="D10" s="83">
        <v>0</v>
      </c>
      <c r="E10" s="83">
        <v>72.599999999999994</v>
      </c>
      <c r="F10" s="83">
        <v>72.599999999999994</v>
      </c>
      <c r="G10" s="83">
        <v>160</v>
      </c>
      <c r="H10" s="83"/>
      <c r="I10" s="83">
        <f t="shared" ref="I10:I28" si="0">D10*G10</f>
        <v>0</v>
      </c>
      <c r="J10" s="83">
        <v>11616</v>
      </c>
      <c r="K10" s="83">
        <v>11616</v>
      </c>
    </row>
    <row r="11" spans="1:11">
      <c r="A11" s="83">
        <v>3</v>
      </c>
      <c r="B11" s="83" t="s">
        <v>66</v>
      </c>
      <c r="C11" s="83" t="str">
        <f>C10</f>
        <v>m3</v>
      </c>
      <c r="D11" s="83">
        <v>0</v>
      </c>
      <c r="E11" s="83">
        <v>32.06</v>
      </c>
      <c r="F11" s="83">
        <v>32.06</v>
      </c>
      <c r="G11" s="83">
        <v>85</v>
      </c>
      <c r="H11" s="83"/>
      <c r="I11" s="83">
        <f t="shared" si="0"/>
        <v>0</v>
      </c>
      <c r="J11" s="83">
        <v>2724.76</v>
      </c>
      <c r="K11" s="83">
        <v>2724.76</v>
      </c>
    </row>
    <row r="12" spans="1:11">
      <c r="A12" s="83">
        <v>4</v>
      </c>
      <c r="B12" s="83" t="s">
        <v>67</v>
      </c>
      <c r="C12" s="83" t="str">
        <f>C11</f>
        <v>m3</v>
      </c>
      <c r="D12" s="83">
        <v>0</v>
      </c>
      <c r="E12" s="83">
        <v>1107.24</v>
      </c>
      <c r="F12" s="83">
        <v>1107.24</v>
      </c>
      <c r="G12" s="83">
        <v>60</v>
      </c>
      <c r="H12" s="83"/>
      <c r="I12" s="83">
        <f t="shared" si="0"/>
        <v>0</v>
      </c>
      <c r="J12" s="83">
        <v>66434.16</v>
      </c>
      <c r="K12" s="83">
        <v>66434.16</v>
      </c>
    </row>
    <row r="13" spans="1:11">
      <c r="A13" s="83">
        <v>5</v>
      </c>
      <c r="B13" s="83" t="s">
        <v>68</v>
      </c>
      <c r="C13" s="83" t="str">
        <f>C12</f>
        <v>m3</v>
      </c>
      <c r="D13" s="83">
        <v>5.74</v>
      </c>
      <c r="E13" s="83">
        <v>217.54</v>
      </c>
      <c r="F13" s="83">
        <v>223.28</v>
      </c>
      <c r="G13" s="83">
        <v>2100</v>
      </c>
      <c r="H13" s="83"/>
      <c r="I13" s="83">
        <f t="shared" si="0"/>
        <v>12054</v>
      </c>
      <c r="J13" s="83">
        <v>456834</v>
      </c>
      <c r="K13" s="83">
        <v>468893.25</v>
      </c>
    </row>
    <row r="14" spans="1:11">
      <c r="A14" s="83">
        <v>6</v>
      </c>
      <c r="B14" s="83" t="s">
        <v>69</v>
      </c>
      <c r="C14" s="83" t="str">
        <f>C13</f>
        <v>m3</v>
      </c>
      <c r="D14" s="83">
        <v>19.38</v>
      </c>
      <c r="E14" s="83">
        <v>16.68</v>
      </c>
      <c r="F14" s="83">
        <v>36.06</v>
      </c>
      <c r="G14" s="83">
        <v>3350</v>
      </c>
      <c r="H14" s="83"/>
      <c r="I14" s="83">
        <f t="shared" si="0"/>
        <v>64923</v>
      </c>
      <c r="J14" s="83">
        <v>55878</v>
      </c>
      <c r="K14" s="83">
        <v>120801</v>
      </c>
    </row>
    <row r="15" spans="1:11">
      <c r="A15" s="83">
        <v>7</v>
      </c>
      <c r="B15" s="83" t="s">
        <v>70</v>
      </c>
      <c r="C15" s="83" t="s">
        <v>36</v>
      </c>
      <c r="D15" s="83">
        <v>127.89</v>
      </c>
      <c r="E15" s="83">
        <v>117.6</v>
      </c>
      <c r="F15" s="83">
        <v>245.49</v>
      </c>
      <c r="G15" s="83">
        <v>550</v>
      </c>
      <c r="H15" s="83"/>
      <c r="I15" s="83">
        <f t="shared" si="0"/>
        <v>70339.5</v>
      </c>
      <c r="J15" s="83">
        <v>64680</v>
      </c>
      <c r="K15" s="83">
        <v>135019.5</v>
      </c>
    </row>
    <row r="16" spans="1:11">
      <c r="A16" s="83">
        <v>8</v>
      </c>
      <c r="B16" s="83" t="s">
        <v>71</v>
      </c>
      <c r="C16" s="83" t="s">
        <v>44</v>
      </c>
      <c r="D16" s="83">
        <v>1.83</v>
      </c>
      <c r="E16" s="83">
        <v>0</v>
      </c>
      <c r="F16" s="83">
        <v>1.83</v>
      </c>
      <c r="G16" s="83">
        <v>6600</v>
      </c>
      <c r="H16" s="83"/>
      <c r="I16" s="83">
        <f t="shared" si="0"/>
        <v>12078</v>
      </c>
      <c r="J16" s="83">
        <v>0</v>
      </c>
      <c r="K16" s="83">
        <v>12045.05</v>
      </c>
    </row>
    <row r="17" spans="1:11">
      <c r="A17" s="83">
        <v>9</v>
      </c>
      <c r="B17" s="83" t="s">
        <v>72</v>
      </c>
      <c r="C17" s="83" t="str">
        <f>C14</f>
        <v>m3</v>
      </c>
      <c r="D17" s="83">
        <v>81.12</v>
      </c>
      <c r="E17" s="83">
        <v>1172.01</v>
      </c>
      <c r="F17" s="83">
        <v>1253.1300000000001</v>
      </c>
      <c r="G17" s="83">
        <v>2600</v>
      </c>
      <c r="H17" s="83"/>
      <c r="I17" s="83">
        <f t="shared" si="0"/>
        <v>210912</v>
      </c>
      <c r="J17" s="83">
        <v>3047226</v>
      </c>
      <c r="K17" s="83">
        <v>3258143.98</v>
      </c>
    </row>
    <row r="18" spans="1:11">
      <c r="A18" s="83">
        <v>10</v>
      </c>
      <c r="B18" s="83" t="s">
        <v>73</v>
      </c>
      <c r="C18" s="83" t="str">
        <f>C15</f>
        <v>m2</v>
      </c>
      <c r="D18" s="83">
        <v>139.82</v>
      </c>
      <c r="E18" s="83">
        <v>643.34</v>
      </c>
      <c r="F18" s="83">
        <v>783.16</v>
      </c>
      <c r="G18" s="83">
        <v>400</v>
      </c>
      <c r="H18" s="83"/>
      <c r="I18" s="83">
        <f t="shared" si="0"/>
        <v>55928</v>
      </c>
      <c r="J18" s="83">
        <v>257336</v>
      </c>
      <c r="K18" s="83">
        <v>313262.18</v>
      </c>
    </row>
    <row r="19" spans="1:11">
      <c r="A19" s="83">
        <v>11</v>
      </c>
      <c r="B19" s="83" t="s">
        <v>74</v>
      </c>
      <c r="C19" s="83" t="s">
        <v>88</v>
      </c>
      <c r="D19" s="83">
        <v>67.2</v>
      </c>
      <c r="E19" s="83">
        <v>51</v>
      </c>
      <c r="F19" s="83">
        <v>51</v>
      </c>
      <c r="G19" s="83">
        <v>220</v>
      </c>
      <c r="H19" s="83"/>
      <c r="I19" s="83">
        <f t="shared" si="0"/>
        <v>14784</v>
      </c>
      <c r="J19" s="83">
        <v>11220</v>
      </c>
      <c r="K19" s="83">
        <v>11220</v>
      </c>
    </row>
    <row r="20" spans="1:11">
      <c r="A20" s="83">
        <v>12</v>
      </c>
      <c r="B20" s="83" t="s">
        <v>75</v>
      </c>
      <c r="C20" s="83" t="str">
        <f>C16</f>
        <v>MT</v>
      </c>
      <c r="D20" s="83">
        <v>0.47</v>
      </c>
      <c r="E20" s="83">
        <v>64.91</v>
      </c>
      <c r="F20" s="83">
        <v>65.38</v>
      </c>
      <c r="G20" s="83">
        <v>7000</v>
      </c>
      <c r="H20" s="83"/>
      <c r="I20" s="83">
        <f t="shared" si="0"/>
        <v>3290</v>
      </c>
      <c r="J20" s="83">
        <v>454370</v>
      </c>
      <c r="K20" s="83">
        <v>457632</v>
      </c>
    </row>
    <row r="21" spans="1:11">
      <c r="A21" s="83">
        <v>13</v>
      </c>
      <c r="B21" s="83" t="s">
        <v>76</v>
      </c>
      <c r="C21" s="83" t="s">
        <v>36</v>
      </c>
      <c r="D21" s="83">
        <v>865.16</v>
      </c>
      <c r="E21" s="83">
        <v>2034.81</v>
      </c>
      <c r="F21" s="83">
        <v>2899.97</v>
      </c>
      <c r="G21" s="83">
        <v>130</v>
      </c>
      <c r="H21" s="83"/>
      <c r="I21" s="83">
        <f t="shared" si="0"/>
        <v>112470.8</v>
      </c>
      <c r="J21" s="83">
        <v>264525.3</v>
      </c>
      <c r="K21" s="83">
        <v>376995.52</v>
      </c>
    </row>
    <row r="22" spans="1:11">
      <c r="A22" s="83">
        <v>14</v>
      </c>
      <c r="B22" s="83" t="s">
        <v>77</v>
      </c>
      <c r="C22" s="83" t="s">
        <v>36</v>
      </c>
      <c r="D22" s="83">
        <v>0</v>
      </c>
      <c r="E22" s="83">
        <v>582</v>
      </c>
      <c r="F22" s="83">
        <v>582</v>
      </c>
      <c r="G22" s="83">
        <v>500</v>
      </c>
      <c r="H22" s="83"/>
      <c r="I22" s="83">
        <f t="shared" si="0"/>
        <v>0</v>
      </c>
      <c r="J22" s="83">
        <v>291000</v>
      </c>
      <c r="K22" s="83">
        <v>291000</v>
      </c>
    </row>
    <row r="23" spans="1:11">
      <c r="A23" s="83">
        <v>15</v>
      </c>
      <c r="B23" s="83" t="s">
        <v>78</v>
      </c>
      <c r="C23" s="83" t="s">
        <v>24</v>
      </c>
      <c r="D23" s="83">
        <v>27.5</v>
      </c>
      <c r="E23" s="83">
        <v>0</v>
      </c>
      <c r="F23" s="83">
        <v>27.5</v>
      </c>
      <c r="G23" s="83">
        <v>3100</v>
      </c>
      <c r="H23" s="83"/>
      <c r="I23" s="83">
        <f t="shared" si="0"/>
        <v>85250</v>
      </c>
      <c r="J23" s="83">
        <v>0</v>
      </c>
      <c r="K23" s="83">
        <v>85252.63</v>
      </c>
    </row>
    <row r="24" spans="1:11">
      <c r="A24" s="83">
        <v>16</v>
      </c>
      <c r="B24" s="83" t="s">
        <v>79</v>
      </c>
      <c r="C24" s="83" t="str">
        <f>C23</f>
        <v>m3</v>
      </c>
      <c r="D24" s="83">
        <v>3.79</v>
      </c>
      <c r="E24" s="83">
        <v>3.79</v>
      </c>
      <c r="F24" s="83">
        <v>0</v>
      </c>
      <c r="G24" s="83">
        <v>310</v>
      </c>
      <c r="H24" s="83"/>
      <c r="I24" s="83">
        <f t="shared" si="0"/>
        <v>1174.9000000000001</v>
      </c>
      <c r="J24" s="83">
        <v>0</v>
      </c>
      <c r="K24" s="83">
        <v>1173.52</v>
      </c>
    </row>
    <row r="25" spans="1:11">
      <c r="A25" s="83">
        <v>17</v>
      </c>
      <c r="B25" s="83" t="s">
        <v>80</v>
      </c>
      <c r="C25" s="83" t="s">
        <v>36</v>
      </c>
      <c r="D25" s="83">
        <v>274.87</v>
      </c>
      <c r="E25" s="83">
        <v>274.87</v>
      </c>
      <c r="F25" s="83">
        <v>0</v>
      </c>
      <c r="G25" s="83">
        <v>210</v>
      </c>
      <c r="H25" s="83"/>
      <c r="I25" s="83">
        <f t="shared" si="0"/>
        <v>57722.700000000004</v>
      </c>
      <c r="J25" s="83">
        <v>0</v>
      </c>
      <c r="K25" s="83">
        <v>57722.34</v>
      </c>
    </row>
    <row r="26" spans="1:11">
      <c r="A26" s="83">
        <v>18</v>
      </c>
      <c r="B26" s="83" t="s">
        <v>81</v>
      </c>
      <c r="C26" s="83" t="str">
        <f>C25</f>
        <v>m2</v>
      </c>
      <c r="D26" s="83">
        <v>43.81</v>
      </c>
      <c r="E26" s="83">
        <v>43.81</v>
      </c>
      <c r="F26" s="83">
        <v>0</v>
      </c>
      <c r="G26" s="83">
        <v>21</v>
      </c>
      <c r="H26" s="83"/>
      <c r="I26" s="83">
        <f t="shared" si="0"/>
        <v>920.01</v>
      </c>
      <c r="J26" s="83">
        <v>0</v>
      </c>
      <c r="K26" s="83">
        <v>919.97</v>
      </c>
    </row>
    <row r="27" spans="1:11">
      <c r="A27" s="83">
        <v>19</v>
      </c>
      <c r="B27" s="83" t="s">
        <v>82</v>
      </c>
      <c r="C27" s="83" t="s">
        <v>83</v>
      </c>
      <c r="D27" s="83">
        <v>12.625</v>
      </c>
      <c r="E27" s="83">
        <v>12.625</v>
      </c>
      <c r="F27" s="83">
        <v>0</v>
      </c>
      <c r="G27" s="83">
        <v>550</v>
      </c>
      <c r="H27" s="83"/>
      <c r="I27" s="83">
        <f t="shared" si="0"/>
        <v>6943.75</v>
      </c>
      <c r="J27" s="83">
        <v>0</v>
      </c>
      <c r="K27" s="83">
        <v>6943.75</v>
      </c>
    </row>
    <row r="28" spans="1:11">
      <c r="A28" s="83">
        <v>20</v>
      </c>
      <c r="B28" s="83" t="s">
        <v>84</v>
      </c>
      <c r="C28" s="83" t="s">
        <v>83</v>
      </c>
      <c r="D28" s="83">
        <v>48.625</v>
      </c>
      <c r="E28" s="83">
        <v>48.625</v>
      </c>
      <c r="F28" s="83">
        <v>0</v>
      </c>
      <c r="G28" s="83">
        <v>330</v>
      </c>
      <c r="H28" s="83"/>
      <c r="I28" s="83">
        <f t="shared" si="0"/>
        <v>16046.25</v>
      </c>
      <c r="J28" s="83">
        <v>0</v>
      </c>
      <c r="K28" s="83">
        <v>16046.25</v>
      </c>
    </row>
    <row r="29" spans="1:11" ht="17.25">
      <c r="A29" s="84"/>
      <c r="B29" s="84"/>
      <c r="C29" s="84"/>
      <c r="D29" s="84"/>
      <c r="E29" s="84"/>
      <c r="F29" s="84"/>
      <c r="G29" s="84"/>
      <c r="H29" s="84" t="s">
        <v>85</v>
      </c>
      <c r="I29" s="84">
        <f>SUM(I9:I28)</f>
        <v>741636.91</v>
      </c>
      <c r="J29" s="84" t="s">
        <v>86</v>
      </c>
      <c r="K29" s="84">
        <v>5708629.8600000003</v>
      </c>
    </row>
    <row r="37" spans="9:10">
      <c r="I37">
        <v>724785.64</v>
      </c>
    </row>
    <row r="38" spans="9:10">
      <c r="I38">
        <f>I29-I37</f>
        <v>16851.270000000019</v>
      </c>
      <c r="J38" t="s">
        <v>89</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4"/>
  <sheetViews>
    <sheetView view="pageBreakPreview" zoomScaleNormal="100" zoomScaleSheetLayoutView="100" workbookViewId="0">
      <pane ySplit="4" topLeftCell="A74" activePane="bottomLeft" state="frozen"/>
      <selection pane="bottomLeft" activeCell="F91" sqref="F91"/>
    </sheetView>
  </sheetViews>
  <sheetFormatPr defaultRowHeight="15"/>
  <cols>
    <col min="1" max="1" width="48.85546875" customWidth="1"/>
    <col min="2" max="2" width="5.7109375" customWidth="1"/>
    <col min="3" max="6" width="13.28515625" customWidth="1"/>
    <col min="7" max="7" width="9" customWidth="1"/>
  </cols>
  <sheetData>
    <row r="1" spans="1:7" ht="15.75">
      <c r="A1" s="313" t="s">
        <v>90</v>
      </c>
      <c r="B1" s="314"/>
      <c r="C1" s="314"/>
      <c r="D1" s="314"/>
      <c r="E1" s="314"/>
      <c r="F1" s="314"/>
      <c r="G1" s="315"/>
    </row>
    <row r="2" spans="1:7" ht="15.75">
      <c r="A2" s="313" t="s">
        <v>91</v>
      </c>
      <c r="B2" s="314"/>
      <c r="C2" s="314"/>
      <c r="D2" s="314"/>
      <c r="E2" s="314"/>
      <c r="F2" s="314"/>
      <c r="G2" s="315"/>
    </row>
    <row r="3" spans="1:7" ht="15.75">
      <c r="A3" s="313" t="s">
        <v>53</v>
      </c>
      <c r="B3" s="314"/>
      <c r="C3" s="314"/>
      <c r="D3" s="314"/>
      <c r="E3" s="314"/>
      <c r="F3" s="314"/>
      <c r="G3" s="315"/>
    </row>
    <row r="4" spans="1:7" ht="15.75">
      <c r="A4" s="85" t="s">
        <v>92</v>
      </c>
      <c r="B4" s="86" t="s">
        <v>93</v>
      </c>
      <c r="C4" s="87" t="s">
        <v>94</v>
      </c>
      <c r="D4" s="87" t="s">
        <v>95</v>
      </c>
      <c r="E4" s="87" t="s">
        <v>96</v>
      </c>
      <c r="F4" s="88" t="s">
        <v>97</v>
      </c>
      <c r="G4" s="87" t="s">
        <v>98</v>
      </c>
    </row>
    <row r="5" spans="1:7" ht="15.75">
      <c r="A5" s="89"/>
      <c r="B5" s="90"/>
      <c r="C5" s="91"/>
      <c r="D5" s="91"/>
      <c r="E5" s="91"/>
      <c r="F5" s="92"/>
      <c r="G5" s="91"/>
    </row>
    <row r="6" spans="1:7" ht="15.75">
      <c r="A6" s="93" t="s">
        <v>99</v>
      </c>
      <c r="B6" s="94"/>
      <c r="C6" s="94"/>
      <c r="D6" s="94"/>
      <c r="E6" s="94"/>
      <c r="F6" s="95"/>
      <c r="G6" s="94"/>
    </row>
    <row r="7" spans="1:7" s="147" customFormat="1" ht="12.6" customHeight="1" thickBot="1">
      <c r="A7" s="142" t="s">
        <v>100</v>
      </c>
      <c r="B7" s="143">
        <v>1</v>
      </c>
      <c r="C7" s="144">
        <v>8</v>
      </c>
      <c r="D7" s="145">
        <v>1</v>
      </c>
      <c r="E7" s="146">
        <v>0.7</v>
      </c>
      <c r="F7" s="119">
        <f>PRODUCT(C7:E7)</f>
        <v>5.6</v>
      </c>
      <c r="G7" s="120" t="s">
        <v>24</v>
      </c>
    </row>
    <row r="8" spans="1:7" s="134" customFormat="1" ht="16.5" thickTop="1" thickBot="1">
      <c r="A8" s="132"/>
      <c r="B8" s="132"/>
      <c r="C8" s="132"/>
      <c r="D8" s="132"/>
      <c r="E8" s="132"/>
      <c r="F8" s="133">
        <f>F7</f>
        <v>5.6</v>
      </c>
      <c r="G8" s="132" t="str">
        <f>G7</f>
        <v>m3</v>
      </c>
    </row>
    <row r="9" spans="1:7" ht="15.75" thickTop="1">
      <c r="A9" s="125" t="s">
        <v>101</v>
      </c>
      <c r="B9" s="126"/>
      <c r="C9" s="126"/>
      <c r="D9" s="126"/>
      <c r="E9" s="126"/>
      <c r="F9" s="127"/>
      <c r="G9" s="126"/>
    </row>
    <row r="10" spans="1:7" ht="15.75">
      <c r="A10" s="97" t="s">
        <v>102</v>
      </c>
      <c r="B10" s="98"/>
      <c r="C10" s="98"/>
      <c r="D10" s="98"/>
      <c r="E10" s="98"/>
      <c r="F10" s="99"/>
      <c r="G10" s="98"/>
    </row>
    <row r="11" spans="1:7" s="147" customFormat="1" ht="12.6" customHeight="1">
      <c r="A11" s="148" t="s">
        <v>100</v>
      </c>
      <c r="B11" s="149">
        <v>1</v>
      </c>
      <c r="C11" s="150">
        <v>8</v>
      </c>
      <c r="D11" s="150">
        <v>1</v>
      </c>
      <c r="E11" s="150">
        <v>0.1</v>
      </c>
      <c r="F11" s="151">
        <f>PRODUCT(B11:E11)</f>
        <v>0.8</v>
      </c>
      <c r="G11" s="96" t="s">
        <v>24</v>
      </c>
    </row>
    <row r="12" spans="1:7" s="147" customFormat="1" ht="12.6" customHeight="1">
      <c r="A12" s="148" t="s">
        <v>103</v>
      </c>
      <c r="B12" s="152">
        <v>1</v>
      </c>
      <c r="C12" s="150">
        <v>5.2</v>
      </c>
      <c r="D12" s="150">
        <v>5.2</v>
      </c>
      <c r="E12" s="150">
        <v>0.1</v>
      </c>
      <c r="F12" s="151">
        <f>PRODUCT(B12:E12)</f>
        <v>2.7040000000000006</v>
      </c>
      <c r="G12" s="96" t="s">
        <v>24</v>
      </c>
    </row>
    <row r="13" spans="1:7" s="147" customFormat="1" ht="12.6" customHeight="1">
      <c r="A13" s="148" t="s">
        <v>209</v>
      </c>
      <c r="B13" s="153">
        <v>1</v>
      </c>
      <c r="C13" s="150">
        <v>3.3</v>
      </c>
      <c r="D13" s="150">
        <v>1.75</v>
      </c>
      <c r="E13" s="154">
        <v>0.1</v>
      </c>
      <c r="F13" s="151">
        <f>PRODUCT(B13:E13)</f>
        <v>0.57750000000000001</v>
      </c>
      <c r="G13" s="96" t="s">
        <v>24</v>
      </c>
    </row>
    <row r="14" spans="1:7" s="147" customFormat="1" ht="12.6" customHeight="1">
      <c r="A14" s="148" t="s">
        <v>104</v>
      </c>
      <c r="B14" s="155">
        <v>1</v>
      </c>
      <c r="C14" s="150">
        <v>5.8</v>
      </c>
      <c r="D14" s="150">
        <v>1.1000000000000001</v>
      </c>
      <c r="E14" s="150">
        <v>0.1</v>
      </c>
      <c r="F14" s="151">
        <f>PRODUCT(B14:E14)</f>
        <v>0.63800000000000001</v>
      </c>
      <c r="G14" s="96" t="s">
        <v>24</v>
      </c>
    </row>
    <row r="15" spans="1:7" s="147" customFormat="1" ht="12.6" customHeight="1" thickBot="1">
      <c r="A15" s="142" t="s">
        <v>210</v>
      </c>
      <c r="B15" s="156">
        <v>1</v>
      </c>
      <c r="C15" s="157">
        <v>9.3000000000000007</v>
      </c>
      <c r="D15" s="157">
        <v>1.1000000000000001</v>
      </c>
      <c r="E15" s="157">
        <v>0.1</v>
      </c>
      <c r="F15" s="158">
        <f>PRODUCT(B15:E15)</f>
        <v>1.0230000000000004</v>
      </c>
      <c r="G15" s="121" t="s">
        <v>24</v>
      </c>
    </row>
    <row r="16" spans="1:7" s="134" customFormat="1" ht="16.5" thickTop="1" thickBot="1">
      <c r="A16" s="132"/>
      <c r="B16" s="132"/>
      <c r="C16" s="132"/>
      <c r="D16" s="132"/>
      <c r="E16" s="132"/>
      <c r="F16" s="133">
        <f>SUM(F11:F15)</f>
        <v>5.7425000000000006</v>
      </c>
      <c r="G16" s="132" t="str">
        <f>G15</f>
        <v>m3</v>
      </c>
    </row>
    <row r="17" spans="1:7" ht="15.75" thickTop="1">
      <c r="A17" s="126"/>
      <c r="B17" s="126"/>
      <c r="C17" s="126"/>
      <c r="D17" s="126"/>
      <c r="E17" s="126"/>
      <c r="F17" s="127"/>
      <c r="G17" s="126"/>
    </row>
    <row r="18" spans="1:7" ht="15.75">
      <c r="A18" s="97" t="s">
        <v>72</v>
      </c>
      <c r="B18" s="98"/>
      <c r="C18" s="98"/>
      <c r="D18" s="98"/>
      <c r="E18" s="98"/>
      <c r="F18" s="99"/>
      <c r="G18" s="98"/>
    </row>
    <row r="19" spans="1:7">
      <c r="A19" s="101" t="s">
        <v>105</v>
      </c>
      <c r="B19" s="96"/>
      <c r="C19" s="96"/>
      <c r="D19" s="96"/>
      <c r="E19" s="96"/>
      <c r="F19" s="100"/>
      <c r="G19" s="96"/>
    </row>
    <row r="20" spans="1:7" s="147" customFormat="1" ht="12.6" customHeight="1">
      <c r="A20" s="148" t="s">
        <v>100</v>
      </c>
      <c r="B20" s="159">
        <v>2</v>
      </c>
      <c r="C20" s="150">
        <v>8</v>
      </c>
      <c r="D20" s="150">
        <v>0.15</v>
      </c>
      <c r="E20" s="150">
        <v>0.6</v>
      </c>
      <c r="F20" s="151">
        <f>PRODUCT(B20:E20)</f>
        <v>1.44</v>
      </c>
      <c r="G20" s="96" t="s">
        <v>24</v>
      </c>
    </row>
    <row r="21" spans="1:7" s="147" customFormat="1" ht="12.6" customHeight="1">
      <c r="A21" s="148" t="s">
        <v>106</v>
      </c>
      <c r="B21" s="149">
        <v>1</v>
      </c>
      <c r="C21" s="150">
        <v>19.2</v>
      </c>
      <c r="D21" s="150">
        <v>5.6</v>
      </c>
      <c r="E21" s="150">
        <v>0.05</v>
      </c>
      <c r="F21" s="151">
        <f>PRODUCT(B21:E21)</f>
        <v>5.3760000000000003</v>
      </c>
      <c r="G21" s="96" t="s">
        <v>24</v>
      </c>
    </row>
    <row r="22" spans="1:7" s="147" customFormat="1" ht="12.6" customHeight="1">
      <c r="A22" s="160" t="s">
        <v>211</v>
      </c>
      <c r="B22" s="149">
        <v>-2</v>
      </c>
      <c r="C22" s="150">
        <v>2.9</v>
      </c>
      <c r="D22" s="150">
        <v>0.15</v>
      </c>
      <c r="E22" s="150">
        <v>0.05</v>
      </c>
      <c r="F22" s="151">
        <f t="shared" ref="F22:F47" si="0">PRODUCT(B22:E22)</f>
        <v>-4.3500000000000004E-2</v>
      </c>
      <c r="G22" s="96" t="s">
        <v>24</v>
      </c>
    </row>
    <row r="23" spans="1:7" s="147" customFormat="1" ht="12.6" customHeight="1">
      <c r="A23" s="160" t="s">
        <v>107</v>
      </c>
      <c r="B23" s="149">
        <v>-39</v>
      </c>
      <c r="C23" s="150">
        <v>0.15</v>
      </c>
      <c r="D23" s="150">
        <v>0.15</v>
      </c>
      <c r="E23" s="150">
        <v>0.05</v>
      </c>
      <c r="F23" s="151">
        <f t="shared" si="0"/>
        <v>-4.3874999999999997E-2</v>
      </c>
      <c r="G23" s="96" t="s">
        <v>24</v>
      </c>
    </row>
    <row r="24" spans="1:7" s="147" customFormat="1" ht="12.6" customHeight="1">
      <c r="A24" s="160" t="s">
        <v>107</v>
      </c>
      <c r="B24" s="149">
        <v>-12</v>
      </c>
      <c r="C24" s="150">
        <v>0.2</v>
      </c>
      <c r="D24" s="154">
        <v>0.2</v>
      </c>
      <c r="E24" s="161">
        <v>0.05</v>
      </c>
      <c r="F24" s="151">
        <f t="shared" si="0"/>
        <v>-2.4000000000000007E-2</v>
      </c>
      <c r="G24" s="96" t="s">
        <v>24</v>
      </c>
    </row>
    <row r="25" spans="1:7" s="147" customFormat="1" ht="12.6" customHeight="1">
      <c r="A25" s="148" t="s">
        <v>212</v>
      </c>
      <c r="B25" s="162">
        <v>1</v>
      </c>
      <c r="C25" s="150">
        <v>1</v>
      </c>
      <c r="D25" s="150">
        <v>78.5</v>
      </c>
      <c r="E25" s="150">
        <v>0.05</v>
      </c>
      <c r="F25" s="151">
        <f t="shared" si="0"/>
        <v>3.9250000000000003</v>
      </c>
      <c r="G25" s="96" t="s">
        <v>24</v>
      </c>
    </row>
    <row r="26" spans="1:7" s="147" customFormat="1" ht="12.6" customHeight="1">
      <c r="A26" s="160" t="s">
        <v>213</v>
      </c>
      <c r="B26" s="149">
        <v>-80</v>
      </c>
      <c r="C26" s="161">
        <v>0.15</v>
      </c>
      <c r="D26" s="150">
        <v>0.15</v>
      </c>
      <c r="E26" s="150">
        <v>0.05</v>
      </c>
      <c r="F26" s="151">
        <f t="shared" si="0"/>
        <v>-0.09</v>
      </c>
      <c r="G26" s="96" t="s">
        <v>24</v>
      </c>
    </row>
    <row r="27" spans="1:7" s="147" customFormat="1" ht="12.6" customHeight="1">
      <c r="A27" s="160" t="s">
        <v>107</v>
      </c>
      <c r="B27" s="149">
        <v>-20</v>
      </c>
      <c r="C27" s="163">
        <v>0.2</v>
      </c>
      <c r="D27" s="150">
        <v>0.2</v>
      </c>
      <c r="E27" s="164">
        <v>0.05</v>
      </c>
      <c r="F27" s="151">
        <f t="shared" si="0"/>
        <v>-4.0000000000000008E-2</v>
      </c>
      <c r="G27" s="96" t="s">
        <v>24</v>
      </c>
    </row>
    <row r="28" spans="1:7" s="147" customFormat="1" ht="12.6" customHeight="1">
      <c r="A28" s="148" t="s">
        <v>214</v>
      </c>
      <c r="B28" s="165">
        <v>1</v>
      </c>
      <c r="C28" s="150">
        <v>5</v>
      </c>
      <c r="D28" s="150">
        <v>5.25</v>
      </c>
      <c r="E28" s="150">
        <v>0.05</v>
      </c>
      <c r="F28" s="151">
        <f t="shared" si="0"/>
        <v>1.3125</v>
      </c>
      <c r="G28" s="96" t="s">
        <v>24</v>
      </c>
    </row>
    <row r="29" spans="1:7" s="147" customFormat="1" ht="12.6" customHeight="1">
      <c r="A29" s="148" t="s">
        <v>215</v>
      </c>
      <c r="B29" s="166">
        <v>1</v>
      </c>
      <c r="C29" s="167">
        <v>79.98</v>
      </c>
      <c r="D29" s="163">
        <v>6.7</v>
      </c>
      <c r="E29" s="150">
        <v>0.05</v>
      </c>
      <c r="F29" s="151">
        <f t="shared" si="0"/>
        <v>26.793300000000002</v>
      </c>
      <c r="G29" s="96" t="s">
        <v>24</v>
      </c>
    </row>
    <row r="30" spans="1:7" s="147" customFormat="1" ht="12.6" customHeight="1">
      <c r="A30" s="148" t="s">
        <v>108</v>
      </c>
      <c r="B30" s="168">
        <v>1</v>
      </c>
      <c r="C30" s="150">
        <v>1.75</v>
      </c>
      <c r="D30" s="150">
        <v>1.1000000000000001</v>
      </c>
      <c r="E30" s="150">
        <v>0.05</v>
      </c>
      <c r="F30" s="151">
        <f t="shared" si="0"/>
        <v>9.6250000000000016E-2</v>
      </c>
      <c r="G30" s="96" t="s">
        <v>24</v>
      </c>
    </row>
    <row r="31" spans="1:7" s="147" customFormat="1" ht="12.6" customHeight="1">
      <c r="A31" s="160" t="s">
        <v>107</v>
      </c>
      <c r="B31" s="149">
        <v>-82</v>
      </c>
      <c r="C31" s="167">
        <v>0.15</v>
      </c>
      <c r="D31" s="150">
        <v>0.15</v>
      </c>
      <c r="E31" s="169">
        <v>0.05</v>
      </c>
      <c r="F31" s="151">
        <f t="shared" si="0"/>
        <v>-9.2249999999999999E-2</v>
      </c>
      <c r="G31" s="96" t="s">
        <v>24</v>
      </c>
    </row>
    <row r="32" spans="1:7" s="147" customFormat="1" ht="12.6" customHeight="1">
      <c r="A32" s="160" t="s">
        <v>107</v>
      </c>
      <c r="B32" s="170">
        <v>-14</v>
      </c>
      <c r="C32" s="150">
        <v>0.2</v>
      </c>
      <c r="D32" s="150">
        <v>0.2</v>
      </c>
      <c r="E32" s="150">
        <v>0.05</v>
      </c>
      <c r="F32" s="151">
        <f t="shared" si="0"/>
        <v>-2.8000000000000004E-2</v>
      </c>
      <c r="G32" s="96" t="s">
        <v>24</v>
      </c>
    </row>
    <row r="33" spans="1:7" s="147" customFormat="1" ht="12.6" customHeight="1">
      <c r="A33" s="96" t="s">
        <v>216</v>
      </c>
      <c r="B33" s="171">
        <v>1</v>
      </c>
      <c r="C33" s="150">
        <v>27.8</v>
      </c>
      <c r="D33" s="150">
        <v>6.2</v>
      </c>
      <c r="E33" s="150">
        <v>0.05</v>
      </c>
      <c r="F33" s="151">
        <f t="shared" si="0"/>
        <v>8.6180000000000003</v>
      </c>
      <c r="G33" s="96" t="s">
        <v>24</v>
      </c>
    </row>
    <row r="34" spans="1:7" s="147" customFormat="1" ht="12.6" customHeight="1">
      <c r="A34" s="160" t="s">
        <v>107</v>
      </c>
      <c r="B34" s="172">
        <v>-24</v>
      </c>
      <c r="C34" s="150">
        <v>0.15</v>
      </c>
      <c r="D34" s="150">
        <v>0.15</v>
      </c>
      <c r="E34" s="150">
        <v>0.05</v>
      </c>
      <c r="F34" s="151">
        <f t="shared" si="0"/>
        <v>-2.6999999999999996E-2</v>
      </c>
      <c r="G34" s="96" t="s">
        <v>24</v>
      </c>
    </row>
    <row r="35" spans="1:7" s="147" customFormat="1" ht="12.6" customHeight="1">
      <c r="A35" s="160" t="s">
        <v>107</v>
      </c>
      <c r="B35" s="149">
        <v>-20</v>
      </c>
      <c r="C35" s="150">
        <v>0.2</v>
      </c>
      <c r="D35" s="150">
        <v>0.2</v>
      </c>
      <c r="E35" s="150">
        <v>0.05</v>
      </c>
      <c r="F35" s="151">
        <f t="shared" si="0"/>
        <v>-4.0000000000000008E-2</v>
      </c>
      <c r="G35" s="96" t="s">
        <v>24</v>
      </c>
    </row>
    <row r="36" spans="1:7" s="147" customFormat="1" ht="12.6" customHeight="1">
      <c r="A36" s="148" t="s">
        <v>217</v>
      </c>
      <c r="B36" s="173">
        <v>1</v>
      </c>
      <c r="C36" s="150">
        <v>3.82</v>
      </c>
      <c r="D36" s="174">
        <v>0.8</v>
      </c>
      <c r="E36" s="150">
        <v>0.05</v>
      </c>
      <c r="F36" s="151">
        <f t="shared" si="0"/>
        <v>0.15280000000000002</v>
      </c>
      <c r="G36" s="96" t="s">
        <v>24</v>
      </c>
    </row>
    <row r="37" spans="1:7" s="147" customFormat="1" ht="12.6" customHeight="1">
      <c r="A37" s="160" t="s">
        <v>109</v>
      </c>
      <c r="B37" s="149">
        <v>-2</v>
      </c>
      <c r="C37" s="150">
        <v>1.2</v>
      </c>
      <c r="D37" s="154">
        <v>0.5</v>
      </c>
      <c r="E37" s="150">
        <v>0.05</v>
      </c>
      <c r="F37" s="151">
        <f t="shared" si="0"/>
        <v>-0.06</v>
      </c>
      <c r="G37" s="96" t="s">
        <v>24</v>
      </c>
    </row>
    <row r="38" spans="1:7" s="147" customFormat="1" ht="12.6" customHeight="1">
      <c r="A38" s="160" t="s">
        <v>218</v>
      </c>
      <c r="B38" s="149">
        <v>-2</v>
      </c>
      <c r="C38" s="150">
        <v>1.95</v>
      </c>
      <c r="D38" s="150">
        <v>1.4</v>
      </c>
      <c r="E38" s="150">
        <v>0.05</v>
      </c>
      <c r="F38" s="151">
        <f t="shared" si="0"/>
        <v>-0.27300000000000002</v>
      </c>
      <c r="G38" s="96" t="s">
        <v>24</v>
      </c>
    </row>
    <row r="39" spans="1:7" s="147" customFormat="1" ht="12.6" customHeight="1">
      <c r="A39" s="96" t="s">
        <v>219</v>
      </c>
      <c r="B39" s="149">
        <v>-1</v>
      </c>
      <c r="C39" s="150">
        <v>147.47999999999999</v>
      </c>
      <c r="D39" s="150">
        <v>0.3</v>
      </c>
      <c r="E39" s="150">
        <v>0.05</v>
      </c>
      <c r="F39" s="151">
        <f t="shared" si="0"/>
        <v>-2.2121999999999997</v>
      </c>
      <c r="G39" s="96" t="s">
        <v>24</v>
      </c>
    </row>
    <row r="40" spans="1:7" s="147" customFormat="1" ht="12.6" customHeight="1">
      <c r="A40" s="160" t="s">
        <v>109</v>
      </c>
      <c r="B40" s="175">
        <v>-2</v>
      </c>
      <c r="C40" s="150">
        <v>0.65</v>
      </c>
      <c r="D40" s="150">
        <v>0.65</v>
      </c>
      <c r="E40" s="150">
        <v>0.05</v>
      </c>
      <c r="F40" s="151">
        <f t="shared" si="0"/>
        <v>-4.225000000000001E-2</v>
      </c>
      <c r="G40" s="96" t="s">
        <v>24</v>
      </c>
    </row>
    <row r="41" spans="1:7" s="147" customFormat="1" ht="12.6" customHeight="1">
      <c r="A41" s="148" t="s">
        <v>220</v>
      </c>
      <c r="B41" s="149">
        <v>1</v>
      </c>
      <c r="C41" s="176">
        <v>147.47999999999999</v>
      </c>
      <c r="D41" s="150">
        <v>0.3</v>
      </c>
      <c r="E41" s="150">
        <v>0.15</v>
      </c>
      <c r="F41" s="151">
        <f t="shared" si="0"/>
        <v>6.6365999999999987</v>
      </c>
      <c r="G41" s="96" t="s">
        <v>24</v>
      </c>
    </row>
    <row r="42" spans="1:7" s="147" customFormat="1" ht="12.6" customHeight="1">
      <c r="A42" s="148" t="s">
        <v>110</v>
      </c>
      <c r="B42" s="165">
        <v>4</v>
      </c>
      <c r="C42" s="150">
        <v>0.23</v>
      </c>
      <c r="D42" s="150">
        <v>0.23</v>
      </c>
      <c r="E42" s="150">
        <v>3.37</v>
      </c>
      <c r="F42" s="151">
        <f t="shared" si="0"/>
        <v>0.71309200000000006</v>
      </c>
      <c r="G42" s="96" t="s">
        <v>24</v>
      </c>
    </row>
    <row r="43" spans="1:7" s="147" customFormat="1" ht="12.6" customHeight="1">
      <c r="A43" s="148" t="s">
        <v>221</v>
      </c>
      <c r="B43" s="165">
        <v>2</v>
      </c>
      <c r="C43" s="150">
        <v>4.95</v>
      </c>
      <c r="D43" s="150">
        <v>0.23</v>
      </c>
      <c r="E43" s="150">
        <v>0.15</v>
      </c>
      <c r="F43" s="151">
        <f t="shared" si="0"/>
        <v>0.34155000000000002</v>
      </c>
      <c r="G43" s="96" t="s">
        <v>24</v>
      </c>
    </row>
    <row r="44" spans="1:7" s="147" customFormat="1" ht="12.6" customHeight="1">
      <c r="A44" s="142" t="s">
        <v>111</v>
      </c>
      <c r="B44" s="177">
        <v>2</v>
      </c>
      <c r="C44" s="178">
        <v>3.65</v>
      </c>
      <c r="D44" s="157">
        <v>0.23</v>
      </c>
      <c r="E44" s="157">
        <v>0.15</v>
      </c>
      <c r="F44" s="151">
        <f t="shared" si="0"/>
        <v>0.25185000000000002</v>
      </c>
      <c r="G44" s="96" t="s">
        <v>24</v>
      </c>
    </row>
    <row r="45" spans="1:7" s="147" customFormat="1" ht="12.6" customHeight="1">
      <c r="A45" s="102" t="s">
        <v>112</v>
      </c>
      <c r="B45" s="102">
        <v>8</v>
      </c>
      <c r="C45" s="102">
        <v>0.23</v>
      </c>
      <c r="D45" s="102">
        <v>0.23</v>
      </c>
      <c r="E45" s="102">
        <v>3.37</v>
      </c>
      <c r="F45" s="151">
        <f t="shared" si="0"/>
        <v>1.4261840000000001</v>
      </c>
      <c r="G45" s="96" t="s">
        <v>24</v>
      </c>
    </row>
    <row r="46" spans="1:7" s="147" customFormat="1" ht="12.6" customHeight="1">
      <c r="A46" s="102" t="s">
        <v>113</v>
      </c>
      <c r="B46" s="102">
        <v>2</v>
      </c>
      <c r="C46" s="102">
        <v>8.65</v>
      </c>
      <c r="D46" s="102">
        <v>0.23</v>
      </c>
      <c r="E46" s="102">
        <v>0.15</v>
      </c>
      <c r="F46" s="151">
        <f t="shared" si="0"/>
        <v>0.5968500000000001</v>
      </c>
      <c r="G46" s="96" t="s">
        <v>24</v>
      </c>
    </row>
    <row r="47" spans="1:7" s="147" customFormat="1" ht="12.6" customHeight="1" thickBot="1">
      <c r="A47" s="122" t="s">
        <v>111</v>
      </c>
      <c r="B47" s="122">
        <v>2</v>
      </c>
      <c r="C47" s="122">
        <v>3.6</v>
      </c>
      <c r="D47" s="122">
        <v>0.23</v>
      </c>
      <c r="E47" s="122">
        <v>0.15</v>
      </c>
      <c r="F47" s="158">
        <f t="shared" si="0"/>
        <v>0.24840000000000001</v>
      </c>
      <c r="G47" s="121" t="s">
        <v>24</v>
      </c>
    </row>
    <row r="48" spans="1:7" s="134" customFormat="1" ht="16.5" thickTop="1" thickBot="1">
      <c r="A48" s="135" t="s">
        <v>114</v>
      </c>
      <c r="B48" s="135" t="s">
        <v>115</v>
      </c>
      <c r="C48" s="135"/>
      <c r="D48" s="135" t="s">
        <v>116</v>
      </c>
      <c r="E48" s="135" t="s">
        <v>19</v>
      </c>
      <c r="F48" s="136">
        <f>SUM(F20:F47)</f>
        <v>54.912300999999992</v>
      </c>
      <c r="G48" s="135" t="str">
        <f>G47</f>
        <v>m3</v>
      </c>
    </row>
    <row r="49" spans="1:7" ht="15.75" thickTop="1">
      <c r="A49" s="103" t="s">
        <v>117</v>
      </c>
      <c r="B49" s="103"/>
      <c r="C49" s="103"/>
      <c r="D49" s="103"/>
      <c r="E49" s="103" t="s">
        <v>28</v>
      </c>
      <c r="F49" s="104">
        <v>26.21</v>
      </c>
      <c r="G49" s="103" t="str">
        <f>G48</f>
        <v>m3</v>
      </c>
    </row>
    <row r="50" spans="1:7">
      <c r="A50" s="105" t="s">
        <v>118</v>
      </c>
      <c r="B50" s="105"/>
      <c r="C50" s="105"/>
      <c r="D50" s="105"/>
      <c r="E50" s="105" t="s">
        <v>119</v>
      </c>
      <c r="F50" s="106">
        <f>SUM(F48:F49)</f>
        <v>81.122300999999993</v>
      </c>
      <c r="G50" s="105" t="str">
        <f>G49</f>
        <v>m3</v>
      </c>
    </row>
    <row r="51" spans="1:7">
      <c r="A51" s="107"/>
      <c r="B51" s="107"/>
      <c r="C51" s="107"/>
      <c r="D51" s="107"/>
      <c r="E51" s="107"/>
      <c r="F51" s="108"/>
      <c r="G51" s="107"/>
    </row>
    <row r="52" spans="1:7">
      <c r="A52" s="107"/>
      <c r="B52" s="107"/>
      <c r="C52" s="107"/>
      <c r="D52" s="107"/>
      <c r="E52" s="107"/>
      <c r="F52" s="108"/>
      <c r="G52" s="107"/>
    </row>
    <row r="53" spans="1:7">
      <c r="A53" s="107"/>
      <c r="B53" s="107"/>
      <c r="C53" s="107"/>
      <c r="D53" s="107"/>
      <c r="E53" s="107"/>
      <c r="F53" s="108"/>
      <c r="G53" s="107"/>
    </row>
    <row r="54" spans="1:7" ht="15.75">
      <c r="A54" s="86" t="s">
        <v>73</v>
      </c>
      <c r="B54" s="109"/>
      <c r="C54" s="109"/>
      <c r="D54" s="109"/>
      <c r="E54" s="109"/>
      <c r="F54" s="110"/>
      <c r="G54" s="109"/>
    </row>
    <row r="55" spans="1:7" ht="15.75">
      <c r="A55" s="111" t="s">
        <v>120</v>
      </c>
      <c r="B55" s="112"/>
      <c r="C55" s="112"/>
      <c r="D55" s="112"/>
      <c r="E55" s="112"/>
      <c r="F55" s="113"/>
      <c r="G55" s="112"/>
    </row>
    <row r="56" spans="1:7" s="147" customFormat="1" ht="12.6" customHeight="1">
      <c r="A56" s="114" t="s">
        <v>100</v>
      </c>
      <c r="B56" s="115">
        <v>2</v>
      </c>
      <c r="C56" s="115">
        <v>8</v>
      </c>
      <c r="D56" s="115"/>
      <c r="E56" s="115">
        <v>0.6</v>
      </c>
      <c r="F56" s="116">
        <f>PRODUCT(B56:E56)</f>
        <v>9.6</v>
      </c>
      <c r="G56" s="115" t="s">
        <v>36</v>
      </c>
    </row>
    <row r="57" spans="1:7" s="147" customFormat="1" ht="12.6" customHeight="1">
      <c r="A57" s="114" t="s">
        <v>121</v>
      </c>
      <c r="B57" s="115">
        <v>1</v>
      </c>
      <c r="C57" s="115">
        <v>19.2</v>
      </c>
      <c r="D57" s="115"/>
      <c r="E57" s="115">
        <v>0.05</v>
      </c>
      <c r="F57" s="116">
        <f t="shared" ref="F57:F87" si="1">PRODUCT(B57:E57)</f>
        <v>0.96</v>
      </c>
      <c r="G57" s="115" t="s">
        <v>36</v>
      </c>
    </row>
    <row r="58" spans="1:7" s="147" customFormat="1" ht="12.6" customHeight="1">
      <c r="A58" s="114"/>
      <c r="B58" s="115">
        <v>1</v>
      </c>
      <c r="C58" s="115">
        <v>19.2</v>
      </c>
      <c r="D58" s="115"/>
      <c r="E58" s="115">
        <v>0.05</v>
      </c>
      <c r="F58" s="116">
        <f t="shared" si="1"/>
        <v>0.96</v>
      </c>
      <c r="G58" s="115" t="s">
        <v>36</v>
      </c>
    </row>
    <row r="59" spans="1:7" s="147" customFormat="1" ht="12.6" customHeight="1">
      <c r="A59" s="114"/>
      <c r="B59" s="115">
        <v>1</v>
      </c>
      <c r="C59" s="115">
        <v>5.6</v>
      </c>
      <c r="D59" s="115"/>
      <c r="E59" s="115">
        <v>0.05</v>
      </c>
      <c r="F59" s="116">
        <f t="shared" si="1"/>
        <v>0.27999999999999997</v>
      </c>
      <c r="G59" s="115" t="s">
        <v>36</v>
      </c>
    </row>
    <row r="60" spans="1:7" s="147" customFormat="1" ht="12.6" customHeight="1">
      <c r="A60" s="114" t="s">
        <v>122</v>
      </c>
      <c r="B60" s="115">
        <v>1</v>
      </c>
      <c r="C60" s="115">
        <v>5.95</v>
      </c>
      <c r="D60" s="115"/>
      <c r="E60" s="115">
        <v>0.05</v>
      </c>
      <c r="F60" s="116">
        <f t="shared" si="1"/>
        <v>0.29750000000000004</v>
      </c>
      <c r="G60" s="115" t="s">
        <v>36</v>
      </c>
    </row>
    <row r="61" spans="1:7" s="147" customFormat="1" ht="12.6" customHeight="1">
      <c r="A61" s="114" t="s">
        <v>123</v>
      </c>
      <c r="B61" s="115">
        <v>1</v>
      </c>
      <c r="C61" s="115">
        <v>31.4</v>
      </c>
      <c r="D61" s="115"/>
      <c r="E61" s="115">
        <v>0.05</v>
      </c>
      <c r="F61" s="116">
        <f t="shared" si="1"/>
        <v>1.57</v>
      </c>
      <c r="G61" s="115" t="s">
        <v>36</v>
      </c>
    </row>
    <row r="62" spans="1:7" s="147" customFormat="1" ht="12.6" customHeight="1">
      <c r="A62" s="114" t="s">
        <v>124</v>
      </c>
      <c r="B62" s="115">
        <v>1</v>
      </c>
      <c r="C62" s="115">
        <v>5.25</v>
      </c>
      <c r="D62" s="115"/>
      <c r="E62" s="115">
        <v>0.05</v>
      </c>
      <c r="F62" s="116">
        <f t="shared" si="1"/>
        <v>0.26250000000000001</v>
      </c>
      <c r="G62" s="115" t="s">
        <v>36</v>
      </c>
    </row>
    <row r="63" spans="1:7" s="147" customFormat="1" ht="12.6" customHeight="1">
      <c r="A63" s="114" t="s">
        <v>124</v>
      </c>
      <c r="B63" s="115">
        <v>1</v>
      </c>
      <c r="C63" s="115">
        <v>5.25</v>
      </c>
      <c r="D63" s="115"/>
      <c r="E63" s="115">
        <v>0.05</v>
      </c>
      <c r="F63" s="116">
        <f t="shared" si="1"/>
        <v>0.26250000000000001</v>
      </c>
      <c r="G63" s="115" t="s">
        <v>36</v>
      </c>
    </row>
    <row r="64" spans="1:7" s="147" customFormat="1" ht="12.6" customHeight="1">
      <c r="A64" s="114" t="s">
        <v>125</v>
      </c>
      <c r="B64" s="115">
        <v>1</v>
      </c>
      <c r="C64" s="115">
        <v>79.98</v>
      </c>
      <c r="D64" s="115"/>
      <c r="E64" s="115">
        <v>0.05</v>
      </c>
      <c r="F64" s="116">
        <f t="shared" si="1"/>
        <v>3.9990000000000006</v>
      </c>
      <c r="G64" s="115" t="s">
        <v>36</v>
      </c>
    </row>
    <row r="65" spans="1:7" s="147" customFormat="1" ht="12.6" customHeight="1">
      <c r="A65" s="114" t="s">
        <v>126</v>
      </c>
      <c r="B65" s="115">
        <v>1</v>
      </c>
      <c r="C65" s="115">
        <v>79.98</v>
      </c>
      <c r="D65" s="115"/>
      <c r="E65" s="115">
        <v>0.05</v>
      </c>
      <c r="F65" s="116">
        <f t="shared" si="1"/>
        <v>3.9990000000000006</v>
      </c>
      <c r="G65" s="115" t="s">
        <v>36</v>
      </c>
    </row>
    <row r="66" spans="1:7" s="147" customFormat="1" ht="12.6" customHeight="1">
      <c r="A66" s="114" t="s">
        <v>126</v>
      </c>
      <c r="B66" s="115">
        <v>1</v>
      </c>
      <c r="C66" s="115">
        <v>6.7</v>
      </c>
      <c r="D66" s="115"/>
      <c r="E66" s="115">
        <v>0.05</v>
      </c>
      <c r="F66" s="116">
        <f t="shared" si="1"/>
        <v>0.33500000000000002</v>
      </c>
      <c r="G66" s="115" t="s">
        <v>36</v>
      </c>
    </row>
    <row r="67" spans="1:7" s="147" customFormat="1" ht="12.6" customHeight="1">
      <c r="A67" s="114" t="s">
        <v>108</v>
      </c>
      <c r="B67" s="115">
        <v>2</v>
      </c>
      <c r="C67" s="115">
        <v>1.75</v>
      </c>
      <c r="D67" s="115"/>
      <c r="E67" s="115">
        <v>0.05</v>
      </c>
      <c r="F67" s="116">
        <f t="shared" si="1"/>
        <v>0.17500000000000002</v>
      </c>
      <c r="G67" s="115" t="s">
        <v>36</v>
      </c>
    </row>
    <row r="68" spans="1:7" s="147" customFormat="1" ht="12.6" customHeight="1">
      <c r="A68" s="114" t="s">
        <v>127</v>
      </c>
      <c r="B68" s="115">
        <v>1</v>
      </c>
      <c r="C68" s="115">
        <v>27.8</v>
      </c>
      <c r="D68" s="115"/>
      <c r="E68" s="115">
        <v>0.05</v>
      </c>
      <c r="F68" s="116">
        <f t="shared" si="1"/>
        <v>1.3900000000000001</v>
      </c>
      <c r="G68" s="115" t="s">
        <v>36</v>
      </c>
    </row>
    <row r="69" spans="1:7" s="147" customFormat="1" ht="12.6" customHeight="1">
      <c r="A69" s="114" t="s">
        <v>128</v>
      </c>
      <c r="B69" s="115">
        <v>1</v>
      </c>
      <c r="C69" s="115">
        <v>27.8</v>
      </c>
      <c r="D69" s="115"/>
      <c r="E69" s="115">
        <v>0.05</v>
      </c>
      <c r="F69" s="116">
        <f t="shared" si="1"/>
        <v>1.3900000000000001</v>
      </c>
      <c r="G69" s="115" t="s">
        <v>36</v>
      </c>
    </row>
    <row r="70" spans="1:7" s="147" customFormat="1" ht="12.6" customHeight="1">
      <c r="A70" s="114" t="s">
        <v>129</v>
      </c>
      <c r="B70" s="115">
        <v>1</v>
      </c>
      <c r="C70" s="115">
        <v>6.2</v>
      </c>
      <c r="D70" s="115"/>
      <c r="E70" s="115">
        <v>0.05</v>
      </c>
      <c r="F70" s="116">
        <f t="shared" si="1"/>
        <v>0.31000000000000005</v>
      </c>
      <c r="G70" s="115" t="s">
        <v>36</v>
      </c>
    </row>
    <row r="71" spans="1:7" s="147" customFormat="1" ht="12.6" customHeight="1">
      <c r="A71" s="114" t="s">
        <v>130</v>
      </c>
      <c r="B71" s="115">
        <v>2</v>
      </c>
      <c r="C71" s="115">
        <v>3.82</v>
      </c>
      <c r="D71" s="115"/>
      <c r="E71" s="115">
        <v>0.05</v>
      </c>
      <c r="F71" s="116">
        <f t="shared" si="1"/>
        <v>0.38200000000000001</v>
      </c>
      <c r="G71" s="115" t="s">
        <v>36</v>
      </c>
    </row>
    <row r="72" spans="1:7" s="147" customFormat="1" ht="12.6" customHeight="1">
      <c r="A72" s="114" t="s">
        <v>131</v>
      </c>
      <c r="B72" s="115">
        <v>2</v>
      </c>
      <c r="C72" s="115">
        <v>0.8</v>
      </c>
      <c r="D72" s="115"/>
      <c r="E72" s="115">
        <v>0.05</v>
      </c>
      <c r="F72" s="116">
        <f t="shared" si="1"/>
        <v>8.0000000000000016E-2</v>
      </c>
      <c r="G72" s="115" t="s">
        <v>36</v>
      </c>
    </row>
    <row r="73" spans="1:7" s="147" customFormat="1" ht="12.6" customHeight="1">
      <c r="A73" s="114" t="s">
        <v>132</v>
      </c>
      <c r="B73" s="115">
        <v>1</v>
      </c>
      <c r="C73" s="115">
        <v>150.94</v>
      </c>
      <c r="D73" s="115"/>
      <c r="E73" s="115">
        <v>0.05</v>
      </c>
      <c r="F73" s="116">
        <f t="shared" si="1"/>
        <v>7.5470000000000006</v>
      </c>
      <c r="G73" s="115" t="s">
        <v>36</v>
      </c>
    </row>
    <row r="74" spans="1:7" s="147" customFormat="1" ht="12.6" customHeight="1">
      <c r="A74" s="114" t="s">
        <v>133</v>
      </c>
      <c r="B74" s="115">
        <v>1</v>
      </c>
      <c r="C74" s="115">
        <v>151.19</v>
      </c>
      <c r="D74" s="115"/>
      <c r="E74" s="115">
        <v>0.05</v>
      </c>
      <c r="F74" s="116">
        <f t="shared" si="1"/>
        <v>7.5594999999999999</v>
      </c>
      <c r="G74" s="115" t="s">
        <v>36</v>
      </c>
    </row>
    <row r="75" spans="1:7" s="147" customFormat="1" ht="12.6" customHeight="1">
      <c r="A75" s="114" t="s">
        <v>134</v>
      </c>
      <c r="B75" s="115">
        <v>4</v>
      </c>
      <c r="C75" s="115">
        <v>0.92</v>
      </c>
      <c r="D75" s="115"/>
      <c r="E75" s="115">
        <v>3.37</v>
      </c>
      <c r="F75" s="116">
        <f t="shared" si="1"/>
        <v>12.4016</v>
      </c>
      <c r="G75" s="115" t="s">
        <v>36</v>
      </c>
    </row>
    <row r="76" spans="1:7" s="147" customFormat="1" ht="12.6" customHeight="1">
      <c r="A76" s="114" t="s">
        <v>135</v>
      </c>
      <c r="B76" s="115">
        <v>2</v>
      </c>
      <c r="C76" s="115">
        <v>5.8</v>
      </c>
      <c r="D76" s="115"/>
      <c r="E76" s="115">
        <v>0.45</v>
      </c>
      <c r="F76" s="116">
        <f t="shared" si="1"/>
        <v>5.22</v>
      </c>
      <c r="G76" s="115" t="s">
        <v>36</v>
      </c>
    </row>
    <row r="77" spans="1:7" s="147" customFormat="1" ht="12.6" customHeight="1">
      <c r="A77" s="114" t="s">
        <v>136</v>
      </c>
      <c r="B77" s="115">
        <v>4</v>
      </c>
      <c r="C77" s="115">
        <v>4.95</v>
      </c>
      <c r="D77" s="115"/>
      <c r="E77" s="115">
        <v>0.53</v>
      </c>
      <c r="F77" s="116">
        <f t="shared" si="1"/>
        <v>10.494000000000002</v>
      </c>
      <c r="G77" s="115" t="s">
        <v>36</v>
      </c>
    </row>
    <row r="78" spans="1:7" s="147" customFormat="1" ht="12.6" customHeight="1">
      <c r="A78" s="114" t="s">
        <v>111</v>
      </c>
      <c r="B78" s="115">
        <v>4</v>
      </c>
      <c r="C78" s="115">
        <v>3.65</v>
      </c>
      <c r="D78" s="115"/>
      <c r="E78" s="115">
        <v>0.53</v>
      </c>
      <c r="F78" s="116">
        <f t="shared" si="1"/>
        <v>7.7380000000000004</v>
      </c>
      <c r="G78" s="115" t="s">
        <v>36</v>
      </c>
    </row>
    <row r="79" spans="1:7" s="147" customFormat="1" ht="12.6" customHeight="1">
      <c r="A79" s="114" t="s">
        <v>112</v>
      </c>
      <c r="B79" s="115">
        <v>8</v>
      </c>
      <c r="C79" s="115">
        <v>0.92</v>
      </c>
      <c r="D79" s="115"/>
      <c r="E79" s="115">
        <v>3.37</v>
      </c>
      <c r="F79" s="116">
        <f t="shared" si="1"/>
        <v>24.8032</v>
      </c>
      <c r="G79" s="115" t="s">
        <v>36</v>
      </c>
    </row>
    <row r="80" spans="1:7" s="147" customFormat="1" ht="12.6" customHeight="1">
      <c r="A80" s="114" t="s">
        <v>135</v>
      </c>
      <c r="B80" s="115">
        <v>2</v>
      </c>
      <c r="C80" s="115">
        <v>9.3000000000000007</v>
      </c>
      <c r="D80" s="115"/>
      <c r="E80" s="115">
        <v>0.45</v>
      </c>
      <c r="F80" s="116">
        <f t="shared" si="1"/>
        <v>8.370000000000001</v>
      </c>
      <c r="G80" s="115" t="s">
        <v>36</v>
      </c>
    </row>
    <row r="81" spans="1:7" s="147" customFormat="1" ht="12.6" customHeight="1">
      <c r="A81" s="114" t="s">
        <v>113</v>
      </c>
      <c r="B81" s="115">
        <v>4</v>
      </c>
      <c r="C81" s="115">
        <v>8.65</v>
      </c>
      <c r="D81" s="115"/>
      <c r="E81" s="115">
        <v>0.53</v>
      </c>
      <c r="F81" s="116">
        <f t="shared" si="1"/>
        <v>18.338000000000001</v>
      </c>
      <c r="G81" s="115" t="s">
        <v>36</v>
      </c>
    </row>
    <row r="82" spans="1:7" s="147" customFormat="1" ht="12.6" customHeight="1">
      <c r="A82" s="114" t="s">
        <v>111</v>
      </c>
      <c r="B82" s="115">
        <v>4</v>
      </c>
      <c r="C82" s="115">
        <v>3.6</v>
      </c>
      <c r="D82" s="115"/>
      <c r="E82" s="115">
        <v>0.53</v>
      </c>
      <c r="F82" s="116">
        <f t="shared" si="1"/>
        <v>7.6320000000000006</v>
      </c>
      <c r="G82" s="115" t="s">
        <v>36</v>
      </c>
    </row>
    <row r="83" spans="1:7" s="147" customFormat="1" ht="12.6" customHeight="1">
      <c r="A83" s="114" t="s">
        <v>137</v>
      </c>
      <c r="B83" s="115"/>
      <c r="C83" s="115"/>
      <c r="D83" s="115"/>
      <c r="E83" s="115"/>
      <c r="F83" s="116">
        <f t="shared" si="1"/>
        <v>0</v>
      </c>
      <c r="G83" s="115" t="s">
        <v>36</v>
      </c>
    </row>
    <row r="84" spans="1:7" s="147" customFormat="1" ht="12.6" customHeight="1">
      <c r="A84" s="114" t="s">
        <v>138</v>
      </c>
      <c r="B84" s="115">
        <v>2</v>
      </c>
      <c r="C84" s="115">
        <v>5.8</v>
      </c>
      <c r="D84" s="115"/>
      <c r="E84" s="115">
        <v>0.1</v>
      </c>
      <c r="F84" s="116">
        <f t="shared" si="1"/>
        <v>1.1599999999999999</v>
      </c>
      <c r="G84" s="115" t="s">
        <v>36</v>
      </c>
    </row>
    <row r="85" spans="1:7" s="147" customFormat="1" ht="12.6" customHeight="1">
      <c r="A85" s="114"/>
      <c r="B85" s="115">
        <v>2</v>
      </c>
      <c r="C85" s="115">
        <v>1.1000000000000001</v>
      </c>
      <c r="D85" s="115"/>
      <c r="E85" s="115">
        <v>0.1</v>
      </c>
      <c r="F85" s="116">
        <f t="shared" si="1"/>
        <v>0.22000000000000003</v>
      </c>
      <c r="G85" s="115" t="s">
        <v>36</v>
      </c>
    </row>
    <row r="86" spans="1:7" s="147" customFormat="1" ht="12.6" customHeight="1">
      <c r="A86" s="114" t="s">
        <v>139</v>
      </c>
      <c r="B86" s="115">
        <v>2</v>
      </c>
      <c r="C86" s="115">
        <v>9.3000000000000007</v>
      </c>
      <c r="D86" s="115"/>
      <c r="E86" s="115">
        <v>0.1</v>
      </c>
      <c r="F86" s="116">
        <f t="shared" si="1"/>
        <v>1.8600000000000003</v>
      </c>
      <c r="G86" s="115" t="s">
        <v>36</v>
      </c>
    </row>
    <row r="87" spans="1:7" s="147" customFormat="1" ht="12.6" customHeight="1" thickBot="1">
      <c r="A87" s="123"/>
      <c r="B87" s="123">
        <v>2</v>
      </c>
      <c r="C87" s="123">
        <v>1.1000000000000001</v>
      </c>
      <c r="D87" s="123"/>
      <c r="E87" s="123">
        <v>0.1</v>
      </c>
      <c r="F87" s="124">
        <f t="shared" si="1"/>
        <v>0.22000000000000003</v>
      </c>
      <c r="G87" s="123" t="s">
        <v>36</v>
      </c>
    </row>
    <row r="88" spans="1:7" s="138" customFormat="1" ht="16.5" thickTop="1" thickBot="1">
      <c r="A88" s="131" t="s">
        <v>161</v>
      </c>
      <c r="B88" s="131"/>
      <c r="C88" s="131"/>
      <c r="D88" s="131"/>
      <c r="E88" s="131"/>
      <c r="F88" s="137">
        <f>SUM(F56:F87)</f>
        <v>139.81580000000002</v>
      </c>
      <c r="G88" s="131" t="str">
        <f>G87</f>
        <v>m2</v>
      </c>
    </row>
    <row r="89" spans="1:7" ht="16.5" thickTop="1">
      <c r="A89" s="128" t="s">
        <v>160</v>
      </c>
      <c r="B89" s="129"/>
      <c r="C89" s="129"/>
      <c r="D89" s="129"/>
      <c r="E89" s="129"/>
      <c r="F89" s="130"/>
      <c r="G89" s="129"/>
    </row>
    <row r="90" spans="1:7" s="147" customFormat="1" ht="12.6" customHeight="1">
      <c r="A90" s="179" t="s">
        <v>140</v>
      </c>
      <c r="B90" s="180">
        <v>1</v>
      </c>
      <c r="C90" s="180">
        <v>5</v>
      </c>
      <c r="D90" s="180">
        <v>5</v>
      </c>
      <c r="E90" s="180">
        <v>0.3</v>
      </c>
      <c r="F90" s="179">
        <f>PRODUCT(B90:E90)</f>
        <v>7.5</v>
      </c>
      <c r="G90" s="179" t="s">
        <v>24</v>
      </c>
    </row>
    <row r="91" spans="1:7" s="147" customFormat="1" ht="12.6" customHeight="1">
      <c r="A91" s="179" t="s">
        <v>141</v>
      </c>
      <c r="B91" s="180">
        <v>2</v>
      </c>
      <c r="C91" s="180">
        <v>4</v>
      </c>
      <c r="D91" s="180">
        <v>0.2</v>
      </c>
      <c r="E91" s="180">
        <v>3</v>
      </c>
      <c r="F91" s="179">
        <f>PRODUCT(B91:E91)</f>
        <v>4.8000000000000007</v>
      </c>
      <c r="G91" s="179" t="s">
        <v>24</v>
      </c>
    </row>
    <row r="92" spans="1:7" s="147" customFormat="1" ht="12.6" customHeight="1">
      <c r="A92" s="179" t="s">
        <v>141</v>
      </c>
      <c r="B92" s="180">
        <v>2</v>
      </c>
      <c r="C92" s="180">
        <v>4.4000000000000004</v>
      </c>
      <c r="D92" s="180">
        <v>0.2</v>
      </c>
      <c r="E92" s="180">
        <v>3</v>
      </c>
      <c r="F92" s="179">
        <f>PRODUCT(B92:E92)</f>
        <v>5.2800000000000011</v>
      </c>
      <c r="G92" s="179" t="s">
        <v>24</v>
      </c>
    </row>
    <row r="93" spans="1:7" s="147" customFormat="1" ht="12.6" customHeight="1">
      <c r="A93" s="179" t="s">
        <v>142</v>
      </c>
      <c r="B93" s="180">
        <v>4</v>
      </c>
      <c r="C93" s="180">
        <v>0.3</v>
      </c>
      <c r="D93" s="180">
        <v>0.3</v>
      </c>
      <c r="E93" s="180">
        <v>3</v>
      </c>
      <c r="F93" s="179">
        <f>PRODUCT(B93:E93)</f>
        <v>1.08</v>
      </c>
      <c r="G93" s="179" t="s">
        <v>24</v>
      </c>
    </row>
    <row r="94" spans="1:7" s="147" customFormat="1" ht="12.6" customHeight="1" thickBot="1">
      <c r="A94" s="181" t="s">
        <v>143</v>
      </c>
      <c r="B94" s="182">
        <v>2</v>
      </c>
      <c r="C94" s="182">
        <v>1.2</v>
      </c>
      <c r="D94" s="182">
        <v>0.6</v>
      </c>
      <c r="E94" s="182">
        <v>0.5</v>
      </c>
      <c r="F94" s="181">
        <f>PRODUCT(B94:E94)</f>
        <v>0.72</v>
      </c>
      <c r="G94" s="181" t="s">
        <v>24</v>
      </c>
    </row>
    <row r="95" spans="1:7" s="138" customFormat="1" ht="16.5" thickTop="1" thickBot="1">
      <c r="A95" s="131" t="s">
        <v>162</v>
      </c>
      <c r="B95" s="131"/>
      <c r="C95" s="131"/>
      <c r="D95" s="131"/>
      <c r="E95" s="131"/>
      <c r="F95" s="137">
        <f>SUM(F90:F94)</f>
        <v>19.380000000000003</v>
      </c>
      <c r="G95" s="139" t="str">
        <f>G94</f>
        <v>m3</v>
      </c>
    </row>
    <row r="96" spans="1:7" ht="15.75" thickTop="1"/>
    <row r="97" spans="1:7" ht="15.75">
      <c r="A97" s="86" t="s">
        <v>163</v>
      </c>
      <c r="B97" s="109"/>
      <c r="C97" s="109"/>
      <c r="D97" s="109"/>
      <c r="E97" s="109"/>
      <c r="F97" s="110"/>
      <c r="G97" s="109"/>
    </row>
    <row r="98" spans="1:7" s="147" customFormat="1" ht="12.6" customHeight="1">
      <c r="A98" s="179" t="s">
        <v>144</v>
      </c>
      <c r="B98" s="180"/>
      <c r="C98" s="180"/>
      <c r="D98" s="180"/>
      <c r="E98" s="180"/>
      <c r="F98" s="180"/>
      <c r="G98" s="180"/>
    </row>
    <row r="99" spans="1:7" s="147" customFormat="1" ht="12.6" customHeight="1">
      <c r="A99" s="179" t="s">
        <v>145</v>
      </c>
      <c r="B99" s="180">
        <v>1</v>
      </c>
      <c r="C99" s="180">
        <v>20.8</v>
      </c>
      <c r="D99" s="180"/>
      <c r="E99" s="180">
        <v>0.1</v>
      </c>
      <c r="F99" s="179">
        <f>PRODUCT(B99:E99)</f>
        <v>2.08</v>
      </c>
      <c r="G99" s="179" t="s">
        <v>36</v>
      </c>
    </row>
    <row r="100" spans="1:7" s="147" customFormat="1" ht="12.6" customHeight="1">
      <c r="A100" s="179" t="s">
        <v>143</v>
      </c>
      <c r="B100" s="180">
        <v>2</v>
      </c>
      <c r="C100" s="180">
        <v>3.3</v>
      </c>
      <c r="D100" s="180"/>
      <c r="E100" s="180">
        <v>0.1</v>
      </c>
      <c r="F100" s="179">
        <f t="shared" ref="F100:F108" si="2">PRODUCT(B100:E100)</f>
        <v>0.66</v>
      </c>
      <c r="G100" s="179" t="s">
        <v>36</v>
      </c>
    </row>
    <row r="101" spans="1:7" s="147" customFormat="1" ht="12.6" customHeight="1">
      <c r="A101" s="179"/>
      <c r="B101" s="180">
        <v>2</v>
      </c>
      <c r="C101" s="180">
        <v>1.75</v>
      </c>
      <c r="D101" s="180"/>
      <c r="E101" s="180">
        <v>0.1</v>
      </c>
      <c r="F101" s="179">
        <f t="shared" si="2"/>
        <v>0.35000000000000003</v>
      </c>
      <c r="G101" s="179" t="s">
        <v>36</v>
      </c>
    </row>
    <row r="102" spans="1:7" s="147" customFormat="1" ht="12.6" customHeight="1">
      <c r="A102" s="179" t="s">
        <v>146</v>
      </c>
      <c r="B102" s="180"/>
      <c r="C102" s="180"/>
      <c r="D102" s="180"/>
      <c r="E102" s="180"/>
      <c r="F102" s="179">
        <f t="shared" si="2"/>
        <v>0</v>
      </c>
      <c r="G102" s="179" t="s">
        <v>36</v>
      </c>
    </row>
    <row r="103" spans="1:7" s="147" customFormat="1" ht="12.6" customHeight="1">
      <c r="A103" s="179" t="s">
        <v>147</v>
      </c>
      <c r="B103" s="180">
        <v>1</v>
      </c>
      <c r="C103" s="180">
        <v>20</v>
      </c>
      <c r="D103" s="180"/>
      <c r="E103" s="180">
        <v>0.3</v>
      </c>
      <c r="F103" s="179">
        <f t="shared" si="2"/>
        <v>6</v>
      </c>
      <c r="G103" s="179" t="s">
        <v>36</v>
      </c>
    </row>
    <row r="104" spans="1:7" s="147" customFormat="1" ht="12.6" customHeight="1">
      <c r="A104" s="179" t="s">
        <v>148</v>
      </c>
      <c r="B104" s="180">
        <v>1</v>
      </c>
      <c r="C104" s="180">
        <v>17.600000000000001</v>
      </c>
      <c r="D104" s="180"/>
      <c r="E104" s="180">
        <v>3</v>
      </c>
      <c r="F104" s="179">
        <f t="shared" si="2"/>
        <v>52.800000000000004</v>
      </c>
      <c r="G104" s="179" t="s">
        <v>36</v>
      </c>
    </row>
    <row r="105" spans="1:7" s="147" customFormat="1" ht="12.6" customHeight="1">
      <c r="A105" s="179" t="s">
        <v>149</v>
      </c>
      <c r="B105" s="180">
        <v>1</v>
      </c>
      <c r="C105" s="180">
        <v>16</v>
      </c>
      <c r="D105" s="180"/>
      <c r="E105" s="180">
        <v>3</v>
      </c>
      <c r="F105" s="179">
        <f t="shared" si="2"/>
        <v>48</v>
      </c>
      <c r="G105" s="179" t="s">
        <v>36</v>
      </c>
    </row>
    <row r="106" spans="1:7" s="147" customFormat="1" ht="12.6" customHeight="1">
      <c r="A106" s="179" t="s">
        <v>150</v>
      </c>
      <c r="B106" s="180">
        <v>4</v>
      </c>
      <c r="C106" s="180">
        <v>1.2</v>
      </c>
      <c r="D106" s="180"/>
      <c r="E106" s="180">
        <v>3</v>
      </c>
      <c r="F106" s="179">
        <f t="shared" si="2"/>
        <v>14.399999999999999</v>
      </c>
      <c r="G106" s="179" t="s">
        <v>36</v>
      </c>
    </row>
    <row r="107" spans="1:7" s="147" customFormat="1" ht="12.6" customHeight="1">
      <c r="A107" s="179" t="s">
        <v>143</v>
      </c>
      <c r="B107" s="180">
        <v>4</v>
      </c>
      <c r="C107" s="180">
        <v>1.2</v>
      </c>
      <c r="D107" s="180"/>
      <c r="E107" s="180">
        <v>0.5</v>
      </c>
      <c r="F107" s="179">
        <f t="shared" si="2"/>
        <v>2.4</v>
      </c>
      <c r="G107" s="179" t="s">
        <v>36</v>
      </c>
    </row>
    <row r="108" spans="1:7" s="147" customFormat="1" ht="12.6" customHeight="1" thickBot="1">
      <c r="A108" s="181" t="s">
        <v>143</v>
      </c>
      <c r="B108" s="182">
        <v>4</v>
      </c>
      <c r="C108" s="182">
        <v>0.6</v>
      </c>
      <c r="D108" s="182"/>
      <c r="E108" s="182">
        <v>0.5</v>
      </c>
      <c r="F108" s="181">
        <f t="shared" si="2"/>
        <v>1.2</v>
      </c>
      <c r="G108" s="181" t="s">
        <v>36</v>
      </c>
    </row>
    <row r="109" spans="1:7" s="138" customFormat="1" ht="16.5" thickTop="1" thickBot="1">
      <c r="A109" s="131" t="s">
        <v>164</v>
      </c>
      <c r="B109" s="131"/>
      <c r="C109" s="131"/>
      <c r="D109" s="131"/>
      <c r="E109" s="131"/>
      <c r="F109" s="137">
        <f>SUM(F99:F108)</f>
        <v>127.89</v>
      </c>
      <c r="G109" s="139" t="str">
        <f>G108</f>
        <v>m2</v>
      </c>
    </row>
    <row r="110" spans="1:7" ht="15.75" thickTop="1"/>
    <row r="111" spans="1:7">
      <c r="A111" s="86" t="s">
        <v>165</v>
      </c>
      <c r="B111" s="109"/>
      <c r="C111" s="109"/>
      <c r="D111" s="109"/>
      <c r="E111" s="109"/>
      <c r="F111" s="110"/>
      <c r="G111" s="109"/>
    </row>
    <row r="112" spans="1:7">
      <c r="A112" t="s">
        <v>151</v>
      </c>
    </row>
    <row r="113" spans="1:7" s="147" customFormat="1" ht="12.6" customHeight="1">
      <c r="A113" s="183" t="s">
        <v>106</v>
      </c>
      <c r="B113" s="184">
        <v>1</v>
      </c>
      <c r="C113" s="184">
        <v>19.2</v>
      </c>
      <c r="D113" s="184">
        <v>5.6</v>
      </c>
      <c r="E113" s="184"/>
      <c r="F113" s="183">
        <f>PRODUCT(B113:E113)</f>
        <v>107.52</v>
      </c>
      <c r="G113" s="179" t="s">
        <v>36</v>
      </c>
    </row>
    <row r="114" spans="1:7" s="147" customFormat="1" ht="12.6" customHeight="1">
      <c r="A114" s="185" t="s">
        <v>107</v>
      </c>
      <c r="B114" s="184">
        <v>-2</v>
      </c>
      <c r="C114" s="184">
        <v>2.9</v>
      </c>
      <c r="D114" s="184">
        <v>0.15</v>
      </c>
      <c r="E114" s="184"/>
      <c r="F114" s="183">
        <f t="shared" ref="F114:F132" si="3">PRODUCT(B114:E114)</f>
        <v>-0.87</v>
      </c>
      <c r="G114" s="179" t="s">
        <v>36</v>
      </c>
    </row>
    <row r="115" spans="1:7" s="147" customFormat="1" ht="12.6" customHeight="1">
      <c r="A115" s="185" t="s">
        <v>107</v>
      </c>
      <c r="B115" s="184">
        <v>-39</v>
      </c>
      <c r="C115" s="184">
        <v>0.15</v>
      </c>
      <c r="D115" s="184">
        <v>0.15</v>
      </c>
      <c r="E115" s="184"/>
      <c r="F115" s="183">
        <f t="shared" si="3"/>
        <v>-0.87749999999999995</v>
      </c>
      <c r="G115" s="179" t="s">
        <v>36</v>
      </c>
    </row>
    <row r="116" spans="1:7" s="147" customFormat="1" ht="12.6" customHeight="1">
      <c r="A116" s="185" t="s">
        <v>107</v>
      </c>
      <c r="B116" s="184">
        <v>-12</v>
      </c>
      <c r="C116" s="184">
        <v>0.2</v>
      </c>
      <c r="D116" s="184">
        <v>0.2</v>
      </c>
      <c r="E116" s="184"/>
      <c r="F116" s="183">
        <f t="shared" si="3"/>
        <v>-0.48000000000000009</v>
      </c>
      <c r="G116" s="179" t="s">
        <v>36</v>
      </c>
    </row>
    <row r="117" spans="1:7" s="147" customFormat="1" ht="12.6" customHeight="1">
      <c r="A117" s="183" t="s">
        <v>152</v>
      </c>
      <c r="B117" s="184">
        <v>1</v>
      </c>
      <c r="C117" s="184">
        <v>1</v>
      </c>
      <c r="D117" s="184">
        <v>78.5</v>
      </c>
      <c r="E117" s="184"/>
      <c r="F117" s="183">
        <f t="shared" si="3"/>
        <v>78.5</v>
      </c>
      <c r="G117" s="179" t="s">
        <v>36</v>
      </c>
    </row>
    <row r="118" spans="1:7" s="147" customFormat="1" ht="12.6" customHeight="1">
      <c r="A118" s="185" t="s">
        <v>107</v>
      </c>
      <c r="B118" s="184">
        <v>-80</v>
      </c>
      <c r="C118" s="184">
        <v>0.15</v>
      </c>
      <c r="D118" s="184">
        <v>0.15</v>
      </c>
      <c r="E118" s="184"/>
      <c r="F118" s="183">
        <f t="shared" si="3"/>
        <v>-1.7999999999999998</v>
      </c>
      <c r="G118" s="179" t="s">
        <v>36</v>
      </c>
    </row>
    <row r="119" spans="1:7" s="147" customFormat="1" ht="12.6" customHeight="1">
      <c r="A119" s="185" t="s">
        <v>107</v>
      </c>
      <c r="B119" s="184">
        <v>-20</v>
      </c>
      <c r="C119" s="184">
        <v>0.2</v>
      </c>
      <c r="D119" s="184">
        <v>0.2</v>
      </c>
      <c r="E119" s="184"/>
      <c r="F119" s="183">
        <f t="shared" si="3"/>
        <v>-0.8</v>
      </c>
      <c r="G119" s="179" t="s">
        <v>36</v>
      </c>
    </row>
    <row r="120" spans="1:7" s="147" customFormat="1" ht="12.6" customHeight="1">
      <c r="A120" s="183" t="s">
        <v>153</v>
      </c>
      <c r="B120" s="184">
        <v>1</v>
      </c>
      <c r="C120" s="184">
        <v>5</v>
      </c>
      <c r="D120" s="184">
        <v>5.25</v>
      </c>
      <c r="E120" s="184"/>
      <c r="F120" s="183">
        <f t="shared" si="3"/>
        <v>26.25</v>
      </c>
      <c r="G120" s="179" t="s">
        <v>36</v>
      </c>
    </row>
    <row r="121" spans="1:7" s="147" customFormat="1" ht="12.6" customHeight="1">
      <c r="A121" s="183" t="s">
        <v>126</v>
      </c>
      <c r="B121" s="184">
        <v>1</v>
      </c>
      <c r="C121" s="184">
        <v>79.98</v>
      </c>
      <c r="D121" s="184">
        <v>6.7</v>
      </c>
      <c r="E121" s="184"/>
      <c r="F121" s="183">
        <f t="shared" si="3"/>
        <v>535.86599999999999</v>
      </c>
      <c r="G121" s="179" t="s">
        <v>36</v>
      </c>
    </row>
    <row r="122" spans="1:7" s="147" customFormat="1" ht="12.6" customHeight="1">
      <c r="A122" s="183" t="s">
        <v>108</v>
      </c>
      <c r="B122" s="184">
        <v>1</v>
      </c>
      <c r="C122" s="184">
        <v>1.75</v>
      </c>
      <c r="D122" s="184">
        <v>1.1000000000000001</v>
      </c>
      <c r="E122" s="184"/>
      <c r="F122" s="183">
        <f t="shared" si="3"/>
        <v>1.9250000000000003</v>
      </c>
      <c r="G122" s="179" t="s">
        <v>36</v>
      </c>
    </row>
    <row r="123" spans="1:7" s="147" customFormat="1" ht="12.6" customHeight="1">
      <c r="A123" s="185" t="s">
        <v>107</v>
      </c>
      <c r="B123" s="184">
        <v>-82</v>
      </c>
      <c r="C123" s="184">
        <v>0.15</v>
      </c>
      <c r="D123" s="184">
        <v>0.15</v>
      </c>
      <c r="E123" s="184"/>
      <c r="F123" s="183">
        <f t="shared" si="3"/>
        <v>-1.8449999999999998</v>
      </c>
      <c r="G123" s="179" t="s">
        <v>36</v>
      </c>
    </row>
    <row r="124" spans="1:7" s="147" customFormat="1" ht="12.6" customHeight="1">
      <c r="A124" s="185" t="s">
        <v>107</v>
      </c>
      <c r="B124" s="184">
        <v>-14</v>
      </c>
      <c r="C124" s="184">
        <v>0.2</v>
      </c>
      <c r="D124" s="184">
        <v>0.2</v>
      </c>
      <c r="E124" s="184"/>
      <c r="F124" s="183">
        <f t="shared" si="3"/>
        <v>-0.56000000000000005</v>
      </c>
      <c r="G124" s="179" t="s">
        <v>36</v>
      </c>
    </row>
    <row r="125" spans="1:7" s="147" customFormat="1" ht="12.6" customHeight="1">
      <c r="A125" s="183" t="s">
        <v>128</v>
      </c>
      <c r="B125" s="184">
        <v>1</v>
      </c>
      <c r="C125" s="184">
        <v>27.8</v>
      </c>
      <c r="D125" s="184">
        <v>6.2</v>
      </c>
      <c r="E125" s="184"/>
      <c r="F125" s="183">
        <f t="shared" si="3"/>
        <v>172.36</v>
      </c>
      <c r="G125" s="179" t="s">
        <v>36</v>
      </c>
    </row>
    <row r="126" spans="1:7" s="147" customFormat="1" ht="12.6" customHeight="1">
      <c r="A126" s="185" t="s">
        <v>154</v>
      </c>
      <c r="B126" s="184">
        <v>-24</v>
      </c>
      <c r="C126" s="184">
        <v>0.15</v>
      </c>
      <c r="D126" s="184">
        <v>0.15</v>
      </c>
      <c r="E126" s="184"/>
      <c r="F126" s="183">
        <f t="shared" si="3"/>
        <v>-0.53999999999999992</v>
      </c>
      <c r="G126" s="179" t="s">
        <v>36</v>
      </c>
    </row>
    <row r="127" spans="1:7" s="147" customFormat="1" ht="12.6" customHeight="1">
      <c r="A127" s="185" t="s">
        <v>107</v>
      </c>
      <c r="B127" s="184">
        <v>-20</v>
      </c>
      <c r="C127" s="184">
        <v>0.2</v>
      </c>
      <c r="D127" s="184">
        <v>0.2</v>
      </c>
      <c r="E127" s="184"/>
      <c r="F127" s="183">
        <f t="shared" si="3"/>
        <v>-0.8</v>
      </c>
      <c r="G127" s="179" t="s">
        <v>36</v>
      </c>
    </row>
    <row r="128" spans="1:7" s="147" customFormat="1" ht="12.6" customHeight="1">
      <c r="A128" s="183" t="s">
        <v>130</v>
      </c>
      <c r="B128" s="184">
        <v>1</v>
      </c>
      <c r="C128" s="184">
        <v>3.82</v>
      </c>
      <c r="D128" s="184">
        <v>0.8</v>
      </c>
      <c r="E128" s="184"/>
      <c r="F128" s="183">
        <f t="shared" si="3"/>
        <v>3.056</v>
      </c>
      <c r="G128" s="179" t="s">
        <v>36</v>
      </c>
    </row>
    <row r="129" spans="1:7" s="147" customFormat="1" ht="12.6" customHeight="1">
      <c r="A129" s="185" t="s">
        <v>109</v>
      </c>
      <c r="B129" s="184">
        <v>-2</v>
      </c>
      <c r="C129" s="184">
        <v>1.2</v>
      </c>
      <c r="D129" s="184">
        <v>0.5</v>
      </c>
      <c r="E129" s="184"/>
      <c r="F129" s="183">
        <f t="shared" si="3"/>
        <v>-1.2</v>
      </c>
      <c r="G129" s="179" t="s">
        <v>36</v>
      </c>
    </row>
    <row r="130" spans="1:7" s="147" customFormat="1" ht="12.6" customHeight="1">
      <c r="A130" s="185" t="s">
        <v>155</v>
      </c>
      <c r="B130" s="184">
        <v>-2</v>
      </c>
      <c r="C130" s="184">
        <v>1.95</v>
      </c>
      <c r="D130" s="184">
        <v>1.4</v>
      </c>
      <c r="E130" s="184"/>
      <c r="F130" s="183">
        <f t="shared" si="3"/>
        <v>-5.46</v>
      </c>
      <c r="G130" s="179" t="s">
        <v>36</v>
      </c>
    </row>
    <row r="131" spans="1:7" s="147" customFormat="1" ht="12.6" customHeight="1">
      <c r="A131" s="186" t="s">
        <v>156</v>
      </c>
      <c r="B131" s="184">
        <v>-1</v>
      </c>
      <c r="C131" s="184">
        <v>147.47999999999999</v>
      </c>
      <c r="D131" s="184">
        <v>0.3</v>
      </c>
      <c r="E131" s="184"/>
      <c r="F131" s="183">
        <f t="shared" si="3"/>
        <v>-44.243999999999993</v>
      </c>
      <c r="G131" s="179" t="s">
        <v>36</v>
      </c>
    </row>
    <row r="132" spans="1:7" s="147" customFormat="1" ht="12.6" customHeight="1" thickBot="1">
      <c r="A132" s="187" t="s">
        <v>109</v>
      </c>
      <c r="B132" s="188">
        <v>-2</v>
      </c>
      <c r="C132" s="188">
        <v>0.65</v>
      </c>
      <c r="D132" s="188">
        <v>0.65</v>
      </c>
      <c r="E132" s="188"/>
      <c r="F132" s="189">
        <f t="shared" si="3"/>
        <v>-0.84500000000000008</v>
      </c>
      <c r="G132" s="181" t="s">
        <v>36</v>
      </c>
    </row>
    <row r="133" spans="1:7" s="138" customFormat="1" ht="16.5" thickTop="1" thickBot="1">
      <c r="A133" s="131" t="s">
        <v>164</v>
      </c>
      <c r="B133" s="131"/>
      <c r="C133" s="131"/>
      <c r="D133" s="131"/>
      <c r="E133" s="131"/>
      <c r="F133" s="137">
        <f>SUM(F113:F132)</f>
        <v>865.15549999999996</v>
      </c>
      <c r="G133" s="139" t="str">
        <f>G132</f>
        <v>m2</v>
      </c>
    </row>
    <row r="134" spans="1:7" ht="15.75" thickTop="1"/>
    <row r="135" spans="1:7">
      <c r="A135" s="86" t="s">
        <v>166</v>
      </c>
      <c r="B135" s="109"/>
      <c r="C135" s="109"/>
      <c r="D135" s="109"/>
      <c r="E135" s="109"/>
      <c r="F135" s="110"/>
      <c r="G135" s="109"/>
    </row>
    <row r="136" spans="1:7" s="147" customFormat="1" ht="12.6" customHeight="1">
      <c r="A136" s="179" t="s">
        <v>157</v>
      </c>
      <c r="B136" s="180">
        <v>1</v>
      </c>
      <c r="C136" s="180">
        <v>4.95</v>
      </c>
      <c r="D136" s="180">
        <v>0.23</v>
      </c>
      <c r="E136" s="180">
        <v>3.37</v>
      </c>
      <c r="F136" s="179">
        <f>PRODUCT(B136:E136)</f>
        <v>3.8367450000000005</v>
      </c>
      <c r="G136" s="179" t="s">
        <v>24</v>
      </c>
    </row>
    <row r="137" spans="1:7" s="147" customFormat="1" ht="12.6" customHeight="1">
      <c r="A137" s="179" t="s">
        <v>158</v>
      </c>
      <c r="B137" s="180">
        <v>1</v>
      </c>
      <c r="C137" s="180">
        <v>4.95</v>
      </c>
      <c r="D137" s="180">
        <v>0.23</v>
      </c>
      <c r="E137" s="180">
        <v>3.52</v>
      </c>
      <c r="F137" s="179">
        <f t="shared" ref="F137:F149" si="4">PRODUCT(B137:E137)</f>
        <v>4.0075200000000004</v>
      </c>
      <c r="G137" s="179" t="s">
        <v>24</v>
      </c>
    </row>
    <row r="138" spans="1:7" s="147" customFormat="1" ht="12.6" customHeight="1">
      <c r="A138" s="179" t="s">
        <v>159</v>
      </c>
      <c r="B138" s="180">
        <v>2</v>
      </c>
      <c r="C138" s="180">
        <v>3.65</v>
      </c>
      <c r="D138" s="180">
        <v>0.23</v>
      </c>
      <c r="E138" s="180">
        <v>3.37</v>
      </c>
      <c r="F138" s="179">
        <f t="shared" si="4"/>
        <v>5.6582300000000005</v>
      </c>
      <c r="G138" s="179" t="s">
        <v>24</v>
      </c>
    </row>
    <row r="139" spans="1:7" s="147" customFormat="1" ht="12.6" customHeight="1">
      <c r="A139" s="179" t="s">
        <v>167</v>
      </c>
      <c r="B139" s="180">
        <v>-4</v>
      </c>
      <c r="C139" s="180">
        <v>0.23</v>
      </c>
      <c r="D139" s="180">
        <v>0.23</v>
      </c>
      <c r="E139" s="180">
        <v>3.37</v>
      </c>
      <c r="F139" s="179">
        <f t="shared" si="4"/>
        <v>-0.71309200000000006</v>
      </c>
      <c r="G139" s="179" t="s">
        <v>24</v>
      </c>
    </row>
    <row r="140" spans="1:7" s="147" customFormat="1" ht="12.6" customHeight="1">
      <c r="A140" s="179" t="s">
        <v>168</v>
      </c>
      <c r="B140" s="180">
        <v>-1</v>
      </c>
      <c r="C140" s="180">
        <v>1</v>
      </c>
      <c r="D140" s="180">
        <v>0.23</v>
      </c>
      <c r="E140" s="180">
        <v>2.1</v>
      </c>
      <c r="F140" s="179">
        <f t="shared" si="4"/>
        <v>-0.48300000000000004</v>
      </c>
      <c r="G140" s="179" t="s">
        <v>24</v>
      </c>
    </row>
    <row r="141" spans="1:7" s="147" customFormat="1" ht="12.6" customHeight="1">
      <c r="A141" s="179" t="s">
        <v>169</v>
      </c>
      <c r="B141" s="180">
        <v>-1</v>
      </c>
      <c r="C141" s="180">
        <v>2</v>
      </c>
      <c r="D141" s="180">
        <v>0.23</v>
      </c>
      <c r="E141" s="180">
        <v>1</v>
      </c>
      <c r="F141" s="179">
        <f t="shared" si="4"/>
        <v>-0.46</v>
      </c>
      <c r="G141" s="179" t="s">
        <v>24</v>
      </c>
    </row>
    <row r="142" spans="1:7" s="147" customFormat="1" ht="12.6" customHeight="1">
      <c r="A142" s="179" t="s">
        <v>170</v>
      </c>
      <c r="B142" s="180">
        <v>-1</v>
      </c>
      <c r="C142" s="180">
        <v>1</v>
      </c>
      <c r="D142" s="180">
        <v>0.23</v>
      </c>
      <c r="E142" s="180">
        <v>1</v>
      </c>
      <c r="F142" s="179">
        <f t="shared" si="4"/>
        <v>-0.23</v>
      </c>
      <c r="G142" s="179" t="s">
        <v>24</v>
      </c>
    </row>
    <row r="143" spans="1:7" s="147" customFormat="1" ht="12.6" customHeight="1">
      <c r="A143" s="179" t="s">
        <v>171</v>
      </c>
      <c r="B143" s="180">
        <v>1</v>
      </c>
      <c r="C143" s="180">
        <v>8.68</v>
      </c>
      <c r="D143" s="180">
        <v>0.23</v>
      </c>
      <c r="E143" s="180">
        <v>3.37</v>
      </c>
      <c r="F143" s="179">
        <f t="shared" si="4"/>
        <v>6.727868</v>
      </c>
      <c r="G143" s="179" t="s">
        <v>24</v>
      </c>
    </row>
    <row r="144" spans="1:7" s="147" customFormat="1" ht="12.6" customHeight="1">
      <c r="A144" s="179" t="s">
        <v>172</v>
      </c>
      <c r="B144" s="180">
        <v>1</v>
      </c>
      <c r="C144" s="180">
        <v>8.65</v>
      </c>
      <c r="D144" s="180">
        <v>0.23</v>
      </c>
      <c r="E144" s="180">
        <v>3.52</v>
      </c>
      <c r="F144" s="179">
        <f t="shared" si="4"/>
        <v>7.0030400000000013</v>
      </c>
      <c r="G144" s="179" t="s">
        <v>24</v>
      </c>
    </row>
    <row r="145" spans="1:7" s="147" customFormat="1" ht="12.6" customHeight="1">
      <c r="A145" s="179" t="s">
        <v>173</v>
      </c>
      <c r="B145" s="180">
        <v>2</v>
      </c>
      <c r="C145" s="180">
        <v>3.6</v>
      </c>
      <c r="D145" s="180">
        <v>0.23</v>
      </c>
      <c r="E145" s="180">
        <v>3.37</v>
      </c>
      <c r="F145" s="179">
        <f t="shared" si="4"/>
        <v>5.5807200000000003</v>
      </c>
      <c r="G145" s="179" t="s">
        <v>24</v>
      </c>
    </row>
    <row r="146" spans="1:7" s="147" customFormat="1" ht="12.6" customHeight="1">
      <c r="A146" s="179" t="s">
        <v>168</v>
      </c>
      <c r="B146" s="180">
        <v>-2</v>
      </c>
      <c r="C146" s="180">
        <v>1</v>
      </c>
      <c r="D146" s="180">
        <v>0.23</v>
      </c>
      <c r="E146" s="180">
        <v>2.1</v>
      </c>
      <c r="F146" s="179">
        <f t="shared" si="4"/>
        <v>-0.96600000000000008</v>
      </c>
      <c r="G146" s="179" t="s">
        <v>24</v>
      </c>
    </row>
    <row r="147" spans="1:7" s="147" customFormat="1" ht="12.6" customHeight="1">
      <c r="A147" s="179" t="s">
        <v>174</v>
      </c>
      <c r="B147" s="180">
        <v>-2</v>
      </c>
      <c r="C147" s="180">
        <v>1.8</v>
      </c>
      <c r="D147" s="180">
        <v>0.23</v>
      </c>
      <c r="E147" s="180">
        <v>1</v>
      </c>
      <c r="F147" s="179">
        <f t="shared" si="4"/>
        <v>-0.82800000000000007</v>
      </c>
      <c r="G147" s="179" t="s">
        <v>24</v>
      </c>
    </row>
    <row r="148" spans="1:7" s="147" customFormat="1" ht="12.6" customHeight="1">
      <c r="A148" s="179" t="s">
        <v>170</v>
      </c>
      <c r="B148" s="180">
        <v>-1</v>
      </c>
      <c r="C148" s="180">
        <v>0.9</v>
      </c>
      <c r="D148" s="180">
        <v>0.23</v>
      </c>
      <c r="E148" s="180">
        <v>1</v>
      </c>
      <c r="F148" s="179">
        <f t="shared" si="4"/>
        <v>-0.20700000000000002</v>
      </c>
      <c r="G148" s="179" t="s">
        <v>24</v>
      </c>
    </row>
    <row r="149" spans="1:7" s="147" customFormat="1" ht="12.6" customHeight="1" thickBot="1">
      <c r="A149" s="181" t="s">
        <v>167</v>
      </c>
      <c r="B149" s="182">
        <v>-8</v>
      </c>
      <c r="C149" s="182">
        <v>0.23</v>
      </c>
      <c r="D149" s="182">
        <v>0.23</v>
      </c>
      <c r="E149" s="182">
        <v>3.37</v>
      </c>
      <c r="F149" s="181">
        <f t="shared" si="4"/>
        <v>-1.4261840000000001</v>
      </c>
      <c r="G149" s="181" t="s">
        <v>24</v>
      </c>
    </row>
    <row r="150" spans="1:7" s="134" customFormat="1" ht="16.5" thickTop="1" thickBot="1">
      <c r="A150" s="131" t="s">
        <v>190</v>
      </c>
      <c r="B150" s="131"/>
      <c r="C150" s="131"/>
      <c r="D150" s="131"/>
      <c r="E150" s="131"/>
      <c r="F150" s="131">
        <f>SUM(F136:F149)</f>
        <v>27.500847</v>
      </c>
      <c r="G150" s="131" t="str">
        <f>G149</f>
        <v>m3</v>
      </c>
    </row>
    <row r="151" spans="1:7" ht="15.75" thickTop="1"/>
    <row r="152" spans="1:7">
      <c r="A152" s="86" t="s">
        <v>189</v>
      </c>
      <c r="B152" s="109"/>
      <c r="C152" s="109"/>
      <c r="D152" s="109"/>
      <c r="E152" s="109"/>
      <c r="F152" s="110"/>
      <c r="G152" s="109"/>
    </row>
    <row r="153" spans="1:7" s="147" customFormat="1" ht="12.6" customHeight="1">
      <c r="A153" s="179" t="s">
        <v>157</v>
      </c>
      <c r="B153" s="180">
        <v>1</v>
      </c>
      <c r="C153" s="180">
        <v>4.95</v>
      </c>
      <c r="D153" s="180">
        <v>0.23</v>
      </c>
      <c r="E153" s="180">
        <v>0.37</v>
      </c>
      <c r="F153" s="179">
        <f>PRODUCT(B153:E153)</f>
        <v>0.42124500000000004</v>
      </c>
      <c r="G153" s="179" t="s">
        <v>24</v>
      </c>
    </row>
    <row r="154" spans="1:7" s="147" customFormat="1" ht="12.6" customHeight="1">
      <c r="A154" s="179" t="s">
        <v>158</v>
      </c>
      <c r="B154" s="180">
        <v>1</v>
      </c>
      <c r="C154" s="180">
        <v>4.95</v>
      </c>
      <c r="D154" s="180">
        <v>0.23</v>
      </c>
      <c r="E154" s="180">
        <v>0.52</v>
      </c>
      <c r="F154" s="179">
        <f t="shared" ref="F154:F187" si="5">PRODUCT(B154:E154)</f>
        <v>0.5920200000000001</v>
      </c>
      <c r="G154" s="179" t="s">
        <v>24</v>
      </c>
    </row>
    <row r="155" spans="1:7" s="147" customFormat="1" ht="12.6" customHeight="1">
      <c r="A155" s="179" t="s">
        <v>175</v>
      </c>
      <c r="B155" s="180">
        <v>2</v>
      </c>
      <c r="C155" s="180">
        <v>3.65</v>
      </c>
      <c r="D155" s="180">
        <v>0.23</v>
      </c>
      <c r="E155" s="180">
        <v>0.37</v>
      </c>
      <c r="F155" s="179">
        <f t="shared" si="5"/>
        <v>0.62123000000000006</v>
      </c>
      <c r="G155" s="179" t="s">
        <v>24</v>
      </c>
    </row>
    <row r="156" spans="1:7" s="147" customFormat="1" ht="12.6" customHeight="1">
      <c r="A156" s="179" t="s">
        <v>167</v>
      </c>
      <c r="B156" s="180">
        <v>-4</v>
      </c>
      <c r="C156" s="180">
        <v>0.23</v>
      </c>
      <c r="D156" s="180">
        <v>0.23</v>
      </c>
      <c r="E156" s="180">
        <v>0.37</v>
      </c>
      <c r="F156" s="179">
        <f t="shared" si="5"/>
        <v>-7.8292E-2</v>
      </c>
      <c r="G156" s="179" t="s">
        <v>24</v>
      </c>
    </row>
    <row r="157" spans="1:7" s="147" customFormat="1" ht="12.6" customHeight="1">
      <c r="A157" s="179" t="s">
        <v>176</v>
      </c>
      <c r="B157" s="180">
        <v>1</v>
      </c>
      <c r="C157" s="180">
        <v>8.68</v>
      </c>
      <c r="D157" s="180">
        <v>0.23</v>
      </c>
      <c r="E157" s="180">
        <v>0.37</v>
      </c>
      <c r="F157" s="179">
        <f t="shared" si="5"/>
        <v>0.73866799999999999</v>
      </c>
      <c r="G157" s="179" t="s">
        <v>24</v>
      </c>
    </row>
    <row r="158" spans="1:7" s="147" customFormat="1" ht="12.6" customHeight="1">
      <c r="A158" s="179" t="s">
        <v>176</v>
      </c>
      <c r="B158" s="180">
        <v>1</v>
      </c>
      <c r="C158" s="180">
        <v>8.65</v>
      </c>
      <c r="D158" s="180">
        <v>0.23</v>
      </c>
      <c r="E158" s="180">
        <v>0.52</v>
      </c>
      <c r="F158" s="179">
        <f t="shared" si="5"/>
        <v>1.0345400000000002</v>
      </c>
      <c r="G158" s="179" t="s">
        <v>24</v>
      </c>
    </row>
    <row r="159" spans="1:7" s="147" customFormat="1" ht="12.6" customHeight="1">
      <c r="A159" s="179" t="s">
        <v>159</v>
      </c>
      <c r="B159" s="180">
        <v>2</v>
      </c>
      <c r="C159" s="180">
        <v>3.6</v>
      </c>
      <c r="D159" s="180">
        <v>0.23</v>
      </c>
      <c r="E159" s="180">
        <v>0.37</v>
      </c>
      <c r="F159" s="179">
        <f t="shared" si="5"/>
        <v>0.61272000000000004</v>
      </c>
      <c r="G159" s="179" t="s">
        <v>24</v>
      </c>
    </row>
    <row r="160" spans="1:7" s="147" customFormat="1" ht="12.6" customHeight="1" thickBot="1">
      <c r="A160" s="181" t="s">
        <v>167</v>
      </c>
      <c r="B160" s="182">
        <v>-8</v>
      </c>
      <c r="C160" s="182">
        <v>0.23</v>
      </c>
      <c r="D160" s="182">
        <v>0.23</v>
      </c>
      <c r="E160" s="182">
        <v>0.37</v>
      </c>
      <c r="F160" s="181">
        <f t="shared" si="5"/>
        <v>-0.156584</v>
      </c>
      <c r="G160" s="181" t="s">
        <v>24</v>
      </c>
    </row>
    <row r="161" spans="1:7" s="134" customFormat="1" ht="16.5" thickTop="1" thickBot="1">
      <c r="A161" s="131" t="s">
        <v>191</v>
      </c>
      <c r="B161" s="131"/>
      <c r="C161" s="131"/>
      <c r="D161" s="131"/>
      <c r="E161" s="131"/>
      <c r="F161" s="131">
        <f>SUM(F153:F160)</f>
        <v>3.7855470000000002</v>
      </c>
      <c r="G161" s="131" t="str">
        <f>G160</f>
        <v>m3</v>
      </c>
    </row>
    <row r="162" spans="1:7" ht="15.75" thickTop="1">
      <c r="F162">
        <f t="shared" si="5"/>
        <v>0</v>
      </c>
    </row>
    <row r="163" spans="1:7">
      <c r="A163" s="86" t="s">
        <v>194</v>
      </c>
      <c r="B163" s="109"/>
      <c r="C163" s="109"/>
      <c r="D163" s="109"/>
      <c r="E163" s="109"/>
      <c r="F163" s="110"/>
      <c r="G163" s="109"/>
    </row>
    <row r="164" spans="1:7" s="147" customFormat="1" ht="12.6" customHeight="1">
      <c r="A164" s="179" t="s">
        <v>177</v>
      </c>
      <c r="B164" s="180">
        <v>1</v>
      </c>
      <c r="C164" s="180">
        <v>4.95</v>
      </c>
      <c r="D164" s="180"/>
      <c r="E164" s="180">
        <v>3.37</v>
      </c>
      <c r="F164" s="179">
        <f t="shared" si="5"/>
        <v>16.6815</v>
      </c>
      <c r="G164" s="179" t="s">
        <v>36</v>
      </c>
    </row>
    <row r="165" spans="1:7" s="147" customFormat="1" ht="12.6" customHeight="1">
      <c r="A165" s="179" t="s">
        <v>178</v>
      </c>
      <c r="B165" s="180">
        <v>1</v>
      </c>
      <c r="C165" s="180">
        <v>4.95</v>
      </c>
      <c r="D165" s="180"/>
      <c r="E165" s="180">
        <v>0.23</v>
      </c>
      <c r="F165" s="179">
        <f t="shared" si="5"/>
        <v>1.1385000000000001</v>
      </c>
      <c r="G165" s="179" t="s">
        <v>36</v>
      </c>
    </row>
    <row r="166" spans="1:7" s="147" customFormat="1" ht="12.6" customHeight="1">
      <c r="A166" s="179" t="s">
        <v>179</v>
      </c>
      <c r="B166" s="180">
        <v>1</v>
      </c>
      <c r="C166" s="180">
        <v>4.95</v>
      </c>
      <c r="D166" s="180"/>
      <c r="E166" s="180">
        <v>3.52</v>
      </c>
      <c r="F166" s="179">
        <f t="shared" si="5"/>
        <v>17.423999999999999</v>
      </c>
      <c r="G166" s="179" t="s">
        <v>36</v>
      </c>
    </row>
    <row r="167" spans="1:7" s="147" customFormat="1" ht="12.6" customHeight="1">
      <c r="A167" s="179" t="s">
        <v>178</v>
      </c>
      <c r="B167" s="180">
        <v>1</v>
      </c>
      <c r="C167" s="180">
        <v>4.95</v>
      </c>
      <c r="D167" s="180"/>
      <c r="E167" s="180">
        <v>0.23</v>
      </c>
      <c r="F167" s="179">
        <f t="shared" si="5"/>
        <v>1.1385000000000001</v>
      </c>
      <c r="G167" s="179" t="s">
        <v>36</v>
      </c>
    </row>
    <row r="168" spans="1:7" s="147" customFormat="1" ht="12.6" customHeight="1">
      <c r="A168" s="179" t="s">
        <v>180</v>
      </c>
      <c r="B168" s="180">
        <v>2</v>
      </c>
      <c r="C168" s="180">
        <v>3.65</v>
      </c>
      <c r="D168" s="180"/>
      <c r="E168" s="180">
        <v>3.37</v>
      </c>
      <c r="F168" s="179">
        <f t="shared" si="5"/>
        <v>24.600999999999999</v>
      </c>
      <c r="G168" s="179" t="s">
        <v>36</v>
      </c>
    </row>
    <row r="169" spans="1:7" s="147" customFormat="1" ht="12.6" customHeight="1">
      <c r="A169" s="179" t="s">
        <v>178</v>
      </c>
      <c r="B169" s="180">
        <v>2</v>
      </c>
      <c r="C169" s="180">
        <v>3.65</v>
      </c>
      <c r="D169" s="180"/>
      <c r="E169" s="180">
        <v>0.23</v>
      </c>
      <c r="F169" s="179">
        <f t="shared" si="5"/>
        <v>1.679</v>
      </c>
      <c r="G169" s="179" t="s">
        <v>36</v>
      </c>
    </row>
    <row r="170" spans="1:7" s="147" customFormat="1" ht="12.6" customHeight="1">
      <c r="A170" s="179" t="s">
        <v>181</v>
      </c>
      <c r="B170" s="180">
        <v>1</v>
      </c>
      <c r="C170" s="180">
        <v>4.49</v>
      </c>
      <c r="D170" s="180"/>
      <c r="E170" s="180">
        <v>3.37</v>
      </c>
      <c r="F170" s="179">
        <f t="shared" si="5"/>
        <v>15.131300000000001</v>
      </c>
      <c r="G170" s="179" t="s">
        <v>36</v>
      </c>
    </row>
    <row r="171" spans="1:7" s="147" customFormat="1" ht="12.6" customHeight="1">
      <c r="A171" s="179" t="s">
        <v>179</v>
      </c>
      <c r="B171" s="180">
        <v>1</v>
      </c>
      <c r="C171" s="180">
        <v>4.49</v>
      </c>
      <c r="D171" s="180"/>
      <c r="E171" s="180">
        <v>3.52</v>
      </c>
      <c r="F171" s="179">
        <f t="shared" si="5"/>
        <v>15.8048</v>
      </c>
      <c r="G171" s="179" t="s">
        <v>36</v>
      </c>
    </row>
    <row r="172" spans="1:7" s="147" customFormat="1" ht="12.6" customHeight="1">
      <c r="A172" s="179" t="s">
        <v>180</v>
      </c>
      <c r="B172" s="180">
        <v>2</v>
      </c>
      <c r="C172" s="180">
        <v>3.19</v>
      </c>
      <c r="D172" s="180"/>
      <c r="E172" s="180">
        <v>3.37</v>
      </c>
      <c r="F172" s="179">
        <f t="shared" si="5"/>
        <v>21.500599999999999</v>
      </c>
      <c r="G172" s="179" t="s">
        <v>36</v>
      </c>
    </row>
    <row r="173" spans="1:7" s="147" customFormat="1" ht="12.6" customHeight="1">
      <c r="A173" s="179" t="s">
        <v>168</v>
      </c>
      <c r="B173" s="180">
        <v>-1</v>
      </c>
      <c r="C173" s="180">
        <v>1</v>
      </c>
      <c r="D173" s="180"/>
      <c r="E173" s="180">
        <v>2.1</v>
      </c>
      <c r="F173" s="179">
        <f t="shared" si="5"/>
        <v>-2.1</v>
      </c>
      <c r="G173" s="179" t="s">
        <v>36</v>
      </c>
    </row>
    <row r="174" spans="1:7" s="147" customFormat="1" ht="12.6" customHeight="1">
      <c r="A174" s="179" t="s">
        <v>182</v>
      </c>
      <c r="B174" s="180">
        <v>-1</v>
      </c>
      <c r="C174" s="180">
        <v>2</v>
      </c>
      <c r="D174" s="180"/>
      <c r="E174" s="180">
        <v>1</v>
      </c>
      <c r="F174" s="179">
        <f t="shared" si="5"/>
        <v>-2</v>
      </c>
      <c r="G174" s="179" t="s">
        <v>36</v>
      </c>
    </row>
    <row r="175" spans="1:7" s="147" customFormat="1" ht="12.6" customHeight="1">
      <c r="A175" s="179" t="s">
        <v>183</v>
      </c>
      <c r="B175" s="180">
        <v>-1</v>
      </c>
      <c r="C175" s="180">
        <v>1</v>
      </c>
      <c r="D175" s="180"/>
      <c r="E175" s="180">
        <v>1</v>
      </c>
      <c r="F175" s="179">
        <f t="shared" si="5"/>
        <v>-1</v>
      </c>
      <c r="G175" s="179" t="s">
        <v>36</v>
      </c>
    </row>
    <row r="176" spans="1:7" s="147" customFormat="1" ht="12.6" customHeight="1">
      <c r="A176" s="179" t="s">
        <v>184</v>
      </c>
      <c r="B176" s="180">
        <v>1</v>
      </c>
      <c r="C176" s="180">
        <v>8.68</v>
      </c>
      <c r="D176" s="180"/>
      <c r="E176" s="180">
        <v>3.37</v>
      </c>
      <c r="F176" s="179">
        <f t="shared" si="5"/>
        <v>29.2516</v>
      </c>
      <c r="G176" s="179" t="s">
        <v>36</v>
      </c>
    </row>
    <row r="177" spans="1:7" s="147" customFormat="1" ht="12.6" customHeight="1">
      <c r="A177" s="179" t="s">
        <v>185</v>
      </c>
      <c r="B177" s="180">
        <v>1</v>
      </c>
      <c r="C177" s="180">
        <v>8.68</v>
      </c>
      <c r="D177" s="180"/>
      <c r="E177" s="180">
        <v>0.23</v>
      </c>
      <c r="F177" s="179">
        <f t="shared" si="5"/>
        <v>1.9964</v>
      </c>
      <c r="G177" s="179" t="s">
        <v>36</v>
      </c>
    </row>
    <row r="178" spans="1:7" s="147" customFormat="1" ht="12.6" customHeight="1">
      <c r="A178" s="179" t="s">
        <v>184</v>
      </c>
      <c r="B178" s="180">
        <v>1</v>
      </c>
      <c r="C178" s="180">
        <v>8.65</v>
      </c>
      <c r="D178" s="180"/>
      <c r="E178" s="180">
        <v>3.52</v>
      </c>
      <c r="F178" s="179">
        <f t="shared" si="5"/>
        <v>30.448</v>
      </c>
      <c r="G178" s="179" t="s">
        <v>36</v>
      </c>
    </row>
    <row r="179" spans="1:7" s="147" customFormat="1" ht="12.6" customHeight="1">
      <c r="A179" s="179" t="s">
        <v>185</v>
      </c>
      <c r="B179" s="180">
        <v>1</v>
      </c>
      <c r="C179" s="180">
        <v>8.65</v>
      </c>
      <c r="D179" s="180"/>
      <c r="E179" s="180">
        <v>0.23</v>
      </c>
      <c r="F179" s="179">
        <f t="shared" si="5"/>
        <v>1.9895000000000003</v>
      </c>
      <c r="G179" s="179" t="s">
        <v>36</v>
      </c>
    </row>
    <row r="180" spans="1:7" s="147" customFormat="1" ht="12.6" customHeight="1">
      <c r="A180" s="179" t="s">
        <v>186</v>
      </c>
      <c r="B180" s="180">
        <v>2</v>
      </c>
      <c r="C180" s="180">
        <v>3.6</v>
      </c>
      <c r="D180" s="180"/>
      <c r="E180" s="180">
        <v>3.37</v>
      </c>
      <c r="F180" s="179">
        <f t="shared" si="5"/>
        <v>24.264000000000003</v>
      </c>
      <c r="G180" s="179" t="s">
        <v>36</v>
      </c>
    </row>
    <row r="181" spans="1:7" s="147" customFormat="1" ht="12.6" customHeight="1">
      <c r="A181" s="179" t="s">
        <v>185</v>
      </c>
      <c r="B181" s="180">
        <v>2</v>
      </c>
      <c r="C181" s="180">
        <v>3.6</v>
      </c>
      <c r="D181" s="180"/>
      <c r="E181" s="180">
        <v>0.23</v>
      </c>
      <c r="F181" s="179">
        <f t="shared" si="5"/>
        <v>1.6560000000000001</v>
      </c>
      <c r="G181" s="179" t="s">
        <v>36</v>
      </c>
    </row>
    <row r="182" spans="1:7" s="147" customFormat="1" ht="12.6" customHeight="1">
      <c r="A182" s="179" t="s">
        <v>187</v>
      </c>
      <c r="B182" s="180">
        <v>1</v>
      </c>
      <c r="C182" s="180">
        <v>8.68</v>
      </c>
      <c r="D182" s="180"/>
      <c r="E182" s="180">
        <v>3.37</v>
      </c>
      <c r="F182" s="179">
        <f t="shared" si="5"/>
        <v>29.2516</v>
      </c>
      <c r="G182" s="179" t="s">
        <v>36</v>
      </c>
    </row>
    <row r="183" spans="1:7" s="147" customFormat="1" ht="12.6" customHeight="1">
      <c r="A183" s="179" t="s">
        <v>187</v>
      </c>
      <c r="B183" s="180">
        <v>1</v>
      </c>
      <c r="C183" s="180">
        <v>8.65</v>
      </c>
      <c r="D183" s="180"/>
      <c r="E183" s="180">
        <v>3.52</v>
      </c>
      <c r="F183" s="179">
        <f t="shared" si="5"/>
        <v>30.448</v>
      </c>
      <c r="G183" s="179" t="s">
        <v>36</v>
      </c>
    </row>
    <row r="184" spans="1:7" s="147" customFormat="1" ht="12.6" customHeight="1">
      <c r="A184" s="179" t="s">
        <v>188</v>
      </c>
      <c r="B184" s="180">
        <v>2</v>
      </c>
      <c r="C184" s="180">
        <v>3.6</v>
      </c>
      <c r="D184" s="180"/>
      <c r="E184" s="180">
        <v>3.37</v>
      </c>
      <c r="F184" s="179">
        <f t="shared" si="5"/>
        <v>24.264000000000003</v>
      </c>
      <c r="G184" s="179" t="s">
        <v>36</v>
      </c>
    </row>
    <row r="185" spans="1:7" s="147" customFormat="1" ht="12.6" customHeight="1">
      <c r="A185" s="179" t="s">
        <v>168</v>
      </c>
      <c r="B185" s="180">
        <v>-2</v>
      </c>
      <c r="C185" s="180">
        <v>1</v>
      </c>
      <c r="D185" s="180"/>
      <c r="E185" s="180">
        <v>2.1</v>
      </c>
      <c r="F185" s="179">
        <f t="shared" si="5"/>
        <v>-4.2</v>
      </c>
      <c r="G185" s="179" t="s">
        <v>36</v>
      </c>
    </row>
    <row r="186" spans="1:7" s="147" customFormat="1" ht="12.6" customHeight="1">
      <c r="A186" s="179" t="s">
        <v>169</v>
      </c>
      <c r="B186" s="180">
        <v>-2</v>
      </c>
      <c r="C186" s="180">
        <v>1.8</v>
      </c>
      <c r="D186" s="180"/>
      <c r="E186" s="180">
        <v>1</v>
      </c>
      <c r="F186" s="179">
        <f t="shared" si="5"/>
        <v>-3.6</v>
      </c>
      <c r="G186" s="179" t="s">
        <v>36</v>
      </c>
    </row>
    <row r="187" spans="1:7" s="147" customFormat="1" ht="12.6" customHeight="1" thickBot="1">
      <c r="A187" s="181" t="s">
        <v>183</v>
      </c>
      <c r="B187" s="182">
        <v>-1</v>
      </c>
      <c r="C187" s="182">
        <v>0.9</v>
      </c>
      <c r="D187" s="182"/>
      <c r="E187" s="182">
        <v>1</v>
      </c>
      <c r="F187" s="181">
        <f t="shared" si="5"/>
        <v>-0.9</v>
      </c>
      <c r="G187" s="181" t="s">
        <v>36</v>
      </c>
    </row>
    <row r="188" spans="1:7" s="134" customFormat="1" ht="16.5" thickTop="1" thickBot="1">
      <c r="A188" s="131" t="s">
        <v>193</v>
      </c>
      <c r="B188" s="131"/>
      <c r="C188" s="131"/>
      <c r="D188" s="131"/>
      <c r="E188" s="131"/>
      <c r="F188" s="131">
        <f>SUM(F164:F187)</f>
        <v>274.86830000000003</v>
      </c>
      <c r="G188" s="131" t="str">
        <f>G187</f>
        <v>m2</v>
      </c>
    </row>
    <row r="189" spans="1:7" ht="15.75" thickTop="1"/>
    <row r="190" spans="1:7" ht="15" customHeight="1">
      <c r="A190" s="86" t="s">
        <v>192</v>
      </c>
      <c r="B190" s="109"/>
      <c r="C190" s="109"/>
      <c r="D190" s="109"/>
      <c r="E190" s="109"/>
      <c r="F190" s="110"/>
      <c r="G190" s="109"/>
    </row>
    <row r="191" spans="1:7" s="147" customFormat="1" ht="12.6" customHeight="1">
      <c r="A191" s="179" t="s">
        <v>179</v>
      </c>
      <c r="B191" s="180">
        <v>1</v>
      </c>
      <c r="C191" s="180">
        <v>4.95</v>
      </c>
      <c r="D191" s="180"/>
      <c r="E191" s="180">
        <v>0.37</v>
      </c>
      <c r="F191" s="179">
        <f>PRODUCT(B191:E191)</f>
        <v>1.8315000000000001</v>
      </c>
      <c r="G191" s="179" t="s">
        <v>36</v>
      </c>
    </row>
    <row r="192" spans="1:7" s="147" customFormat="1" ht="12.6" customHeight="1">
      <c r="A192" s="179" t="s">
        <v>178</v>
      </c>
      <c r="B192" s="180">
        <v>1</v>
      </c>
      <c r="C192" s="180">
        <v>4.95</v>
      </c>
      <c r="D192" s="180"/>
      <c r="E192" s="180">
        <v>0.23</v>
      </c>
      <c r="F192" s="179">
        <f t="shared" ref="F192:F215" si="6">PRODUCT(B192:E192)</f>
        <v>1.1385000000000001</v>
      </c>
      <c r="G192" s="179" t="s">
        <v>36</v>
      </c>
    </row>
    <row r="193" spans="1:7" s="147" customFormat="1" ht="12.6" customHeight="1">
      <c r="A193" s="179" t="s">
        <v>179</v>
      </c>
      <c r="B193" s="180">
        <v>1</v>
      </c>
      <c r="C193" s="180">
        <v>4.95</v>
      </c>
      <c r="D193" s="180"/>
      <c r="E193" s="180">
        <v>0.52</v>
      </c>
      <c r="F193" s="179">
        <f t="shared" si="6"/>
        <v>2.5740000000000003</v>
      </c>
      <c r="G193" s="179" t="s">
        <v>36</v>
      </c>
    </row>
    <row r="194" spans="1:7" s="147" customFormat="1" ht="12.6" customHeight="1">
      <c r="A194" s="179" t="s">
        <v>178</v>
      </c>
      <c r="B194" s="180">
        <v>1</v>
      </c>
      <c r="C194" s="180">
        <v>4.95</v>
      </c>
      <c r="D194" s="180"/>
      <c r="E194" s="180">
        <v>0.23</v>
      </c>
      <c r="F194" s="179">
        <f t="shared" si="6"/>
        <v>1.1385000000000001</v>
      </c>
      <c r="G194" s="179" t="s">
        <v>36</v>
      </c>
    </row>
    <row r="195" spans="1:7" s="147" customFormat="1" ht="12.6" customHeight="1">
      <c r="A195" s="179" t="s">
        <v>180</v>
      </c>
      <c r="B195" s="180">
        <v>2</v>
      </c>
      <c r="C195" s="180">
        <v>3.65</v>
      </c>
      <c r="D195" s="180"/>
      <c r="E195" s="180">
        <v>0.37</v>
      </c>
      <c r="F195" s="179">
        <f t="shared" si="6"/>
        <v>2.7010000000000001</v>
      </c>
      <c r="G195" s="179" t="s">
        <v>36</v>
      </c>
    </row>
    <row r="196" spans="1:7" s="147" customFormat="1" ht="12.6" customHeight="1">
      <c r="A196" s="179" t="s">
        <v>178</v>
      </c>
      <c r="B196" s="180">
        <v>2</v>
      </c>
      <c r="C196" s="180">
        <v>3.65</v>
      </c>
      <c r="D196" s="180"/>
      <c r="E196" s="180">
        <v>0.23</v>
      </c>
      <c r="F196" s="179">
        <f t="shared" si="6"/>
        <v>1.679</v>
      </c>
      <c r="G196" s="179" t="s">
        <v>36</v>
      </c>
    </row>
    <row r="197" spans="1:7" s="147" customFormat="1" ht="12.6" customHeight="1">
      <c r="A197" s="179" t="s">
        <v>181</v>
      </c>
      <c r="B197" s="180">
        <v>1</v>
      </c>
      <c r="C197" s="180">
        <v>4.49</v>
      </c>
      <c r="D197" s="180"/>
      <c r="E197" s="180">
        <v>0.37</v>
      </c>
      <c r="F197" s="179">
        <f t="shared" si="6"/>
        <v>1.6613</v>
      </c>
      <c r="G197" s="179" t="s">
        <v>36</v>
      </c>
    </row>
    <row r="198" spans="1:7" s="147" customFormat="1" ht="12.6" customHeight="1">
      <c r="A198" s="179" t="s">
        <v>179</v>
      </c>
      <c r="B198" s="180">
        <v>1</v>
      </c>
      <c r="C198" s="180">
        <v>4.49</v>
      </c>
      <c r="D198" s="180"/>
      <c r="E198" s="180">
        <v>0.52</v>
      </c>
      <c r="F198" s="179">
        <f t="shared" si="6"/>
        <v>2.3348</v>
      </c>
      <c r="G198" s="179" t="s">
        <v>36</v>
      </c>
    </row>
    <row r="199" spans="1:7" s="147" customFormat="1" ht="12.6" customHeight="1">
      <c r="A199" s="179" t="s">
        <v>180</v>
      </c>
      <c r="B199" s="180">
        <v>2</v>
      </c>
      <c r="C199" s="180">
        <v>3.19</v>
      </c>
      <c r="D199" s="180"/>
      <c r="E199" s="180">
        <v>0.37</v>
      </c>
      <c r="F199" s="179">
        <f t="shared" si="6"/>
        <v>2.3605999999999998</v>
      </c>
      <c r="G199" s="179" t="s">
        <v>36</v>
      </c>
    </row>
    <row r="200" spans="1:7" s="147" customFormat="1" ht="12.6" customHeight="1">
      <c r="A200" s="179" t="s">
        <v>184</v>
      </c>
      <c r="B200" s="180">
        <v>1</v>
      </c>
      <c r="C200" s="180">
        <v>8.68</v>
      </c>
      <c r="D200" s="180"/>
      <c r="E200" s="180">
        <v>0.37</v>
      </c>
      <c r="F200" s="179">
        <f t="shared" si="6"/>
        <v>3.2115999999999998</v>
      </c>
      <c r="G200" s="179" t="s">
        <v>36</v>
      </c>
    </row>
    <row r="201" spans="1:7" s="147" customFormat="1" ht="12.6" customHeight="1">
      <c r="A201" s="179" t="s">
        <v>178</v>
      </c>
      <c r="B201" s="180">
        <v>1</v>
      </c>
      <c r="C201" s="180">
        <v>8.68</v>
      </c>
      <c r="D201" s="180"/>
      <c r="E201" s="180">
        <v>0.23</v>
      </c>
      <c r="F201" s="179">
        <f t="shared" si="6"/>
        <v>1.9964</v>
      </c>
      <c r="G201" s="179" t="s">
        <v>36</v>
      </c>
    </row>
    <row r="202" spans="1:7" s="147" customFormat="1" ht="12.6" customHeight="1">
      <c r="A202" s="179" t="s">
        <v>184</v>
      </c>
      <c r="B202" s="180">
        <v>1</v>
      </c>
      <c r="C202" s="180">
        <v>8.65</v>
      </c>
      <c r="D202" s="180"/>
      <c r="E202" s="180">
        <v>0.52</v>
      </c>
      <c r="F202" s="179">
        <f t="shared" si="6"/>
        <v>4.4980000000000002</v>
      </c>
      <c r="G202" s="179" t="s">
        <v>36</v>
      </c>
    </row>
    <row r="203" spans="1:7" s="147" customFormat="1" ht="12.6" customHeight="1">
      <c r="A203" s="179" t="s">
        <v>178</v>
      </c>
      <c r="B203" s="180">
        <v>1</v>
      </c>
      <c r="C203" s="180">
        <v>8.65</v>
      </c>
      <c r="D203" s="180"/>
      <c r="E203" s="180">
        <v>0.23</v>
      </c>
      <c r="F203" s="179">
        <f t="shared" si="6"/>
        <v>1.9895000000000003</v>
      </c>
      <c r="G203" s="179" t="s">
        <v>36</v>
      </c>
    </row>
    <row r="204" spans="1:7" s="147" customFormat="1" ht="12.6" customHeight="1">
      <c r="A204" s="179" t="s">
        <v>180</v>
      </c>
      <c r="B204" s="180">
        <v>2</v>
      </c>
      <c r="C204" s="180">
        <v>3.6</v>
      </c>
      <c r="D204" s="180"/>
      <c r="E204" s="180">
        <v>0.37</v>
      </c>
      <c r="F204" s="179">
        <f t="shared" si="6"/>
        <v>2.6640000000000001</v>
      </c>
      <c r="G204" s="179" t="s">
        <v>36</v>
      </c>
    </row>
    <row r="205" spans="1:7" s="147" customFormat="1" ht="12.6" customHeight="1">
      <c r="A205" s="179" t="s">
        <v>178</v>
      </c>
      <c r="B205" s="180">
        <v>2</v>
      </c>
      <c r="C205" s="180">
        <v>3.6</v>
      </c>
      <c r="D205" s="180"/>
      <c r="E205" s="180">
        <v>0.23</v>
      </c>
      <c r="F205" s="179">
        <f t="shared" si="6"/>
        <v>1.6560000000000001</v>
      </c>
      <c r="G205" s="179" t="s">
        <v>36</v>
      </c>
    </row>
    <row r="206" spans="1:7" s="147" customFormat="1" ht="12.6" customHeight="1">
      <c r="A206" s="179" t="s">
        <v>195</v>
      </c>
      <c r="B206" s="180">
        <v>1</v>
      </c>
      <c r="C206" s="180">
        <v>8.68</v>
      </c>
      <c r="D206" s="180"/>
      <c r="E206" s="180">
        <v>0.37</v>
      </c>
      <c r="F206" s="179">
        <f t="shared" si="6"/>
        <v>3.2115999999999998</v>
      </c>
      <c r="G206" s="179" t="s">
        <v>36</v>
      </c>
    </row>
    <row r="207" spans="1:7" s="147" customFormat="1" ht="12.6" customHeight="1">
      <c r="A207" s="179" t="s">
        <v>187</v>
      </c>
      <c r="B207" s="180">
        <v>1</v>
      </c>
      <c r="C207" s="180">
        <v>8.65</v>
      </c>
      <c r="D207" s="180"/>
      <c r="E207" s="180">
        <v>0.52</v>
      </c>
      <c r="F207" s="179">
        <f t="shared" si="6"/>
        <v>4.4980000000000002</v>
      </c>
      <c r="G207" s="179" t="s">
        <v>36</v>
      </c>
    </row>
    <row r="208" spans="1:7" s="147" customFormat="1" ht="12.6" customHeight="1" thickBot="1">
      <c r="A208" s="181" t="s">
        <v>188</v>
      </c>
      <c r="B208" s="182">
        <v>2</v>
      </c>
      <c r="C208" s="182">
        <v>3.6</v>
      </c>
      <c r="D208" s="182"/>
      <c r="E208" s="182">
        <v>0.37</v>
      </c>
      <c r="F208" s="181">
        <f t="shared" si="6"/>
        <v>2.6640000000000001</v>
      </c>
      <c r="G208" s="181" t="s">
        <v>36</v>
      </c>
    </row>
    <row r="209" spans="1:7" s="134" customFormat="1" ht="16.5" thickTop="1" thickBot="1">
      <c r="A209" s="140" t="s">
        <v>202</v>
      </c>
      <c r="B209" s="141"/>
      <c r="C209" s="141"/>
      <c r="D209" s="141"/>
      <c r="E209" s="141"/>
      <c r="F209" s="140">
        <f>SUM(F191:F208)</f>
        <v>43.808300000000003</v>
      </c>
      <c r="G209" s="140" t="str">
        <f>G208</f>
        <v>m2</v>
      </c>
    </row>
    <row r="210" spans="1:7" ht="15.75" thickTop="1">
      <c r="A210" s="117"/>
      <c r="F210" s="117"/>
    </row>
    <row r="211" spans="1:7">
      <c r="A211" s="86" t="s">
        <v>203</v>
      </c>
      <c r="B211" s="109"/>
      <c r="C211" s="109"/>
      <c r="D211" s="109"/>
      <c r="E211" s="109"/>
      <c r="F211" s="110"/>
      <c r="G211" s="109"/>
    </row>
    <row r="212" spans="1:7" s="147" customFormat="1" ht="12.6" customHeight="1">
      <c r="A212" s="179" t="s">
        <v>196</v>
      </c>
      <c r="B212" s="180">
        <v>1</v>
      </c>
      <c r="C212" s="180">
        <v>16.8</v>
      </c>
      <c r="D212" s="180"/>
      <c r="E212" s="180"/>
      <c r="F212" s="179">
        <f t="shared" si="6"/>
        <v>16.8</v>
      </c>
      <c r="G212" s="179" t="s">
        <v>88</v>
      </c>
    </row>
    <row r="213" spans="1:7" s="147" customFormat="1" ht="12.6" customHeight="1">
      <c r="A213" s="179" t="s">
        <v>197</v>
      </c>
      <c r="B213" s="180">
        <v>1</v>
      </c>
      <c r="C213" s="180">
        <v>16.8</v>
      </c>
      <c r="D213" s="180"/>
      <c r="E213" s="180"/>
      <c r="F213" s="179">
        <f t="shared" si="6"/>
        <v>16.8</v>
      </c>
      <c r="G213" s="179" t="s">
        <v>88</v>
      </c>
    </row>
    <row r="214" spans="1:7" s="147" customFormat="1" ht="12.6" customHeight="1">
      <c r="A214" s="179" t="s">
        <v>198</v>
      </c>
      <c r="B214" s="180">
        <v>1</v>
      </c>
      <c r="C214" s="180">
        <v>16.8</v>
      </c>
      <c r="D214" s="180"/>
      <c r="E214" s="180"/>
      <c r="F214" s="179">
        <f t="shared" si="6"/>
        <v>16.8</v>
      </c>
      <c r="G214" s="179" t="s">
        <v>88</v>
      </c>
    </row>
    <row r="215" spans="1:7" s="147" customFormat="1" ht="12.6" customHeight="1" thickBot="1">
      <c r="A215" s="181" t="s">
        <v>199</v>
      </c>
      <c r="B215" s="182">
        <v>1</v>
      </c>
      <c r="C215" s="182">
        <v>16.8</v>
      </c>
      <c r="D215" s="182"/>
      <c r="E215" s="182"/>
      <c r="F215" s="181">
        <f t="shared" si="6"/>
        <v>16.8</v>
      </c>
      <c r="G215" s="181" t="s">
        <v>88</v>
      </c>
    </row>
    <row r="216" spans="1:7" s="138" customFormat="1" ht="16.5" thickTop="1" thickBot="1">
      <c r="A216" s="131" t="s">
        <v>204</v>
      </c>
      <c r="B216" s="131"/>
      <c r="C216" s="131"/>
      <c r="D216" s="131"/>
      <c r="E216" s="131"/>
      <c r="F216" s="131">
        <f>SUM(F212:F215)</f>
        <v>67.2</v>
      </c>
      <c r="G216" s="131" t="str">
        <f>G215</f>
        <v>RM</v>
      </c>
    </row>
    <row r="217" spans="1:7" ht="15.75" thickTop="1"/>
    <row r="219" spans="1:7">
      <c r="A219" s="86" t="s">
        <v>207</v>
      </c>
      <c r="B219" s="109"/>
      <c r="C219" s="109"/>
      <c r="D219" s="109"/>
      <c r="E219" s="109"/>
      <c r="F219" s="110"/>
      <c r="G219" s="109"/>
    </row>
    <row r="220" spans="1:7">
      <c r="A220" s="117" t="s">
        <v>200</v>
      </c>
      <c r="D220" s="117" t="s">
        <v>205</v>
      </c>
      <c r="E220" s="117" t="s">
        <v>206</v>
      </c>
    </row>
    <row r="221" spans="1:7" s="147" customFormat="1" ht="12.6" customHeight="1">
      <c r="A221" s="190" t="s">
        <v>201</v>
      </c>
      <c r="B221" s="180"/>
      <c r="C221" s="180"/>
      <c r="D221" s="180"/>
      <c r="E221" s="180"/>
      <c r="F221" s="180"/>
      <c r="G221" s="180"/>
    </row>
    <row r="222" spans="1:7" s="147" customFormat="1" ht="12.6" customHeight="1">
      <c r="A222" s="191">
        <v>45059</v>
      </c>
      <c r="B222" s="180"/>
      <c r="C222" s="180"/>
      <c r="D222" s="180">
        <v>0</v>
      </c>
      <c r="E222" s="180">
        <v>2</v>
      </c>
      <c r="F222" s="180"/>
      <c r="G222" s="180" t="s">
        <v>208</v>
      </c>
    </row>
    <row r="223" spans="1:7" s="147" customFormat="1" ht="12.6" customHeight="1">
      <c r="A223" s="191">
        <v>45060</v>
      </c>
      <c r="B223" s="180"/>
      <c r="C223" s="180"/>
      <c r="D223" s="180">
        <v>2</v>
      </c>
      <c r="E223" s="180">
        <v>0</v>
      </c>
      <c r="F223" s="180"/>
      <c r="G223" s="180" t="s">
        <v>208</v>
      </c>
    </row>
    <row r="224" spans="1:7" s="147" customFormat="1" ht="12.6" customHeight="1">
      <c r="A224" s="191">
        <v>45061</v>
      </c>
      <c r="B224" s="180"/>
      <c r="C224" s="180"/>
      <c r="D224" s="180">
        <v>1</v>
      </c>
      <c r="E224" s="180">
        <v>6</v>
      </c>
      <c r="F224" s="180"/>
      <c r="G224" s="180" t="s">
        <v>208</v>
      </c>
    </row>
    <row r="225" spans="1:7" s="147" customFormat="1" ht="12.6" customHeight="1">
      <c r="A225" s="191">
        <v>45062</v>
      </c>
      <c r="B225" s="180"/>
      <c r="C225" s="180"/>
      <c r="D225" s="180">
        <v>0</v>
      </c>
      <c r="E225" s="180">
        <v>5.5</v>
      </c>
      <c r="F225" s="180"/>
      <c r="G225" s="180" t="s">
        <v>208</v>
      </c>
    </row>
    <row r="226" spans="1:7" s="147" customFormat="1" ht="12.6" customHeight="1">
      <c r="A226" s="191">
        <v>45063</v>
      </c>
      <c r="B226" s="180"/>
      <c r="C226" s="180"/>
      <c r="D226" s="180">
        <v>1.625</v>
      </c>
      <c r="E226" s="180">
        <v>1.625</v>
      </c>
      <c r="F226" s="180"/>
      <c r="G226" s="180" t="s">
        <v>208</v>
      </c>
    </row>
    <row r="227" spans="1:7" s="147" customFormat="1" ht="12.6" customHeight="1">
      <c r="A227" s="191">
        <v>45064</v>
      </c>
      <c r="B227" s="180"/>
      <c r="C227" s="180"/>
      <c r="D227" s="180">
        <v>0</v>
      </c>
      <c r="E227" s="180">
        <v>3.5</v>
      </c>
      <c r="F227" s="180"/>
      <c r="G227" s="180" t="s">
        <v>208</v>
      </c>
    </row>
    <row r="228" spans="1:7" s="147" customFormat="1" ht="12.6" customHeight="1">
      <c r="A228" s="191">
        <v>45065</v>
      </c>
      <c r="B228" s="180"/>
      <c r="C228" s="180"/>
      <c r="D228" s="180">
        <v>0</v>
      </c>
      <c r="E228" s="180">
        <v>4</v>
      </c>
      <c r="F228" s="180"/>
      <c r="G228" s="180" t="s">
        <v>208</v>
      </c>
    </row>
    <row r="229" spans="1:7" s="147" customFormat="1" ht="12.6" customHeight="1">
      <c r="A229" s="191">
        <v>45066</v>
      </c>
      <c r="B229" s="180"/>
      <c r="C229" s="180"/>
      <c r="D229" s="180">
        <v>0</v>
      </c>
      <c r="E229" s="180">
        <v>2</v>
      </c>
      <c r="F229" s="180"/>
      <c r="G229" s="180" t="s">
        <v>208</v>
      </c>
    </row>
    <row r="230" spans="1:7" s="147" customFormat="1" ht="12.6" customHeight="1">
      <c r="A230" s="191">
        <v>45067</v>
      </c>
      <c r="B230" s="180"/>
      <c r="C230" s="180"/>
      <c r="D230" s="180">
        <v>0</v>
      </c>
      <c r="E230" s="180">
        <v>2</v>
      </c>
      <c r="F230" s="180"/>
      <c r="G230" s="180" t="s">
        <v>208</v>
      </c>
    </row>
    <row r="231" spans="1:7" s="147" customFormat="1" ht="12.6" customHeight="1">
      <c r="A231" s="191">
        <v>45068</v>
      </c>
      <c r="B231" s="180"/>
      <c r="C231" s="180"/>
      <c r="D231" s="180">
        <v>0</v>
      </c>
      <c r="E231" s="180">
        <v>0</v>
      </c>
      <c r="F231" s="180"/>
      <c r="G231" s="180" t="s">
        <v>208</v>
      </c>
    </row>
    <row r="232" spans="1:7" s="147" customFormat="1" ht="12.6" customHeight="1">
      <c r="A232" s="191">
        <v>45069</v>
      </c>
      <c r="B232" s="180"/>
      <c r="C232" s="180"/>
      <c r="D232" s="180">
        <v>0</v>
      </c>
      <c r="E232" s="180">
        <v>3</v>
      </c>
      <c r="F232" s="180"/>
      <c r="G232" s="180" t="s">
        <v>208</v>
      </c>
    </row>
    <row r="233" spans="1:7" s="147" customFormat="1" ht="12.6" customHeight="1">
      <c r="A233" s="191">
        <v>45070</v>
      </c>
      <c r="B233" s="180"/>
      <c r="C233" s="180"/>
      <c r="D233" s="180">
        <v>0</v>
      </c>
      <c r="E233" s="180">
        <v>3</v>
      </c>
      <c r="F233" s="180"/>
      <c r="G233" s="180" t="s">
        <v>208</v>
      </c>
    </row>
    <row r="234" spans="1:7" s="147" customFormat="1" ht="12.6" customHeight="1">
      <c r="A234" s="191">
        <v>45071</v>
      </c>
      <c r="B234" s="180"/>
      <c r="C234" s="180"/>
      <c r="D234" s="180">
        <v>0</v>
      </c>
      <c r="E234" s="180">
        <v>3</v>
      </c>
      <c r="F234" s="180"/>
      <c r="G234" s="180" t="s">
        <v>208</v>
      </c>
    </row>
    <row r="235" spans="1:7" s="147" customFormat="1" ht="12.6" customHeight="1">
      <c r="A235" s="191">
        <v>45072</v>
      </c>
      <c r="B235" s="180"/>
      <c r="C235" s="180"/>
      <c r="D235" s="180">
        <v>0</v>
      </c>
      <c r="E235" s="180">
        <v>2</v>
      </c>
      <c r="F235" s="180"/>
      <c r="G235" s="180" t="s">
        <v>208</v>
      </c>
    </row>
    <row r="236" spans="1:7" s="147" customFormat="1" ht="12.6" customHeight="1">
      <c r="A236" s="191">
        <v>45073</v>
      </c>
      <c r="B236" s="180"/>
      <c r="C236" s="180"/>
      <c r="D236" s="180">
        <v>1</v>
      </c>
      <c r="E236" s="180">
        <v>2</v>
      </c>
      <c r="F236" s="180"/>
      <c r="G236" s="180" t="s">
        <v>208</v>
      </c>
    </row>
    <row r="237" spans="1:7" s="147" customFormat="1" ht="12.6" customHeight="1">
      <c r="A237" s="191">
        <v>45074</v>
      </c>
      <c r="B237" s="180"/>
      <c r="C237" s="180"/>
      <c r="D237" s="180">
        <v>1</v>
      </c>
      <c r="E237" s="180">
        <v>2</v>
      </c>
      <c r="F237" s="180"/>
      <c r="G237" s="180" t="s">
        <v>208</v>
      </c>
    </row>
    <row r="238" spans="1:7" s="147" customFormat="1" ht="12.6" customHeight="1">
      <c r="A238" s="191">
        <v>45075</v>
      </c>
      <c r="B238" s="180"/>
      <c r="C238" s="180"/>
      <c r="D238" s="180">
        <v>0</v>
      </c>
      <c r="E238" s="180">
        <v>2</v>
      </c>
      <c r="F238" s="180"/>
      <c r="G238" s="180" t="s">
        <v>208</v>
      </c>
    </row>
    <row r="239" spans="1:7" s="147" customFormat="1" ht="12.6" customHeight="1">
      <c r="A239" s="191">
        <v>45076</v>
      </c>
      <c r="B239" s="180"/>
      <c r="C239" s="180"/>
      <c r="D239" s="180">
        <v>2</v>
      </c>
      <c r="E239" s="180">
        <v>0</v>
      </c>
      <c r="F239" s="180"/>
      <c r="G239" s="180" t="s">
        <v>208</v>
      </c>
    </row>
    <row r="240" spans="1:7" s="147" customFormat="1" ht="12.6" customHeight="1">
      <c r="A240" s="191">
        <v>45077</v>
      </c>
      <c r="B240" s="180"/>
      <c r="C240" s="180"/>
      <c r="D240" s="180">
        <v>2</v>
      </c>
      <c r="E240" s="180">
        <v>2</v>
      </c>
      <c r="F240" s="180"/>
      <c r="G240" s="180" t="s">
        <v>208</v>
      </c>
    </row>
    <row r="241" spans="1:7" s="147" customFormat="1" ht="12.6" customHeight="1">
      <c r="A241" s="191">
        <v>45078</v>
      </c>
      <c r="B241" s="180"/>
      <c r="C241" s="180"/>
      <c r="D241" s="180">
        <v>1</v>
      </c>
      <c r="E241" s="180">
        <v>2</v>
      </c>
      <c r="F241" s="180"/>
      <c r="G241" s="180" t="s">
        <v>208</v>
      </c>
    </row>
    <row r="242" spans="1:7" s="147" customFormat="1" ht="12.6" customHeight="1" thickBot="1">
      <c r="A242" s="192">
        <v>45079</v>
      </c>
      <c r="B242" s="182"/>
      <c r="C242" s="182"/>
      <c r="D242" s="182">
        <v>1</v>
      </c>
      <c r="E242" s="182">
        <v>1</v>
      </c>
      <c r="F242" s="182"/>
      <c r="G242" s="182" t="s">
        <v>208</v>
      </c>
    </row>
    <row r="243" spans="1:7" s="134" customFormat="1" ht="16.5" thickTop="1" thickBot="1">
      <c r="A243" s="131" t="s">
        <v>16</v>
      </c>
      <c r="B243" s="131"/>
      <c r="C243" s="131"/>
      <c r="D243" s="131">
        <f>SUM(D222:D242)</f>
        <v>12.625</v>
      </c>
      <c r="E243" s="131">
        <f>SUM(E222:E242)</f>
        <v>48.625</v>
      </c>
      <c r="F243" s="131"/>
      <c r="G243" s="131" t="str">
        <f>G242</f>
        <v>/8Hrs</v>
      </c>
    </row>
    <row r="244" spans="1:7" ht="15.75" thickTop="1"/>
  </sheetData>
  <mergeCells count="3">
    <mergeCell ref="A1:G1"/>
    <mergeCell ref="A2:G2"/>
    <mergeCell ref="A3:G3"/>
  </mergeCells>
  <printOptions horizontalCentered="1"/>
  <pageMargins left="0" right="0" top="0.25" bottom="0.25" header="0.3" footer="0.3"/>
  <pageSetup paperSize="9" scale="85" orientation="portrait" useFirstPageNumber="1" r:id="rId1"/>
  <headerFooter differentFirs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view="pageBreakPreview" topLeftCell="A4" zoomScale="85" zoomScaleNormal="100" zoomScaleSheetLayoutView="85" workbookViewId="0">
      <selection activeCell="Q33" sqref="Q33"/>
    </sheetView>
  </sheetViews>
  <sheetFormatPr defaultRowHeight="15"/>
  <cols>
    <col min="1" max="1" width="5.85546875" customWidth="1"/>
    <col min="2" max="2" width="8.42578125" customWidth="1"/>
    <col min="3" max="3" width="63.85546875" customWidth="1"/>
    <col min="4" max="4" width="10.85546875" customWidth="1"/>
    <col min="5" max="7" width="5.7109375" customWidth="1"/>
    <col min="9" max="9" width="12.140625" customWidth="1"/>
    <col min="11" max="11" width="12.7109375" customWidth="1"/>
    <col min="13" max="13" width="12.5703125" bestFit="1" customWidth="1"/>
  </cols>
  <sheetData>
    <row r="1" spans="1:13">
      <c r="A1" s="2" t="s">
        <v>239</v>
      </c>
      <c r="B1" s="240"/>
      <c r="C1" s="2"/>
      <c r="D1" s="2"/>
      <c r="E1" s="2"/>
      <c r="F1" s="2"/>
      <c r="G1" s="2"/>
      <c r="H1" s="2"/>
      <c r="I1" s="2"/>
      <c r="J1" s="80"/>
      <c r="K1" s="237"/>
      <c r="L1" s="237"/>
      <c r="M1" s="282" t="s">
        <v>276</v>
      </c>
    </row>
    <row r="2" spans="1:13">
      <c r="A2" s="2" t="s">
        <v>4</v>
      </c>
      <c r="B2" s="240"/>
      <c r="C2" s="3"/>
      <c r="D2" s="3"/>
      <c r="E2" s="79"/>
      <c r="F2" s="79"/>
      <c r="G2" s="79"/>
      <c r="H2" s="79"/>
      <c r="I2" s="79"/>
      <c r="J2" s="80"/>
      <c r="K2" s="237"/>
      <c r="L2" s="237"/>
      <c r="M2" s="282" t="s">
        <v>238</v>
      </c>
    </row>
    <row r="3" spans="1:13">
      <c r="A3" s="2" t="s">
        <v>277</v>
      </c>
      <c r="B3" s="240"/>
      <c r="C3" s="2"/>
      <c r="D3" s="2"/>
      <c r="E3" s="2"/>
      <c r="F3" s="2"/>
      <c r="G3" s="2"/>
      <c r="H3" s="2"/>
      <c r="I3" s="2"/>
      <c r="J3" s="2"/>
      <c r="K3" s="2"/>
      <c r="L3" s="2"/>
      <c r="M3" s="238"/>
    </row>
    <row r="4" spans="1:13" ht="15.75" thickBot="1">
      <c r="B4" s="239"/>
      <c r="E4" s="80"/>
      <c r="F4" s="80"/>
      <c r="G4" s="80"/>
      <c r="H4" s="80"/>
      <c r="I4" s="80"/>
      <c r="J4" s="80"/>
      <c r="K4" s="80"/>
      <c r="L4" s="80"/>
      <c r="M4" s="80"/>
    </row>
    <row r="5" spans="1:13" ht="16.5" thickTop="1" thickBot="1">
      <c r="A5" s="55" t="s">
        <v>7</v>
      </c>
      <c r="B5" s="241" t="s">
        <v>8</v>
      </c>
      <c r="C5" s="55" t="s">
        <v>9</v>
      </c>
      <c r="D5" s="55" t="s">
        <v>10</v>
      </c>
      <c r="E5" s="312" t="s">
        <v>11</v>
      </c>
      <c r="F5" s="312"/>
      <c r="G5" s="55" t="s">
        <v>12</v>
      </c>
      <c r="H5" s="312" t="s">
        <v>14</v>
      </c>
      <c r="I5" s="312"/>
      <c r="J5" s="312" t="s">
        <v>15</v>
      </c>
      <c r="K5" s="312"/>
      <c r="L5" s="312" t="s">
        <v>16</v>
      </c>
      <c r="M5" s="312"/>
    </row>
    <row r="6" spans="1:13" ht="16.5" thickTop="1" thickBot="1">
      <c r="A6" s="55"/>
      <c r="B6" s="241"/>
      <c r="C6" s="55"/>
      <c r="D6" s="55"/>
      <c r="E6" s="55" t="s">
        <v>278</v>
      </c>
      <c r="F6" s="55" t="s">
        <v>279</v>
      </c>
      <c r="G6" s="55"/>
      <c r="H6" s="55" t="s">
        <v>17</v>
      </c>
      <c r="I6" s="55" t="s">
        <v>18</v>
      </c>
      <c r="J6" s="55" t="s">
        <v>17</v>
      </c>
      <c r="K6" s="55" t="s">
        <v>18</v>
      </c>
      <c r="L6" s="55" t="s">
        <v>17</v>
      </c>
      <c r="M6" s="55" t="s">
        <v>18</v>
      </c>
    </row>
    <row r="7" spans="1:13" ht="16.5" thickTop="1" thickBot="1">
      <c r="A7" s="55"/>
      <c r="B7" s="241" t="s">
        <v>19</v>
      </c>
      <c r="C7" s="55" t="s">
        <v>20</v>
      </c>
      <c r="D7" s="55"/>
      <c r="E7" s="55"/>
      <c r="F7" s="55"/>
      <c r="G7" s="55"/>
      <c r="H7" s="55"/>
      <c r="I7" s="55"/>
      <c r="J7" s="55"/>
      <c r="K7" s="55"/>
      <c r="L7" s="55"/>
      <c r="M7" s="55"/>
    </row>
    <row r="8" spans="1:13" ht="45.75" thickTop="1">
      <c r="A8" s="200">
        <v>1</v>
      </c>
      <c r="B8" s="201" t="s">
        <v>21</v>
      </c>
      <c r="C8" s="198" t="s">
        <v>22</v>
      </c>
      <c r="D8" s="198" t="s">
        <v>23</v>
      </c>
      <c r="E8" s="201">
        <v>160</v>
      </c>
      <c r="F8" s="201"/>
      <c r="G8" s="201" t="s">
        <v>24</v>
      </c>
      <c r="H8" s="202">
        <v>72.599999999999994</v>
      </c>
      <c r="I8" s="203">
        <f>H8*E8</f>
        <v>11616</v>
      </c>
      <c r="J8" s="204"/>
      <c r="K8" s="204"/>
      <c r="L8" s="202">
        <f>J8+H8</f>
        <v>72.599999999999994</v>
      </c>
      <c r="M8" s="203">
        <f>L8*E8</f>
        <v>11616</v>
      </c>
    </row>
    <row r="9" spans="1:13" ht="75">
      <c r="A9" s="200">
        <v>2</v>
      </c>
      <c r="B9" s="201">
        <v>2</v>
      </c>
      <c r="C9" s="198" t="s">
        <v>25</v>
      </c>
      <c r="D9" s="198" t="s">
        <v>23</v>
      </c>
      <c r="E9" s="201">
        <v>85</v>
      </c>
      <c r="F9" s="201"/>
      <c r="G9" s="201" t="s">
        <v>24</v>
      </c>
      <c r="H9" s="202">
        <v>19.536000000000008</v>
      </c>
      <c r="I9" s="203">
        <f>H9*E9</f>
        <v>1660.5600000000006</v>
      </c>
      <c r="J9" s="208"/>
      <c r="K9" s="204"/>
      <c r="L9" s="202">
        <f>J9+H9</f>
        <v>19.536000000000008</v>
      </c>
      <c r="M9" s="203">
        <f>L9*E9</f>
        <v>1660.5600000000006</v>
      </c>
    </row>
    <row r="10" spans="1:13" ht="16.5" thickBot="1">
      <c r="A10" s="200">
        <v>3</v>
      </c>
      <c r="B10" s="201" t="s">
        <v>26</v>
      </c>
      <c r="C10" s="199" t="s">
        <v>27</v>
      </c>
      <c r="D10" s="198" t="s">
        <v>23</v>
      </c>
      <c r="E10" s="201">
        <v>60</v>
      </c>
      <c r="F10" s="201"/>
      <c r="G10" s="201" t="s">
        <v>24</v>
      </c>
      <c r="H10" s="202">
        <v>1107.2360000000001</v>
      </c>
      <c r="I10" s="203">
        <f>H10*E10</f>
        <v>66434.16</v>
      </c>
      <c r="J10" s="207"/>
      <c r="K10" s="204"/>
      <c r="L10" s="202">
        <f>J10+H10</f>
        <v>1107.2360000000001</v>
      </c>
      <c r="M10" s="203">
        <f>L10*E10</f>
        <v>66434.16</v>
      </c>
    </row>
    <row r="11" spans="1:13" ht="17.25" thickTop="1" thickBot="1">
      <c r="A11" s="222"/>
      <c r="B11" s="225" t="s">
        <v>28</v>
      </c>
      <c r="C11" s="224" t="s">
        <v>29</v>
      </c>
      <c r="D11" s="224"/>
      <c r="E11" s="225"/>
      <c r="F11" s="225"/>
      <c r="G11" s="225"/>
      <c r="H11" s="223"/>
      <c r="I11" s="223"/>
      <c r="J11" s="226"/>
      <c r="K11" s="226"/>
      <c r="L11" s="223"/>
      <c r="M11" s="223"/>
    </row>
    <row r="12" spans="1:13" ht="17.25" thickTop="1" thickBot="1">
      <c r="A12" s="228"/>
      <c r="B12" s="232"/>
      <c r="C12" s="230" t="s">
        <v>137</v>
      </c>
      <c r="D12" s="231"/>
      <c r="E12" s="232"/>
      <c r="F12" s="232"/>
      <c r="G12" s="232"/>
      <c r="H12" s="229"/>
      <c r="I12" s="229"/>
      <c r="J12" s="233"/>
      <c r="K12" s="233"/>
      <c r="L12" s="229"/>
      <c r="M12" s="229"/>
    </row>
    <row r="13" spans="1:13" ht="17.25" thickTop="1" thickBot="1">
      <c r="A13" s="40">
        <v>4</v>
      </c>
      <c r="B13" s="227">
        <v>6</v>
      </c>
      <c r="C13" s="41" t="s">
        <v>234</v>
      </c>
      <c r="D13" s="42" t="s">
        <v>23</v>
      </c>
      <c r="E13" s="227">
        <v>2100</v>
      </c>
      <c r="F13" s="227"/>
      <c r="G13" s="227" t="s">
        <v>24</v>
      </c>
      <c r="H13" s="46">
        <v>223.2825</v>
      </c>
      <c r="I13" s="44">
        <f>H13*E13</f>
        <v>468893.25</v>
      </c>
      <c r="J13" s="45"/>
      <c r="K13" s="45">
        <f>J13*E13</f>
        <v>0</v>
      </c>
      <c r="L13" s="46">
        <f>J13+H13</f>
        <v>223.2825</v>
      </c>
      <c r="M13" s="44">
        <f>L13*E13</f>
        <v>468893.25</v>
      </c>
    </row>
    <row r="14" spans="1:13" ht="17.25" thickTop="1" thickBot="1">
      <c r="A14" s="228"/>
      <c r="B14" s="232"/>
      <c r="C14" s="230" t="s">
        <v>146</v>
      </c>
      <c r="D14" s="231"/>
      <c r="E14" s="232"/>
      <c r="F14" s="232"/>
      <c r="G14" s="232"/>
      <c r="H14" s="229"/>
      <c r="I14" s="229"/>
      <c r="J14" s="233"/>
      <c r="K14" s="233"/>
      <c r="L14" s="229"/>
      <c r="M14" s="229"/>
    </row>
    <row r="15" spans="1:13" ht="16.5" thickTop="1">
      <c r="A15" s="214">
        <v>5</v>
      </c>
      <c r="B15" s="217">
        <v>7</v>
      </c>
      <c r="C15" s="215" t="str">
        <f>C13</f>
        <v>0--3 Mtr</v>
      </c>
      <c r="D15" s="216" t="s">
        <v>23</v>
      </c>
      <c r="E15" s="217">
        <v>2600</v>
      </c>
      <c r="F15" s="217">
        <v>2750</v>
      </c>
      <c r="G15" s="217" t="s">
        <v>24</v>
      </c>
      <c r="H15" s="218">
        <v>776.25230099999999</v>
      </c>
      <c r="I15" s="219">
        <f>H15*E15</f>
        <v>2018255.9826</v>
      </c>
      <c r="J15" s="221">
        <v>0.93</v>
      </c>
      <c r="K15" s="220">
        <f>J15*F15</f>
        <v>2557.5</v>
      </c>
      <c r="L15" s="218">
        <f>J15+H15</f>
        <v>777.18230099999994</v>
      </c>
      <c r="M15" s="219">
        <f>L15*E15</f>
        <v>2020673.9825999998</v>
      </c>
    </row>
    <row r="16" spans="1:13" ht="15.75">
      <c r="A16" s="200">
        <v>6</v>
      </c>
      <c r="B16" s="201">
        <v>13</v>
      </c>
      <c r="C16" s="199" t="s">
        <v>32</v>
      </c>
      <c r="D16" s="198" t="s">
        <v>23</v>
      </c>
      <c r="E16" s="201">
        <v>3350</v>
      </c>
      <c r="F16" s="201"/>
      <c r="G16" s="201" t="s">
        <v>24</v>
      </c>
      <c r="H16" s="202">
        <v>36.06</v>
      </c>
      <c r="I16" s="203">
        <f>H16*E16</f>
        <v>120801.00000000001</v>
      </c>
      <c r="J16" s="207"/>
      <c r="K16" s="220">
        <f>J16*E16</f>
        <v>0</v>
      </c>
      <c r="L16" s="202">
        <f>J16+H16</f>
        <v>36.06</v>
      </c>
      <c r="M16" s="203">
        <f>L16*E16</f>
        <v>120801.00000000001</v>
      </c>
    </row>
    <row r="17" spans="1:13" ht="16.5" thickBot="1">
      <c r="A17" s="243"/>
      <c r="B17" s="77">
        <v>11</v>
      </c>
      <c r="C17" s="244" t="s">
        <v>241</v>
      </c>
      <c r="D17" s="198" t="s">
        <v>23</v>
      </c>
      <c r="E17" s="77">
        <v>4100</v>
      </c>
      <c r="F17" s="77"/>
      <c r="G17" s="77" t="str">
        <f>G16</f>
        <v>m3</v>
      </c>
      <c r="H17" s="202">
        <v>7.2</v>
      </c>
      <c r="I17" s="203">
        <f>H17*E17</f>
        <v>29520</v>
      </c>
      <c r="J17" s="246"/>
      <c r="K17" s="220">
        <f>J17*E17</f>
        <v>0</v>
      </c>
      <c r="L17" s="202">
        <f>J17+H17</f>
        <v>7.2</v>
      </c>
      <c r="M17" s="203">
        <f>L17*E17</f>
        <v>29520</v>
      </c>
    </row>
    <row r="18" spans="1:13" ht="17.25" thickTop="1" thickBot="1">
      <c r="A18" s="67"/>
      <c r="B18" s="81" t="s">
        <v>33</v>
      </c>
      <c r="C18" s="69" t="s">
        <v>34</v>
      </c>
      <c r="D18" s="69"/>
      <c r="E18" s="81"/>
      <c r="F18" s="81"/>
      <c r="G18" s="81"/>
      <c r="H18" s="73"/>
      <c r="I18" s="73"/>
      <c r="J18" s="247"/>
      <c r="K18" s="74"/>
      <c r="L18" s="73"/>
      <c r="M18" s="73"/>
    </row>
    <row r="19" spans="1:13" ht="16.5" thickTop="1">
      <c r="A19" s="196">
        <v>7</v>
      </c>
      <c r="B19" s="209"/>
      <c r="C19" s="205" t="s">
        <v>234</v>
      </c>
      <c r="D19" s="206" t="s">
        <v>23</v>
      </c>
      <c r="E19" s="209">
        <v>400</v>
      </c>
      <c r="F19" s="209"/>
      <c r="G19" s="209" t="s">
        <v>36</v>
      </c>
      <c r="H19" s="202">
        <v>461.48580000000004</v>
      </c>
      <c r="I19" s="202">
        <f>H19*E19</f>
        <v>184594.32</v>
      </c>
      <c r="J19" s="246">
        <v>1.95</v>
      </c>
      <c r="K19" s="207">
        <f>J19*E19</f>
        <v>780</v>
      </c>
      <c r="L19" s="202">
        <f>J19+H19</f>
        <v>463.43580000000003</v>
      </c>
      <c r="M19" s="202">
        <f>L19*E19</f>
        <v>185374.32</v>
      </c>
    </row>
    <row r="20" spans="1:13" ht="16.5" thickBot="1">
      <c r="A20" s="200">
        <v>8</v>
      </c>
      <c r="B20" s="201">
        <v>21</v>
      </c>
      <c r="C20" s="199" t="s">
        <v>237</v>
      </c>
      <c r="D20" s="198" t="s">
        <v>23</v>
      </c>
      <c r="E20" s="201">
        <v>550</v>
      </c>
      <c r="F20" s="201"/>
      <c r="G20" s="201" t="s">
        <v>36</v>
      </c>
      <c r="H20" s="202">
        <v>245.49</v>
      </c>
      <c r="I20" s="203">
        <f>H20*E20</f>
        <v>135019.5</v>
      </c>
      <c r="J20" s="248"/>
      <c r="K20" s="207">
        <f>J20*E20</f>
        <v>0</v>
      </c>
      <c r="L20" s="202">
        <f>J20+H20</f>
        <v>245.49</v>
      </c>
      <c r="M20" s="202">
        <f>L20*E20</f>
        <v>135019.5</v>
      </c>
    </row>
    <row r="21" spans="1:13" ht="17.25" thickTop="1" thickBot="1">
      <c r="A21" s="67"/>
      <c r="B21" s="81"/>
      <c r="C21" s="69" t="s">
        <v>37</v>
      </c>
      <c r="D21" s="69"/>
      <c r="E21" s="81"/>
      <c r="F21" s="81"/>
      <c r="G21" s="81"/>
      <c r="H21" s="73"/>
      <c r="I21" s="73"/>
      <c r="J21" s="247"/>
      <c r="K21" s="74"/>
      <c r="L21" s="73"/>
      <c r="M21" s="73"/>
    </row>
    <row r="22" spans="1:13" ht="16.5" thickTop="1">
      <c r="A22" s="200">
        <v>9</v>
      </c>
      <c r="B22" s="201">
        <v>33</v>
      </c>
      <c r="C22" s="197" t="s">
        <v>38</v>
      </c>
      <c r="D22" s="198" t="s">
        <v>23</v>
      </c>
      <c r="E22" s="201">
        <v>220</v>
      </c>
      <c r="F22" s="201"/>
      <c r="G22" s="201" t="s">
        <v>39</v>
      </c>
      <c r="H22" s="202">
        <v>118.2</v>
      </c>
      <c r="I22" s="203">
        <f>H22*E22</f>
        <v>26004</v>
      </c>
      <c r="J22" s="248"/>
      <c r="K22" s="204">
        <f>J22*E22</f>
        <v>0</v>
      </c>
      <c r="L22" s="202">
        <f t="shared" ref="L22:L28" si="0">J22+H22</f>
        <v>118.2</v>
      </c>
      <c r="M22" s="203">
        <f t="shared" ref="M22:M28" si="1">L22*E22</f>
        <v>26004</v>
      </c>
    </row>
    <row r="23" spans="1:13" ht="30">
      <c r="A23" s="200">
        <v>10</v>
      </c>
      <c r="B23" s="201">
        <v>57</v>
      </c>
      <c r="C23" s="199" t="s">
        <v>40</v>
      </c>
      <c r="D23" s="198" t="s">
        <v>23</v>
      </c>
      <c r="E23" s="201">
        <v>130</v>
      </c>
      <c r="F23" s="201"/>
      <c r="G23" s="201" t="s">
        <v>36</v>
      </c>
      <c r="H23" s="202">
        <v>2413.1855</v>
      </c>
      <c r="I23" s="203">
        <f>H23*E23</f>
        <v>313714.11499999999</v>
      </c>
      <c r="J23" s="248"/>
      <c r="K23" s="204">
        <f>J23*E23</f>
        <v>0</v>
      </c>
      <c r="L23" s="202">
        <f t="shared" si="0"/>
        <v>2413.1855</v>
      </c>
      <c r="M23" s="203">
        <f t="shared" si="1"/>
        <v>313714.11499999999</v>
      </c>
    </row>
    <row r="24" spans="1:13" ht="15.75">
      <c r="A24" s="200">
        <v>11</v>
      </c>
      <c r="B24" s="201"/>
      <c r="C24" s="199" t="s">
        <v>49</v>
      </c>
      <c r="D24" s="198" t="s">
        <v>23</v>
      </c>
      <c r="E24" s="201">
        <v>500</v>
      </c>
      <c r="F24" s="201"/>
      <c r="G24" s="201" t="s">
        <v>50</v>
      </c>
      <c r="H24" s="202">
        <v>291</v>
      </c>
      <c r="I24" s="203">
        <f>H24*E24</f>
        <v>145500</v>
      </c>
      <c r="J24" s="248"/>
      <c r="K24" s="204"/>
      <c r="L24" s="202">
        <f t="shared" si="0"/>
        <v>291</v>
      </c>
      <c r="M24" s="203">
        <f t="shared" si="1"/>
        <v>145500</v>
      </c>
    </row>
    <row r="25" spans="1:13" ht="15.75">
      <c r="A25" s="200">
        <v>12</v>
      </c>
      <c r="B25" s="201" t="s">
        <v>230</v>
      </c>
      <c r="C25" s="199" t="s">
        <v>228</v>
      </c>
      <c r="D25" s="198" t="s">
        <v>23</v>
      </c>
      <c r="E25" s="201">
        <v>500</v>
      </c>
      <c r="F25" s="201"/>
      <c r="G25" s="201" t="s">
        <v>233</v>
      </c>
      <c r="H25" s="211">
        <v>15.625</v>
      </c>
      <c r="I25" s="203">
        <f t="shared" ref="I25:I28" si="2">H25*E25</f>
        <v>7812.5</v>
      </c>
      <c r="J25" s="249">
        <v>12</v>
      </c>
      <c r="K25" s="204">
        <f>J25*E25</f>
        <v>6000</v>
      </c>
      <c r="L25" s="202">
        <f t="shared" si="0"/>
        <v>27.625</v>
      </c>
      <c r="M25" s="203">
        <f t="shared" si="1"/>
        <v>13812.5</v>
      </c>
    </row>
    <row r="26" spans="1:13" ht="15.75">
      <c r="A26" s="200">
        <v>13</v>
      </c>
      <c r="B26" s="201" t="s">
        <v>231</v>
      </c>
      <c r="C26" s="199" t="s">
        <v>229</v>
      </c>
      <c r="D26" s="198" t="s">
        <v>23</v>
      </c>
      <c r="E26" s="201">
        <v>330</v>
      </c>
      <c r="F26" s="201"/>
      <c r="G26" s="201" t="str">
        <f>G25</f>
        <v xml:space="preserve">Rate </v>
      </c>
      <c r="H26" s="211">
        <v>49.625</v>
      </c>
      <c r="I26" s="203">
        <f t="shared" si="2"/>
        <v>16376.25</v>
      </c>
      <c r="J26" s="249">
        <v>15</v>
      </c>
      <c r="K26" s="204">
        <f>J26*E26</f>
        <v>4950</v>
      </c>
      <c r="L26" s="202">
        <f t="shared" si="0"/>
        <v>64.625</v>
      </c>
      <c r="M26" s="203">
        <f t="shared" si="1"/>
        <v>21326.25</v>
      </c>
    </row>
    <row r="27" spans="1:13">
      <c r="A27" s="196">
        <v>16</v>
      </c>
      <c r="B27" s="242">
        <v>36</v>
      </c>
      <c r="C27" s="199" t="s">
        <v>222</v>
      </c>
      <c r="D27" s="198" t="str">
        <f>D31</f>
        <v>Pipe Mill</v>
      </c>
      <c r="E27" s="209">
        <v>3000</v>
      </c>
      <c r="F27" s="209"/>
      <c r="G27" s="209" t="s">
        <v>24</v>
      </c>
      <c r="H27" s="203">
        <v>5.6</v>
      </c>
      <c r="I27" s="203">
        <f t="shared" si="2"/>
        <v>16800</v>
      </c>
      <c r="J27" s="250"/>
      <c r="K27" s="203">
        <f>J27*E27</f>
        <v>0</v>
      </c>
      <c r="L27" s="203">
        <f t="shared" si="0"/>
        <v>5.6</v>
      </c>
      <c r="M27" s="203">
        <f t="shared" si="1"/>
        <v>16800</v>
      </c>
    </row>
    <row r="28" spans="1:13" ht="15.75" thickBot="1">
      <c r="A28" s="75"/>
      <c r="B28" s="245">
        <v>42</v>
      </c>
      <c r="C28" s="244" t="s">
        <v>242</v>
      </c>
      <c r="D28" s="76" t="str">
        <f>D27</f>
        <v>Pipe Mill</v>
      </c>
      <c r="E28" s="78">
        <v>620</v>
      </c>
      <c r="F28" s="78"/>
      <c r="G28" s="78" t="s">
        <v>36</v>
      </c>
      <c r="H28" s="203">
        <v>92.4</v>
      </c>
      <c r="I28" s="203">
        <f t="shared" si="2"/>
        <v>57288</v>
      </c>
      <c r="J28" s="250"/>
      <c r="K28" s="203">
        <f>J28*E28</f>
        <v>0</v>
      </c>
      <c r="L28" s="203">
        <f t="shared" si="0"/>
        <v>92.4</v>
      </c>
      <c r="M28" s="203">
        <f t="shared" si="1"/>
        <v>57288</v>
      </c>
    </row>
    <row r="29" spans="1:13" ht="16.5" thickTop="1" thickBot="1">
      <c r="A29" s="67"/>
      <c r="B29" s="81" t="s">
        <v>41</v>
      </c>
      <c r="C29" s="55" t="s">
        <v>42</v>
      </c>
      <c r="D29" s="55"/>
      <c r="E29" s="81"/>
      <c r="F29" s="81"/>
      <c r="G29" s="81"/>
      <c r="H29" s="73"/>
      <c r="I29" s="73"/>
      <c r="J29" s="73"/>
      <c r="K29" s="73"/>
      <c r="L29" s="73"/>
      <c r="M29" s="73"/>
    </row>
    <row r="30" spans="1:13" ht="15.75" thickTop="1">
      <c r="A30" s="196">
        <v>14</v>
      </c>
      <c r="B30" s="201">
        <v>16</v>
      </c>
      <c r="C30" s="199" t="s">
        <v>232</v>
      </c>
      <c r="D30" s="198" t="s">
        <v>23</v>
      </c>
      <c r="E30" s="209">
        <v>7000</v>
      </c>
      <c r="F30" s="209"/>
      <c r="G30" s="209" t="s">
        <v>44</v>
      </c>
      <c r="H30" s="203">
        <v>61.382999999999996</v>
      </c>
      <c r="I30" s="203">
        <f>H30*E30</f>
        <v>429680.99999999994</v>
      </c>
      <c r="J30" s="203"/>
      <c r="K30" s="203">
        <f>J30*E30</f>
        <v>0</v>
      </c>
      <c r="L30" s="203">
        <f>J30+H30</f>
        <v>61.382999999999996</v>
      </c>
      <c r="M30" s="203">
        <f>L30*E30</f>
        <v>429680.99999999994</v>
      </c>
    </row>
    <row r="31" spans="1:13">
      <c r="A31" s="196">
        <v>15</v>
      </c>
      <c r="B31" s="242"/>
      <c r="C31" s="199" t="s">
        <v>236</v>
      </c>
      <c r="D31" s="198" t="s">
        <v>23</v>
      </c>
      <c r="E31" s="209">
        <v>6600</v>
      </c>
      <c r="F31" s="209"/>
      <c r="G31" s="209" t="s">
        <v>44</v>
      </c>
      <c r="H31" s="203">
        <v>5.827</v>
      </c>
      <c r="I31" s="203">
        <f>H31*E31</f>
        <v>38458.199999999997</v>
      </c>
      <c r="J31" s="211"/>
      <c r="K31" s="203">
        <f>J31*E31</f>
        <v>0</v>
      </c>
      <c r="L31" s="203">
        <f>J31+H31</f>
        <v>5.827</v>
      </c>
      <c r="M31" s="203">
        <f>L31*E31</f>
        <v>38458.199999999997</v>
      </c>
    </row>
    <row r="32" spans="1:13" ht="15.75" thickBot="1">
      <c r="A32" s="193"/>
      <c r="B32" s="210"/>
      <c r="C32" s="194" t="s">
        <v>223</v>
      </c>
      <c r="D32" s="194"/>
      <c r="E32" s="210"/>
      <c r="F32" s="210"/>
      <c r="G32" s="210"/>
      <c r="H32" s="195"/>
      <c r="I32" s="195"/>
      <c r="J32" s="195"/>
      <c r="K32" s="195"/>
      <c r="L32" s="195"/>
      <c r="M32" s="195"/>
    </row>
    <row r="33" spans="1:13" ht="15.75" thickTop="1">
      <c r="A33" s="196">
        <v>17</v>
      </c>
      <c r="B33" s="201">
        <v>25</v>
      </c>
      <c r="C33" s="200" t="s">
        <v>224</v>
      </c>
      <c r="D33" s="198" t="str">
        <f>D27</f>
        <v>Pipe Mill</v>
      </c>
      <c r="E33" s="209">
        <v>3100</v>
      </c>
      <c r="F33" s="209"/>
      <c r="G33" s="209" t="s">
        <v>24</v>
      </c>
      <c r="H33" s="203">
        <v>23.715299999999999</v>
      </c>
      <c r="I33" s="203">
        <f>H33*E33</f>
        <v>73517.429999999993</v>
      </c>
      <c r="J33" s="212"/>
      <c r="K33" s="203">
        <f>J33*E33</f>
        <v>0</v>
      </c>
      <c r="L33" s="203">
        <f>J33+H33</f>
        <v>23.715299999999999</v>
      </c>
      <c r="M33" s="203">
        <f>L33*E33</f>
        <v>73517.429999999993</v>
      </c>
    </row>
    <row r="34" spans="1:13" ht="15.75" thickBot="1">
      <c r="A34" s="196">
        <v>18</v>
      </c>
      <c r="B34" s="201">
        <v>27</v>
      </c>
      <c r="C34" s="200" t="s">
        <v>225</v>
      </c>
      <c r="D34" s="198" t="s">
        <v>23</v>
      </c>
      <c r="E34" s="209">
        <f>E33+(E33*10%)</f>
        <v>3410</v>
      </c>
      <c r="F34" s="209"/>
      <c r="G34" s="209" t="str">
        <f>G33</f>
        <v>m3</v>
      </c>
      <c r="H34" s="203">
        <v>3.7855470000000002</v>
      </c>
      <c r="I34" s="203">
        <f>H34*E34</f>
        <v>12908.715270000001</v>
      </c>
      <c r="J34" s="212"/>
      <c r="K34" s="203">
        <f>J34*E34</f>
        <v>0</v>
      </c>
      <c r="L34" s="203">
        <f>J34+H34</f>
        <v>3.7855470000000002</v>
      </c>
      <c r="M34" s="203">
        <f>L34*E34</f>
        <v>12908.715270000001</v>
      </c>
    </row>
    <row r="35" spans="1:13" ht="16.5" thickTop="1" thickBot="1">
      <c r="A35" s="67"/>
      <c r="B35" s="81"/>
      <c r="C35" s="55" t="s">
        <v>235</v>
      </c>
      <c r="D35" s="55"/>
      <c r="E35" s="81"/>
      <c r="F35" s="81"/>
      <c r="G35" s="81"/>
      <c r="H35" s="73"/>
      <c r="I35" s="73"/>
      <c r="J35" s="73"/>
      <c r="K35" s="73"/>
      <c r="L35" s="73"/>
      <c r="M35" s="73"/>
    </row>
    <row r="36" spans="1:13" ht="15.75" thickTop="1">
      <c r="A36" s="196">
        <v>19</v>
      </c>
      <c r="B36" s="242">
        <v>28</v>
      </c>
      <c r="C36" s="197" t="s">
        <v>226</v>
      </c>
      <c r="D36" s="198" t="s">
        <v>23</v>
      </c>
      <c r="E36" s="209">
        <v>160</v>
      </c>
      <c r="F36" s="209"/>
      <c r="G36" s="209" t="s">
        <v>36</v>
      </c>
      <c r="H36" s="203">
        <v>231.06000000000003</v>
      </c>
      <c r="I36" s="203">
        <f>H36*E36</f>
        <v>36969.600000000006</v>
      </c>
      <c r="J36" s="211"/>
      <c r="K36" s="203">
        <f>J36*E36</f>
        <v>0</v>
      </c>
      <c r="L36" s="203">
        <f>J36+H36</f>
        <v>231.06000000000003</v>
      </c>
      <c r="M36" s="203">
        <f>L36*E36</f>
        <v>36969.600000000006</v>
      </c>
    </row>
    <row r="37" spans="1:13" ht="15.75" thickBot="1">
      <c r="A37" s="196">
        <v>20</v>
      </c>
      <c r="B37" s="242">
        <v>29</v>
      </c>
      <c r="C37" s="197" t="s">
        <v>227</v>
      </c>
      <c r="D37" s="198" t="str">
        <f>D36</f>
        <v>Pipe Mill</v>
      </c>
      <c r="E37" s="209">
        <f>E36+(E36*10%)</f>
        <v>176</v>
      </c>
      <c r="F37" s="209"/>
      <c r="G37" s="209" t="str">
        <f>G36</f>
        <v>m2</v>
      </c>
      <c r="H37" s="203">
        <v>43.808300000000003</v>
      </c>
      <c r="I37" s="203">
        <f>H37*E37</f>
        <v>7710.2608</v>
      </c>
      <c r="J37" s="211"/>
      <c r="K37" s="203">
        <f>J37*E37</f>
        <v>0</v>
      </c>
      <c r="L37" s="203">
        <f>J37+H37</f>
        <v>43.808300000000003</v>
      </c>
      <c r="M37" s="203">
        <f>L37*E37</f>
        <v>7710.2608</v>
      </c>
    </row>
    <row r="38" spans="1:13" ht="16.5" thickTop="1" thickBot="1">
      <c r="A38" s="56"/>
      <c r="B38" s="241" t="s">
        <v>45</v>
      </c>
      <c r="C38" s="55" t="s">
        <v>16</v>
      </c>
      <c r="D38" s="55"/>
      <c r="E38" s="82"/>
      <c r="F38" s="82"/>
      <c r="G38" s="82"/>
      <c r="H38" s="73"/>
      <c r="I38" s="58">
        <f>SUM(I8:I37)</f>
        <v>4219534.8436700003</v>
      </c>
      <c r="J38" s="58"/>
      <c r="K38" s="58">
        <f>SUM(K8:K37)</f>
        <v>14287.5</v>
      </c>
      <c r="L38" s="58"/>
      <c r="M38" s="58">
        <f>SUM(M8:M37)</f>
        <v>4233682.8436699994</v>
      </c>
    </row>
    <row r="39" spans="1:13" ht="15.75" thickTop="1"/>
    <row r="40" spans="1:13">
      <c r="K40">
        <v>14287.5</v>
      </c>
    </row>
  </sheetData>
  <mergeCells count="4">
    <mergeCell ref="H5:I5"/>
    <mergeCell ref="J5:K5"/>
    <mergeCell ref="L5:M5"/>
    <mergeCell ref="E5:F5"/>
  </mergeCells>
  <printOptions horizontalCentered="1"/>
  <pageMargins left="0" right="0" top="0.25" bottom="0.25" header="0.3" footer="0.3"/>
  <pageSetup paperSize="9" scale="79" orientation="landscape" r:id="rId1"/>
  <rowBreaks count="1" manualBreakCount="1">
    <brk id="34" max="11"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I29"/>
  <sheetViews>
    <sheetView topLeftCell="A25" workbookViewId="0">
      <selection activeCell="C10" sqref="C10"/>
    </sheetView>
  </sheetViews>
  <sheetFormatPr defaultRowHeight="15"/>
  <cols>
    <col min="1" max="1" width="59.5703125" bestFit="1" customWidth="1"/>
    <col min="2" max="3" width="10.7109375" customWidth="1"/>
    <col min="4" max="4" width="7.7109375" customWidth="1"/>
    <col min="5" max="5" width="11.5703125" customWidth="1"/>
    <col min="6" max="6" width="10.7109375" customWidth="1"/>
    <col min="7" max="7" width="15" bestFit="1" customWidth="1"/>
    <col min="8" max="8" width="10.7109375" customWidth="1"/>
    <col min="9" max="9" width="14.7109375" bestFit="1" customWidth="1"/>
  </cols>
  <sheetData>
    <row r="6" spans="1:9" ht="18">
      <c r="A6" s="316" t="s">
        <v>90</v>
      </c>
      <c r="B6" s="316"/>
      <c r="C6" s="316"/>
      <c r="D6" s="316"/>
      <c r="E6" s="316"/>
      <c r="F6" s="316"/>
      <c r="G6" s="316"/>
      <c r="H6" s="316"/>
      <c r="I6" s="316"/>
    </row>
    <row r="7" spans="1:9" ht="18">
      <c r="A7" s="316" t="s">
        <v>252</v>
      </c>
      <c r="B7" s="316"/>
      <c r="C7" s="316"/>
      <c r="D7" s="316"/>
      <c r="E7" s="316"/>
      <c r="F7" s="316"/>
      <c r="G7" s="316"/>
      <c r="H7" s="316"/>
      <c r="I7" s="316"/>
    </row>
    <row r="8" spans="1:9" ht="18">
      <c r="A8" s="316" t="s">
        <v>253</v>
      </c>
      <c r="B8" s="316"/>
      <c r="C8" s="316"/>
      <c r="D8" s="316"/>
      <c r="E8" s="316"/>
      <c r="F8" s="316"/>
      <c r="G8" s="316"/>
      <c r="H8" s="316"/>
      <c r="I8" s="316"/>
    </row>
    <row r="9" spans="1:9" ht="36">
      <c r="A9" s="283" t="s">
        <v>92</v>
      </c>
      <c r="B9" s="283" t="s">
        <v>274</v>
      </c>
      <c r="C9" s="283" t="s">
        <v>275</v>
      </c>
      <c r="D9" s="283" t="s">
        <v>93</v>
      </c>
      <c r="E9" s="284" t="s">
        <v>254</v>
      </c>
      <c r="F9" s="284" t="s">
        <v>255</v>
      </c>
      <c r="G9" s="284" t="s">
        <v>96</v>
      </c>
      <c r="H9" s="283" t="s">
        <v>97</v>
      </c>
      <c r="I9" s="283" t="s">
        <v>98</v>
      </c>
    </row>
    <row r="10" spans="1:9" ht="18">
      <c r="A10" s="285" t="s">
        <v>256</v>
      </c>
      <c r="B10" s="285"/>
      <c r="C10" s="285"/>
      <c r="D10" s="286"/>
      <c r="E10" s="286"/>
      <c r="F10" s="286"/>
      <c r="G10" s="286"/>
      <c r="H10" s="286"/>
      <c r="I10" s="287"/>
    </row>
    <row r="11" spans="1:9" ht="18">
      <c r="A11" s="288" t="s">
        <v>257</v>
      </c>
      <c r="B11" s="288"/>
      <c r="C11" s="288"/>
      <c r="D11" s="289">
        <v>1</v>
      </c>
      <c r="E11" s="290">
        <v>2.2000000000000002</v>
      </c>
      <c r="F11" s="290">
        <v>1.7</v>
      </c>
      <c r="G11" s="290">
        <v>0.25</v>
      </c>
      <c r="H11" s="290">
        <f>PRODUCT(D11:G11)</f>
        <v>0.93500000000000005</v>
      </c>
      <c r="I11" s="291"/>
    </row>
    <row r="12" spans="1:9" ht="18">
      <c r="A12" s="292" t="s">
        <v>258</v>
      </c>
      <c r="B12" s="292"/>
      <c r="C12" s="292"/>
      <c r="D12" s="293"/>
      <c r="E12" s="294"/>
      <c r="F12" s="294"/>
      <c r="G12" s="294"/>
      <c r="H12" s="294">
        <f>SUM(H11:H11)</f>
        <v>0.93500000000000005</v>
      </c>
      <c r="I12" s="293" t="s">
        <v>259</v>
      </c>
    </row>
    <row r="13" spans="1:9" ht="18">
      <c r="A13" s="287"/>
      <c r="B13" s="287"/>
      <c r="C13" s="287"/>
      <c r="D13" s="286"/>
      <c r="E13" s="286"/>
      <c r="F13" s="286"/>
      <c r="G13" s="286"/>
      <c r="H13" s="286"/>
      <c r="I13" s="287"/>
    </row>
    <row r="14" spans="1:9" ht="18">
      <c r="A14" s="285" t="s">
        <v>260</v>
      </c>
      <c r="B14" s="285"/>
      <c r="C14" s="285"/>
      <c r="D14" s="283"/>
      <c r="E14" s="295"/>
      <c r="F14" s="295"/>
      <c r="G14" s="295"/>
      <c r="H14" s="295"/>
      <c r="I14" s="283"/>
    </row>
    <row r="15" spans="1:9" ht="18">
      <c r="A15" s="288" t="s">
        <v>257</v>
      </c>
      <c r="B15" s="288"/>
      <c r="C15" s="288"/>
      <c r="D15" s="296">
        <v>2</v>
      </c>
      <c r="E15" s="297">
        <v>2.2000000000000002</v>
      </c>
      <c r="F15" s="297"/>
      <c r="G15" s="297">
        <v>0.25</v>
      </c>
      <c r="H15" s="297">
        <f>PRODUCT(D15:G15)</f>
        <v>1.1000000000000001</v>
      </c>
      <c r="I15" s="298"/>
    </row>
    <row r="16" spans="1:9" ht="18">
      <c r="A16" s="288" t="s">
        <v>257</v>
      </c>
      <c r="B16" s="288"/>
      <c r="C16" s="288"/>
      <c r="D16" s="296">
        <v>2</v>
      </c>
      <c r="E16" s="297">
        <v>1.7</v>
      </c>
      <c r="F16" s="297"/>
      <c r="G16" s="297">
        <v>0.25</v>
      </c>
      <c r="H16" s="297">
        <f>PRODUCT(D16:G16)</f>
        <v>0.85</v>
      </c>
      <c r="I16" s="298"/>
    </row>
    <row r="17" spans="1:9" ht="18">
      <c r="A17" s="299" t="s">
        <v>261</v>
      </c>
      <c r="B17" s="299"/>
      <c r="C17" s="299"/>
      <c r="D17" s="293"/>
      <c r="E17" s="294"/>
      <c r="F17" s="294"/>
      <c r="G17" s="294"/>
      <c r="H17" s="294">
        <f>SUM(H15:H16)</f>
        <v>1.9500000000000002</v>
      </c>
      <c r="I17" s="293" t="s">
        <v>262</v>
      </c>
    </row>
    <row r="18" spans="1:9" ht="18">
      <c r="A18" s="300"/>
      <c r="B18" s="300"/>
      <c r="C18" s="300"/>
      <c r="D18" s="283"/>
      <c r="E18" s="295"/>
      <c r="F18" s="295"/>
      <c r="G18" s="295"/>
      <c r="H18" s="295"/>
      <c r="I18" s="283"/>
    </row>
    <row r="19" spans="1:9" ht="36">
      <c r="A19" s="301" t="s">
        <v>200</v>
      </c>
      <c r="B19" s="301"/>
      <c r="C19" s="301"/>
      <c r="D19" s="302"/>
      <c r="E19" s="303"/>
      <c r="F19" s="304" t="s">
        <v>263</v>
      </c>
      <c r="G19" s="304" t="s">
        <v>264</v>
      </c>
      <c r="H19" s="303"/>
      <c r="I19" s="302"/>
    </row>
    <row r="20" spans="1:9" ht="36">
      <c r="A20" s="305" t="s">
        <v>265</v>
      </c>
      <c r="B20" s="305"/>
      <c r="C20" s="305"/>
      <c r="D20" s="283"/>
      <c r="E20" s="295"/>
      <c r="F20" s="295"/>
      <c r="G20" s="295"/>
      <c r="H20" s="295"/>
      <c r="I20" s="283"/>
    </row>
    <row r="21" spans="1:9" ht="18">
      <c r="A21" s="300" t="s">
        <v>266</v>
      </c>
      <c r="B21" s="300"/>
      <c r="C21" s="300"/>
      <c r="D21" s="283"/>
      <c r="E21" s="295"/>
      <c r="F21" s="306">
        <v>1</v>
      </c>
      <c r="G21" s="306">
        <v>4</v>
      </c>
      <c r="H21" s="295"/>
      <c r="I21" s="283"/>
    </row>
    <row r="22" spans="1:9" ht="18">
      <c r="A22" s="300" t="s">
        <v>267</v>
      </c>
      <c r="B22" s="300"/>
      <c r="C22" s="300"/>
      <c r="D22" s="283"/>
      <c r="E22" s="295"/>
      <c r="F22" s="306">
        <v>1</v>
      </c>
      <c r="G22" s="306">
        <v>3</v>
      </c>
      <c r="H22" s="295"/>
      <c r="I22" s="283"/>
    </row>
    <row r="23" spans="1:9" ht="36">
      <c r="A23" s="305" t="s">
        <v>268</v>
      </c>
      <c r="B23" s="305"/>
      <c r="C23" s="305"/>
      <c r="D23" s="283"/>
      <c r="E23" s="295"/>
      <c r="F23" s="306">
        <v>0</v>
      </c>
      <c r="G23" s="306">
        <v>0</v>
      </c>
      <c r="H23" s="295"/>
      <c r="I23" s="283"/>
    </row>
    <row r="24" spans="1:9" ht="18">
      <c r="A24" s="300" t="s">
        <v>269</v>
      </c>
      <c r="B24" s="300"/>
      <c r="C24" s="300"/>
      <c r="D24" s="283"/>
      <c r="E24" s="295"/>
      <c r="F24" s="306">
        <v>3</v>
      </c>
      <c r="G24" s="306">
        <v>2</v>
      </c>
      <c r="H24" s="295"/>
      <c r="I24" s="283"/>
    </row>
    <row r="25" spans="1:9" ht="18">
      <c r="A25" s="300" t="s">
        <v>270</v>
      </c>
      <c r="B25" s="300"/>
      <c r="C25" s="300"/>
      <c r="D25" s="283"/>
      <c r="E25" s="295"/>
      <c r="F25" s="306">
        <v>2</v>
      </c>
      <c r="G25" s="306">
        <v>2</v>
      </c>
      <c r="H25" s="295"/>
      <c r="I25" s="283"/>
    </row>
    <row r="26" spans="1:9" ht="54">
      <c r="A26" s="305" t="s">
        <v>271</v>
      </c>
      <c r="B26" s="305"/>
      <c r="C26" s="305"/>
      <c r="D26" s="283"/>
      <c r="E26" s="295"/>
      <c r="F26" s="306">
        <v>0</v>
      </c>
      <c r="G26" s="306">
        <v>0</v>
      </c>
      <c r="H26" s="295"/>
      <c r="I26" s="283"/>
    </row>
    <row r="27" spans="1:9" ht="18">
      <c r="A27" s="300" t="s">
        <v>270</v>
      </c>
      <c r="B27" s="300"/>
      <c r="C27" s="300"/>
      <c r="D27" s="283"/>
      <c r="E27" s="295"/>
      <c r="F27" s="306">
        <v>3</v>
      </c>
      <c r="G27" s="306">
        <v>2</v>
      </c>
      <c r="H27" s="295"/>
      <c r="I27" s="283"/>
    </row>
    <row r="28" spans="1:9" ht="18">
      <c r="A28" s="300" t="s">
        <v>272</v>
      </c>
      <c r="B28" s="300"/>
      <c r="C28" s="300"/>
      <c r="D28" s="283"/>
      <c r="E28" s="295"/>
      <c r="F28" s="306">
        <v>2</v>
      </c>
      <c r="G28" s="306">
        <v>2</v>
      </c>
      <c r="H28" s="295"/>
      <c r="I28" s="283"/>
    </row>
    <row r="29" spans="1:9" ht="18">
      <c r="A29" s="300"/>
      <c r="B29" s="300"/>
      <c r="C29" s="300"/>
      <c r="D29" s="287"/>
      <c r="E29" s="307" t="s">
        <v>273</v>
      </c>
      <c r="F29" s="308">
        <f>SUM(F21:F28)</f>
        <v>12</v>
      </c>
      <c r="G29" s="308">
        <f>SUM(G21:G28)</f>
        <v>15</v>
      </c>
      <c r="H29" s="287"/>
      <c r="I29" s="287"/>
    </row>
  </sheetData>
  <mergeCells count="3">
    <mergeCell ref="A6:I6"/>
    <mergeCell ref="A7:I7"/>
    <mergeCell ref="A8: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RA 1</vt:lpstr>
      <vt:lpstr>RA 2</vt:lpstr>
      <vt:lpstr>RA 3</vt:lpstr>
      <vt:lpstr>RA 4</vt:lpstr>
      <vt:lpstr>RA 5</vt:lpstr>
      <vt:lpstr>Sheet1</vt:lpstr>
      <vt:lpstr>RA 5 Measurement</vt:lpstr>
      <vt:lpstr>RA 6</vt:lpstr>
      <vt:lpstr>RA 6 Measurement</vt:lpstr>
      <vt:lpstr>'RA 4'!Print_Area</vt:lpstr>
      <vt:lpstr>'RA 5'!Print_Area</vt:lpstr>
      <vt:lpstr>'RA 5 Measurement'!Print_Area</vt:lpstr>
      <vt:lpstr>'RA 6'!Print_Area</vt:lpstr>
      <vt:lpstr>'RA 4'!Print_Titles</vt:lpstr>
      <vt:lpstr>'RA 5'!Print_Titles</vt:lpstr>
      <vt:lpstr>'RA 5 Measurement'!Print_Titles</vt:lpstr>
      <vt:lpstr>'RA 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cp:lastModifiedBy>
  <cp:lastPrinted>2023-09-13T06:20:56Z</cp:lastPrinted>
  <dcterms:created xsi:type="dcterms:W3CDTF">2023-08-10T04:01:56Z</dcterms:created>
  <dcterms:modified xsi:type="dcterms:W3CDTF">2023-10-06T07:38:00Z</dcterms:modified>
</cp:coreProperties>
</file>