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Grand Total" sheetId="1" r:id="rId1"/>
    <sheet name="Abstract Break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L10" i="2"/>
  <c r="N7" i="2"/>
  <c r="N11" i="2" s="1"/>
  <c r="N8" i="2"/>
  <c r="N9" i="2"/>
  <c r="N6" i="2"/>
  <c r="L7" i="2"/>
  <c r="L8" i="2"/>
  <c r="L9" i="2"/>
  <c r="L6" i="2"/>
  <c r="K7" i="2"/>
  <c r="K8" i="2"/>
  <c r="K9" i="2"/>
  <c r="K6" i="2"/>
  <c r="J15" i="1" l="1"/>
  <c r="M14" i="1"/>
  <c r="N14" i="1" s="1"/>
  <c r="L14" i="1"/>
  <c r="M13" i="1"/>
  <c r="N13" i="1" s="1"/>
  <c r="L13" i="1"/>
  <c r="M12" i="1"/>
  <c r="N12" i="1" s="1"/>
  <c r="L12" i="1"/>
  <c r="M11" i="1"/>
  <c r="N11" i="1" s="1"/>
  <c r="L11" i="1"/>
  <c r="M10" i="1"/>
  <c r="N10" i="1" s="1"/>
  <c r="L10" i="1"/>
  <c r="L15" i="1" s="1"/>
  <c r="N15" i="1" l="1"/>
</calcChain>
</file>

<file path=xl/sharedStrings.xml><?xml version="1.0" encoding="utf-8"?>
<sst xmlns="http://schemas.openxmlformats.org/spreadsheetml/2006/main" count="65" uniqueCount="47">
  <si>
    <t>To, </t>
  </si>
  <si>
    <t>The Plant Head </t>
  </si>
  <si>
    <t>Subject- Regarding for work details of Bill Measurement</t>
  </si>
  <si>
    <t>Shree Nakoda Pipe Impex Pvt.  Ltd.</t>
  </si>
  <si>
    <t>Bill No RA1</t>
  </si>
  <si>
    <t>Tilda Industrial Estate (C.G)</t>
  </si>
  <si>
    <t xml:space="preserve">Date Jan 2023 </t>
  </si>
  <si>
    <t>Sl No</t>
  </si>
  <si>
    <t>Item No</t>
  </si>
  <si>
    <t>DESCRIPTION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</si>
  <si>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</si>
  <si>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</si>
  <si>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</si>
  <si>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</si>
  <si>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</si>
  <si>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</si>
  <si>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</si>
  <si>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</si>
  <si>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</si>
  <si>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</si>
  <si>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</si>
  <si>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</si>
  <si>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>Loading &amp; Unloading</t>
  </si>
  <si>
    <t xml:space="preserve">PAINTING </t>
  </si>
  <si>
    <t>ERECTION</t>
  </si>
  <si>
    <t>4/5</t>
  </si>
  <si>
    <t>Pipe Works</t>
  </si>
  <si>
    <t>RM/Inch</t>
  </si>
  <si>
    <t>*</t>
  </si>
  <si>
    <t>Total</t>
  </si>
  <si>
    <t xml:space="preserve">Sl No </t>
  </si>
  <si>
    <t>Description</t>
  </si>
  <si>
    <t>9 Mts P row</t>
  </si>
  <si>
    <t>9 Mts G row</t>
  </si>
  <si>
    <t>13 MTS G Row</t>
  </si>
  <si>
    <t>13 Mts P Row</t>
  </si>
  <si>
    <t>Crane Rail Line</t>
  </si>
  <si>
    <t>GI Shed Steel</t>
  </si>
  <si>
    <t xml:space="preserve">Loadinng Unloading </t>
  </si>
  <si>
    <t>Pipe Work</t>
  </si>
  <si>
    <t>Total In KGS</t>
  </si>
  <si>
    <t>Total in MT</t>
  </si>
  <si>
    <t>PAINTING</t>
  </si>
  <si>
    <r>
      <rPr>
        <b/>
        <sz val="10.5"/>
        <rFont val="Calibri"/>
        <family val="1"/>
      </rPr>
      <t>NIL</t>
    </r>
  </si>
  <si>
    <t>LOADING  &amp; UN LOADING</t>
  </si>
  <si>
    <t>PIPE WORK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</si>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</sst>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Gisha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Bahnschrift SemiBold"/>
      <family val="2"/>
    </font>
    <font>
      <b/>
      <sz val="10"/>
      <color rgb="FF000000"/>
      <name val="Times New Roman"/>
      <family val="1"/>
    </font>
    <font>
      <b/>
      <sz val="10.5"/>
      <name val="Calibri"/>
      <family val="1"/>
    </font>
    <font>
      <b/>
      <sz val="10.5"/>
      <color rgb="FF000000"/>
      <name val="Calibri"/>
      <family val="2"/>
    </font>
    <font>
      <b/>
      <sz val="10.5"/>
      <name val="Calibri"/>
      <family val="2"/>
    </font>
    <font>
      <b/>
      <sz val="12"/>
      <color theme="0"/>
      <name val="Bahnschrift SemiBold"/>
      <family val="2"/>
    </font>
    <font>
      <sz val="11"/>
      <color theme="0"/>
      <name val="Calibri"/>
      <family val="2"/>
      <scheme val="minor"/>
    </font>
    <font>
      <b/>
      <i/>
      <sz val="11"/>
      <color theme="0"/>
      <name val="Arial Black"/>
      <family val="2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2" fontId="10" fillId="0" borderId="1" xfId="0" applyNumberFormat="1" applyFont="1" applyFill="1" applyBorder="1" applyAlignment="1">
      <alignment horizontal="right" vertical="top" shrinkToFit="1"/>
    </xf>
    <xf numFmtId="2" fontId="10" fillId="0" borderId="1" xfId="0" applyNumberFormat="1" applyFont="1" applyFill="1" applyBorder="1" applyAlignment="1">
      <alignment horizontal="center" vertical="top" shrinkToFit="1"/>
    </xf>
    <xf numFmtId="0" fontId="8" fillId="0" borderId="1" xfId="0" applyFont="1" applyFill="1" applyBorder="1" applyAlignment="1">
      <alignment horizontal="left" wrapText="1"/>
    </xf>
    <xf numFmtId="1" fontId="10" fillId="0" borderId="1" xfId="0" applyNumberFormat="1" applyFont="1" applyFill="1" applyBorder="1" applyAlignment="1">
      <alignment horizontal="right" vertical="top" shrinkToFit="1"/>
    </xf>
    <xf numFmtId="2" fontId="10" fillId="0" borderId="1" xfId="0" applyNumberFormat="1" applyFont="1" applyFill="1" applyBorder="1" applyAlignment="1">
      <alignment horizontal="right" vertical="top" indent="1" shrinkToFit="1"/>
    </xf>
    <xf numFmtId="0" fontId="11" fillId="0" borderId="1" xfId="0" applyFont="1" applyFill="1" applyBorder="1" applyAlignment="1">
      <alignment horizontal="center" vertical="top" wrapText="1"/>
    </xf>
    <xf numFmtId="2" fontId="10" fillId="0" borderId="1" xfId="0" applyNumberFormat="1" applyFont="1" applyFill="1" applyBorder="1" applyAlignment="1">
      <alignment horizontal="left" vertical="top" shrinkToFit="1"/>
    </xf>
    <xf numFmtId="0" fontId="12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vertical="top" wrapText="1"/>
    </xf>
    <xf numFmtId="2" fontId="12" fillId="2" borderId="1" xfId="0" applyNumberFormat="1" applyFont="1" applyFill="1" applyBorder="1" applyAlignment="1">
      <alignment horizontal="center" vertical="top" shrinkToFit="1"/>
    </xf>
    <xf numFmtId="0" fontId="13" fillId="2" borderId="0" xfId="0" applyFont="1" applyFill="1"/>
    <xf numFmtId="49" fontId="14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2" fontId="14" fillId="2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2" fontId="6" fillId="0" borderId="3" xfId="0" applyNumberFormat="1" applyFont="1" applyBorder="1"/>
    <xf numFmtId="2" fontId="6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5" fillId="0" borderId="5" xfId="0" applyFont="1" applyBorder="1"/>
    <xf numFmtId="2" fontId="6" fillId="0" borderId="5" xfId="0" applyNumberFormat="1" applyFont="1" applyBorder="1"/>
    <xf numFmtId="2" fontId="6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/>
    <xf numFmtId="49" fontId="16" fillId="2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wrapText="1"/>
    </xf>
    <xf numFmtId="0" fontId="16" fillId="2" borderId="0" xfId="0" applyFont="1" applyFill="1" applyBorder="1" applyAlignment="1">
      <alignment horizontal="center" wrapText="1"/>
    </xf>
    <xf numFmtId="0" fontId="13" fillId="2" borderId="0" xfId="0" applyFont="1" applyFill="1" applyBorder="1"/>
    <xf numFmtId="0" fontId="1" fillId="0" borderId="0" xfId="0" applyFont="1" applyAlignment="1">
      <alignment horizontal="right" vertical="center"/>
    </xf>
    <xf numFmtId="0" fontId="14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wrapText="1"/>
    </xf>
    <xf numFmtId="2" fontId="10" fillId="0" borderId="6" xfId="0" applyNumberFormat="1" applyFont="1" applyFill="1" applyBorder="1" applyAlignment="1">
      <alignment horizontal="right" vertical="top" shrinkToFi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L24" sqref="L24"/>
    </sheetView>
  </sheetViews>
  <sheetFormatPr defaultRowHeight="15"/>
  <cols>
    <col min="1" max="1" width="7" customWidth="1"/>
    <col min="2" max="2" width="7.28515625" customWidth="1"/>
    <col min="3" max="3" width="20" customWidth="1"/>
    <col min="4" max="4" width="11.7109375" customWidth="1"/>
    <col min="5" max="5" width="8.5703125" customWidth="1"/>
    <col min="6" max="6" width="7" customWidth="1"/>
    <col min="11" max="11" width="13.7109375" customWidth="1"/>
    <col min="12" max="12" width="15.28515625" customWidth="1"/>
    <col min="13" max="13" width="13.7109375" customWidth="1"/>
    <col min="14" max="14" width="15.28515625" customWidth="1"/>
  </cols>
  <sheetData>
    <row r="1" spans="1:14">
      <c r="A1" s="1" t="s">
        <v>0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>
      <c r="A3" s="1" t="s">
        <v>1</v>
      </c>
      <c r="B3" s="1"/>
      <c r="C3" s="2"/>
      <c r="D3" s="2"/>
      <c r="E3" s="2"/>
      <c r="F3" s="2"/>
      <c r="G3" s="2"/>
      <c r="H3" s="2"/>
      <c r="I3" s="46" t="s">
        <v>2</v>
      </c>
      <c r="J3" s="46"/>
      <c r="K3" s="46"/>
      <c r="L3" s="46"/>
      <c r="M3" s="46"/>
      <c r="N3" s="46"/>
    </row>
    <row r="4" spans="1:14">
      <c r="A4" s="1" t="s">
        <v>3</v>
      </c>
      <c r="B4" s="1"/>
      <c r="C4" s="2"/>
      <c r="D4" s="2"/>
      <c r="E4" s="2"/>
      <c r="F4" s="2"/>
      <c r="G4" s="2"/>
      <c r="H4" s="2"/>
      <c r="I4" s="46" t="s">
        <v>4</v>
      </c>
      <c r="J4" s="46"/>
      <c r="K4" s="46"/>
      <c r="L4" s="46"/>
      <c r="M4" s="46"/>
      <c r="N4" s="46"/>
    </row>
    <row r="5" spans="1:14">
      <c r="A5" s="1" t="s">
        <v>5</v>
      </c>
      <c r="B5" s="1"/>
      <c r="C5" s="2"/>
      <c r="D5" s="2"/>
      <c r="E5" s="2"/>
      <c r="F5" s="2"/>
      <c r="G5" s="2"/>
      <c r="H5" s="2"/>
      <c r="I5" s="46" t="s">
        <v>6</v>
      </c>
      <c r="J5" s="46"/>
      <c r="K5" s="46"/>
      <c r="L5" s="46"/>
      <c r="M5" s="46"/>
      <c r="N5" s="46"/>
    </row>
    <row r="6" spans="1:14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4" s="21" customFormat="1" ht="37.5">
      <c r="A8" s="22" t="s">
        <v>7</v>
      </c>
      <c r="B8" s="22" t="s">
        <v>8</v>
      </c>
      <c r="C8" s="22" t="s">
        <v>9</v>
      </c>
      <c r="D8" s="22" t="s">
        <v>10</v>
      </c>
      <c r="E8" s="23" t="s">
        <v>11</v>
      </c>
      <c r="F8" s="23" t="s">
        <v>12</v>
      </c>
      <c r="G8" s="47" t="s">
        <v>13</v>
      </c>
      <c r="H8" s="47"/>
      <c r="I8" s="47" t="s">
        <v>14</v>
      </c>
      <c r="J8" s="47"/>
      <c r="K8" s="47" t="s">
        <v>15</v>
      </c>
      <c r="L8" s="47"/>
      <c r="M8" s="47" t="s">
        <v>16</v>
      </c>
      <c r="N8" s="47"/>
    </row>
    <row r="9" spans="1:14" s="45" customFormat="1">
      <c r="A9" s="42"/>
      <c r="B9" s="42"/>
      <c r="C9" s="42"/>
      <c r="D9" s="42"/>
      <c r="E9" s="43"/>
      <c r="F9" s="43"/>
      <c r="G9" s="44" t="s">
        <v>17</v>
      </c>
      <c r="H9" s="44" t="s">
        <v>18</v>
      </c>
      <c r="I9" s="44" t="s">
        <v>17</v>
      </c>
      <c r="J9" s="44" t="s">
        <v>18</v>
      </c>
      <c r="K9" s="44" t="s">
        <v>17</v>
      </c>
      <c r="L9" s="44" t="s">
        <v>18</v>
      </c>
      <c r="M9" s="44" t="s">
        <v>17</v>
      </c>
      <c r="N9" s="44" t="s">
        <v>18</v>
      </c>
    </row>
    <row r="10" spans="1:14">
      <c r="A10" s="35">
        <v>1</v>
      </c>
      <c r="B10" s="35">
        <v>1</v>
      </c>
      <c r="C10" s="36" t="s">
        <v>19</v>
      </c>
      <c r="D10" s="36" t="s">
        <v>20</v>
      </c>
      <c r="E10" s="37" t="s">
        <v>21</v>
      </c>
      <c r="F10" s="37">
        <v>5700</v>
      </c>
      <c r="G10" s="38"/>
      <c r="H10" s="38"/>
      <c r="I10" s="39"/>
      <c r="J10" s="39"/>
      <c r="K10" s="39">
        <f>'Abstract Break'!L6</f>
        <v>96.251059999999995</v>
      </c>
      <c r="L10" s="40">
        <f>K10*F10</f>
        <v>548631.04200000002</v>
      </c>
      <c r="M10" s="38">
        <f>(K10+I10)</f>
        <v>96.251059999999995</v>
      </c>
      <c r="N10" s="41">
        <f>M10*F10</f>
        <v>548631.04200000002</v>
      </c>
    </row>
    <row r="11" spans="1:14">
      <c r="A11" s="27">
        <v>2</v>
      </c>
      <c r="B11" s="27">
        <v>10</v>
      </c>
      <c r="C11" s="28" t="s">
        <v>22</v>
      </c>
      <c r="D11" s="28" t="s">
        <v>20</v>
      </c>
      <c r="E11" s="29" t="s">
        <v>21</v>
      </c>
      <c r="F11" s="28">
        <v>150</v>
      </c>
      <c r="G11" s="30"/>
      <c r="H11" s="30"/>
      <c r="I11" s="31"/>
      <c r="J11" s="31"/>
      <c r="K11" s="31">
        <f>'Abstract Break'!L9</f>
        <v>1663.4949999999999</v>
      </c>
      <c r="L11" s="33">
        <f>K11*F11</f>
        <v>249524.24999999997</v>
      </c>
      <c r="M11" s="30">
        <f>(K11+I11)</f>
        <v>1663.4949999999999</v>
      </c>
      <c r="N11" s="34">
        <f>M11*F11</f>
        <v>249524.24999999997</v>
      </c>
    </row>
    <row r="12" spans="1:14">
      <c r="A12" s="27">
        <v>3</v>
      </c>
      <c r="B12" s="27">
        <v>9</v>
      </c>
      <c r="C12" s="28" t="s">
        <v>23</v>
      </c>
      <c r="D12" s="28" t="s">
        <v>20</v>
      </c>
      <c r="E12" s="29" t="s">
        <v>21</v>
      </c>
      <c r="F12" s="28">
        <v>1400</v>
      </c>
      <c r="G12" s="30"/>
      <c r="H12" s="30"/>
      <c r="I12" s="31"/>
      <c r="J12" s="31"/>
      <c r="K12" s="31">
        <f>'Abstract Break'!L7</f>
        <v>99.160560000000004</v>
      </c>
      <c r="L12" s="33">
        <f>K12*F12</f>
        <v>138824.78400000001</v>
      </c>
      <c r="M12" s="30">
        <f>K12+I12</f>
        <v>99.160560000000004</v>
      </c>
      <c r="N12" s="34">
        <f>M12*F12</f>
        <v>138824.78400000001</v>
      </c>
    </row>
    <row r="13" spans="1:14">
      <c r="A13" s="27">
        <v>4</v>
      </c>
      <c r="B13" s="27">
        <v>14</v>
      </c>
      <c r="C13" s="28" t="s">
        <v>24</v>
      </c>
      <c r="D13" s="28" t="s">
        <v>20</v>
      </c>
      <c r="E13" s="29" t="s">
        <v>21</v>
      </c>
      <c r="F13" s="28">
        <v>3800</v>
      </c>
      <c r="G13" s="30"/>
      <c r="H13" s="30"/>
      <c r="I13" s="31"/>
      <c r="J13" s="31"/>
      <c r="K13" s="31">
        <f>'Abstract Break'!L8</f>
        <v>59.627539999999996</v>
      </c>
      <c r="L13" s="33">
        <f>K13*F13</f>
        <v>226584.65199999997</v>
      </c>
      <c r="M13" s="30">
        <f>K13+I13</f>
        <v>59.627539999999996</v>
      </c>
      <c r="N13" s="34">
        <f>M13*F13</f>
        <v>226584.65199999997</v>
      </c>
    </row>
    <row r="14" spans="1:14">
      <c r="A14" s="27">
        <v>5</v>
      </c>
      <c r="B14" s="32" t="s">
        <v>25</v>
      </c>
      <c r="C14" s="28" t="s">
        <v>26</v>
      </c>
      <c r="D14" s="28" t="s">
        <v>20</v>
      </c>
      <c r="E14" s="29" t="s">
        <v>27</v>
      </c>
      <c r="F14" s="28">
        <v>75</v>
      </c>
      <c r="G14" s="30"/>
      <c r="H14" s="30"/>
      <c r="I14" s="31"/>
      <c r="J14" s="31"/>
      <c r="K14" s="31">
        <f>'Abstract Break'!L10</f>
        <v>3401.4133333333334</v>
      </c>
      <c r="L14" s="33">
        <f>K14*F14</f>
        <v>255106</v>
      </c>
      <c r="M14" s="30">
        <f>K14+I14</f>
        <v>3401.4133333333334</v>
      </c>
      <c r="N14" s="34">
        <f>M14*F14</f>
        <v>255106</v>
      </c>
    </row>
    <row r="15" spans="1:14" s="21" customFormat="1" ht="18.75">
      <c r="A15" s="24"/>
      <c r="B15" s="24" t="s">
        <v>28</v>
      </c>
      <c r="C15" s="25" t="s">
        <v>29</v>
      </c>
      <c r="D15" s="25" t="s">
        <v>20</v>
      </c>
      <c r="E15" s="25"/>
      <c r="F15" s="25"/>
      <c r="G15" s="25"/>
      <c r="H15" s="25"/>
      <c r="I15" s="26"/>
      <c r="J15" s="26">
        <f>SUM(J10:J13)</f>
        <v>0</v>
      </c>
      <c r="K15" s="26"/>
      <c r="L15" s="26">
        <f>SUM(L10:L14)</f>
        <v>1418670.7279999999</v>
      </c>
      <c r="M15" s="26"/>
      <c r="N15" s="26">
        <f>SUM(N10:N14)</f>
        <v>1418670.7279999999</v>
      </c>
    </row>
    <row r="24" spans="12:12">
      <c r="L24" s="50"/>
    </row>
  </sheetData>
  <mergeCells count="7">
    <mergeCell ref="I3:N3"/>
    <mergeCell ref="I4:N4"/>
    <mergeCell ref="I5:N5"/>
    <mergeCell ref="G8:H8"/>
    <mergeCell ref="I8:J8"/>
    <mergeCell ref="K8:L8"/>
    <mergeCell ref="M8:N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1"/>
  <sheetViews>
    <sheetView workbookViewId="0">
      <selection activeCell="N11" sqref="N11"/>
    </sheetView>
  </sheetViews>
  <sheetFormatPr defaultRowHeight="15"/>
  <cols>
    <col min="2" max="2" width="25.85546875" customWidth="1"/>
    <col min="3" max="11" width="13.5703125" customWidth="1"/>
    <col min="12" max="12" width="16.7109375" customWidth="1"/>
    <col min="13" max="13" width="13.5703125" customWidth="1"/>
    <col min="14" max="14" width="10.85546875" customWidth="1"/>
  </cols>
  <sheetData>
    <row r="5" spans="1:14" ht="36">
      <c r="A5" s="6" t="s">
        <v>30</v>
      </c>
      <c r="B5" s="7" t="s">
        <v>31</v>
      </c>
      <c r="C5" s="6" t="s">
        <v>32</v>
      </c>
      <c r="D5" s="6" t="s">
        <v>33</v>
      </c>
      <c r="E5" s="6" t="s">
        <v>34</v>
      </c>
      <c r="F5" s="6" t="s">
        <v>35</v>
      </c>
      <c r="G5" s="6" t="s">
        <v>36</v>
      </c>
      <c r="H5" s="6" t="s">
        <v>37</v>
      </c>
      <c r="I5" s="6" t="s">
        <v>38</v>
      </c>
      <c r="J5" s="6" t="s">
        <v>39</v>
      </c>
      <c r="K5" s="6" t="s">
        <v>40</v>
      </c>
      <c r="L5" s="6" t="s">
        <v>41</v>
      </c>
      <c r="M5" s="6" t="s">
        <v>12</v>
      </c>
      <c r="N5" s="6" t="s">
        <v>18</v>
      </c>
    </row>
    <row r="6" spans="1:14">
      <c r="A6" s="8">
        <v>1</v>
      </c>
      <c r="B6" s="9" t="s">
        <v>19</v>
      </c>
      <c r="C6" s="10">
        <v>24434.2</v>
      </c>
      <c r="D6" s="11">
        <v>19166.45</v>
      </c>
      <c r="E6" s="11">
        <v>2104.85</v>
      </c>
      <c r="F6" s="11">
        <v>2654.74</v>
      </c>
      <c r="G6" s="10">
        <v>8916.0499999999993</v>
      </c>
      <c r="H6" s="11">
        <v>36623.519999999997</v>
      </c>
      <c r="I6" s="12"/>
      <c r="J6" s="11">
        <v>2351.25</v>
      </c>
      <c r="K6" s="10">
        <f>SUM(C6:J6)</f>
        <v>96251.06</v>
      </c>
      <c r="L6" s="10">
        <f>K6/1000</f>
        <v>96.251059999999995</v>
      </c>
      <c r="M6" s="13">
        <v>5700</v>
      </c>
      <c r="N6" s="11">
        <f>M6*L6</f>
        <v>548631.04200000002</v>
      </c>
    </row>
    <row r="7" spans="1:14">
      <c r="A7" s="8">
        <v>2</v>
      </c>
      <c r="B7" s="9" t="s">
        <v>42</v>
      </c>
      <c r="C7" s="10">
        <v>24434.2</v>
      </c>
      <c r="D7" s="11">
        <v>19166.45</v>
      </c>
      <c r="E7" s="11">
        <v>2104.85</v>
      </c>
      <c r="F7" s="11">
        <v>2654.74</v>
      </c>
      <c r="G7" s="14">
        <v>253.78</v>
      </c>
      <c r="H7" s="11">
        <v>36623.519999999997</v>
      </c>
      <c r="I7" s="12"/>
      <c r="J7" s="11">
        <v>13923.02</v>
      </c>
      <c r="K7" s="10">
        <f t="shared" ref="K7:K9" si="0">SUM(C7:J7)</f>
        <v>99160.56</v>
      </c>
      <c r="L7" s="10">
        <f t="shared" ref="L7:L9" si="1">K7/1000</f>
        <v>99.160560000000004</v>
      </c>
      <c r="M7" s="13">
        <v>1400</v>
      </c>
      <c r="N7" s="11">
        <f t="shared" ref="N7:N10" si="2">M7*L7</f>
        <v>138824.78400000001</v>
      </c>
    </row>
    <row r="8" spans="1:14">
      <c r="A8" s="8">
        <v>3</v>
      </c>
      <c r="B8" s="9" t="s">
        <v>24</v>
      </c>
      <c r="C8" s="10">
        <v>24434.2</v>
      </c>
      <c r="D8" s="11">
        <v>19166.45</v>
      </c>
      <c r="E8" s="11">
        <v>2104.85</v>
      </c>
      <c r="F8" s="11">
        <v>2654.74</v>
      </c>
      <c r="G8" s="10">
        <v>8916.0499999999993</v>
      </c>
      <c r="H8" s="15" t="s">
        <v>43</v>
      </c>
      <c r="I8" s="12"/>
      <c r="J8" s="11">
        <v>2351.25</v>
      </c>
      <c r="K8" s="10">
        <f t="shared" si="0"/>
        <v>59627.539999999994</v>
      </c>
      <c r="L8" s="10">
        <f t="shared" si="1"/>
        <v>59.627539999999996</v>
      </c>
      <c r="M8" s="13">
        <v>3800</v>
      </c>
      <c r="N8" s="11">
        <f t="shared" si="2"/>
        <v>226584.65199999997</v>
      </c>
    </row>
    <row r="9" spans="1:14">
      <c r="A9" s="8">
        <v>4</v>
      </c>
      <c r="B9" s="9" t="s">
        <v>44</v>
      </c>
      <c r="C9" s="12"/>
      <c r="D9" s="12"/>
      <c r="E9" s="12"/>
      <c r="F9" s="12"/>
      <c r="G9" s="12"/>
      <c r="H9" s="12"/>
      <c r="I9" s="16">
        <v>1663495</v>
      </c>
      <c r="J9" s="12"/>
      <c r="K9" s="10">
        <f t="shared" si="0"/>
        <v>1663495</v>
      </c>
      <c r="L9" s="10">
        <f t="shared" si="1"/>
        <v>1663.4949999999999</v>
      </c>
      <c r="M9" s="13">
        <v>150</v>
      </c>
      <c r="N9" s="11">
        <f t="shared" si="2"/>
        <v>249524.24999999997</v>
      </c>
    </row>
    <row r="10" spans="1:14">
      <c r="A10" s="8">
        <v>5</v>
      </c>
      <c r="B10" s="9" t="s">
        <v>45</v>
      </c>
      <c r="C10" s="12"/>
      <c r="D10" s="12"/>
      <c r="E10" s="12"/>
      <c r="F10" s="12"/>
      <c r="G10" s="12"/>
      <c r="H10" s="12"/>
      <c r="I10" s="12"/>
      <c r="J10" s="12"/>
      <c r="K10" s="12"/>
      <c r="L10" s="49">
        <f>N10/M10</f>
        <v>3401.4133333333334</v>
      </c>
      <c r="M10" s="48">
        <v>75</v>
      </c>
      <c r="N10" s="11">
        <v>255106</v>
      </c>
    </row>
    <row r="11" spans="1:14" ht="15" customHeight="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 t="s">
        <v>46</v>
      </c>
      <c r="M11" s="18"/>
      <c r="N11" s="20">
        <f>SUM(N6:N10)</f>
        <v>1418670.7279999999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Grand Total</vt:lpstr>
      <vt:lpstr>Abstract Break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2023-08-09T06:04:43Z</dcterms:created>
  <dcterms:modified xsi:type="dcterms:W3CDTF">2023-09-23T11:56:58Z</dcterms:modified>
</cp:coreProperties>
</file>