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RA-1" sheetId="1" r:id="rId1"/>
    <sheet name="RA-2" sheetId="2" r:id="rId2"/>
    <sheet name="RA-3" sheetId="4" r:id="rId3"/>
    <sheet name="RA-4" sheetId="5" r:id="rId4"/>
    <sheet name="RA-5" sheetId="3" r:id="rId5"/>
    <sheet name="RA-6" sheetId="6" r:id="rId6"/>
    <sheet name="RA 7" sheetId="7" r:id="rId7"/>
    <sheet name="RA 8" sheetId="8" r:id="rId8"/>
  </sheets>
  <definedNames>
    <definedName name="_xlnm.Print_Area" localSheetId="6">'RA 7'!$A$1:$M$37</definedName>
    <definedName name="_xlnm.Print_Area" localSheetId="0">'RA-1'!$A$1:$M$37</definedName>
    <definedName name="_xlnm.Print_Area" localSheetId="1">'RA-2'!$A$1:$M$35</definedName>
    <definedName name="_xlnm.Print_Area" localSheetId="2">'RA-3'!$A$1:$M$34</definedName>
    <definedName name="_xlnm.Print_Area" localSheetId="3">'RA-4'!$A$1:$M$36</definedName>
    <definedName name="_xlnm.Print_Area" localSheetId="4">'RA-5'!$A$1:$M$41</definedName>
    <definedName name="_xlnm.Print_Area" localSheetId="5">'RA-6'!$A$1:$M$36</definedName>
  </definedNames>
  <calcPr calcId="144525"/>
</workbook>
</file>

<file path=xl/calcChain.xml><?xml version="1.0" encoding="utf-8"?>
<calcChain xmlns="http://schemas.openxmlformats.org/spreadsheetml/2006/main">
  <c r="G23" i="1" l="1"/>
  <c r="G21" i="1"/>
  <c r="I14" i="6" l="1"/>
  <c r="J14" i="6"/>
  <c r="K14" i="6"/>
  <c r="L14" i="6"/>
  <c r="F12" i="6"/>
  <c r="F10" i="3"/>
  <c r="F9" i="3"/>
  <c r="F10" i="5"/>
  <c r="F8" i="5"/>
  <c r="F10" i="2"/>
  <c r="F8" i="2"/>
  <c r="F7" i="2"/>
  <c r="F9" i="1"/>
  <c r="F10" i="1"/>
  <c r="F8" i="1"/>
  <c r="F7" i="1"/>
  <c r="J12" i="7" l="1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K6" i="7" s="1"/>
  <c r="K7" i="7" l="1"/>
  <c r="I13" i="7"/>
  <c r="J13" i="7"/>
  <c r="L7" i="7"/>
  <c r="K9" i="7"/>
  <c r="L9" i="7"/>
  <c r="L8" i="7"/>
  <c r="K8" i="7"/>
  <c r="L12" i="7"/>
  <c r="K12" i="7"/>
  <c r="K11" i="7"/>
  <c r="L11" i="7"/>
  <c r="L10" i="7"/>
  <c r="K10" i="7"/>
  <c r="H13" i="7"/>
  <c r="L6" i="7"/>
  <c r="K13" i="7" l="1"/>
  <c r="L13" i="7"/>
  <c r="J10" i="5"/>
  <c r="I10" i="5"/>
  <c r="H10" i="5"/>
  <c r="J9" i="5"/>
  <c r="I9" i="5"/>
  <c r="H9" i="5"/>
  <c r="L9" i="5" s="1"/>
  <c r="J8" i="5"/>
  <c r="I8" i="5"/>
  <c r="H8" i="5"/>
  <c r="J7" i="5"/>
  <c r="I7" i="5"/>
  <c r="H7" i="5"/>
  <c r="L10" i="5" l="1"/>
  <c r="J11" i="5"/>
  <c r="H11" i="5"/>
  <c r="I11" i="5"/>
  <c r="K9" i="5"/>
  <c r="K8" i="5"/>
  <c r="L8" i="5"/>
  <c r="K10" i="5"/>
  <c r="K7" i="5"/>
  <c r="L7" i="5"/>
  <c r="L11" i="5" l="1"/>
  <c r="K11" i="5"/>
  <c r="J10" i="4" l="1"/>
  <c r="I10" i="4"/>
  <c r="K10" i="4" s="1"/>
  <c r="H10" i="4"/>
  <c r="J9" i="4"/>
  <c r="I9" i="4"/>
  <c r="H9" i="4"/>
  <c r="J8" i="4"/>
  <c r="I8" i="4"/>
  <c r="H8" i="4"/>
  <c r="J7" i="4"/>
  <c r="I7" i="4"/>
  <c r="H7" i="4"/>
  <c r="J10" i="2"/>
  <c r="I10" i="2"/>
  <c r="H10" i="2"/>
  <c r="I9" i="2"/>
  <c r="H9" i="2"/>
  <c r="L9" i="2" s="1"/>
  <c r="J8" i="2"/>
  <c r="I8" i="2"/>
  <c r="H8" i="2"/>
  <c r="J7" i="2"/>
  <c r="I7" i="2"/>
  <c r="H7" i="2"/>
  <c r="H11" i="1"/>
  <c r="L11" i="1" s="1"/>
  <c r="E11" i="1"/>
  <c r="I11" i="1" s="1"/>
  <c r="J10" i="1"/>
  <c r="H10" i="1"/>
  <c r="E10" i="1"/>
  <c r="I10" i="1" s="1"/>
  <c r="J9" i="1"/>
  <c r="H9" i="1"/>
  <c r="L9" i="1" s="1"/>
  <c r="E9" i="1"/>
  <c r="I9" i="1" s="1"/>
  <c r="J8" i="1"/>
  <c r="H8" i="1"/>
  <c r="E8" i="1"/>
  <c r="I8" i="1" s="1"/>
  <c r="J7" i="1"/>
  <c r="I7" i="1"/>
  <c r="H7" i="1"/>
  <c r="H12" i="1" s="1"/>
  <c r="E7" i="1"/>
  <c r="I11" i="4" l="1"/>
  <c r="K8" i="4"/>
  <c r="K9" i="4"/>
  <c r="H11" i="4"/>
  <c r="L10" i="4"/>
  <c r="L9" i="4"/>
  <c r="J11" i="4"/>
  <c r="K8" i="2"/>
  <c r="H11" i="2"/>
  <c r="K9" i="2"/>
  <c r="K7" i="2"/>
  <c r="I11" i="2"/>
  <c r="L10" i="2"/>
  <c r="J11" i="2"/>
  <c r="J12" i="1"/>
  <c r="K7" i="4"/>
  <c r="L8" i="4"/>
  <c r="L7" i="4"/>
  <c r="K10" i="2"/>
  <c r="L8" i="2"/>
  <c r="L7" i="2"/>
  <c r="K8" i="1"/>
  <c r="I12" i="1"/>
  <c r="K10" i="1"/>
  <c r="K7" i="1"/>
  <c r="K12" i="1" s="1"/>
  <c r="K9" i="1"/>
  <c r="K11" i="1"/>
  <c r="L8" i="1"/>
  <c r="L10" i="1"/>
  <c r="L7" i="1"/>
  <c r="K11" i="4" l="1"/>
  <c r="L11" i="4"/>
  <c r="K11" i="2"/>
  <c r="L11" i="2"/>
  <c r="L12" i="1"/>
  <c r="I13" i="6" l="1"/>
  <c r="D13" i="6"/>
  <c r="H13" i="6" s="1"/>
  <c r="L13" i="6" s="1"/>
  <c r="J12" i="6"/>
  <c r="I12" i="6"/>
  <c r="D12" i="6"/>
  <c r="H12" i="6" s="1"/>
  <c r="J11" i="6"/>
  <c r="I11" i="6"/>
  <c r="H11" i="6"/>
  <c r="D11" i="6"/>
  <c r="J10" i="6"/>
  <c r="I10" i="6"/>
  <c r="D10" i="6"/>
  <c r="H10" i="6" s="1"/>
  <c r="J9" i="6"/>
  <c r="I9" i="6"/>
  <c r="H9" i="6"/>
  <c r="D9" i="6"/>
  <c r="J8" i="6"/>
  <c r="I8" i="6"/>
  <c r="H8" i="6"/>
  <c r="L8" i="6" s="1"/>
  <c r="J7" i="6"/>
  <c r="I7" i="6"/>
  <c r="H7" i="6"/>
  <c r="K7" i="6" s="1"/>
  <c r="L9" i="6" l="1"/>
  <c r="K11" i="6"/>
  <c r="H14" i="6"/>
  <c r="L12" i="6"/>
  <c r="K12" i="6"/>
  <c r="L10" i="6"/>
  <c r="K10" i="6"/>
  <c r="L7" i="6"/>
  <c r="K8" i="6"/>
  <c r="L11" i="6"/>
  <c r="K9" i="6"/>
  <c r="K13" i="6"/>
  <c r="M11" i="3" l="1"/>
  <c r="M10" i="3"/>
  <c r="M9" i="3"/>
  <c r="J10" i="3" l="1"/>
  <c r="H10" i="3"/>
  <c r="I10" i="3"/>
  <c r="J9" i="3"/>
  <c r="H9" i="3"/>
  <c r="I9" i="3"/>
  <c r="J8" i="3"/>
  <c r="I8" i="3"/>
  <c r="H8" i="3"/>
  <c r="H11" i="3" s="1"/>
  <c r="J11" i="3" l="1"/>
  <c r="K9" i="3"/>
  <c r="L10" i="3"/>
  <c r="I11" i="3"/>
  <c r="L9" i="3"/>
  <c r="K8" i="3"/>
  <c r="K10" i="3"/>
  <c r="L8" i="3"/>
  <c r="K11" i="3" l="1"/>
  <c r="L11" i="3"/>
</calcChain>
</file>

<file path=xl/sharedStrings.xml><?xml version="1.0" encoding="utf-8"?>
<sst xmlns="http://schemas.openxmlformats.org/spreadsheetml/2006/main" count="292" uniqueCount="75">
  <si>
    <t>Bill Name:- GI 2</t>
  </si>
  <si>
    <t>Month - May 2023</t>
  </si>
  <si>
    <t>Bill No RA 5</t>
  </si>
  <si>
    <t>SHREE  NAKODA PIPE IMPEX Ltd TILDA
Summary of (Cooling Tower ) RA1</t>
  </si>
  <si>
    <t>S.no</t>
  </si>
  <si>
    <t>DESCRIPTION</t>
  </si>
  <si>
    <t>Unit</t>
  </si>
  <si>
    <t>Vikas Quantity</t>
  </si>
  <si>
    <t>NAKODA QTY.</t>
  </si>
  <si>
    <t>ARCHCONS
QTY.</t>
  </si>
  <si>
    <t>Rate</t>
  </si>
  <si>
    <t>NAKODA
Amount</t>
  </si>
  <si>
    <t>ARCHCONS 
Amount</t>
  </si>
  <si>
    <t>DIFF Amount</t>
  </si>
  <si>
    <t>Ref</t>
  </si>
  <si>
    <t xml:space="preserve">WITH Nakoda </t>
  </si>
  <si>
    <t>WITH Archons</t>
  </si>
  <si>
    <t>FABRICATIONS</t>
  </si>
  <si>
    <t>MT</t>
  </si>
  <si>
    <t xml:space="preserve">PAINTING </t>
  </si>
  <si>
    <t>ERECTION</t>
  </si>
  <si>
    <t>Total</t>
  </si>
  <si>
    <t>RA 5</t>
  </si>
  <si>
    <t xml:space="preserve">Abhishek Acharya </t>
  </si>
  <si>
    <t>Billing engineer</t>
  </si>
  <si>
    <t>Nakoda Pipe Impex Pvt Ltd</t>
  </si>
  <si>
    <t>Bheeshma Verma</t>
  </si>
  <si>
    <t>Nakoda pipe impex pvt Ltd</t>
  </si>
  <si>
    <t>Month - June 2023</t>
  </si>
  <si>
    <t>Bill No RA 6</t>
  </si>
  <si>
    <t>Shree Nakoda Pipe Impex Pvt Ltd</t>
  </si>
  <si>
    <t>Fabrications build up</t>
  </si>
  <si>
    <t>GI RA 6</t>
  </si>
  <si>
    <t>Erection Build Up</t>
  </si>
  <si>
    <t>Fabrications</t>
  </si>
  <si>
    <t>Erection</t>
  </si>
  <si>
    <t>Loading &amp; Unloading</t>
  </si>
  <si>
    <t>Pipe Work</t>
  </si>
  <si>
    <t>RM</t>
  </si>
  <si>
    <t>Abhishek Acharya</t>
  </si>
  <si>
    <t>Billing Engineer</t>
  </si>
  <si>
    <t xml:space="preserve">Bheeshma Verma </t>
  </si>
  <si>
    <t>Bill Name:- GI2</t>
  </si>
  <si>
    <t>Bill No RA 1</t>
  </si>
  <si>
    <t>RA1</t>
  </si>
  <si>
    <t>Per Inch/Per Dia</t>
  </si>
  <si>
    <t>Loading &amp; Unloading works</t>
  </si>
  <si>
    <t>*</t>
  </si>
  <si>
    <t>Note</t>
  </si>
  <si>
    <t>The rate &amp; Quantity of pipe work has been calculated from average of dia of pipes from work order as the rate differs for different sizes of dia</t>
  </si>
  <si>
    <t>Bill No RA 2</t>
  </si>
  <si>
    <t>RA3</t>
  </si>
  <si>
    <t>Inches</t>
  </si>
  <si>
    <t>DISMANTLING</t>
  </si>
  <si>
    <t>Bill No RA 3</t>
  </si>
  <si>
    <t>Bill No RA 7</t>
  </si>
  <si>
    <t>Month - July 2023</t>
  </si>
  <si>
    <t>Bill No RA 4</t>
  </si>
  <si>
    <t>RA 4</t>
  </si>
  <si>
    <t>Nakoda pipe Impex Pvt Ltd</t>
  </si>
  <si>
    <t>Blling Engineer</t>
  </si>
  <si>
    <t>Manager (GI)</t>
  </si>
  <si>
    <t>RA2</t>
  </si>
  <si>
    <t>SHREE  NAKODA PIPE IMPEX Ltd TILDA</t>
  </si>
  <si>
    <t>GI RA 7</t>
  </si>
  <si>
    <t>Manager {GI-2}</t>
  </si>
  <si>
    <t>Manager {G.I-2}</t>
  </si>
  <si>
    <t>Seeraj Ansari</t>
  </si>
  <si>
    <t>Arsh Engineering</t>
  </si>
  <si>
    <t>Siraj Ahmed Ansari</t>
  </si>
  <si>
    <t>Arsh farbrications</t>
  </si>
  <si>
    <t>Amount Changed As according to Payment</t>
  </si>
  <si>
    <t>by Siraj Ansari</t>
  </si>
  <si>
    <t>Comaprision Chart</t>
  </si>
  <si>
    <t xml:space="preserve">Incharge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</si>
</sst>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color theme="0"/>
      <name val="Artifakt Element Heavy"/>
      <family val="2"/>
    </font>
    <font>
      <b/>
      <sz val="11"/>
      <name val="Arial"/>
      <family val="2"/>
    </font>
    <font>
      <sz val="11"/>
      <color rgb="FFFF0000"/>
      <name val="Artifakt Element Black"/>
      <family val="2"/>
    </font>
    <font>
      <sz val="11"/>
      <color theme="1"/>
      <name val="Artifakt Element Black"/>
      <family val="2"/>
    </font>
    <font>
      <b/>
      <sz val="9"/>
      <name val="Arial Black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1"/>
      <name val="Artifakt Element Heavy"/>
      <family val="2"/>
    </font>
    <font>
      <b/>
      <sz val="11"/>
      <color rgb="FFFF0000"/>
      <name val="Artifakt Element Heavy"/>
      <family val="2"/>
    </font>
    <font>
      <b/>
      <sz val="10"/>
      <name val="Bahnschrift SemiBold SemiConden"/>
      <family val="2"/>
    </font>
    <font>
      <sz val="10"/>
      <name val="Bahnschrift SemiBold SemiConden"/>
      <family val="2"/>
    </font>
    <font>
      <sz val="11"/>
      <color theme="1"/>
      <name val="Artifakt Element Heavy"/>
      <family val="2"/>
    </font>
    <font>
      <sz val="11"/>
      <color rgb="FFFF0000"/>
      <name val="Algerian"/>
      <family val="5"/>
    </font>
    <font>
      <b/>
      <sz val="10"/>
      <name val="Bahnschrift SemiBold"/>
      <family val="2"/>
    </font>
    <font>
      <sz val="10"/>
      <name val="Bahnschrift SemiBold"/>
      <family val="2"/>
    </font>
    <font>
      <b/>
      <sz val="10"/>
      <color theme="1"/>
      <name val="Bahnschrift SemiBold"/>
      <family val="2"/>
    </font>
    <font>
      <b/>
      <sz val="10"/>
      <name val="Arial"/>
      <family val="2"/>
    </font>
    <font>
      <sz val="11"/>
      <color rgb="FFFF0000"/>
      <name val="Artifakt Element Heavy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2" fontId="3" fillId="2" borderId="1" xfId="0" applyNumberFormat="1" applyFont="1" applyFill="1" applyBorder="1"/>
    <xf numFmtId="0" fontId="0" fillId="0" borderId="0" xfId="0" applyFont="1"/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2" borderId="7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4" fillId="0" borderId="1" xfId="0" applyFont="1" applyBorder="1"/>
    <xf numFmtId="2" fontId="14" fillId="0" borderId="1" xfId="0" applyNumberFormat="1" applyFont="1" applyBorder="1"/>
    <xf numFmtId="0" fontId="14" fillId="0" borderId="3" xfId="0" applyFont="1" applyBorder="1"/>
    <xf numFmtId="0" fontId="13" fillId="0" borderId="3" xfId="0" applyFont="1" applyBorder="1"/>
    <xf numFmtId="2" fontId="14" fillId="0" borderId="3" xfId="0" applyNumberFormat="1" applyFont="1" applyBorder="1"/>
    <xf numFmtId="0" fontId="3" fillId="2" borderId="3" xfId="0" applyFont="1" applyFill="1" applyBorder="1"/>
    <xf numFmtId="43" fontId="3" fillId="2" borderId="3" xfId="1" applyFont="1" applyFill="1" applyBorder="1"/>
    <xf numFmtId="0" fontId="14" fillId="0" borderId="0" xfId="0" applyFont="1"/>
    <xf numFmtId="0" fontId="14" fillId="0" borderId="0" xfId="0" applyFont="1" applyBorder="1"/>
    <xf numFmtId="0" fontId="0" fillId="0" borderId="0" xfId="0" applyBorder="1"/>
    <xf numFmtId="0" fontId="15" fillId="0" borderId="0" xfId="0" applyFont="1"/>
    <xf numFmtId="0" fontId="15" fillId="0" borderId="0" xfId="0" applyFont="1" applyAlignment="1">
      <alignment horizontal="right"/>
    </xf>
    <xf numFmtId="0" fontId="3" fillId="2" borderId="7" xfId="0" applyFont="1" applyFill="1" applyBorder="1" applyAlignment="1">
      <alignment horizontal="center" vertical="center" wrapText="1"/>
    </xf>
    <xf numFmtId="2" fontId="0" fillId="0" borderId="0" xfId="0" applyNumberFormat="1"/>
    <xf numFmtId="43" fontId="0" fillId="0" borderId="0" xfId="0" applyNumberFormat="1"/>
    <xf numFmtId="0" fontId="4" fillId="0" borderId="0" xfId="0" applyFont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ill="1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164" fontId="3" fillId="2" borderId="0" xfId="0" applyNumberFormat="1" applyFont="1" applyFill="1" applyBorder="1"/>
    <xf numFmtId="0" fontId="17" fillId="0" borderId="0" xfId="0" applyFont="1" applyBorder="1"/>
    <xf numFmtId="0" fontId="18" fillId="0" borderId="0" xfId="0" applyFont="1" applyBorder="1"/>
    <xf numFmtId="2" fontId="18" fillId="0" borderId="0" xfId="0" applyNumberFormat="1" applyFont="1" applyBorder="1"/>
    <xf numFmtId="0" fontId="19" fillId="0" borderId="0" xfId="0" applyFont="1" applyBorder="1"/>
    <xf numFmtId="0" fontId="20" fillId="0" borderId="0" xfId="0" applyFont="1" applyBorder="1"/>
    <xf numFmtId="0" fontId="3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3" fillId="2" borderId="8" xfId="0" applyFont="1" applyFill="1" applyBorder="1"/>
    <xf numFmtId="164" fontId="3" fillId="2" borderId="8" xfId="0" applyNumberFormat="1" applyFont="1" applyFill="1" applyBorder="1"/>
    <xf numFmtId="0" fontId="18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left" vertical="center" wrapText="1"/>
    </xf>
    <xf numFmtId="2" fontId="18" fillId="0" borderId="0" xfId="0" applyNumberFormat="1" applyFont="1" applyBorder="1" applyAlignment="1">
      <alignment horizontal="right" vertical="center" wrapText="1"/>
    </xf>
    <xf numFmtId="0" fontId="19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17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17" fillId="0" borderId="9" xfId="0" applyFont="1" applyBorder="1"/>
    <xf numFmtId="0" fontId="19" fillId="0" borderId="9" xfId="0" applyFont="1" applyBorder="1"/>
    <xf numFmtId="0" fontId="18" fillId="0" borderId="9" xfId="0" applyFont="1" applyBorder="1"/>
    <xf numFmtId="0" fontId="17" fillId="0" borderId="10" xfId="0" applyFont="1" applyBorder="1"/>
    <xf numFmtId="0" fontId="19" fillId="0" borderId="10" xfId="0" applyFont="1" applyBorder="1"/>
    <xf numFmtId="0" fontId="18" fillId="0" borderId="10" xfId="0" applyFont="1" applyBorder="1"/>
    <xf numFmtId="0" fontId="17" fillId="0" borderId="11" xfId="0" applyFont="1" applyBorder="1"/>
    <xf numFmtId="0" fontId="19" fillId="0" borderId="11" xfId="0" applyFont="1" applyBorder="1"/>
    <xf numFmtId="0" fontId="18" fillId="0" borderId="11" xfId="0" applyFont="1" applyBorder="1"/>
    <xf numFmtId="0" fontId="0" fillId="0" borderId="8" xfId="0" applyFont="1" applyBorder="1"/>
    <xf numFmtId="2" fontId="18" fillId="0" borderId="11" xfId="0" applyNumberFormat="1" applyFont="1" applyBorder="1"/>
    <xf numFmtId="2" fontId="18" fillId="0" borderId="9" xfId="0" applyNumberFormat="1" applyFont="1" applyBorder="1"/>
    <xf numFmtId="2" fontId="18" fillId="0" borderId="10" xfId="0" applyNumberFormat="1" applyFont="1" applyBorder="1"/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right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7"/>
  <sheetViews>
    <sheetView view="pageBreakPreview" topLeftCell="A10" zoomScale="115" zoomScaleNormal="100" zoomScaleSheetLayoutView="115" workbookViewId="0">
      <selection activeCell="C20" sqref="C20"/>
    </sheetView>
  </sheetViews>
  <sheetFormatPr defaultRowHeight="15" x14ac:dyDescent="0.25"/>
  <cols>
    <col min="1" max="1" width="3.7109375" style="35" customWidth="1"/>
    <col min="2" max="2" width="31" style="35" customWidth="1"/>
    <col min="3" max="3" width="15" style="35" customWidth="1"/>
    <col min="4" max="4" width="12.28515625" style="35" bestFit="1" customWidth="1"/>
    <col min="5" max="5" width="9.28515625" style="35" bestFit="1" customWidth="1"/>
    <col min="6" max="6" width="9.140625" style="35"/>
    <col min="7" max="7" width="11" style="35" bestFit="1" customWidth="1"/>
    <col min="8" max="12" width="13.28515625" style="35" customWidth="1"/>
    <col min="13" max="13" width="9.140625" style="35"/>
  </cols>
  <sheetData>
    <row r="1" spans="1:13" x14ac:dyDescent="0.25">
      <c r="A1" s="34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25">
      <c r="A2" s="34" t="s">
        <v>43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16.5" thickBot="1" x14ac:dyDescent="0.3">
      <c r="A4" s="81" t="s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13" s="47" customFormat="1" ht="48.75" thickTop="1" thickBot="1" x14ac:dyDescent="0.3">
      <c r="A5" s="46" t="s">
        <v>4</v>
      </c>
      <c r="B5" s="46" t="s">
        <v>5</v>
      </c>
      <c r="C5" s="46" t="s">
        <v>6</v>
      </c>
      <c r="D5" s="46" t="s">
        <v>7</v>
      </c>
      <c r="E5" s="46" t="s">
        <v>8</v>
      </c>
      <c r="F5" s="46" t="s">
        <v>9</v>
      </c>
      <c r="G5" s="46" t="s">
        <v>10</v>
      </c>
      <c r="H5" s="46" t="s">
        <v>7</v>
      </c>
      <c r="I5" s="46" t="s">
        <v>11</v>
      </c>
      <c r="J5" s="46" t="s">
        <v>12</v>
      </c>
      <c r="K5" s="83" t="s">
        <v>13</v>
      </c>
      <c r="L5" s="83"/>
      <c r="M5" s="46" t="s">
        <v>14</v>
      </c>
    </row>
    <row r="6" spans="1:13" s="47" customFormat="1" ht="33" thickTop="1" thickBot="1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 t="s">
        <v>15</v>
      </c>
      <c r="L6" s="46" t="s">
        <v>16</v>
      </c>
      <c r="M6" s="46"/>
    </row>
    <row r="7" spans="1:13" s="60" customFormat="1" ht="15" customHeight="1" thickTop="1" x14ac:dyDescent="0.25">
      <c r="A7" s="56">
        <v>1</v>
      </c>
      <c r="B7" s="57" t="s">
        <v>17</v>
      </c>
      <c r="C7" s="58" t="s">
        <v>18</v>
      </c>
      <c r="D7" s="50">
        <v>96.25</v>
      </c>
      <c r="E7" s="50">
        <f>D7</f>
        <v>96.25</v>
      </c>
      <c r="F7" s="59">
        <f>E7</f>
        <v>96.25</v>
      </c>
      <c r="G7" s="56">
        <v>5700</v>
      </c>
      <c r="H7" s="50">
        <f>G7*D7</f>
        <v>548625</v>
      </c>
      <c r="I7" s="50">
        <f>G7*E7</f>
        <v>548625</v>
      </c>
      <c r="J7" s="50">
        <f>G7*F7</f>
        <v>548625</v>
      </c>
      <c r="K7" s="50">
        <f>H7-I7</f>
        <v>0</v>
      </c>
      <c r="L7" s="50">
        <f>H7-J7</f>
        <v>0</v>
      </c>
      <c r="M7" s="58" t="s">
        <v>44</v>
      </c>
    </row>
    <row r="8" spans="1:13" s="60" customFormat="1" ht="15" customHeight="1" x14ac:dyDescent="0.25">
      <c r="A8" s="56">
        <v>2</v>
      </c>
      <c r="B8" s="57" t="s">
        <v>19</v>
      </c>
      <c r="C8" s="58" t="s">
        <v>18</v>
      </c>
      <c r="D8" s="50">
        <v>99.16</v>
      </c>
      <c r="E8" s="50">
        <f t="shared" ref="E8:E11" si="0">D8</f>
        <v>99.16</v>
      </c>
      <c r="F8" s="59">
        <f>E8</f>
        <v>99.16</v>
      </c>
      <c r="G8" s="56">
        <v>1400</v>
      </c>
      <c r="H8" s="50">
        <f t="shared" ref="H8:H11" si="1">G8*D8</f>
        <v>138824</v>
      </c>
      <c r="I8" s="50">
        <f t="shared" ref="I8:I11" si="2">G8*E8</f>
        <v>138824</v>
      </c>
      <c r="J8" s="50">
        <f t="shared" ref="J8:J10" si="3">G8*F8</f>
        <v>138824</v>
      </c>
      <c r="K8" s="50">
        <f t="shared" ref="K8:K11" si="4">H8-I8</f>
        <v>0</v>
      </c>
      <c r="L8" s="50">
        <f t="shared" ref="L8:L11" si="5">H8-J8</f>
        <v>0</v>
      </c>
      <c r="M8" s="58" t="s">
        <v>44</v>
      </c>
    </row>
    <row r="9" spans="1:13" s="60" customFormat="1" ht="15" customHeight="1" x14ac:dyDescent="0.25">
      <c r="A9" s="54">
        <v>3</v>
      </c>
      <c r="B9" s="53" t="s">
        <v>37</v>
      </c>
      <c r="C9" s="51" t="s">
        <v>45</v>
      </c>
      <c r="D9" s="52">
        <v>1126.4744000000001</v>
      </c>
      <c r="E9" s="52">
        <f t="shared" si="0"/>
        <v>1126.4744000000001</v>
      </c>
      <c r="F9" s="59">
        <f t="shared" ref="F9:F10" si="6">E9</f>
        <v>1126.4744000000001</v>
      </c>
      <c r="G9" s="54">
        <v>226.46106490070929</v>
      </c>
      <c r="H9" s="55">
        <f t="shared" si="1"/>
        <v>255102.59220738756</v>
      </c>
      <c r="I9" s="55">
        <f t="shared" si="2"/>
        <v>255102.59220738756</v>
      </c>
      <c r="J9" s="55">
        <f t="shared" si="3"/>
        <v>255102.59220738756</v>
      </c>
      <c r="K9" s="55">
        <f t="shared" si="4"/>
        <v>0</v>
      </c>
      <c r="L9" s="55">
        <f t="shared" si="5"/>
        <v>0</v>
      </c>
      <c r="M9" s="51" t="s">
        <v>44</v>
      </c>
    </row>
    <row r="10" spans="1:13" s="60" customFormat="1" ht="15" customHeight="1" x14ac:dyDescent="0.25">
      <c r="A10" s="56">
        <v>4</v>
      </c>
      <c r="B10" s="57" t="s">
        <v>35</v>
      </c>
      <c r="C10" s="58" t="s">
        <v>18</v>
      </c>
      <c r="D10" s="50">
        <v>59.63</v>
      </c>
      <c r="E10" s="50">
        <f t="shared" si="0"/>
        <v>59.63</v>
      </c>
      <c r="F10" s="59">
        <f t="shared" si="6"/>
        <v>59.63</v>
      </c>
      <c r="G10" s="56">
        <v>3800</v>
      </c>
      <c r="H10" s="50">
        <f t="shared" si="1"/>
        <v>226594</v>
      </c>
      <c r="I10" s="50">
        <f t="shared" si="2"/>
        <v>226594</v>
      </c>
      <c r="J10" s="50">
        <f t="shared" si="3"/>
        <v>226594</v>
      </c>
      <c r="K10" s="50">
        <f t="shared" si="4"/>
        <v>0</v>
      </c>
      <c r="L10" s="50">
        <f t="shared" si="5"/>
        <v>0</v>
      </c>
      <c r="M10" s="58" t="s">
        <v>44</v>
      </c>
    </row>
    <row r="11" spans="1:13" s="60" customFormat="1" ht="15" customHeight="1" thickBot="1" x14ac:dyDescent="0.3">
      <c r="A11" s="56">
        <v>5</v>
      </c>
      <c r="B11" s="57" t="s">
        <v>46</v>
      </c>
      <c r="C11" s="58" t="s">
        <v>18</v>
      </c>
      <c r="D11" s="50">
        <v>1663.5</v>
      </c>
      <c r="E11" s="50">
        <f t="shared" si="0"/>
        <v>1663.5</v>
      </c>
      <c r="F11" s="59"/>
      <c r="G11" s="56">
        <v>150</v>
      </c>
      <c r="H11" s="50">
        <f t="shared" si="1"/>
        <v>249525</v>
      </c>
      <c r="I11" s="50">
        <f t="shared" si="2"/>
        <v>249525</v>
      </c>
      <c r="J11" s="50">
        <v>249525</v>
      </c>
      <c r="K11" s="50">
        <f t="shared" si="4"/>
        <v>0</v>
      </c>
      <c r="L11" s="50">
        <f t="shared" si="5"/>
        <v>0</v>
      </c>
      <c r="M11" s="51" t="s">
        <v>44</v>
      </c>
    </row>
    <row r="12" spans="1:13" s="47" customFormat="1" ht="18" thickTop="1" thickBot="1" x14ac:dyDescent="0.4">
      <c r="A12" s="48"/>
      <c r="B12" s="48" t="s">
        <v>21</v>
      </c>
      <c r="C12" s="48"/>
      <c r="D12" s="48"/>
      <c r="E12" s="48"/>
      <c r="F12" s="48"/>
      <c r="G12" s="48"/>
      <c r="H12" s="49">
        <f>SUM(H7:H11)</f>
        <v>1418670.5922073876</v>
      </c>
      <c r="I12" s="48">
        <f>SUM(I7:I11)</f>
        <v>1418670.5922073876</v>
      </c>
      <c r="J12" s="48">
        <f>SUM(J7:J11)</f>
        <v>1418670.5922073876</v>
      </c>
      <c r="K12" s="48">
        <f>SUM(K7:K11)</f>
        <v>0</v>
      </c>
      <c r="L12" s="48">
        <f>SUM(L7:L11)</f>
        <v>0</v>
      </c>
      <c r="M12" s="48"/>
    </row>
    <row r="13" spans="1:13" ht="15.75" thickTop="1" x14ac:dyDescent="0.25"/>
    <row r="15" spans="1:13" x14ac:dyDescent="0.25">
      <c r="A15" s="45" t="s">
        <v>47</v>
      </c>
      <c r="B15" s="45" t="s">
        <v>48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</row>
    <row r="16" spans="1:13" x14ac:dyDescent="0.25">
      <c r="A16" s="45"/>
      <c r="B16" s="45" t="s">
        <v>49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21" spans="7:7" x14ac:dyDescent="0.25">
      <c r="G21" s="35">
        <f>I12+'RA-2'!I11</f>
        <v>1869927.0922073876</v>
      </c>
    </row>
    <row r="22" spans="7:7" x14ac:dyDescent="0.25">
      <c r="G22" s="35">
        <v>1867519</v>
      </c>
    </row>
    <row r="23" spans="7:7" x14ac:dyDescent="0.25">
      <c r="G23" s="35">
        <f>G21-G22</f>
        <v>2408.0922073875554</v>
      </c>
    </row>
    <row r="35" spans="1:13" s="29" customFormat="1" ht="17.25" x14ac:dyDescent="0.35">
      <c r="A35" s="61" t="s">
        <v>23</v>
      </c>
      <c r="B35" s="61"/>
      <c r="C35" s="61"/>
      <c r="D35" s="61"/>
      <c r="E35" s="61"/>
      <c r="F35" s="61"/>
      <c r="G35" s="61" t="s">
        <v>69</v>
      </c>
      <c r="H35" s="61"/>
      <c r="I35" s="61"/>
      <c r="J35" s="61"/>
      <c r="K35" s="61"/>
      <c r="L35" s="61"/>
      <c r="M35" s="62" t="s">
        <v>41</v>
      </c>
    </row>
    <row r="36" spans="1:13" s="29" customFormat="1" ht="17.25" x14ac:dyDescent="0.35">
      <c r="A36" s="61" t="s">
        <v>60</v>
      </c>
      <c r="B36" s="61"/>
      <c r="C36" s="61"/>
      <c r="D36" s="61"/>
      <c r="E36" s="61"/>
      <c r="F36" s="61"/>
      <c r="G36" s="61" t="s">
        <v>68</v>
      </c>
      <c r="H36" s="61"/>
      <c r="I36" s="61"/>
      <c r="J36" s="61"/>
      <c r="K36" s="61"/>
      <c r="L36" s="61"/>
      <c r="M36" s="62" t="s">
        <v>61</v>
      </c>
    </row>
    <row r="37" spans="1:13" s="29" customFormat="1" ht="17.25" x14ac:dyDescent="0.35">
      <c r="A37" s="61" t="s">
        <v>59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 t="s">
        <v>59</v>
      </c>
    </row>
  </sheetData>
  <mergeCells count="2">
    <mergeCell ref="A4:M4"/>
    <mergeCell ref="K5:L5"/>
  </mergeCells>
  <printOptions horizontalCentered="1"/>
  <pageMargins left="0" right="0" top="0.5" bottom="0.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0"/>
  <sheetViews>
    <sheetView view="pageBreakPreview" zoomScaleNormal="100" zoomScaleSheetLayoutView="100" workbookViewId="0">
      <selection activeCell="G39" sqref="G39"/>
    </sheetView>
  </sheetViews>
  <sheetFormatPr defaultRowHeight="15" x14ac:dyDescent="0.25"/>
  <cols>
    <col min="1" max="1" width="3.7109375" style="35" customWidth="1"/>
    <col min="2" max="2" width="31" style="35" customWidth="1"/>
    <col min="3" max="3" width="11.140625" style="35" customWidth="1"/>
    <col min="4" max="4" width="12.140625" style="35" bestFit="1" customWidth="1"/>
    <col min="5" max="7" width="9.140625" style="35"/>
    <col min="8" max="12" width="13.28515625" style="35" customWidth="1"/>
    <col min="13" max="14" width="9.140625" style="35"/>
  </cols>
  <sheetData>
    <row r="1" spans="1:14" x14ac:dyDescent="0.25">
      <c r="A1" s="34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25">
      <c r="A2" s="34" t="s">
        <v>50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4" ht="18" thickBot="1" x14ac:dyDescent="0.4">
      <c r="A4" s="84" t="s">
        <v>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4" s="47" customFormat="1" ht="48.75" thickTop="1" thickBot="1" x14ac:dyDescent="0.3">
      <c r="A5" s="46" t="s">
        <v>4</v>
      </c>
      <c r="B5" s="46" t="s">
        <v>5</v>
      </c>
      <c r="C5" s="46" t="s">
        <v>6</v>
      </c>
      <c r="D5" s="46" t="s">
        <v>7</v>
      </c>
      <c r="E5" s="46" t="s">
        <v>8</v>
      </c>
      <c r="F5" s="46" t="s">
        <v>9</v>
      </c>
      <c r="G5" s="46" t="s">
        <v>10</v>
      </c>
      <c r="H5" s="46" t="s">
        <v>7</v>
      </c>
      <c r="I5" s="46" t="s">
        <v>11</v>
      </c>
      <c r="J5" s="46" t="s">
        <v>12</v>
      </c>
      <c r="K5" s="83" t="s">
        <v>13</v>
      </c>
      <c r="L5" s="83"/>
      <c r="M5" s="46" t="s">
        <v>14</v>
      </c>
      <c r="N5" s="72"/>
    </row>
    <row r="6" spans="1:14" s="47" customFormat="1" ht="33" thickTop="1" thickBot="1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 t="s">
        <v>15</v>
      </c>
      <c r="L6" s="46" t="s">
        <v>16</v>
      </c>
      <c r="M6" s="46"/>
      <c r="N6" s="72"/>
    </row>
    <row r="7" spans="1:14" ht="15.75" thickTop="1" x14ac:dyDescent="0.25">
      <c r="A7" s="69">
        <v>1</v>
      </c>
      <c r="B7" s="70" t="s">
        <v>17</v>
      </c>
      <c r="C7" s="69" t="s">
        <v>18</v>
      </c>
      <c r="D7" s="71">
        <v>15.86</v>
      </c>
      <c r="E7" s="71">
        <v>15.86</v>
      </c>
      <c r="F7" s="71">
        <f>E7</f>
        <v>15.86</v>
      </c>
      <c r="G7" s="69">
        <v>5700</v>
      </c>
      <c r="H7" s="71">
        <f>G7*D7</f>
        <v>90402</v>
      </c>
      <c r="I7" s="71">
        <f>G7*E7</f>
        <v>90402</v>
      </c>
      <c r="J7" s="71">
        <f>G7*F7</f>
        <v>90402</v>
      </c>
      <c r="K7" s="71">
        <f>H7-I7</f>
        <v>0</v>
      </c>
      <c r="L7" s="71">
        <f>H7-J7</f>
        <v>0</v>
      </c>
      <c r="M7" s="69" t="s">
        <v>62</v>
      </c>
    </row>
    <row r="8" spans="1:14" x14ac:dyDescent="0.25">
      <c r="A8" s="63">
        <v>2</v>
      </c>
      <c r="B8" s="64" t="s">
        <v>19</v>
      </c>
      <c r="C8" s="63" t="s">
        <v>18</v>
      </c>
      <c r="D8" s="65">
        <v>17.36</v>
      </c>
      <c r="E8" s="65">
        <v>17.36</v>
      </c>
      <c r="F8" s="65">
        <f>E8</f>
        <v>17.36</v>
      </c>
      <c r="G8" s="63">
        <v>1400</v>
      </c>
      <c r="H8" s="65">
        <f t="shared" ref="H8:H10" si="0">G8*D8</f>
        <v>24304</v>
      </c>
      <c r="I8" s="65">
        <f t="shared" ref="I8:I10" si="1">G8*E8</f>
        <v>24304</v>
      </c>
      <c r="J8" s="65">
        <f t="shared" ref="J8:J10" si="2">G8*F8</f>
        <v>24304</v>
      </c>
      <c r="K8" s="65">
        <f t="shared" ref="K8:K10" si="3">H8-I8</f>
        <v>0</v>
      </c>
      <c r="L8" s="65">
        <f t="shared" ref="L8:L10" si="4">H8-J8</f>
        <v>0</v>
      </c>
      <c r="M8" s="63" t="s">
        <v>62</v>
      </c>
    </row>
    <row r="9" spans="1:14" x14ac:dyDescent="0.25">
      <c r="A9" s="63">
        <v>3</v>
      </c>
      <c r="B9" s="64" t="s">
        <v>37</v>
      </c>
      <c r="C9" s="63" t="s">
        <v>52</v>
      </c>
      <c r="D9" s="65">
        <v>1721.5</v>
      </c>
      <c r="E9" s="65">
        <v>1721.5</v>
      </c>
      <c r="F9" s="65"/>
      <c r="G9" s="63">
        <v>75</v>
      </c>
      <c r="H9" s="65">
        <f t="shared" si="0"/>
        <v>129112.5</v>
      </c>
      <c r="I9" s="65">
        <f t="shared" si="1"/>
        <v>129112.5</v>
      </c>
      <c r="J9" s="65">
        <v>129112.5</v>
      </c>
      <c r="K9" s="65">
        <f t="shared" si="3"/>
        <v>0</v>
      </c>
      <c r="L9" s="65">
        <f t="shared" si="4"/>
        <v>0</v>
      </c>
      <c r="M9" s="63" t="s">
        <v>62</v>
      </c>
    </row>
    <row r="10" spans="1:14" ht="15.75" thickBot="1" x14ac:dyDescent="0.3">
      <c r="A10" s="66">
        <v>4</v>
      </c>
      <c r="B10" s="67" t="s">
        <v>53</v>
      </c>
      <c r="C10" s="66" t="s">
        <v>18</v>
      </c>
      <c r="D10" s="68">
        <v>49.39</v>
      </c>
      <c r="E10" s="68">
        <v>49.39</v>
      </c>
      <c r="F10" s="68">
        <f>E10</f>
        <v>49.39</v>
      </c>
      <c r="G10" s="66">
        <v>4200</v>
      </c>
      <c r="H10" s="68">
        <f t="shared" si="0"/>
        <v>207438</v>
      </c>
      <c r="I10" s="68">
        <f t="shared" si="1"/>
        <v>207438</v>
      </c>
      <c r="J10" s="68">
        <f t="shared" si="2"/>
        <v>207438</v>
      </c>
      <c r="K10" s="68">
        <f t="shared" si="3"/>
        <v>0</v>
      </c>
      <c r="L10" s="68">
        <f t="shared" si="4"/>
        <v>0</v>
      </c>
      <c r="M10" s="66" t="s">
        <v>62</v>
      </c>
    </row>
    <row r="11" spans="1:14" s="47" customFormat="1" ht="18" thickTop="1" thickBot="1" x14ac:dyDescent="0.4">
      <c r="A11" s="48"/>
      <c r="B11" s="48" t="s">
        <v>21</v>
      </c>
      <c r="C11" s="48"/>
      <c r="D11" s="48"/>
      <c r="E11" s="48"/>
      <c r="F11" s="48"/>
      <c r="G11" s="48"/>
      <c r="H11" s="49">
        <f>SUM(H7:H10)</f>
        <v>451256.5</v>
      </c>
      <c r="I11" s="48">
        <f>SUM(I7:I10)</f>
        <v>451256.5</v>
      </c>
      <c r="J11" s="48">
        <f>SUM(J7:J10)</f>
        <v>451256.5</v>
      </c>
      <c r="K11" s="48">
        <f>SUM(K7:K10)</f>
        <v>0</v>
      </c>
      <c r="L11" s="48">
        <f>SUM(L7:L10)</f>
        <v>0</v>
      </c>
      <c r="M11" s="48"/>
      <c r="N11" s="72"/>
    </row>
    <row r="12" spans="1:14" ht="15.75" thickTop="1" x14ac:dyDescent="0.25"/>
    <row r="33" spans="1:14" s="29" customFormat="1" ht="17.25" x14ac:dyDescent="0.35">
      <c r="A33" s="61" t="s">
        <v>23</v>
      </c>
      <c r="B33" s="61"/>
      <c r="C33" s="61"/>
      <c r="D33" s="61"/>
      <c r="E33" s="61"/>
      <c r="F33" s="61" t="s">
        <v>69</v>
      </c>
      <c r="G33" s="61"/>
      <c r="H33" s="61"/>
      <c r="I33" s="61"/>
      <c r="J33" s="61"/>
      <c r="K33" s="61"/>
      <c r="L33" s="61"/>
      <c r="M33" s="62" t="s">
        <v>41</v>
      </c>
      <c r="N33" s="61"/>
    </row>
    <row r="34" spans="1:14" s="29" customFormat="1" ht="17.25" x14ac:dyDescent="0.35">
      <c r="A34" s="61" t="s">
        <v>60</v>
      </c>
      <c r="B34" s="61"/>
      <c r="C34" s="61"/>
      <c r="D34" s="61"/>
      <c r="E34" s="61"/>
      <c r="F34" s="61" t="s">
        <v>68</v>
      </c>
      <c r="G34" s="61"/>
      <c r="H34" s="61"/>
      <c r="I34" s="61"/>
      <c r="J34" s="61"/>
      <c r="K34" s="61"/>
      <c r="L34" s="61"/>
      <c r="M34" s="62" t="s">
        <v>61</v>
      </c>
      <c r="N34" s="61"/>
    </row>
    <row r="35" spans="1:14" s="29" customFormat="1" ht="17.25" x14ac:dyDescent="0.35">
      <c r="A35" s="61" t="s">
        <v>59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 t="s">
        <v>59</v>
      </c>
      <c r="N35" s="61"/>
    </row>
    <row r="39" spans="1:14" x14ac:dyDescent="0.25">
      <c r="A39" s="77" t="s">
        <v>71</v>
      </c>
    </row>
    <row r="40" spans="1:14" x14ac:dyDescent="0.25">
      <c r="A40" s="77" t="s">
        <v>72</v>
      </c>
    </row>
  </sheetData>
  <mergeCells count="2">
    <mergeCell ref="A4:M4"/>
    <mergeCell ref="K5:L5"/>
  </mergeCells>
  <printOptions horizontalCentered="1"/>
  <pageMargins left="0" right="0" top="0.5" bottom="0.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4"/>
  <sheetViews>
    <sheetView view="pageBreakPreview" zoomScale="115" zoomScaleNormal="115" zoomScaleSheetLayoutView="115" workbookViewId="0">
      <selection activeCell="I16" sqref="I16:I18"/>
    </sheetView>
  </sheetViews>
  <sheetFormatPr defaultRowHeight="15" x14ac:dyDescent="0.25"/>
  <cols>
    <col min="1" max="1" width="3.7109375" style="35" customWidth="1"/>
    <col min="2" max="2" width="31" style="35" customWidth="1"/>
    <col min="3" max="3" width="11.140625" style="35" customWidth="1"/>
    <col min="4" max="4" width="12.140625" style="35" bestFit="1" customWidth="1"/>
    <col min="5" max="7" width="9.140625" style="35"/>
    <col min="8" max="8" width="12.85546875" style="35" bestFit="1" customWidth="1"/>
    <col min="9" max="9" width="13.28515625" style="35" bestFit="1" customWidth="1"/>
    <col min="10" max="10" width="9.42578125" style="35" bestFit="1" customWidth="1"/>
    <col min="11" max="11" width="12.42578125" style="35" bestFit="1" customWidth="1"/>
    <col min="12" max="12" width="12.85546875" style="35" bestFit="1" customWidth="1"/>
    <col min="13" max="13" width="9.140625" style="35"/>
  </cols>
  <sheetData>
    <row r="1" spans="1:13" x14ac:dyDescent="0.25">
      <c r="A1" s="34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25">
      <c r="A2" s="34" t="s">
        <v>54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18" customHeight="1" thickBot="1" x14ac:dyDescent="0.4">
      <c r="A4" s="84" t="s">
        <v>63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47" customFormat="1" ht="48.75" thickTop="1" thickBot="1" x14ac:dyDescent="0.3">
      <c r="A5" s="46" t="s">
        <v>4</v>
      </c>
      <c r="B5" s="46" t="s">
        <v>5</v>
      </c>
      <c r="C5" s="46" t="s">
        <v>6</v>
      </c>
      <c r="D5" s="46" t="s">
        <v>7</v>
      </c>
      <c r="E5" s="46" t="s">
        <v>8</v>
      </c>
      <c r="F5" s="46" t="s">
        <v>9</v>
      </c>
      <c r="G5" s="46" t="s">
        <v>10</v>
      </c>
      <c r="H5" s="46" t="s">
        <v>7</v>
      </c>
      <c r="I5" s="46" t="s">
        <v>11</v>
      </c>
      <c r="J5" s="46" t="s">
        <v>12</v>
      </c>
      <c r="K5" s="83" t="s">
        <v>13</v>
      </c>
      <c r="L5" s="83"/>
      <c r="M5" s="46" t="s">
        <v>14</v>
      </c>
    </row>
    <row r="6" spans="1:13" s="47" customFormat="1" ht="33" thickTop="1" thickBot="1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 t="s">
        <v>15</v>
      </c>
      <c r="L6" s="46" t="s">
        <v>16</v>
      </c>
      <c r="M6" s="46"/>
    </row>
    <row r="7" spans="1:13" s="76" customFormat="1" ht="13.5" thickTop="1" x14ac:dyDescent="0.2">
      <c r="A7" s="69">
        <v>1</v>
      </c>
      <c r="B7" s="70" t="s">
        <v>17</v>
      </c>
      <c r="C7" s="69" t="s">
        <v>18</v>
      </c>
      <c r="D7" s="73">
        <v>35.77986035</v>
      </c>
      <c r="E7" s="73">
        <v>32.917357850000002</v>
      </c>
      <c r="F7" s="71">
        <v>31.37</v>
      </c>
      <c r="G7" s="69">
        <v>5700</v>
      </c>
      <c r="H7" s="71">
        <f>G7*D7</f>
        <v>203945.20399499999</v>
      </c>
      <c r="I7" s="71">
        <f>G7*E7</f>
        <v>187628.93974500001</v>
      </c>
      <c r="J7" s="71">
        <f>G7*F7</f>
        <v>178809</v>
      </c>
      <c r="K7" s="71">
        <f>H7-I7</f>
        <v>16316.264249999978</v>
      </c>
      <c r="L7" s="71">
        <f>H7-J7</f>
        <v>25136.203994999989</v>
      </c>
      <c r="M7" s="69" t="s">
        <v>51</v>
      </c>
    </row>
    <row r="8" spans="1:13" s="76" customFormat="1" ht="12.75" x14ac:dyDescent="0.2">
      <c r="A8" s="63">
        <v>2</v>
      </c>
      <c r="B8" s="64" t="s">
        <v>19</v>
      </c>
      <c r="C8" s="63" t="s">
        <v>18</v>
      </c>
      <c r="D8" s="74">
        <v>0</v>
      </c>
      <c r="E8" s="65"/>
      <c r="F8" s="65"/>
      <c r="G8" s="63">
        <v>1400</v>
      </c>
      <c r="H8" s="65">
        <f t="shared" ref="H8:H10" si="0">G8*D8</f>
        <v>0</v>
      </c>
      <c r="I8" s="65">
        <f t="shared" ref="I8:I10" si="1">G8*E8</f>
        <v>0</v>
      </c>
      <c r="J8" s="65">
        <f t="shared" ref="J8:J10" si="2">G8*F8</f>
        <v>0</v>
      </c>
      <c r="K8" s="65">
        <f t="shared" ref="K8:K10" si="3">H8-I8</f>
        <v>0</v>
      </c>
      <c r="L8" s="65">
        <f t="shared" ref="L8:L10" si="4">H8-J8</f>
        <v>0</v>
      </c>
      <c r="M8" s="63" t="s">
        <v>51</v>
      </c>
    </row>
    <row r="9" spans="1:13" s="76" customFormat="1" ht="12.75" x14ac:dyDescent="0.2">
      <c r="A9" s="63">
        <v>3</v>
      </c>
      <c r="B9" s="64" t="s">
        <v>20</v>
      </c>
      <c r="C9" s="63" t="s">
        <v>18</v>
      </c>
      <c r="D9" s="74">
        <v>52.48535822920001</v>
      </c>
      <c r="E9" s="65">
        <v>52.48535822920001</v>
      </c>
      <c r="F9" s="65">
        <v>52.41</v>
      </c>
      <c r="G9" s="63">
        <v>3800</v>
      </c>
      <c r="H9" s="65">
        <f t="shared" si="0"/>
        <v>199444.36127096004</v>
      </c>
      <c r="I9" s="65">
        <f t="shared" si="1"/>
        <v>199444.36127096004</v>
      </c>
      <c r="J9" s="65">
        <f t="shared" si="2"/>
        <v>199158</v>
      </c>
      <c r="K9" s="65">
        <f t="shared" si="3"/>
        <v>0</v>
      </c>
      <c r="L9" s="65">
        <f t="shared" si="4"/>
        <v>286.36127096004202</v>
      </c>
      <c r="M9" s="63" t="s">
        <v>51</v>
      </c>
    </row>
    <row r="10" spans="1:13" s="76" customFormat="1" ht="13.5" thickBot="1" x14ac:dyDescent="0.25">
      <c r="A10" s="66">
        <v>4</v>
      </c>
      <c r="B10" s="67" t="s">
        <v>53</v>
      </c>
      <c r="C10" s="66" t="s">
        <v>18</v>
      </c>
      <c r="D10" s="75">
        <v>26.758976699999995</v>
      </c>
      <c r="E10" s="68">
        <v>26.758976699999995</v>
      </c>
      <c r="F10" s="68">
        <v>26.71</v>
      </c>
      <c r="G10" s="66">
        <v>4200</v>
      </c>
      <c r="H10" s="68">
        <f t="shared" si="0"/>
        <v>112387.70213999998</v>
      </c>
      <c r="I10" s="68">
        <f t="shared" si="1"/>
        <v>112387.70213999998</v>
      </c>
      <c r="J10" s="68">
        <f t="shared" si="2"/>
        <v>112182</v>
      </c>
      <c r="K10" s="68">
        <f t="shared" si="3"/>
        <v>0</v>
      </c>
      <c r="L10" s="68">
        <f t="shared" si="4"/>
        <v>205.70213999997941</v>
      </c>
      <c r="M10" s="66" t="s">
        <v>51</v>
      </c>
    </row>
    <row r="11" spans="1:13" s="47" customFormat="1" ht="18" thickTop="1" thickBot="1" x14ac:dyDescent="0.4">
      <c r="A11" s="48"/>
      <c r="B11" s="48" t="s">
        <v>21</v>
      </c>
      <c r="C11" s="48"/>
      <c r="D11" s="48"/>
      <c r="E11" s="48"/>
      <c r="F11" s="48"/>
      <c r="G11" s="48"/>
      <c r="H11" s="49">
        <f>SUM(H7:H10)</f>
        <v>515777.26740596001</v>
      </c>
      <c r="I11" s="48">
        <f>SUM(I7:I10)</f>
        <v>499461.00315596</v>
      </c>
      <c r="J11" s="48">
        <f>SUM(J7:J10)</f>
        <v>490149</v>
      </c>
      <c r="K11" s="48">
        <f>SUM(K7:K10)</f>
        <v>16316.264249999978</v>
      </c>
      <c r="L11" s="48">
        <f>SUM(L7:L10)</f>
        <v>25628.26740596001</v>
      </c>
      <c r="M11" s="48"/>
    </row>
    <row r="12" spans="1:13" ht="15.75" thickTop="1" x14ac:dyDescent="0.25"/>
    <row r="32" spans="1:13" ht="17.25" x14ac:dyDescent="0.35">
      <c r="A32" s="61" t="s">
        <v>23</v>
      </c>
      <c r="F32" s="61" t="s">
        <v>67</v>
      </c>
      <c r="M32" s="62" t="s">
        <v>41</v>
      </c>
    </row>
    <row r="33" spans="1:13" ht="17.25" x14ac:dyDescent="0.35">
      <c r="A33" s="61" t="s">
        <v>60</v>
      </c>
      <c r="F33" s="61" t="s">
        <v>68</v>
      </c>
      <c r="M33" s="62" t="s">
        <v>61</v>
      </c>
    </row>
    <row r="34" spans="1:13" ht="17.25" x14ac:dyDescent="0.35">
      <c r="A34" s="61" t="s">
        <v>59</v>
      </c>
      <c r="M34" s="62" t="s">
        <v>59</v>
      </c>
    </row>
  </sheetData>
  <mergeCells count="2">
    <mergeCell ref="A4:M4"/>
    <mergeCell ref="K5:L5"/>
  </mergeCells>
  <printOptions horizontalCentered="1"/>
  <pageMargins left="0" right="0" top="0.5" bottom="0.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6"/>
  <sheetViews>
    <sheetView view="pageBreakPreview" zoomScaleNormal="100" zoomScaleSheetLayoutView="100" workbookViewId="0">
      <selection activeCell="F34" sqref="F34:F35"/>
    </sheetView>
  </sheetViews>
  <sheetFormatPr defaultRowHeight="15" x14ac:dyDescent="0.25"/>
  <cols>
    <col min="1" max="1" width="3.7109375" style="35" customWidth="1"/>
    <col min="2" max="2" width="31" style="35" customWidth="1"/>
    <col min="3" max="3" width="11.140625" style="35" customWidth="1"/>
    <col min="4" max="4" width="12.140625" style="35" bestFit="1" customWidth="1"/>
    <col min="5" max="5" width="9.140625" style="35"/>
    <col min="6" max="6" width="11.28515625" style="35" customWidth="1"/>
    <col min="7" max="7" width="9.140625" style="35"/>
    <col min="8" max="8" width="12.85546875" style="35" bestFit="1" customWidth="1"/>
    <col min="9" max="9" width="13.28515625" style="35" bestFit="1" customWidth="1"/>
    <col min="10" max="10" width="11.28515625" style="35" customWidth="1"/>
    <col min="11" max="11" width="12.42578125" style="35" bestFit="1" customWidth="1"/>
    <col min="12" max="12" width="12.85546875" style="35" bestFit="1" customWidth="1"/>
    <col min="13" max="13" width="9.140625" style="35"/>
    <col min="14" max="14" width="17.28515625" customWidth="1"/>
  </cols>
  <sheetData>
    <row r="1" spans="1:13" x14ac:dyDescent="0.25">
      <c r="A1" s="34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25">
      <c r="A2" s="34" t="s">
        <v>57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15.75" x14ac:dyDescent="0.25">
      <c r="A4" s="81" t="s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13" ht="47.25" x14ac:dyDescent="0.25">
      <c r="A5" s="38" t="s">
        <v>4</v>
      </c>
      <c r="B5" s="38" t="s">
        <v>5</v>
      </c>
      <c r="C5" s="38" t="s">
        <v>6</v>
      </c>
      <c r="D5" s="38" t="s">
        <v>7</v>
      </c>
      <c r="E5" s="38" t="s">
        <v>8</v>
      </c>
      <c r="F5" s="38" t="s">
        <v>9</v>
      </c>
      <c r="G5" s="38" t="s">
        <v>10</v>
      </c>
      <c r="H5" s="38" t="s">
        <v>7</v>
      </c>
      <c r="I5" s="38" t="s">
        <v>11</v>
      </c>
      <c r="J5" s="38" t="s">
        <v>12</v>
      </c>
      <c r="K5" s="86" t="s">
        <v>13</v>
      </c>
      <c r="L5" s="86"/>
      <c r="M5" s="38" t="s">
        <v>14</v>
      </c>
    </row>
    <row r="6" spans="1:13" ht="31.5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 t="s">
        <v>15</v>
      </c>
      <c r="L6" s="38" t="s">
        <v>16</v>
      </c>
      <c r="M6" s="38"/>
    </row>
    <row r="7" spans="1:13" x14ac:dyDescent="0.25">
      <c r="A7" s="41">
        <v>1</v>
      </c>
      <c r="B7" s="44" t="s">
        <v>17</v>
      </c>
      <c r="C7" s="41" t="s">
        <v>18</v>
      </c>
      <c r="D7" s="43">
        <v>83.126640435200002</v>
      </c>
      <c r="E7" s="43">
        <v>83.126640435200002</v>
      </c>
      <c r="F7" s="42">
        <v>83.08</v>
      </c>
      <c r="G7" s="41">
        <v>5700</v>
      </c>
      <c r="H7" s="42">
        <f>G7*D7</f>
        <v>473821.85048064002</v>
      </c>
      <c r="I7" s="42">
        <f>G7*E7</f>
        <v>473821.85048064002</v>
      </c>
      <c r="J7" s="42">
        <f>G7*F7</f>
        <v>473556</v>
      </c>
      <c r="K7" s="42">
        <f>H7-I7</f>
        <v>0</v>
      </c>
      <c r="L7" s="42">
        <f>H7-J7</f>
        <v>265.85048064001603</v>
      </c>
      <c r="M7" s="41" t="s">
        <v>58</v>
      </c>
    </row>
    <row r="8" spans="1:13" x14ac:dyDescent="0.25">
      <c r="A8" s="41">
        <v>2</v>
      </c>
      <c r="B8" s="44" t="s">
        <v>19</v>
      </c>
      <c r="C8" s="41" t="s">
        <v>18</v>
      </c>
      <c r="D8" s="43">
        <v>30.484915999999998</v>
      </c>
      <c r="E8" s="43">
        <v>30.484915999999998</v>
      </c>
      <c r="F8" s="43">
        <f>E8</f>
        <v>30.484915999999998</v>
      </c>
      <c r="G8" s="41">
        <v>1400</v>
      </c>
      <c r="H8" s="42">
        <f t="shared" ref="H8:H10" si="0">G8*D8</f>
        <v>42678.882399999995</v>
      </c>
      <c r="I8" s="42">
        <f t="shared" ref="I8:I10" si="1">G8*E8</f>
        <v>42678.882399999995</v>
      </c>
      <c r="J8" s="42">
        <f t="shared" ref="J8:J10" si="2">G8*F8</f>
        <v>42678.882399999995</v>
      </c>
      <c r="K8" s="42">
        <f t="shared" ref="K8:K10" si="3">H8-I8</f>
        <v>0</v>
      </c>
      <c r="L8" s="42">
        <f t="shared" ref="L8:L10" si="4">H8-J8</f>
        <v>0</v>
      </c>
      <c r="M8" s="41" t="s">
        <v>58</v>
      </c>
    </row>
    <row r="9" spans="1:13" x14ac:dyDescent="0.25">
      <c r="A9" s="41">
        <v>3</v>
      </c>
      <c r="B9" s="44" t="s">
        <v>20</v>
      </c>
      <c r="C9" s="41" t="s">
        <v>18</v>
      </c>
      <c r="D9" s="43"/>
      <c r="E9" s="43"/>
      <c r="F9" s="42"/>
      <c r="G9" s="41">
        <v>3800</v>
      </c>
      <c r="H9" s="42">
        <f t="shared" si="0"/>
        <v>0</v>
      </c>
      <c r="I9" s="42">
        <f t="shared" si="1"/>
        <v>0</v>
      </c>
      <c r="J9" s="42">
        <f t="shared" si="2"/>
        <v>0</v>
      </c>
      <c r="K9" s="42">
        <f t="shared" si="3"/>
        <v>0</v>
      </c>
      <c r="L9" s="42">
        <f t="shared" si="4"/>
        <v>0</v>
      </c>
      <c r="M9" s="41" t="s">
        <v>58</v>
      </c>
    </row>
    <row r="10" spans="1:13" x14ac:dyDescent="0.25">
      <c r="A10" s="41">
        <v>4</v>
      </c>
      <c r="B10" s="44" t="s">
        <v>36</v>
      </c>
      <c r="C10" s="41" t="s">
        <v>18</v>
      </c>
      <c r="D10" s="43">
        <v>314.68</v>
      </c>
      <c r="E10" s="43">
        <v>314.68</v>
      </c>
      <c r="F10" s="43">
        <f>E10</f>
        <v>314.68</v>
      </c>
      <c r="G10" s="41">
        <v>150</v>
      </c>
      <c r="H10" s="42">
        <f t="shared" si="0"/>
        <v>47202</v>
      </c>
      <c r="I10" s="42">
        <f t="shared" si="1"/>
        <v>47202</v>
      </c>
      <c r="J10" s="42">
        <f t="shared" si="2"/>
        <v>47202</v>
      </c>
      <c r="K10" s="42">
        <f t="shared" si="3"/>
        <v>0</v>
      </c>
      <c r="L10" s="42">
        <f t="shared" si="4"/>
        <v>0</v>
      </c>
      <c r="M10" s="41" t="s">
        <v>58</v>
      </c>
    </row>
    <row r="11" spans="1:13" s="37" customFormat="1" ht="16.5" x14ac:dyDescent="0.35">
      <c r="A11" s="39"/>
      <c r="B11" s="39" t="s">
        <v>21</v>
      </c>
      <c r="C11" s="39"/>
      <c r="D11" s="39"/>
      <c r="E11" s="39"/>
      <c r="F11" s="39"/>
      <c r="G11" s="39"/>
      <c r="H11" s="40">
        <f>SUM(H7:H10)</f>
        <v>563702.73288064008</v>
      </c>
      <c r="I11" s="39">
        <f>SUM(I7:I10)</f>
        <v>563702.73288064008</v>
      </c>
      <c r="J11" s="39">
        <f>SUM(J7:J10)</f>
        <v>563436.8824</v>
      </c>
      <c r="K11" s="39">
        <f>SUM(K7:K10)</f>
        <v>0</v>
      </c>
      <c r="L11" s="39">
        <f>SUM(L7:L10)</f>
        <v>265.85048064001603</v>
      </c>
      <c r="M11" s="39"/>
    </row>
    <row r="33" spans="1:13" x14ac:dyDescent="0.25">
      <c r="L33" s="36"/>
    </row>
    <row r="34" spans="1:13" ht="17.25" x14ac:dyDescent="0.35">
      <c r="A34" s="61" t="s">
        <v>23</v>
      </c>
      <c r="F34" s="61" t="s">
        <v>69</v>
      </c>
      <c r="M34" s="62" t="s">
        <v>41</v>
      </c>
    </row>
    <row r="35" spans="1:13" ht="17.25" x14ac:dyDescent="0.35">
      <c r="A35" s="61" t="s">
        <v>60</v>
      </c>
      <c r="F35" s="61" t="s">
        <v>70</v>
      </c>
      <c r="M35" s="62" t="s">
        <v>61</v>
      </c>
    </row>
    <row r="36" spans="1:13" ht="17.25" x14ac:dyDescent="0.35">
      <c r="A36" s="61" t="s">
        <v>59</v>
      </c>
      <c r="M36" s="62" t="s">
        <v>59</v>
      </c>
    </row>
  </sheetData>
  <mergeCells count="2">
    <mergeCell ref="A4:M4"/>
    <mergeCell ref="K5:L5"/>
  </mergeCells>
  <printOptions horizontalCentered="1"/>
  <pageMargins left="0" right="0" top="0.5" bottom="0.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0"/>
  <sheetViews>
    <sheetView view="pageBreakPreview" topLeftCell="A4" zoomScaleNormal="100" zoomScaleSheetLayoutView="100" workbookViewId="0">
      <selection activeCell="I22" sqref="I22"/>
    </sheetView>
  </sheetViews>
  <sheetFormatPr defaultRowHeight="15" x14ac:dyDescent="0.25"/>
  <cols>
    <col min="2" max="2" width="31" customWidth="1"/>
    <col min="3" max="3" width="11.140625" customWidth="1"/>
    <col min="4" max="4" width="12.140625" bestFit="1" customWidth="1"/>
    <col min="6" max="6" width="13.140625" customWidth="1"/>
    <col min="8" max="8" width="12.85546875" bestFit="1" customWidth="1"/>
    <col min="9" max="9" width="13.28515625" bestFit="1" customWidth="1"/>
    <col min="10" max="10" width="12" customWidth="1"/>
    <col min="11" max="11" width="12.42578125" bestFit="1" customWidth="1"/>
    <col min="12" max="12" width="12.85546875" bestFit="1" customWidth="1"/>
    <col min="13" max="13" width="15.7109375" customWidth="1"/>
  </cols>
  <sheetData>
    <row r="1" spans="1:13" s="9" customFormat="1" ht="17.25" x14ac:dyDescent="0.35">
      <c r="A1" s="87" t="s">
        <v>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1:13" s="4" customFormat="1" x14ac:dyDescent="0.25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 t="s">
        <v>1</v>
      </c>
    </row>
    <row r="4" spans="1:13" s="4" customFormat="1" x14ac:dyDescent="0.25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 t="s">
        <v>73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0" customHeight="1" thickBot="1" x14ac:dyDescent="0.3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7</v>
      </c>
      <c r="I6" s="5" t="s">
        <v>11</v>
      </c>
      <c r="J6" s="5" t="s">
        <v>12</v>
      </c>
      <c r="K6" s="89" t="s">
        <v>13</v>
      </c>
      <c r="L6" s="89"/>
      <c r="M6" s="5" t="s">
        <v>14</v>
      </c>
    </row>
    <row r="7" spans="1:13" ht="32.25" thickTop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 t="s">
        <v>15</v>
      </c>
      <c r="L7" s="6" t="s">
        <v>16</v>
      </c>
      <c r="M7" s="6"/>
    </row>
    <row r="8" spans="1:13" s="13" customFormat="1" ht="14.25" x14ac:dyDescent="0.3">
      <c r="A8" s="10">
        <v>1</v>
      </c>
      <c r="B8" s="10" t="s">
        <v>17</v>
      </c>
      <c r="C8" s="10" t="s">
        <v>18</v>
      </c>
      <c r="D8" s="11"/>
      <c r="E8" s="11"/>
      <c r="F8" s="11"/>
      <c r="G8" s="12">
        <v>9300</v>
      </c>
      <c r="H8" s="11">
        <f>G8*D8</f>
        <v>0</v>
      </c>
      <c r="I8" s="11">
        <f>G8*E8</f>
        <v>0</v>
      </c>
      <c r="J8" s="11">
        <f>G8*F8</f>
        <v>0</v>
      </c>
      <c r="K8" s="11">
        <f>H8-I8</f>
        <v>0</v>
      </c>
      <c r="L8" s="11">
        <f>H8-J8</f>
        <v>0</v>
      </c>
      <c r="M8" s="12" t="s">
        <v>22</v>
      </c>
    </row>
    <row r="9" spans="1:13" s="13" customFormat="1" ht="14.25" x14ac:dyDescent="0.3">
      <c r="A9" s="10">
        <v>3</v>
      </c>
      <c r="B9" s="10" t="s">
        <v>19</v>
      </c>
      <c r="C9" s="10" t="s">
        <v>18</v>
      </c>
      <c r="D9" s="11">
        <v>32.94</v>
      </c>
      <c r="E9" s="11">
        <v>32.937379999999997</v>
      </c>
      <c r="F9" s="11">
        <f>E9</f>
        <v>32.937379999999997</v>
      </c>
      <c r="G9" s="12">
        <v>1400</v>
      </c>
      <c r="H9" s="11">
        <f t="shared" ref="H9:H10" si="0">G9*D9</f>
        <v>46116</v>
      </c>
      <c r="I9" s="11">
        <f t="shared" ref="I9:I10" si="1">G9*E9</f>
        <v>46112.331999999995</v>
      </c>
      <c r="J9" s="11">
        <f t="shared" ref="J9:J10" si="2">G9*F9</f>
        <v>46112.331999999995</v>
      </c>
      <c r="K9" s="11">
        <f t="shared" ref="K9:K10" si="3">H9-I9</f>
        <v>3.6680000000051223</v>
      </c>
      <c r="L9" s="11">
        <f t="shared" ref="L9:L10" si="4">H9-J9</f>
        <v>3.6680000000051223</v>
      </c>
      <c r="M9" s="12" t="str">
        <f>M8</f>
        <v>RA 5</v>
      </c>
    </row>
    <row r="10" spans="1:13" s="13" customFormat="1" ht="14.25" x14ac:dyDescent="0.3">
      <c r="A10" s="10">
        <v>5</v>
      </c>
      <c r="B10" s="10" t="s">
        <v>20</v>
      </c>
      <c r="C10" s="10" t="s">
        <v>18</v>
      </c>
      <c r="D10" s="11">
        <v>93.91</v>
      </c>
      <c r="E10" s="11">
        <v>93.907209999999992</v>
      </c>
      <c r="F10" s="11">
        <f>E10</f>
        <v>93.907209999999992</v>
      </c>
      <c r="G10" s="12">
        <v>3800</v>
      </c>
      <c r="H10" s="11">
        <f t="shared" si="0"/>
        <v>356858</v>
      </c>
      <c r="I10" s="11">
        <f t="shared" si="1"/>
        <v>356847.39799999999</v>
      </c>
      <c r="J10" s="11">
        <f t="shared" si="2"/>
        <v>356847.39799999999</v>
      </c>
      <c r="K10" s="11">
        <f t="shared" si="3"/>
        <v>10.602000000013504</v>
      </c>
      <c r="L10" s="11">
        <f t="shared" si="4"/>
        <v>10.602000000013504</v>
      </c>
      <c r="M10" s="12" t="str">
        <f>M9</f>
        <v>RA 5</v>
      </c>
    </row>
    <row r="11" spans="1:13" ht="16.5" x14ac:dyDescent="0.35">
      <c r="A11" s="2"/>
      <c r="B11" s="2" t="s">
        <v>21</v>
      </c>
      <c r="C11" s="2"/>
      <c r="D11" s="2"/>
      <c r="E11" s="2"/>
      <c r="F11" s="2"/>
      <c r="G11" s="2"/>
      <c r="H11" s="3">
        <f>SUM(H8:H10)</f>
        <v>402974</v>
      </c>
      <c r="I11" s="3">
        <f>SUM(I8:I10)</f>
        <v>402959.73</v>
      </c>
      <c r="J11" s="2">
        <f>SUM(J8:J10)</f>
        <v>402959.73</v>
      </c>
      <c r="K11" s="2">
        <f>SUM(K8:K10)</f>
        <v>14.270000000018626</v>
      </c>
      <c r="L11" s="2">
        <f>SUM(L8:L10)</f>
        <v>14.270000000018626</v>
      </c>
      <c r="M11" s="2" t="str">
        <f>M10</f>
        <v>RA 5</v>
      </c>
    </row>
    <row r="15" spans="1:13" x14ac:dyDescent="0.25">
      <c r="I15" s="32"/>
    </row>
    <row r="38" spans="1:13" s="79" customFormat="1" ht="15.75" x14ac:dyDescent="0.25">
      <c r="A38" s="78" t="s">
        <v>23</v>
      </c>
      <c r="G38" s="78" t="s">
        <v>69</v>
      </c>
      <c r="M38" s="80" t="s">
        <v>26</v>
      </c>
    </row>
    <row r="39" spans="1:13" s="79" customFormat="1" ht="15.75" x14ac:dyDescent="0.25">
      <c r="A39" s="78" t="s">
        <v>24</v>
      </c>
      <c r="G39" s="78" t="s">
        <v>68</v>
      </c>
      <c r="M39" s="80" t="s">
        <v>66</v>
      </c>
    </row>
    <row r="40" spans="1:13" s="79" customFormat="1" ht="15.75" x14ac:dyDescent="0.25">
      <c r="A40" s="78" t="s">
        <v>25</v>
      </c>
      <c r="M40" s="80" t="s">
        <v>27</v>
      </c>
    </row>
  </sheetData>
  <mergeCells count="2">
    <mergeCell ref="A1:M1"/>
    <mergeCell ref="K6:L6"/>
  </mergeCells>
  <printOptions horizontalCentered="1"/>
  <pageMargins left="0" right="0" top="0.25" bottom="0.25" header="0.3" footer="0.3"/>
  <pageSetup paperSize="9" scale="8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6"/>
  <sheetViews>
    <sheetView view="pageBreakPreview" zoomScale="115" zoomScaleNormal="100" zoomScaleSheetLayoutView="115" workbookViewId="0">
      <selection activeCell="I19" sqref="I19"/>
    </sheetView>
  </sheetViews>
  <sheetFormatPr defaultRowHeight="15" x14ac:dyDescent="0.25"/>
  <cols>
    <col min="1" max="1" width="3.7109375" customWidth="1"/>
    <col min="2" max="2" width="31" customWidth="1"/>
    <col min="3" max="3" width="5.7109375" customWidth="1"/>
    <col min="4" max="4" width="12.140625" bestFit="1" customWidth="1"/>
    <col min="8" max="12" width="13.28515625" customWidth="1"/>
  </cols>
  <sheetData>
    <row r="2" spans="1:13" ht="17.25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 t="s">
        <v>28</v>
      </c>
    </row>
    <row r="3" spans="1:13" ht="18" thickBot="1" x14ac:dyDescent="0.4">
      <c r="A3" s="14" t="s">
        <v>29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thickBot="1" x14ac:dyDescent="0.4">
      <c r="A4" s="90" t="s">
        <v>30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2"/>
    </row>
    <row r="5" spans="1:13" ht="47.25" x14ac:dyDescent="0.25">
      <c r="A5" s="16" t="s">
        <v>4</v>
      </c>
      <c r="B5" s="16" t="s">
        <v>5</v>
      </c>
      <c r="C5" s="16" t="s">
        <v>6</v>
      </c>
      <c r="D5" s="16" t="s">
        <v>7</v>
      </c>
      <c r="E5" s="16" t="s">
        <v>8</v>
      </c>
      <c r="F5" s="16" t="s">
        <v>9</v>
      </c>
      <c r="G5" s="16" t="s">
        <v>10</v>
      </c>
      <c r="H5" s="16" t="s">
        <v>7</v>
      </c>
      <c r="I5" s="16" t="s">
        <v>11</v>
      </c>
      <c r="J5" s="16" t="s">
        <v>12</v>
      </c>
      <c r="K5" s="93" t="s">
        <v>13</v>
      </c>
      <c r="L5" s="93"/>
      <c r="M5" s="16" t="s">
        <v>14</v>
      </c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 t="s">
        <v>15</v>
      </c>
      <c r="L6" s="17" t="s">
        <v>16</v>
      </c>
      <c r="M6" s="17"/>
    </row>
    <row r="7" spans="1:13" x14ac:dyDescent="0.25">
      <c r="A7" s="18">
        <v>1</v>
      </c>
      <c r="B7" s="18" t="s">
        <v>31</v>
      </c>
      <c r="C7" s="18" t="s">
        <v>18</v>
      </c>
      <c r="D7" s="19"/>
      <c r="E7" s="19"/>
      <c r="F7" s="19"/>
      <c r="G7" s="18">
        <v>9300</v>
      </c>
      <c r="H7" s="19">
        <f>G7*D7</f>
        <v>0</v>
      </c>
      <c r="I7" s="19">
        <f>G7*E7</f>
        <v>0</v>
      </c>
      <c r="J7" s="19">
        <f>G7*F7</f>
        <v>0</v>
      </c>
      <c r="K7" s="19">
        <f>H7-I7</f>
        <v>0</v>
      </c>
      <c r="L7" s="19">
        <f>H7-J7</f>
        <v>0</v>
      </c>
      <c r="M7" s="18" t="s">
        <v>32</v>
      </c>
    </row>
    <row r="8" spans="1:13" x14ac:dyDescent="0.25">
      <c r="A8" s="18">
        <v>2</v>
      </c>
      <c r="B8" s="18" t="s">
        <v>33</v>
      </c>
      <c r="C8" s="18" t="s">
        <v>18</v>
      </c>
      <c r="D8" s="19"/>
      <c r="E8" s="19"/>
      <c r="F8" s="19"/>
      <c r="G8" s="18">
        <v>6200</v>
      </c>
      <c r="H8" s="19">
        <f t="shared" ref="H8:H13" si="0">G8*D8</f>
        <v>0</v>
      </c>
      <c r="I8" s="19">
        <f t="shared" ref="I8:I13" si="1">G8*E8</f>
        <v>0</v>
      </c>
      <c r="J8" s="19">
        <f t="shared" ref="J8:J12" si="2">G8*F8</f>
        <v>0</v>
      </c>
      <c r="K8" s="19">
        <f t="shared" ref="K8:K13" si="3">H8-I8</f>
        <v>0</v>
      </c>
      <c r="L8" s="19">
        <f t="shared" ref="L8:L13" si="4">H8-J8</f>
        <v>0</v>
      </c>
      <c r="M8" s="18" t="s">
        <v>32</v>
      </c>
    </row>
    <row r="9" spans="1:13" x14ac:dyDescent="0.25">
      <c r="A9" s="18">
        <v>3</v>
      </c>
      <c r="B9" s="18" t="s">
        <v>19</v>
      </c>
      <c r="C9" s="18" t="s">
        <v>18</v>
      </c>
      <c r="D9" s="20">
        <f>E9</f>
        <v>34.57</v>
      </c>
      <c r="E9" s="20">
        <v>34.57</v>
      </c>
      <c r="F9" s="19">
        <v>34.56</v>
      </c>
      <c r="G9" s="18">
        <v>1400</v>
      </c>
      <c r="H9" s="19">
        <f t="shared" si="0"/>
        <v>48398</v>
      </c>
      <c r="I9" s="19">
        <f t="shared" si="1"/>
        <v>48398</v>
      </c>
      <c r="J9" s="19">
        <f t="shared" si="2"/>
        <v>48384</v>
      </c>
      <c r="K9" s="19">
        <f t="shared" si="3"/>
        <v>0</v>
      </c>
      <c r="L9" s="19">
        <f t="shared" si="4"/>
        <v>14</v>
      </c>
      <c r="M9" s="18" t="s">
        <v>32</v>
      </c>
    </row>
    <row r="10" spans="1:13" x14ac:dyDescent="0.25">
      <c r="A10" s="18">
        <v>4</v>
      </c>
      <c r="B10" s="18" t="s">
        <v>34</v>
      </c>
      <c r="C10" s="18" t="s">
        <v>18</v>
      </c>
      <c r="D10" s="20">
        <f t="shared" ref="D10:D13" si="5">E10</f>
        <v>45.723333333333301</v>
      </c>
      <c r="E10" s="20">
        <v>45.723333333333301</v>
      </c>
      <c r="F10" s="19">
        <v>45.73</v>
      </c>
      <c r="G10" s="18">
        <v>5700</v>
      </c>
      <c r="H10" s="19">
        <f t="shared" si="0"/>
        <v>260622.99999999983</v>
      </c>
      <c r="I10" s="19">
        <f t="shared" si="1"/>
        <v>260622.99999999983</v>
      </c>
      <c r="J10" s="19">
        <f t="shared" si="2"/>
        <v>260660.99999999997</v>
      </c>
      <c r="K10" s="19">
        <f t="shared" si="3"/>
        <v>0</v>
      </c>
      <c r="L10" s="19">
        <f t="shared" si="4"/>
        <v>-38.000000000145519</v>
      </c>
      <c r="M10" s="18" t="s">
        <v>32</v>
      </c>
    </row>
    <row r="11" spans="1:13" x14ac:dyDescent="0.25">
      <c r="A11" s="18">
        <v>5</v>
      </c>
      <c r="B11" s="18" t="s">
        <v>35</v>
      </c>
      <c r="C11" s="18" t="s">
        <v>18</v>
      </c>
      <c r="D11" s="20">
        <f t="shared" si="5"/>
        <v>51.442999999999998</v>
      </c>
      <c r="E11" s="20">
        <v>51.442999999999998</v>
      </c>
      <c r="F11" s="19">
        <v>51.42</v>
      </c>
      <c r="G11" s="18">
        <v>3800</v>
      </c>
      <c r="H11" s="19">
        <f t="shared" si="0"/>
        <v>195483.4</v>
      </c>
      <c r="I11" s="19">
        <f t="shared" si="1"/>
        <v>195483.4</v>
      </c>
      <c r="J11" s="19">
        <f t="shared" si="2"/>
        <v>195396</v>
      </c>
      <c r="K11" s="19">
        <f t="shared" si="3"/>
        <v>0</v>
      </c>
      <c r="L11" s="19">
        <f t="shared" si="4"/>
        <v>87.399999999994179</v>
      </c>
      <c r="M11" s="18" t="s">
        <v>32</v>
      </c>
    </row>
    <row r="12" spans="1:13" x14ac:dyDescent="0.25">
      <c r="A12" s="18">
        <v>6</v>
      </c>
      <c r="B12" s="18" t="s">
        <v>36</v>
      </c>
      <c r="C12" s="18" t="s">
        <v>18</v>
      </c>
      <c r="D12" s="20">
        <f t="shared" si="5"/>
        <v>119.98</v>
      </c>
      <c r="E12" s="20">
        <v>119.98</v>
      </c>
      <c r="F12" s="23">
        <f>E12</f>
        <v>119.98</v>
      </c>
      <c r="G12" s="22">
        <v>150</v>
      </c>
      <c r="H12" s="21">
        <f t="shared" si="0"/>
        <v>17997</v>
      </c>
      <c r="I12" s="21">
        <f t="shared" si="1"/>
        <v>17997</v>
      </c>
      <c r="J12" s="21">
        <f t="shared" si="2"/>
        <v>17997</v>
      </c>
      <c r="K12" s="21">
        <f t="shared" si="3"/>
        <v>0</v>
      </c>
      <c r="L12" s="21">
        <f t="shared" si="4"/>
        <v>0</v>
      </c>
      <c r="M12" s="18" t="s">
        <v>32</v>
      </c>
    </row>
    <row r="13" spans="1:13" x14ac:dyDescent="0.25">
      <c r="A13" s="18">
        <v>7</v>
      </c>
      <c r="B13" s="22" t="s">
        <v>37</v>
      </c>
      <c r="C13" s="18" t="s">
        <v>38</v>
      </c>
      <c r="D13" s="20">
        <f t="shared" si="5"/>
        <v>5800.7780000000002</v>
      </c>
      <c r="E13" s="23">
        <v>5800.7780000000002</v>
      </c>
      <c r="F13" s="21"/>
      <c r="G13" s="22">
        <v>75</v>
      </c>
      <c r="H13" s="21">
        <f t="shared" si="0"/>
        <v>435058.35000000003</v>
      </c>
      <c r="I13" s="21">
        <f t="shared" si="1"/>
        <v>435058.35000000003</v>
      </c>
      <c r="J13" s="21">
        <v>435058.35000000003</v>
      </c>
      <c r="K13" s="21">
        <f t="shared" si="3"/>
        <v>0</v>
      </c>
      <c r="L13" s="21">
        <f t="shared" si="4"/>
        <v>0</v>
      </c>
      <c r="M13" s="18" t="s">
        <v>32</v>
      </c>
    </row>
    <row r="14" spans="1:13" ht="16.5" x14ac:dyDescent="0.35">
      <c r="A14" s="2"/>
      <c r="B14" s="24" t="s">
        <v>21</v>
      </c>
      <c r="C14" s="24"/>
      <c r="D14" s="24"/>
      <c r="E14" s="24"/>
      <c r="F14" s="24"/>
      <c r="G14" s="24"/>
      <c r="H14" s="25">
        <f>SUM(H7:H13)</f>
        <v>957559.74999999977</v>
      </c>
      <c r="I14" s="25">
        <f t="shared" ref="I14:L14" si="6">SUM(I7:I13)</f>
        <v>957559.74999999977</v>
      </c>
      <c r="J14" s="25">
        <f t="shared" si="6"/>
        <v>957496.35000000009</v>
      </c>
      <c r="K14" s="25">
        <f t="shared" si="6"/>
        <v>0</v>
      </c>
      <c r="L14" s="25">
        <f t="shared" si="6"/>
        <v>63.39999999984866</v>
      </c>
      <c r="M14" s="24"/>
    </row>
    <row r="15" spans="1:13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5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pans="2:13" x14ac:dyDescent="0.25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26" spans="2:13" x14ac:dyDescent="0.25">
      <c r="I26" s="33"/>
    </row>
    <row r="34" spans="1:13" s="29" customFormat="1" ht="17.25" x14ac:dyDescent="0.35">
      <c r="A34" s="29" t="s">
        <v>39</v>
      </c>
      <c r="G34" s="29" t="s">
        <v>69</v>
      </c>
      <c r="M34" s="30" t="s">
        <v>41</v>
      </c>
    </row>
    <row r="35" spans="1:13" s="29" customFormat="1" ht="17.25" x14ac:dyDescent="0.35">
      <c r="A35" s="29" t="s">
        <v>40</v>
      </c>
      <c r="G35" s="29" t="s">
        <v>68</v>
      </c>
      <c r="M35" s="30" t="s">
        <v>65</v>
      </c>
    </row>
    <row r="36" spans="1:13" s="29" customFormat="1" ht="17.25" x14ac:dyDescent="0.35">
      <c r="A36" s="29" t="s">
        <v>25</v>
      </c>
      <c r="M36" s="30" t="s">
        <v>25</v>
      </c>
    </row>
  </sheetData>
  <mergeCells count="2">
    <mergeCell ref="A4:M4"/>
    <mergeCell ref="K5:L5"/>
  </mergeCells>
  <printOptions horizontalCentered="1"/>
  <pageMargins left="0" right="0" top="0.25" bottom="0.2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7"/>
  <sheetViews>
    <sheetView tabSelected="1" view="pageBreakPreview" topLeftCell="A2" zoomScale="115" zoomScaleNormal="100" zoomScaleSheetLayoutView="115" workbookViewId="0">
      <selection activeCell="H28" sqref="H28"/>
    </sheetView>
  </sheetViews>
  <sheetFormatPr defaultRowHeight="15" x14ac:dyDescent="0.25"/>
  <cols>
    <col min="1" max="1" width="3.7109375" customWidth="1"/>
    <col min="2" max="2" width="31" customWidth="1"/>
    <col min="3" max="3" width="11.140625" customWidth="1"/>
    <col min="4" max="4" width="12.140625" bestFit="1" customWidth="1"/>
    <col min="8" max="10" width="13.28515625" customWidth="1"/>
    <col min="11" max="11" width="14" bestFit="1" customWidth="1"/>
    <col min="12" max="12" width="12.85546875" bestFit="1" customWidth="1"/>
    <col min="14" max="14" width="15.7109375" customWidth="1"/>
  </cols>
  <sheetData>
    <row r="1" spans="1:13" ht="17.25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 t="s">
        <v>56</v>
      </c>
    </row>
    <row r="2" spans="1:13" ht="18" thickBot="1" x14ac:dyDescent="0.4">
      <c r="A2" s="14" t="s">
        <v>55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8" thickBot="1" x14ac:dyDescent="0.4">
      <c r="A3" s="90" t="s">
        <v>30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</row>
    <row r="4" spans="1:13" ht="47.25" x14ac:dyDescent="0.25">
      <c r="A4" s="31" t="s">
        <v>4</v>
      </c>
      <c r="B4" s="31" t="s">
        <v>5</v>
      </c>
      <c r="C4" s="31" t="s">
        <v>6</v>
      </c>
      <c r="D4" s="31" t="s">
        <v>7</v>
      </c>
      <c r="E4" s="31" t="s">
        <v>8</v>
      </c>
      <c r="F4" s="31" t="s">
        <v>9</v>
      </c>
      <c r="G4" s="31" t="s">
        <v>10</v>
      </c>
      <c r="H4" s="31" t="s">
        <v>7</v>
      </c>
      <c r="I4" s="31" t="s">
        <v>11</v>
      </c>
      <c r="J4" s="31" t="s">
        <v>12</v>
      </c>
      <c r="K4" s="93" t="s">
        <v>13</v>
      </c>
      <c r="L4" s="93"/>
      <c r="M4" s="31" t="s">
        <v>14</v>
      </c>
    </row>
    <row r="5" spans="1:13" ht="4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 t="s">
        <v>15</v>
      </c>
      <c r="L5" s="17" t="s">
        <v>16</v>
      </c>
      <c r="M5" s="17"/>
    </row>
    <row r="6" spans="1:13" x14ac:dyDescent="0.25">
      <c r="A6" s="18">
        <v>1</v>
      </c>
      <c r="B6" s="18" t="s">
        <v>31</v>
      </c>
      <c r="C6" s="18" t="s">
        <v>18</v>
      </c>
      <c r="D6" s="19"/>
      <c r="E6" s="19"/>
      <c r="F6" s="19"/>
      <c r="G6" s="18">
        <v>9300</v>
      </c>
      <c r="H6" s="19">
        <f>G6*D6</f>
        <v>0</v>
      </c>
      <c r="I6" s="19">
        <f>G6*E6</f>
        <v>0</v>
      </c>
      <c r="J6" s="19">
        <f>G6*F6</f>
        <v>0</v>
      </c>
      <c r="K6" s="19">
        <f>H6-I6</f>
        <v>0</v>
      </c>
      <c r="L6" s="19">
        <f>H6-J6</f>
        <v>0</v>
      </c>
      <c r="M6" s="18" t="s">
        <v>64</v>
      </c>
    </row>
    <row r="7" spans="1:13" x14ac:dyDescent="0.25">
      <c r="A7" s="18">
        <v>2</v>
      </c>
      <c r="B7" s="18" t="s">
        <v>33</v>
      </c>
      <c r="C7" s="18" t="s">
        <v>18</v>
      </c>
      <c r="D7" s="19"/>
      <c r="E7" s="19"/>
      <c r="F7" s="19"/>
      <c r="G7" s="18">
        <v>6200</v>
      </c>
      <c r="H7" s="19">
        <f t="shared" ref="H7:H12" si="0">G7*D7</f>
        <v>0</v>
      </c>
      <c r="I7" s="19">
        <f t="shared" ref="I7:I12" si="1">G7*E7</f>
        <v>0</v>
      </c>
      <c r="J7" s="19">
        <f t="shared" ref="J7:J12" si="2">G7*F7</f>
        <v>0</v>
      </c>
      <c r="K7" s="19">
        <f t="shared" ref="K7:K12" si="3">H7-I7</f>
        <v>0</v>
      </c>
      <c r="L7" s="19">
        <f t="shared" ref="L7:L12" si="4">H7-J7</f>
        <v>0</v>
      </c>
      <c r="M7" s="18" t="s">
        <v>64</v>
      </c>
    </row>
    <row r="8" spans="1:13" x14ac:dyDescent="0.25">
      <c r="A8" s="18">
        <v>3</v>
      </c>
      <c r="B8" s="18" t="s">
        <v>19</v>
      </c>
      <c r="C8" s="18" t="s">
        <v>18</v>
      </c>
      <c r="D8" s="20">
        <v>28.476170952</v>
      </c>
      <c r="E8" s="20">
        <v>28.405328951999998</v>
      </c>
      <c r="F8" s="20">
        <v>28.356020000000004</v>
      </c>
      <c r="G8" s="18">
        <v>1400</v>
      </c>
      <c r="H8" s="19">
        <f t="shared" si="0"/>
        <v>39866.639332799998</v>
      </c>
      <c r="I8" s="19">
        <f t="shared" si="1"/>
        <v>39767.460532799996</v>
      </c>
      <c r="J8" s="19">
        <f t="shared" si="2"/>
        <v>39698.428000000007</v>
      </c>
      <c r="K8" s="19">
        <f t="shared" si="3"/>
        <v>99.178800000001502</v>
      </c>
      <c r="L8" s="19">
        <f t="shared" si="4"/>
        <v>168.21133279999049</v>
      </c>
      <c r="M8" s="18" t="s">
        <v>64</v>
      </c>
    </row>
    <row r="9" spans="1:13" x14ac:dyDescent="0.25">
      <c r="A9" s="18">
        <v>4</v>
      </c>
      <c r="B9" s="18" t="s">
        <v>34</v>
      </c>
      <c r="C9" s="18" t="s">
        <v>18</v>
      </c>
      <c r="D9" s="20">
        <v>56.044190800000003</v>
      </c>
      <c r="E9" s="20">
        <v>55.776629999999997</v>
      </c>
      <c r="F9" s="20">
        <v>55.75365</v>
      </c>
      <c r="G9" s="18">
        <v>5700</v>
      </c>
      <c r="H9" s="19">
        <f t="shared" si="0"/>
        <v>319451.88756</v>
      </c>
      <c r="I9" s="19">
        <f t="shared" si="1"/>
        <v>317926.79099999997</v>
      </c>
      <c r="J9" s="19">
        <f t="shared" si="2"/>
        <v>317795.80499999999</v>
      </c>
      <c r="K9" s="19">
        <f t="shared" si="3"/>
        <v>1525.0965600000345</v>
      </c>
      <c r="L9" s="19">
        <f t="shared" si="4"/>
        <v>1656.0825600000098</v>
      </c>
      <c r="M9" s="18" t="s">
        <v>64</v>
      </c>
    </row>
    <row r="10" spans="1:13" x14ac:dyDescent="0.25">
      <c r="A10" s="18">
        <v>5</v>
      </c>
      <c r="B10" s="18" t="s">
        <v>35</v>
      </c>
      <c r="C10" s="18" t="s">
        <v>18</v>
      </c>
      <c r="D10" s="20">
        <v>48.291366351999997</v>
      </c>
      <c r="E10" s="20">
        <v>48.178482351999996</v>
      </c>
      <c r="F10" s="20">
        <v>48.121410000000004</v>
      </c>
      <c r="G10" s="18">
        <v>3800</v>
      </c>
      <c r="H10" s="19">
        <f t="shared" si="0"/>
        <v>183507.19213759998</v>
      </c>
      <c r="I10" s="19">
        <f t="shared" si="1"/>
        <v>183078.2329376</v>
      </c>
      <c r="J10" s="19">
        <f t="shared" si="2"/>
        <v>182861.35800000001</v>
      </c>
      <c r="K10" s="19">
        <f t="shared" si="3"/>
        <v>428.95919999998296</v>
      </c>
      <c r="L10" s="19">
        <f t="shared" si="4"/>
        <v>645.83413759997347</v>
      </c>
      <c r="M10" s="18" t="s">
        <v>64</v>
      </c>
    </row>
    <row r="11" spans="1:13" x14ac:dyDescent="0.25">
      <c r="A11" s="18">
        <v>6</v>
      </c>
      <c r="B11" s="18" t="s">
        <v>36</v>
      </c>
      <c r="C11" s="18" t="s">
        <v>18</v>
      </c>
      <c r="D11" s="20"/>
      <c r="E11" s="20"/>
      <c r="F11" s="21"/>
      <c r="G11" s="22">
        <v>150</v>
      </c>
      <c r="H11" s="21">
        <f t="shared" si="0"/>
        <v>0</v>
      </c>
      <c r="I11" s="21">
        <f t="shared" si="1"/>
        <v>0</v>
      </c>
      <c r="J11" s="21">
        <f t="shared" si="2"/>
        <v>0</v>
      </c>
      <c r="K11" s="21">
        <f t="shared" si="3"/>
        <v>0</v>
      </c>
      <c r="L11" s="21">
        <f t="shared" si="4"/>
        <v>0</v>
      </c>
      <c r="M11" s="18" t="s">
        <v>64</v>
      </c>
    </row>
    <row r="12" spans="1:13" x14ac:dyDescent="0.25">
      <c r="A12" s="18">
        <v>7</v>
      </c>
      <c r="B12" s="22" t="s">
        <v>37</v>
      </c>
      <c r="C12" s="18" t="s">
        <v>38</v>
      </c>
      <c r="D12" s="20"/>
      <c r="E12" s="23"/>
      <c r="F12" s="21"/>
      <c r="G12" s="22">
        <v>75</v>
      </c>
      <c r="H12" s="21">
        <f t="shared" si="0"/>
        <v>0</v>
      </c>
      <c r="I12" s="21">
        <f t="shared" si="1"/>
        <v>0</v>
      </c>
      <c r="J12" s="21">
        <f t="shared" si="2"/>
        <v>0</v>
      </c>
      <c r="K12" s="21">
        <f t="shared" si="3"/>
        <v>0</v>
      </c>
      <c r="L12" s="21">
        <f t="shared" si="4"/>
        <v>0</v>
      </c>
      <c r="M12" s="18" t="s">
        <v>64</v>
      </c>
    </row>
    <row r="13" spans="1:13" ht="16.5" x14ac:dyDescent="0.35">
      <c r="A13" s="2"/>
      <c r="B13" s="24" t="s">
        <v>21</v>
      </c>
      <c r="C13" s="24"/>
      <c r="D13" s="24"/>
      <c r="E13" s="24"/>
      <c r="F13" s="24"/>
      <c r="G13" s="24"/>
      <c r="H13" s="25">
        <f>SUM(H6:H12)</f>
        <v>542825.71903040004</v>
      </c>
      <c r="I13" s="25">
        <f t="shared" ref="I13:L13" si="5">SUM(I6:I12)</f>
        <v>540772.48447040003</v>
      </c>
      <c r="J13" s="25">
        <f t="shared" si="5"/>
        <v>540355.59100000001</v>
      </c>
      <c r="K13" s="25">
        <f t="shared" si="5"/>
        <v>2053.234560000019</v>
      </c>
      <c r="L13" s="25">
        <f t="shared" si="5"/>
        <v>2470.1280303999738</v>
      </c>
      <c r="M13" s="24"/>
    </row>
    <row r="19" spans="11:11" x14ac:dyDescent="0.25">
      <c r="K19" s="33"/>
    </row>
    <row r="20" spans="11:11" x14ac:dyDescent="0.25">
      <c r="K20" s="33"/>
    </row>
    <row r="35" spans="1:13" ht="17.25" x14ac:dyDescent="0.35">
      <c r="A35" s="29" t="s">
        <v>39</v>
      </c>
      <c r="G35" s="29" t="s">
        <v>69</v>
      </c>
      <c r="M35" s="30" t="s">
        <v>41</v>
      </c>
    </row>
    <row r="36" spans="1:13" ht="17.25" x14ac:dyDescent="0.35">
      <c r="A36" s="29" t="s">
        <v>40</v>
      </c>
      <c r="G36" s="29" t="s">
        <v>74</v>
      </c>
      <c r="M36" s="30" t="s">
        <v>65</v>
      </c>
    </row>
    <row r="37" spans="1:13" ht="17.25" x14ac:dyDescent="0.35">
      <c r="A37" s="29" t="s">
        <v>25</v>
      </c>
      <c r="G37" s="29" t="s">
        <v>68</v>
      </c>
      <c r="M37" s="30" t="s">
        <v>25</v>
      </c>
    </row>
  </sheetData>
  <mergeCells count="2">
    <mergeCell ref="A3:M3"/>
    <mergeCell ref="K4:L4"/>
  </mergeCells>
  <printOptions horizontalCentered="1"/>
  <pageMargins left="0" right="0" top="0.25" bottom="0.2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RA-1</vt:lpstr>
      <vt:lpstr>RA-2</vt:lpstr>
      <vt:lpstr>RA-3</vt:lpstr>
      <vt:lpstr>RA-4</vt:lpstr>
      <vt:lpstr>RA-5</vt:lpstr>
      <vt:lpstr>RA-6</vt:lpstr>
      <vt:lpstr>RA 7</vt:lpstr>
      <vt:lpstr>RA 8</vt:lpstr>
      <vt:lpstr>'RA 7'!Print_Area</vt:lpstr>
      <vt:lpstr>'RA-1'!Print_Area</vt:lpstr>
      <vt:lpstr>'RA-2'!Print_Area</vt:lpstr>
      <vt:lpstr>'RA-3'!Print_Area</vt:lpstr>
      <vt:lpstr>'RA-4'!Print_Area</vt:lpstr>
      <vt:lpstr>'RA-5'!Print_Area</vt:lpstr>
      <vt:lpstr>'RA-6'!Print_Area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2023-09-29T10:05:19Z</dcterms:modified>
</cp:coreProperties>
</file>