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activeTab="1"/>
  </bookViews>
  <sheets>
    <sheet name="RA -1" sheetId="1" r:id="rId1"/>
    <sheet name="RA 2" sheetId="2" r:id="rId2"/>
    <sheet name="RA 2 measurement" sheetId="3" r:id="rId3"/>
    <sheet name="RA 2 Measurement New" sheetId="4" r:id="rId4"/>
  </sheets>
  <definedNames>
    <definedName name="_xlnm.Print_Area" localSheetId="1">'RA 2'!$A$1:$L$22</definedName>
    <definedName name="_xlnm.Print_Area" localSheetId="2">'RA 2 measurement'!$A$4:$M$98</definedName>
    <definedName name="_xlnm.Print_Area" localSheetId="3">'RA 2 Measurement New'!$A$1:$M$117</definedName>
    <definedName name="_xlnm.Print_Titles" localSheetId="1">'RA 2'!$1:$6</definedName>
    <definedName name="_xlnm.Print_Titles" localSheetId="2">'RA 2 measurement'!$4:$9</definedName>
    <definedName name="_xlnm.Print_Titles" localSheetId="3">'RA 2 Measurement New'!$1:$6</definedName>
  </definedNames>
  <calcPr calcId="144525"/>
</workbook>
</file>

<file path=xl/calcChain.xml><?xml version="1.0" encoding="utf-8"?>
<calcChain xmlns="http://schemas.openxmlformats.org/spreadsheetml/2006/main">
  <c r="B117" i="4" l="1"/>
  <c r="K117" i="4" l="1"/>
  <c r="L117" i="4"/>
  <c r="K116" i="4"/>
  <c r="K115" i="4"/>
  <c r="K114" i="4"/>
  <c r="K113" i="4"/>
  <c r="K112" i="4"/>
  <c r="K111" i="4"/>
  <c r="K110" i="4"/>
  <c r="K109" i="4"/>
  <c r="K108" i="4"/>
  <c r="K107" i="4"/>
  <c r="K105" i="4"/>
  <c r="K104" i="4"/>
  <c r="K103" i="4"/>
  <c r="K102" i="4"/>
  <c r="K101" i="4"/>
  <c r="K100" i="4"/>
  <c r="K99" i="4"/>
  <c r="K98" i="4"/>
  <c r="K97" i="4"/>
  <c r="K96" i="4"/>
  <c r="L95" i="4"/>
  <c r="B95" i="4"/>
  <c r="K94" i="4"/>
  <c r="K93" i="4"/>
  <c r="K92" i="4"/>
  <c r="K91" i="4"/>
  <c r="K90" i="4"/>
  <c r="K89" i="4"/>
  <c r="K88" i="4"/>
  <c r="K86" i="4"/>
  <c r="K85" i="4"/>
  <c r="K84" i="4"/>
  <c r="K83" i="4"/>
  <c r="J82" i="4"/>
  <c r="K82" i="4" s="1"/>
  <c r="K81" i="4"/>
  <c r="I80" i="4"/>
  <c r="K80" i="4" s="1"/>
  <c r="M79" i="4"/>
  <c r="L79" i="4"/>
  <c r="K76" i="4"/>
  <c r="K75" i="4"/>
  <c r="K74" i="4"/>
  <c r="K73" i="4"/>
  <c r="K72" i="4"/>
  <c r="K71" i="4"/>
  <c r="K70" i="4"/>
  <c r="K69" i="4"/>
  <c r="K68" i="4"/>
  <c r="K67" i="4"/>
  <c r="K66" i="4"/>
  <c r="K65" i="4"/>
  <c r="K64" i="4"/>
  <c r="K63" i="4"/>
  <c r="K62" i="4"/>
  <c r="K61" i="4"/>
  <c r="K60" i="4"/>
  <c r="K58" i="4"/>
  <c r="K56" i="4"/>
  <c r="K55" i="4"/>
  <c r="K54" i="4"/>
  <c r="K53" i="4"/>
  <c r="K52" i="4"/>
  <c r="K51" i="4"/>
  <c r="K50" i="4"/>
  <c r="K49" i="4"/>
  <c r="K48" i="4"/>
  <c r="K47" i="4"/>
  <c r="K46" i="4"/>
  <c r="K45" i="4"/>
  <c r="K44" i="4"/>
  <c r="K43" i="4"/>
  <c r="K42" i="4"/>
  <c r="K41" i="4"/>
  <c r="K40" i="4"/>
  <c r="L38" i="4"/>
  <c r="B38" i="4"/>
  <c r="H37" i="4"/>
  <c r="G37" i="4"/>
  <c r="H35" i="4"/>
  <c r="G35" i="4"/>
  <c r="I33" i="4"/>
  <c r="F33" i="4" s="1"/>
  <c r="H33" i="4"/>
  <c r="G32" i="4"/>
  <c r="G33" i="4" s="1"/>
  <c r="K33" i="4" s="1"/>
  <c r="F32" i="4"/>
  <c r="K29" i="4"/>
  <c r="K31" i="4" s="1"/>
  <c r="F29" i="4"/>
  <c r="L28" i="4"/>
  <c r="B27" i="4"/>
  <c r="K26" i="4"/>
  <c r="E26" i="4"/>
  <c r="I24" i="4"/>
  <c r="H24" i="4"/>
  <c r="G24" i="4"/>
  <c r="I23" i="4"/>
  <c r="K23" i="4" s="1"/>
  <c r="I22" i="4"/>
  <c r="H22" i="4"/>
  <c r="G22" i="4"/>
  <c r="I21" i="4"/>
  <c r="K21" i="4" s="1"/>
  <c r="I20" i="4"/>
  <c r="H20" i="4"/>
  <c r="I19" i="4"/>
  <c r="G19" i="4"/>
  <c r="K19" i="4" s="1"/>
  <c r="I18" i="4"/>
  <c r="K18" i="4" s="1"/>
  <c r="K17" i="4"/>
  <c r="K16" i="4"/>
  <c r="F16" i="4"/>
  <c r="K15" i="4"/>
  <c r="F15" i="4"/>
  <c r="K14" i="4"/>
  <c r="F14" i="4"/>
  <c r="K13" i="4"/>
  <c r="F13" i="4"/>
  <c r="K12" i="4"/>
  <c r="F12" i="4"/>
  <c r="K11" i="4"/>
  <c r="F11" i="4"/>
  <c r="H10" i="4"/>
  <c r="K10" i="4" s="1"/>
  <c r="F10" i="4"/>
  <c r="K9" i="4"/>
  <c r="F9" i="4"/>
  <c r="K8" i="4"/>
  <c r="F8" i="4"/>
  <c r="K32" i="4" l="1"/>
  <c r="G20" i="4"/>
  <c r="K20" i="4" s="1"/>
  <c r="K28" i="4" s="1"/>
  <c r="K22" i="4"/>
  <c r="K24" i="4"/>
  <c r="K79" i="4"/>
  <c r="K95" i="4"/>
  <c r="I34" i="4"/>
  <c r="B41" i="3"/>
  <c r="F12" i="2"/>
  <c r="J12" i="2"/>
  <c r="D12" i="2"/>
  <c r="I35" i="4" l="1"/>
  <c r="K34" i="4"/>
  <c r="F34" i="4"/>
  <c r="H21" i="2"/>
  <c r="L41" i="3"/>
  <c r="B98" i="3"/>
  <c r="K72" i="3"/>
  <c r="K52" i="3"/>
  <c r="K53" i="3"/>
  <c r="L98" i="3"/>
  <c r="F35" i="4" l="1"/>
  <c r="I36" i="4"/>
  <c r="K35" i="4"/>
  <c r="K20" i="3"/>
  <c r="B30" i="3"/>
  <c r="I37" i="4" l="1"/>
  <c r="K36" i="4"/>
  <c r="F36" i="4"/>
  <c r="J14" i="2"/>
  <c r="F37" i="4" l="1"/>
  <c r="K37" i="4"/>
  <c r="K38" i="4" s="1"/>
  <c r="D13" i="2"/>
  <c r="J13" i="2" l="1"/>
  <c r="K13" i="2"/>
  <c r="L13" i="2"/>
  <c r="K21" i="2"/>
  <c r="E21" i="2"/>
  <c r="J21" i="2" s="1"/>
  <c r="K20" i="2"/>
  <c r="L20" i="2" s="1"/>
  <c r="J20" i="2"/>
  <c r="H20" i="2"/>
  <c r="H19" i="2"/>
  <c r="E19" i="2"/>
  <c r="H18" i="2"/>
  <c r="E17" i="2"/>
  <c r="H16" i="2"/>
  <c r="K15" i="2"/>
  <c r="H15" i="2"/>
  <c r="E15" i="2"/>
  <c r="J15" i="2" s="1"/>
  <c r="K14" i="2"/>
  <c r="L14" i="2" s="1"/>
  <c r="H14" i="2"/>
  <c r="K11" i="2"/>
  <c r="L11" i="2" s="1"/>
  <c r="J11" i="2"/>
  <c r="H11" i="2"/>
  <c r="K10" i="2"/>
  <c r="L10" i="2" s="1"/>
  <c r="J10" i="2"/>
  <c r="H10" i="2"/>
  <c r="K9" i="2"/>
  <c r="L9" i="2" s="1"/>
  <c r="J9" i="2"/>
  <c r="H9" i="2"/>
  <c r="K8" i="2"/>
  <c r="L8" i="2" s="1"/>
  <c r="J8" i="2"/>
  <c r="H8" i="2"/>
  <c r="K84" i="3"/>
  <c r="K86" i="3"/>
  <c r="K87" i="3"/>
  <c r="K88" i="3"/>
  <c r="K89" i="3"/>
  <c r="K91" i="3"/>
  <c r="K92" i="3"/>
  <c r="K93" i="3"/>
  <c r="K94" i="3"/>
  <c r="K95" i="3"/>
  <c r="K96" i="3"/>
  <c r="K97" i="3"/>
  <c r="I83" i="3"/>
  <c r="K83" i="3" s="1"/>
  <c r="J85" i="3"/>
  <c r="K85" i="3" s="1"/>
  <c r="M82" i="3"/>
  <c r="L82" i="3"/>
  <c r="K63" i="3"/>
  <c r="K44" i="3"/>
  <c r="K45" i="3"/>
  <c r="K46" i="3"/>
  <c r="K47" i="3"/>
  <c r="K48" i="3"/>
  <c r="K49" i="3"/>
  <c r="K50" i="3"/>
  <c r="K51" i="3"/>
  <c r="K54" i="3"/>
  <c r="K55" i="3"/>
  <c r="K56" i="3"/>
  <c r="K57" i="3"/>
  <c r="K58" i="3"/>
  <c r="K59" i="3"/>
  <c r="K61" i="3"/>
  <c r="K64" i="3"/>
  <c r="K65" i="3"/>
  <c r="K66" i="3"/>
  <c r="K67" i="3"/>
  <c r="K68" i="3"/>
  <c r="K69" i="3"/>
  <c r="K70" i="3"/>
  <c r="K71" i="3"/>
  <c r="K73" i="3"/>
  <c r="K74" i="3"/>
  <c r="K75" i="3"/>
  <c r="K76" i="3"/>
  <c r="K77" i="3"/>
  <c r="K78" i="3"/>
  <c r="K79" i="3"/>
  <c r="K43" i="3"/>
  <c r="L31" i="3"/>
  <c r="I36" i="3"/>
  <c r="I37" i="3" s="1"/>
  <c r="H40" i="3"/>
  <c r="G40" i="3"/>
  <c r="H38" i="3"/>
  <c r="G38" i="3"/>
  <c r="H36" i="3"/>
  <c r="G35" i="3"/>
  <c r="K35" i="3" s="1"/>
  <c r="F35" i="3"/>
  <c r="K32" i="3"/>
  <c r="K34" i="3" s="1"/>
  <c r="F32" i="3"/>
  <c r="K29" i="3"/>
  <c r="E29" i="3"/>
  <c r="I27" i="3"/>
  <c r="H27" i="3"/>
  <c r="G27" i="3"/>
  <c r="I26" i="3"/>
  <c r="K26" i="3" s="1"/>
  <c r="I25" i="3"/>
  <c r="H25" i="3"/>
  <c r="G25" i="3"/>
  <c r="I24" i="3"/>
  <c r="K24" i="3" s="1"/>
  <c r="I23" i="3"/>
  <c r="H23" i="3"/>
  <c r="I22" i="3"/>
  <c r="G22" i="3"/>
  <c r="G23" i="3" s="1"/>
  <c r="I21" i="3"/>
  <c r="K21" i="3" s="1"/>
  <c r="K19" i="3"/>
  <c r="F19" i="3"/>
  <c r="K18" i="3"/>
  <c r="F18" i="3"/>
  <c r="K17" i="3"/>
  <c r="F17" i="3"/>
  <c r="K16" i="3"/>
  <c r="F16" i="3"/>
  <c r="K15" i="3"/>
  <c r="F15" i="3"/>
  <c r="K14" i="3"/>
  <c r="F14" i="3"/>
  <c r="H13" i="3"/>
  <c r="K13" i="3" s="1"/>
  <c r="F13" i="3"/>
  <c r="K12" i="3"/>
  <c r="F12" i="3"/>
  <c r="K11" i="3"/>
  <c r="F11" i="3"/>
  <c r="K82" i="3" l="1"/>
  <c r="K19" i="2" s="1"/>
  <c r="L19" i="2" s="1"/>
  <c r="L15" i="2"/>
  <c r="L21" i="2"/>
  <c r="K98" i="3"/>
  <c r="H17" i="2"/>
  <c r="H22" i="2" s="1"/>
  <c r="F36" i="3"/>
  <c r="F37" i="3"/>
  <c r="K37" i="3"/>
  <c r="I38" i="3"/>
  <c r="G36" i="3"/>
  <c r="K36" i="3" s="1"/>
  <c r="K23" i="3"/>
  <c r="K25" i="3"/>
  <c r="K27" i="3"/>
  <c r="K22" i="3"/>
  <c r="K19" i="1"/>
  <c r="L19" i="1" s="1"/>
  <c r="J19" i="1"/>
  <c r="E19" i="1"/>
  <c r="K18" i="1"/>
  <c r="L18" i="1" s="1"/>
  <c r="J18" i="1"/>
  <c r="H18" i="1"/>
  <c r="K17" i="1"/>
  <c r="L17" i="1" s="1"/>
  <c r="J17" i="1"/>
  <c r="H17" i="1"/>
  <c r="E17" i="1"/>
  <c r="K16" i="1"/>
  <c r="L16" i="1" s="1"/>
  <c r="J16" i="1"/>
  <c r="H16" i="1"/>
  <c r="K15" i="1"/>
  <c r="L15" i="1" s="1"/>
  <c r="E15" i="1"/>
  <c r="J15" i="1" s="1"/>
  <c r="L14" i="1"/>
  <c r="K14" i="1"/>
  <c r="J14" i="1"/>
  <c r="H14" i="1"/>
  <c r="K13" i="1"/>
  <c r="E13" i="1"/>
  <c r="J13" i="1" s="1"/>
  <c r="K12" i="1"/>
  <c r="L12" i="1" s="1"/>
  <c r="J12" i="1"/>
  <c r="H12" i="1"/>
  <c r="K11" i="1"/>
  <c r="L11" i="1" s="1"/>
  <c r="J11" i="1"/>
  <c r="H11" i="1"/>
  <c r="K10" i="1"/>
  <c r="L10" i="1" s="1"/>
  <c r="J10" i="1"/>
  <c r="H10" i="1"/>
  <c r="K9" i="1"/>
  <c r="L9" i="1" s="1"/>
  <c r="J9" i="1"/>
  <c r="H9" i="1"/>
  <c r="K8" i="1"/>
  <c r="L8" i="1" s="1"/>
  <c r="J8" i="1"/>
  <c r="J20" i="1" s="1"/>
  <c r="H8" i="1"/>
  <c r="K18" i="2" l="1"/>
  <c r="L18" i="2" s="1"/>
  <c r="K31" i="3"/>
  <c r="J19" i="2"/>
  <c r="I39" i="3"/>
  <c r="F38" i="3"/>
  <c r="K38" i="3"/>
  <c r="L20" i="1"/>
  <c r="L13" i="1"/>
  <c r="H13" i="1"/>
  <c r="H15" i="1"/>
  <c r="H20" i="1" s="1"/>
  <c r="J18" i="2" l="1"/>
  <c r="K17" i="2"/>
  <c r="L17" i="2" s="1"/>
  <c r="J17" i="2"/>
  <c r="I40" i="3"/>
  <c r="K39" i="3"/>
  <c r="F39" i="3"/>
  <c r="F40" i="3" l="1"/>
  <c r="K40" i="3"/>
  <c r="K41" i="3" s="1"/>
  <c r="K16" i="2" l="1"/>
  <c r="L16" i="2" s="1"/>
  <c r="L22" i="2" s="1"/>
  <c r="J16" i="2"/>
  <c r="J22" i="2" s="1"/>
</calcChain>
</file>

<file path=xl/sharedStrings.xml><?xml version="1.0" encoding="utf-8"?>
<sst xmlns="http://schemas.openxmlformats.org/spreadsheetml/2006/main" count="869" uniqueCount="84">
  <si>
    <t>To</t>
  </si>
  <si>
    <t>RA 1</t>
  </si>
  <si>
    <t>Nakoda Pipe Impex Pvt Ltd</t>
  </si>
  <si>
    <t xml:space="preserve">Sl No </t>
  </si>
  <si>
    <t>Item No</t>
  </si>
  <si>
    <t>Description</t>
  </si>
  <si>
    <t>UOM</t>
  </si>
  <si>
    <t>Rate</t>
  </si>
  <si>
    <t>Block</t>
  </si>
  <si>
    <t>Upto Prev Bill</t>
  </si>
  <si>
    <t>Total Up to Date</t>
  </si>
  <si>
    <t>Quantity</t>
  </si>
  <si>
    <t>Amount</t>
  </si>
  <si>
    <t xml:space="preserve"> Earthwork in Excavation in all type of soil/soft rock &amp; Disposal of the surplus excavated material in spoil dumps, till area at all hieghts and descents within a lead upto 500 Mtr including all (0-3)Mtr</t>
  </si>
  <si>
    <t>m3</t>
  </si>
  <si>
    <t>TG Building</t>
  </si>
  <si>
    <t xml:space="preserve"> Earthwork in Excavation in all type of soil/soft rock &amp; Disposal of the surplus excavated material in spoil dumps, till area at all hieghts and descents within a lead upto 500 Mtr including all (3-6)Mtr</t>
  </si>
  <si>
    <t>Soil Dressing</t>
  </si>
  <si>
    <t>Hard rock Excavation 3-6 Mtrs</t>
  </si>
  <si>
    <t>Supplying, laying and compacting plain cement concrete (all grade) as defined by IS 456 with graded stone aggregates in all foundation and bed blocks, manholes, chambers, tunnels, floor, pavement, screedings etc. As per the drawings, specification and instruction of the engineer at all heights and depths above and below plniths to require materials, tools and plants, labour complete (use vibrator) 0 to 3 Mtr</t>
  </si>
  <si>
    <t>Supplying, laying and compacting plain cement concrete (all grade) as defined by IS 456 with graded stone aggregates in all foundation and bed blocks, manholes, chambers, tunnels, floor, pavement, screedings etc. As per the drawings, specification and instruction of the engineer at all heights and depths above and below plniths to require materials, tools and plants, labour complete (use vibrator) 3 to 6Mtr</t>
  </si>
  <si>
    <t>Supplying, laying reinforced cement concrete (all grade) as defined by IS 456 up to +/- 0 M t o +/-3Mtrs heights/depth with proper compaction and curing</t>
  </si>
  <si>
    <t>Supplying, laying reinforced cement concrete (all grade) as defined by IS 456 up to +/- 3 M t o +/-6Mtrs heights/depth with proper compaction and curing</t>
  </si>
  <si>
    <t>Provinding and fixing shuttering in postion with necessary centring, branches , droppings etc. And removing the same after specification periods for all type shuttering for all plain and reinforced cement concrete including all chambers, splays, keys, wedges, nails, brackets, cutting holes for embedded steel/pipes and applying shuttering oil in shuttering surface in contact with concrete, all materials tools , plants and labour complete, shuttering for +/- 3M.</t>
  </si>
  <si>
    <t>m2</t>
  </si>
  <si>
    <t>Provinding and fixing shuttering in postion with necessary centring, branches , droppings etc. And removing the same after specification periods for all type shuttering for all plain and reinforced cement concrete including all chambers, splays, keys, wedges, nails, brackets, cutting holes for embedded steel/pipes and applying shuttering oil in shuttering surface in contact with concrete, all materials tools , plants and labour complete, shuttering for +/- 3M-+/-6mtrs.</t>
  </si>
  <si>
    <t>M2</t>
  </si>
  <si>
    <t>Taking delivery transporting within site area placing and fixing in postion steel reinforcement including angles/pins provided for the approved welded joint at all levels above and belorh plinth level for RCC and precast reinforced concrete works including cutting, bending cranking, binding tack welding as necessary as per drawing, specification and direction of the engineer including wire, cover blocks, electrodes etc. And strengthening and de coling where necessary all materials, tools and plamts and labour complete.0-3</t>
  </si>
  <si>
    <t>MT</t>
  </si>
  <si>
    <t>Taking delivery transporting within site area placing and fixing in postion steel reinforcement including angles/pins provided for the approved welded joint at all levels above and belorh plinth level for RCC and precast reinforced concrete works including cutting, bending cranking, binding tack welding as necessary as per drawing, specification and direction of the engineer including wire, cover blocks, electrodes etc. And strengthening and de coling where necessary all materials, tools and plamts and labour complete(3-6Mtr)</t>
  </si>
  <si>
    <t>Nos</t>
  </si>
  <si>
    <t xml:space="preserve">This Bill </t>
  </si>
  <si>
    <t>Earthworks</t>
  </si>
  <si>
    <t>F1</t>
  </si>
  <si>
    <t>Cum</t>
  </si>
  <si>
    <t>F2</t>
  </si>
  <si>
    <t>F3</t>
  </si>
  <si>
    <t>RA 2</t>
  </si>
  <si>
    <t>F4</t>
  </si>
  <si>
    <t>F5</t>
  </si>
  <si>
    <t>F6</t>
  </si>
  <si>
    <t>F7</t>
  </si>
  <si>
    <t>F9</t>
  </si>
  <si>
    <t>F10</t>
  </si>
  <si>
    <t>F12</t>
  </si>
  <si>
    <t>N/A</t>
  </si>
  <si>
    <t>C1</t>
  </si>
  <si>
    <t>C2</t>
  </si>
  <si>
    <t>C2A</t>
  </si>
  <si>
    <t>C3</t>
  </si>
  <si>
    <t>C3A</t>
  </si>
  <si>
    <t>C4</t>
  </si>
  <si>
    <t>C5</t>
  </si>
  <si>
    <t>TG Raft</t>
  </si>
  <si>
    <t>RA 2 {5 Nos upto 1.116 Mtr Hieght}</t>
  </si>
  <si>
    <t>RA 2 {11 Nos upto 1.116 Mtr Hieght}</t>
  </si>
  <si>
    <t>RA 2 {3 Nos upto 1.116 Mtr Hieght}</t>
  </si>
  <si>
    <t>TG raft</t>
  </si>
  <si>
    <t>(-) Deduction from RA 1</t>
  </si>
  <si>
    <t>Structure</t>
  </si>
  <si>
    <t>Grid</t>
  </si>
  <si>
    <t>Reduced Level</t>
  </si>
  <si>
    <t>L</t>
  </si>
  <si>
    <t>B</t>
  </si>
  <si>
    <t>H</t>
  </si>
  <si>
    <t>Unit</t>
  </si>
  <si>
    <t>Claimed in</t>
  </si>
  <si>
    <t>From</t>
  </si>
  <si>
    <t>RA 2 {2Nos upto 1.116 Mtr Hieght}</t>
  </si>
  <si>
    <t>Reinforced Cement Concrete</t>
  </si>
  <si>
    <t>RCC 3--6 Mtrs</t>
  </si>
  <si>
    <t>Total 3 - 6 Mtrs</t>
  </si>
  <si>
    <t>RCC 0--3 MTRS</t>
  </si>
  <si>
    <t>Shuttering</t>
  </si>
  <si>
    <t>Sqm</t>
  </si>
  <si>
    <t>Backfilling</t>
  </si>
  <si>
    <t>Sl No</t>
  </si>
  <si>
    <t>Shuttering 3--6 Mtrs</t>
  </si>
  <si>
    <t>Shuttering 0--3 MTRS</t>
  </si>
  <si>
    <t xml:space="preserve"> Nakoda Pipe Impex Pvt Ltd</t>
  </si>
  <si>
    <t xml:space="preserve">TG Building </t>
  </si>
  <si>
    <t>Sand Bedding</t>
  </si>
  <si>
    <t>Shuttering PCC</t>
  </si>
  <si>
    <t>Block: TG Building</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</si>
</sst>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i/>
      <sz val="11"/>
      <color theme="1"/>
      <name val="Calibri"/>
      <family val="2"/>
      <scheme val="minor"/>
    </font>
    <font>
      <b/>
      <i/>
      <sz val="11"/>
      <color indexed="8"/>
      <name val="Calibri"/>
      <family val="2"/>
    </font>
    <font>
      <b/>
      <i/>
      <sz val="14"/>
      <color theme="0"/>
      <name val="Artifakt Element Black"/>
      <family val="2"/>
    </font>
    <font>
      <b/>
      <i/>
      <sz val="11"/>
      <color theme="0"/>
      <name val="Artifakt Element Black"/>
      <family val="2"/>
    </font>
    <font>
      <sz val="11"/>
      <color theme="0"/>
      <name val="Artifakt Element Black"/>
      <family val="2"/>
    </font>
    <font>
      <i/>
      <sz val="11"/>
      <color theme="0"/>
      <name val="Artifakt Element Black"/>
      <family val="2"/>
    </font>
    <font>
      <b/>
      <i/>
      <sz val="11"/>
      <name val="Artifakt Element Black"/>
      <family val="2"/>
    </font>
    <font>
      <sz val="11"/>
      <color theme="0"/>
      <name val="Calibri"/>
      <family val="2"/>
      <scheme val="minor"/>
    </font>
    <font>
      <b/>
      <i/>
      <sz val="11"/>
      <name val="Calibri"/>
      <family val="2"/>
      <scheme val="minor"/>
    </font>
    <font>
      <b/>
      <i/>
      <sz val="14"/>
      <color theme="1"/>
      <name val="Calibri"/>
      <family val="2"/>
      <scheme val="minor"/>
    </font>
    <font>
      <b/>
      <i/>
      <sz val="12"/>
      <color theme="1"/>
      <name val="Calibri"/>
      <family val="2"/>
      <scheme val="minor"/>
    </font>
    <font>
      <b/>
      <i/>
      <sz val="11"/>
      <color theme="1"/>
      <name val="Artifakt Element Heavy"/>
      <family val="2"/>
    </font>
    <font>
      <sz val="11"/>
      <color theme="1"/>
      <name val="Artifakt Element Heavy"/>
      <family val="2"/>
    </font>
    <font>
      <b/>
      <i/>
      <sz val="11"/>
      <name val="Artifakt Element Heavy"/>
      <family val="2"/>
    </font>
    <font>
      <i/>
      <sz val="11"/>
      <color theme="1"/>
      <name val="Artifakt Element Heavy"/>
      <family val="2"/>
    </font>
    <font>
      <i/>
      <sz val="12"/>
      <color theme="0"/>
      <name val="Artifakt Element Heavy"/>
      <family val="2"/>
    </font>
    <font>
      <sz val="14"/>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1"/>
        <bgColor indexed="64"/>
      </patternFill>
    </fill>
    <fill>
      <patternFill patternType="solid">
        <fgColor theme="0" tint="-0.49998474074526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hair">
        <color indexed="64"/>
      </left>
      <right style="hair">
        <color indexed="64"/>
      </right>
      <top style="hair">
        <color indexed="64"/>
      </top>
      <bottom/>
      <diagonal/>
    </border>
    <border>
      <left style="hair">
        <color indexed="64"/>
      </left>
      <right style="hair">
        <color indexed="64"/>
      </right>
      <top style="double">
        <color indexed="64"/>
      </top>
      <bottom style="hair">
        <color indexed="64"/>
      </bottom>
      <diagonal/>
    </border>
    <border>
      <left style="hair">
        <color indexed="64"/>
      </left>
      <right/>
      <top/>
      <bottom style="hair">
        <color indexed="64"/>
      </bottom>
      <diagonal/>
    </border>
    <border>
      <left style="hair">
        <color indexed="64"/>
      </left>
      <right/>
      <top style="hair">
        <color indexed="64"/>
      </top>
      <bottom style="hair">
        <color indexed="64"/>
      </bottom>
      <diagonal/>
    </border>
  </borders>
  <cellStyleXfs count="1">
    <xf numFmtId="0" fontId="0" fillId="0" borderId="0"/>
  </cellStyleXfs>
  <cellXfs count="74">
    <xf numFmtId="0" fontId="0" fillId="0" borderId="0" xfId="0"/>
    <xf numFmtId="0" fontId="1" fillId="0" borderId="0" xfId="0" applyFont="1"/>
    <xf numFmtId="0" fontId="1" fillId="0" borderId="0" xfId="0" applyFont="1" applyFill="1"/>
    <xf numFmtId="0" fontId="1" fillId="0" borderId="0" xfId="0" applyFont="1" applyAlignment="1">
      <alignment horizontal="right"/>
    </xf>
    <xf numFmtId="0" fontId="1" fillId="0" borderId="0" xfId="0" applyFont="1" applyBorder="1"/>
    <xf numFmtId="0" fontId="1" fillId="0" borderId="0" xfId="0" applyFont="1" applyFill="1" applyBorder="1"/>
    <xf numFmtId="0" fontId="1" fillId="0" borderId="0" xfId="0" applyFont="1" applyBorder="1" applyAlignment="1">
      <alignment vertical="center"/>
    </xf>
    <xf numFmtId="17" fontId="1" fillId="0" borderId="0" xfId="0" applyNumberFormat="1" applyFont="1" applyAlignment="1">
      <alignment horizontal="right"/>
    </xf>
    <xf numFmtId="0" fontId="1" fillId="0" borderId="1" xfId="0" applyFont="1" applyBorder="1" applyAlignment="1">
      <alignment horizontal="center" vertical="center"/>
    </xf>
    <xf numFmtId="0" fontId="1" fillId="0" borderId="1" xfId="0" applyFont="1" applyBorder="1" applyAlignment="1">
      <alignment vertical="center"/>
    </xf>
    <xf numFmtId="0" fontId="1" fillId="0" borderId="1" xfId="0" applyFont="1" applyBorder="1" applyAlignment="1">
      <alignment vertical="center" wrapText="1"/>
    </xf>
    <xf numFmtId="0" fontId="2" fillId="0" borderId="1" xfId="0" applyNumberFormat="1" applyFont="1" applyBorder="1" applyAlignment="1">
      <alignment horizontal="center" vertical="center" shrinkToFit="1"/>
    </xf>
    <xf numFmtId="0" fontId="1" fillId="0" borderId="1" xfId="0" applyFont="1" applyFill="1" applyBorder="1" applyAlignment="1">
      <alignment vertical="center"/>
    </xf>
    <xf numFmtId="2" fontId="2" fillId="0" borderId="1" xfId="0" applyNumberFormat="1" applyFont="1" applyFill="1" applyBorder="1" applyAlignment="1">
      <alignment horizontal="center" vertical="center" shrinkToFit="1"/>
    </xf>
    <xf numFmtId="0" fontId="1" fillId="0" borderId="2" xfId="0" applyFont="1" applyFill="1" applyBorder="1" applyAlignment="1">
      <alignment vertical="center"/>
    </xf>
    <xf numFmtId="0" fontId="1" fillId="0" borderId="1" xfId="0" applyFont="1" applyBorder="1"/>
    <xf numFmtId="0" fontId="1" fillId="0" borderId="1" xfId="0" applyFont="1" applyBorder="1" applyAlignment="1">
      <alignment wrapText="1"/>
    </xf>
    <xf numFmtId="0" fontId="3" fillId="3" borderId="1" xfId="0" applyFont="1" applyFill="1" applyBorder="1" applyAlignment="1">
      <alignment vertical="center" wrapText="1"/>
    </xf>
    <xf numFmtId="0" fontId="4" fillId="3" borderId="1" xfId="0" applyFont="1" applyFill="1" applyBorder="1"/>
    <xf numFmtId="0" fontId="4" fillId="3" borderId="1" xfId="0" applyFont="1" applyFill="1" applyBorder="1" applyAlignment="1">
      <alignment vertical="center"/>
    </xf>
    <xf numFmtId="0" fontId="5" fillId="3" borderId="1" xfId="0" applyFont="1" applyFill="1" applyBorder="1"/>
    <xf numFmtId="0" fontId="6" fillId="3" borderId="1" xfId="0" applyFont="1" applyFill="1" applyBorder="1" applyAlignment="1">
      <alignment vertical="center"/>
    </xf>
    <xf numFmtId="0" fontId="4" fillId="2" borderId="1" xfId="0" applyFont="1" applyFill="1" applyBorder="1"/>
    <xf numFmtId="0" fontId="4" fillId="2" borderId="1" xfId="0" applyFont="1" applyFill="1" applyBorder="1" applyAlignment="1">
      <alignment vertical="center"/>
    </xf>
    <xf numFmtId="0" fontId="4" fillId="2" borderId="2" xfId="0" applyFont="1" applyFill="1" applyBorder="1" applyAlignment="1">
      <alignment vertical="center"/>
    </xf>
    <xf numFmtId="0" fontId="0" fillId="2" borderId="0" xfId="0" applyFill="1"/>
    <xf numFmtId="0" fontId="7" fillId="2" borderId="1" xfId="0" applyFont="1" applyFill="1" applyBorder="1"/>
    <xf numFmtId="0" fontId="1" fillId="0" borderId="4" xfId="0" applyFont="1" applyFill="1" applyBorder="1"/>
    <xf numFmtId="0" fontId="1" fillId="0" borderId="4" xfId="0" applyFont="1" applyFill="1" applyBorder="1" applyAlignment="1">
      <alignment horizontal="left" vertical="center"/>
    </xf>
    <xf numFmtId="0" fontId="1" fillId="0" borderId="3" xfId="0" applyFont="1" applyFill="1" applyBorder="1"/>
    <xf numFmtId="0" fontId="1" fillId="0" borderId="3" xfId="0" applyFont="1" applyFill="1" applyBorder="1" applyAlignment="1">
      <alignment horizontal="left" vertical="center"/>
    </xf>
    <xf numFmtId="0" fontId="9" fillId="0" borderId="3" xfId="0" applyFont="1" applyFill="1" applyBorder="1" applyAlignment="1">
      <alignment horizontal="left" vertical="center"/>
    </xf>
    <xf numFmtId="0" fontId="1" fillId="0" borderId="3" xfId="0" applyFont="1" applyBorder="1" applyAlignment="1">
      <alignment horizontal="left" vertical="center"/>
    </xf>
    <xf numFmtId="0" fontId="10" fillId="2" borderId="7" xfId="0" applyFont="1" applyFill="1" applyBorder="1" applyAlignment="1">
      <alignment horizontal="left" vertical="center" wrapText="1"/>
    </xf>
    <xf numFmtId="0" fontId="11" fillId="2" borderId="7" xfId="0" applyFont="1" applyFill="1" applyBorder="1" applyAlignment="1">
      <alignment horizontal="left" vertical="center" wrapText="1"/>
    </xf>
    <xf numFmtId="0" fontId="10" fillId="2" borderId="7"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11" fillId="2" borderId="3" xfId="0" applyFont="1" applyFill="1" applyBorder="1" applyAlignment="1">
      <alignment horizontal="left" vertical="center"/>
    </xf>
    <xf numFmtId="0" fontId="8" fillId="3" borderId="0" xfId="0" applyFont="1" applyFill="1"/>
    <xf numFmtId="0" fontId="1" fillId="0" borderId="6" xfId="0" applyFont="1" applyBorder="1" applyAlignment="1">
      <alignment vertical="center" wrapText="1"/>
    </xf>
    <xf numFmtId="0" fontId="12" fillId="4" borderId="0" xfId="0" applyFont="1" applyFill="1"/>
    <xf numFmtId="0" fontId="13" fillId="4" borderId="0" xfId="0" applyFont="1" applyFill="1"/>
    <xf numFmtId="0" fontId="14" fillId="4" borderId="5" xfId="0" applyFont="1" applyFill="1" applyBorder="1" applyAlignment="1">
      <alignment horizontal="left" vertical="center"/>
    </xf>
    <xf numFmtId="0" fontId="13" fillId="0" borderId="0" xfId="0" applyFont="1"/>
    <xf numFmtId="0" fontId="15" fillId="4" borderId="0" xfId="0" applyFont="1" applyFill="1"/>
    <xf numFmtId="0" fontId="16" fillId="3" borderId="0" xfId="0" applyFont="1" applyFill="1"/>
    <xf numFmtId="2" fontId="1" fillId="0" borderId="6" xfId="0" applyNumberFormat="1" applyFont="1" applyBorder="1" applyAlignment="1">
      <alignment vertical="center" wrapText="1"/>
    </xf>
    <xf numFmtId="2" fontId="0" fillId="0" borderId="0" xfId="0" applyNumberFormat="1"/>
    <xf numFmtId="0" fontId="1" fillId="0" borderId="0" xfId="0" applyFont="1" applyBorder="1" applyAlignment="1">
      <alignment vertical="center" wrapText="1"/>
    </xf>
    <xf numFmtId="0" fontId="1" fillId="0" borderId="0" xfId="0" applyFont="1" applyBorder="1" applyAlignment="1">
      <alignment horizontal="left" vertical="center"/>
    </xf>
    <xf numFmtId="0" fontId="1" fillId="0" borderId="5" xfId="0" applyFont="1" applyBorder="1" applyAlignment="1">
      <alignment horizontal="left" vertical="center"/>
    </xf>
    <xf numFmtId="0" fontId="1" fillId="0" borderId="0" xfId="0" applyFont="1" applyFill="1" applyBorder="1" applyAlignment="1">
      <alignment horizontal="left" vertical="center"/>
    </xf>
    <xf numFmtId="0" fontId="1" fillId="0" borderId="3" xfId="0" applyFont="1" applyBorder="1"/>
    <xf numFmtId="2" fontId="1" fillId="0" borderId="3" xfId="0" applyNumberFormat="1" applyFont="1" applyBorder="1"/>
    <xf numFmtId="0" fontId="0" fillId="0" borderId="3" xfId="0" applyBorder="1"/>
    <xf numFmtId="0" fontId="1" fillId="0" borderId="8" xfId="0" applyFont="1" applyFill="1" applyBorder="1" applyAlignment="1">
      <alignment horizontal="left" vertical="center"/>
    </xf>
    <xf numFmtId="0" fontId="1" fillId="0" borderId="9" xfId="0" applyFont="1" applyFill="1" applyBorder="1" applyAlignment="1">
      <alignment horizontal="left" vertical="center"/>
    </xf>
    <xf numFmtId="0" fontId="9" fillId="0" borderId="9" xfId="0" applyFont="1" applyFill="1" applyBorder="1" applyAlignment="1">
      <alignment horizontal="left" vertical="center"/>
    </xf>
    <xf numFmtId="0" fontId="15" fillId="0" borderId="0" xfId="0" applyFont="1"/>
    <xf numFmtId="0" fontId="15" fillId="0" borderId="0" xfId="0" applyFont="1" applyAlignment="1">
      <alignment horizontal="right"/>
    </xf>
    <xf numFmtId="0" fontId="15" fillId="0" borderId="0" xfId="0" applyFont="1" applyAlignment="1">
      <alignment horizontal="left"/>
    </xf>
    <xf numFmtId="0" fontId="10" fillId="2" borderId="7" xfId="0" applyFont="1" applyFill="1" applyBorder="1" applyAlignment="1">
      <alignment horizontal="left" vertical="center" wrapText="1"/>
    </xf>
    <xf numFmtId="0" fontId="0" fillId="0" borderId="0" xfId="0" applyFill="1"/>
    <xf numFmtId="0" fontId="1" fillId="0" borderId="5" xfId="0" applyFont="1" applyFill="1" applyBorder="1"/>
    <xf numFmtId="0" fontId="10" fillId="0" borderId="0" xfId="0" applyFont="1"/>
    <xf numFmtId="0" fontId="10" fillId="0" borderId="0" xfId="0" applyFont="1" applyFill="1"/>
    <xf numFmtId="0" fontId="10" fillId="0" borderId="0" xfId="0" applyFont="1" applyAlignment="1">
      <alignment horizontal="right"/>
    </xf>
    <xf numFmtId="0" fontId="17" fillId="0" borderId="0" xfId="0" applyFont="1"/>
    <xf numFmtId="0" fontId="10" fillId="0" borderId="0" xfId="0" applyFont="1" applyBorder="1"/>
    <xf numFmtId="0" fontId="10" fillId="0" borderId="0" xfId="0" applyFont="1" applyFill="1" applyBorder="1"/>
    <xf numFmtId="0" fontId="10" fillId="0" borderId="0" xfId="0" applyFont="1" applyBorder="1" applyAlignment="1">
      <alignment vertical="center"/>
    </xf>
    <xf numFmtId="17" fontId="10" fillId="0" borderId="0" xfId="0" applyNumberFormat="1" applyFont="1" applyAlignment="1">
      <alignment horizontal="right"/>
    </xf>
    <xf numFmtId="0" fontId="3" fillId="3" borderId="1" xfId="0" applyFont="1" applyFill="1" applyBorder="1" applyAlignment="1">
      <alignment horizontal="center" vertical="center" wrapText="1"/>
    </xf>
    <xf numFmtId="0" fontId="10" fillId="2" borderId="7" xfId="0" applyFont="1" applyFill="1" applyBorder="1" applyAlignment="1">
      <alignment horizontal="left"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topLeftCell="A17" workbookViewId="0">
      <selection activeCell="J20" sqref="J20"/>
    </sheetView>
  </sheetViews>
  <sheetFormatPr defaultRowHeight="15" x14ac:dyDescent="0.25"/>
  <cols>
    <col min="1" max="1" width="6.28515625" customWidth="1"/>
    <col min="2" max="2" width="11.140625" customWidth="1"/>
    <col min="3" max="3" width="86.140625" customWidth="1"/>
    <col min="4" max="4" width="7.85546875" customWidth="1"/>
    <col min="5" max="5" width="9" customWidth="1"/>
    <col min="6" max="6" width="11.5703125" customWidth="1"/>
    <col min="8" max="8" width="9.28515625" bestFit="1" customWidth="1"/>
    <col min="10" max="10" width="13.140625" customWidth="1"/>
    <col min="12" max="12" width="12.140625" bestFit="1" customWidth="1"/>
  </cols>
  <sheetData>
    <row r="1" spans="1:14" x14ac:dyDescent="0.25">
      <c r="A1" s="1" t="s">
        <v>0</v>
      </c>
      <c r="B1" s="1"/>
      <c r="C1" s="2"/>
      <c r="D1" s="1"/>
      <c r="E1" s="1"/>
      <c r="F1" s="1"/>
      <c r="G1" s="1"/>
      <c r="H1" s="1"/>
      <c r="I1" s="1"/>
      <c r="J1" s="1"/>
      <c r="K1" s="1"/>
      <c r="L1" s="3" t="s">
        <v>1</v>
      </c>
    </row>
    <row r="2" spans="1:14" x14ac:dyDescent="0.25">
      <c r="A2" s="4" t="s">
        <v>2</v>
      </c>
      <c r="B2" s="4"/>
      <c r="C2" s="5"/>
      <c r="D2" s="6"/>
      <c r="E2" s="6"/>
      <c r="F2" s="6"/>
      <c r="G2" s="6"/>
      <c r="H2" s="6"/>
      <c r="I2" s="6"/>
      <c r="J2" s="6"/>
      <c r="K2" s="6"/>
      <c r="L2" s="7">
        <v>45078</v>
      </c>
    </row>
    <row r="3" spans="1:14" x14ac:dyDescent="0.25">
      <c r="B3" s="4"/>
      <c r="C3" s="5"/>
      <c r="D3" s="6"/>
      <c r="E3" s="6"/>
      <c r="F3" s="6"/>
      <c r="G3" s="6"/>
      <c r="H3" s="6"/>
      <c r="I3" s="6"/>
      <c r="J3" s="6"/>
      <c r="K3" s="6"/>
      <c r="L3" s="6"/>
    </row>
    <row r="4" spans="1:14" x14ac:dyDescent="0.25">
      <c r="A4" s="4"/>
      <c r="B4" s="4"/>
      <c r="C4" s="4"/>
      <c r="D4" s="6"/>
      <c r="E4" s="6"/>
      <c r="F4" s="6"/>
      <c r="G4" s="6"/>
      <c r="H4" s="6"/>
      <c r="I4" s="6"/>
      <c r="J4" s="6"/>
      <c r="K4" s="6"/>
      <c r="L4" s="6"/>
    </row>
    <row r="5" spans="1:14" ht="65.25" x14ac:dyDescent="0.25">
      <c r="A5" s="17" t="s">
        <v>3</v>
      </c>
      <c r="B5" s="17" t="s">
        <v>4</v>
      </c>
      <c r="C5" s="17" t="s">
        <v>5</v>
      </c>
      <c r="D5" s="17" t="s">
        <v>6</v>
      </c>
      <c r="E5" s="17" t="s">
        <v>7</v>
      </c>
      <c r="F5" s="17" t="s">
        <v>8</v>
      </c>
      <c r="G5" s="72" t="s">
        <v>9</v>
      </c>
      <c r="H5" s="72"/>
      <c r="I5" s="72" t="s">
        <v>31</v>
      </c>
      <c r="J5" s="72"/>
      <c r="K5" s="72" t="s">
        <v>10</v>
      </c>
      <c r="L5" s="72"/>
    </row>
    <row r="6" spans="1:14" ht="17.25" x14ac:dyDescent="0.35">
      <c r="A6" s="18"/>
      <c r="B6" s="18"/>
      <c r="C6" s="18"/>
      <c r="D6" s="19"/>
      <c r="E6" s="19"/>
      <c r="F6" s="19"/>
      <c r="G6" s="19" t="s">
        <v>11</v>
      </c>
      <c r="H6" s="19" t="s">
        <v>12</v>
      </c>
      <c r="I6" s="19" t="s">
        <v>11</v>
      </c>
      <c r="J6" s="19" t="s">
        <v>12</v>
      </c>
      <c r="K6" s="19" t="s">
        <v>11</v>
      </c>
      <c r="L6" s="19" t="s">
        <v>12</v>
      </c>
    </row>
    <row r="7" spans="1:14" s="25" customFormat="1" ht="17.25" x14ac:dyDescent="0.35">
      <c r="A7" s="22"/>
      <c r="B7" s="22"/>
      <c r="C7" s="26" t="s">
        <v>32</v>
      </c>
      <c r="D7" s="23"/>
      <c r="E7" s="23"/>
      <c r="F7" s="23"/>
      <c r="G7" s="23"/>
      <c r="H7" s="23"/>
      <c r="I7" s="23"/>
      <c r="J7" s="23"/>
      <c r="K7" s="23"/>
      <c r="L7" s="24"/>
    </row>
    <row r="8" spans="1:14" ht="45" x14ac:dyDescent="0.25">
      <c r="A8" s="8">
        <v>1</v>
      </c>
      <c r="B8" s="9"/>
      <c r="C8" s="10" t="s">
        <v>13</v>
      </c>
      <c r="D8" s="9" t="s">
        <v>14</v>
      </c>
      <c r="E8" s="9">
        <v>180</v>
      </c>
      <c r="F8" s="9" t="s">
        <v>15</v>
      </c>
      <c r="G8" s="11">
        <v>0</v>
      </c>
      <c r="H8" s="9">
        <f>G8*E8</f>
        <v>0</v>
      </c>
      <c r="I8" s="12">
        <v>4104.84</v>
      </c>
      <c r="J8" s="9">
        <f>I8*E8</f>
        <v>738871.20000000007</v>
      </c>
      <c r="K8" s="13">
        <f>I8+G8</f>
        <v>4104.84</v>
      </c>
      <c r="L8" s="14">
        <f>K8*E8</f>
        <v>738871.20000000007</v>
      </c>
    </row>
    <row r="9" spans="1:14" ht="45" x14ac:dyDescent="0.25">
      <c r="A9" s="8">
        <v>2</v>
      </c>
      <c r="B9" s="15"/>
      <c r="C9" s="10" t="s">
        <v>16</v>
      </c>
      <c r="D9" s="9" t="s">
        <v>14</v>
      </c>
      <c r="E9" s="9">
        <v>220</v>
      </c>
      <c r="F9" s="9" t="s">
        <v>15</v>
      </c>
      <c r="G9" s="11">
        <v>0</v>
      </c>
      <c r="H9" s="9">
        <f t="shared" ref="H9:H18" si="0">G9*E9</f>
        <v>0</v>
      </c>
      <c r="I9" s="12">
        <v>1900.5409200000136</v>
      </c>
      <c r="J9" s="9">
        <f t="shared" ref="J9:J19" si="1">I9*E9</f>
        <v>418119.00240000297</v>
      </c>
      <c r="K9" s="13">
        <f t="shared" ref="K9:K19" si="2">I9+G9</f>
        <v>1900.5409200000136</v>
      </c>
      <c r="L9" s="14">
        <f t="shared" ref="L9:L19" si="3">K9*E9</f>
        <v>418119.00240000297</v>
      </c>
    </row>
    <row r="10" spans="1:14" x14ac:dyDescent="0.25">
      <c r="A10" s="8">
        <v>3</v>
      </c>
      <c r="B10" s="15"/>
      <c r="C10" s="16" t="s">
        <v>17</v>
      </c>
      <c r="D10" s="9" t="s">
        <v>14</v>
      </c>
      <c r="E10" s="9">
        <v>25</v>
      </c>
      <c r="F10" s="9" t="s">
        <v>15</v>
      </c>
      <c r="G10" s="11">
        <v>0</v>
      </c>
      <c r="H10" s="9">
        <f t="shared" si="0"/>
        <v>0</v>
      </c>
      <c r="I10" s="12">
        <v>601.00999999999988</v>
      </c>
      <c r="J10" s="9">
        <f t="shared" si="1"/>
        <v>15025.249999999996</v>
      </c>
      <c r="K10" s="13">
        <f t="shared" si="2"/>
        <v>601.00999999999988</v>
      </c>
      <c r="L10" s="14">
        <f t="shared" si="3"/>
        <v>15025.249999999996</v>
      </c>
    </row>
    <row r="11" spans="1:14" x14ac:dyDescent="0.25">
      <c r="A11" s="8">
        <v>4</v>
      </c>
      <c r="B11" s="15"/>
      <c r="C11" s="16" t="s">
        <v>18</v>
      </c>
      <c r="D11" s="9" t="s">
        <v>14</v>
      </c>
      <c r="E11" s="9">
        <v>1150</v>
      </c>
      <c r="F11" s="9" t="s">
        <v>15</v>
      </c>
      <c r="G11" s="11">
        <v>0</v>
      </c>
      <c r="H11" s="9">
        <f t="shared" si="0"/>
        <v>0</v>
      </c>
      <c r="I11" s="12">
        <v>834.9</v>
      </c>
      <c r="J11" s="9">
        <f t="shared" si="1"/>
        <v>960135</v>
      </c>
      <c r="K11" s="13">
        <f t="shared" si="2"/>
        <v>834.9</v>
      </c>
      <c r="L11" s="14">
        <f t="shared" si="3"/>
        <v>960135</v>
      </c>
    </row>
    <row r="12" spans="1:14" ht="75" x14ac:dyDescent="0.25">
      <c r="A12" s="8">
        <v>5</v>
      </c>
      <c r="B12" s="9"/>
      <c r="C12" s="10" t="s">
        <v>19</v>
      </c>
      <c r="D12" s="9" t="s">
        <v>14</v>
      </c>
      <c r="E12" s="9"/>
      <c r="F12" s="9" t="s">
        <v>15</v>
      </c>
      <c r="G12" s="11">
        <v>0</v>
      </c>
      <c r="H12" s="9">
        <f t="shared" si="0"/>
        <v>0</v>
      </c>
      <c r="I12" s="12"/>
      <c r="J12" s="9">
        <f t="shared" si="1"/>
        <v>0</v>
      </c>
      <c r="K12" s="13">
        <f t="shared" si="2"/>
        <v>0</v>
      </c>
      <c r="L12" s="14">
        <f t="shared" si="3"/>
        <v>0</v>
      </c>
    </row>
    <row r="13" spans="1:14" ht="75" x14ac:dyDescent="0.25">
      <c r="A13" s="8">
        <v>6</v>
      </c>
      <c r="B13" s="9"/>
      <c r="C13" s="10" t="s">
        <v>20</v>
      </c>
      <c r="D13" s="9" t="s">
        <v>14</v>
      </c>
      <c r="E13" s="9">
        <f>2300+(2300*13%)</f>
        <v>2599</v>
      </c>
      <c r="F13" s="9" t="s">
        <v>15</v>
      </c>
      <c r="G13" s="11">
        <v>0</v>
      </c>
      <c r="H13" s="9">
        <f t="shared" si="0"/>
        <v>0</v>
      </c>
      <c r="I13" s="12">
        <v>35.771000000000001</v>
      </c>
      <c r="J13" s="9">
        <f t="shared" si="1"/>
        <v>92968.828999999998</v>
      </c>
      <c r="K13" s="13">
        <f t="shared" si="2"/>
        <v>35.771000000000001</v>
      </c>
      <c r="L13" s="14">
        <f t="shared" si="3"/>
        <v>92968.828999999998</v>
      </c>
      <c r="N13" s="47"/>
    </row>
    <row r="14" spans="1:14" ht="30" x14ac:dyDescent="0.25">
      <c r="A14" s="8">
        <v>7</v>
      </c>
      <c r="B14" s="15"/>
      <c r="C14" s="16" t="s">
        <v>21</v>
      </c>
      <c r="D14" s="9" t="s">
        <v>14</v>
      </c>
      <c r="E14" s="9">
        <v>3190</v>
      </c>
      <c r="F14" s="9" t="s">
        <v>15</v>
      </c>
      <c r="G14" s="11">
        <v>0</v>
      </c>
      <c r="H14" s="9">
        <f t="shared" si="0"/>
        <v>0</v>
      </c>
      <c r="I14" s="12">
        <v>0.64200000000000002</v>
      </c>
      <c r="J14" s="9">
        <f t="shared" si="1"/>
        <v>2047.98</v>
      </c>
      <c r="K14" s="13">
        <f t="shared" si="2"/>
        <v>0.64200000000000002</v>
      </c>
      <c r="L14" s="14">
        <f t="shared" si="3"/>
        <v>2047.98</v>
      </c>
    </row>
    <row r="15" spans="1:14" ht="30" x14ac:dyDescent="0.25">
      <c r="A15" s="8">
        <v>8</v>
      </c>
      <c r="B15" s="15"/>
      <c r="C15" s="16" t="s">
        <v>22</v>
      </c>
      <c r="D15" s="9" t="s">
        <v>14</v>
      </c>
      <c r="E15" s="9">
        <f>E14+(E14*13%)</f>
        <v>3604.7</v>
      </c>
      <c r="F15" s="9" t="s">
        <v>15</v>
      </c>
      <c r="G15" s="11">
        <v>0</v>
      </c>
      <c r="H15" s="9">
        <f t="shared" si="0"/>
        <v>0</v>
      </c>
      <c r="I15" s="12">
        <v>105.33</v>
      </c>
      <c r="J15" s="9">
        <f t="shared" si="1"/>
        <v>379683.05099999998</v>
      </c>
      <c r="K15" s="13">
        <f t="shared" si="2"/>
        <v>105.33</v>
      </c>
      <c r="L15" s="14">
        <f t="shared" si="3"/>
        <v>379683.05099999998</v>
      </c>
    </row>
    <row r="16" spans="1:14" ht="90" x14ac:dyDescent="0.25">
      <c r="A16" s="8">
        <v>9</v>
      </c>
      <c r="B16" s="15"/>
      <c r="C16" s="10" t="s">
        <v>23</v>
      </c>
      <c r="D16" s="9" t="s">
        <v>24</v>
      </c>
      <c r="E16" s="9">
        <v>580</v>
      </c>
      <c r="F16" s="9" t="s">
        <v>15</v>
      </c>
      <c r="G16" s="11">
        <v>0</v>
      </c>
      <c r="H16" s="9">
        <f t="shared" si="0"/>
        <v>0</v>
      </c>
      <c r="I16" s="12">
        <v>4.8120000000000003</v>
      </c>
      <c r="J16" s="9">
        <f t="shared" si="1"/>
        <v>2790.96</v>
      </c>
      <c r="K16" s="13">
        <f t="shared" si="2"/>
        <v>4.8120000000000003</v>
      </c>
      <c r="L16" s="14">
        <f t="shared" si="3"/>
        <v>2790.96</v>
      </c>
    </row>
    <row r="17" spans="1:12" ht="90" x14ac:dyDescent="0.25">
      <c r="A17" s="8">
        <v>10</v>
      </c>
      <c r="B17" s="15"/>
      <c r="C17" s="10" t="s">
        <v>25</v>
      </c>
      <c r="D17" s="9" t="s">
        <v>26</v>
      </c>
      <c r="E17" s="9">
        <f>E16+(E16*13%)</f>
        <v>655.4</v>
      </c>
      <c r="F17" s="9" t="s">
        <v>15</v>
      </c>
      <c r="G17" s="11">
        <v>0</v>
      </c>
      <c r="H17" s="9">
        <f t="shared" si="0"/>
        <v>0</v>
      </c>
      <c r="I17" s="12">
        <v>174.65300000000002</v>
      </c>
      <c r="J17" s="9">
        <f t="shared" si="1"/>
        <v>114467.57620000001</v>
      </c>
      <c r="K17" s="13">
        <f t="shared" si="2"/>
        <v>174.65300000000002</v>
      </c>
      <c r="L17" s="14">
        <f t="shared" si="3"/>
        <v>114467.57620000001</v>
      </c>
    </row>
    <row r="18" spans="1:12" ht="90" x14ac:dyDescent="0.25">
      <c r="A18" s="8">
        <v>11</v>
      </c>
      <c r="B18" s="15"/>
      <c r="C18" s="10" t="s">
        <v>27</v>
      </c>
      <c r="D18" s="9" t="s">
        <v>28</v>
      </c>
      <c r="E18" s="9">
        <v>9000</v>
      </c>
      <c r="F18" s="9" t="s">
        <v>15</v>
      </c>
      <c r="G18" s="11">
        <v>0</v>
      </c>
      <c r="H18" s="9">
        <f t="shared" si="0"/>
        <v>0</v>
      </c>
      <c r="I18" s="12">
        <v>2.4E-2</v>
      </c>
      <c r="J18" s="9">
        <f t="shared" si="1"/>
        <v>216</v>
      </c>
      <c r="K18" s="13">
        <f t="shared" si="2"/>
        <v>2.4E-2</v>
      </c>
      <c r="L18" s="14">
        <f t="shared" si="3"/>
        <v>216</v>
      </c>
    </row>
    <row r="19" spans="1:12" ht="90" x14ac:dyDescent="0.25">
      <c r="A19" s="8">
        <v>12</v>
      </c>
      <c r="B19" s="15">
        <v>40</v>
      </c>
      <c r="C19" s="10" t="s">
        <v>29</v>
      </c>
      <c r="D19" s="9" t="s">
        <v>30</v>
      </c>
      <c r="E19" s="9">
        <f>E18+(E18*13%)</f>
        <v>10170</v>
      </c>
      <c r="F19" s="9" t="s">
        <v>15</v>
      </c>
      <c r="G19" s="11">
        <v>0</v>
      </c>
      <c r="H19" s="9"/>
      <c r="I19" s="12">
        <v>7.8840000000000003</v>
      </c>
      <c r="J19" s="9">
        <f t="shared" si="1"/>
        <v>80180.28</v>
      </c>
      <c r="K19" s="13">
        <f t="shared" si="2"/>
        <v>7.8840000000000003</v>
      </c>
      <c r="L19" s="14">
        <f t="shared" si="3"/>
        <v>80180.28</v>
      </c>
    </row>
    <row r="20" spans="1:12" ht="17.25" x14ac:dyDescent="0.35">
      <c r="A20" s="20"/>
      <c r="B20" s="20"/>
      <c r="C20" s="20"/>
      <c r="D20" s="21"/>
      <c r="E20" s="21"/>
      <c r="F20" s="21"/>
      <c r="G20" s="21"/>
      <c r="H20" s="19">
        <f>SUM(H8:H19)</f>
        <v>0</v>
      </c>
      <c r="I20" s="19"/>
      <c r="J20" s="19">
        <f>SUM(J8:J19)</f>
        <v>2804505.1286000027</v>
      </c>
      <c r="K20" s="19"/>
      <c r="L20" s="19">
        <f>SUM(L8:L19)</f>
        <v>2804505.1286000027</v>
      </c>
    </row>
  </sheetData>
  <mergeCells count="3">
    <mergeCell ref="G5:H5"/>
    <mergeCell ref="I5:J5"/>
    <mergeCell ref="K5:L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
  <sheetViews>
    <sheetView tabSelected="1" view="pageBreakPreview" zoomScale="55" zoomScaleNormal="85" zoomScaleSheetLayoutView="55" workbookViewId="0">
      <selection activeCell="I38" sqref="I38"/>
    </sheetView>
  </sheetViews>
  <sheetFormatPr defaultRowHeight="15" x14ac:dyDescent="0.25"/>
  <cols>
    <col min="1" max="1" width="6.28515625" customWidth="1"/>
    <col min="2" max="2" width="11.140625" customWidth="1"/>
    <col min="3" max="3" width="86.140625" customWidth="1"/>
    <col min="4" max="4" width="7.85546875" customWidth="1"/>
    <col min="5" max="5" width="9" customWidth="1"/>
    <col min="6" max="6" width="11.5703125" customWidth="1"/>
    <col min="7" max="8" width="11.28515625" customWidth="1"/>
    <col min="10" max="10" width="13.140625" customWidth="1"/>
    <col min="12" max="12" width="12.140625" bestFit="1" customWidth="1"/>
  </cols>
  <sheetData>
    <row r="1" spans="1:15" s="67" customFormat="1" ht="18.75" x14ac:dyDescent="0.3">
      <c r="A1" s="64" t="s">
        <v>0</v>
      </c>
      <c r="B1" s="64"/>
      <c r="C1" s="65"/>
      <c r="D1" s="64"/>
      <c r="E1" s="64"/>
      <c r="F1" s="64"/>
      <c r="G1" s="64"/>
      <c r="H1" s="64"/>
      <c r="I1" s="64"/>
      <c r="J1" s="64"/>
      <c r="K1" s="64"/>
      <c r="L1" s="66" t="s">
        <v>37</v>
      </c>
    </row>
    <row r="2" spans="1:15" s="67" customFormat="1" ht="18.75" x14ac:dyDescent="0.3">
      <c r="A2" s="68" t="s">
        <v>2</v>
      </c>
      <c r="B2" s="68"/>
      <c r="C2" s="69"/>
      <c r="D2" s="70"/>
      <c r="E2" s="70"/>
      <c r="F2" s="70"/>
      <c r="G2" s="70"/>
      <c r="H2" s="70"/>
      <c r="I2" s="70"/>
      <c r="J2" s="70"/>
      <c r="K2" s="70"/>
      <c r="L2" s="71">
        <v>45108</v>
      </c>
    </row>
    <row r="3" spans="1:15" s="67" customFormat="1" ht="18.75" x14ac:dyDescent="0.3">
      <c r="A3" s="68" t="s">
        <v>83</v>
      </c>
      <c r="B3" s="68"/>
      <c r="C3" s="69"/>
      <c r="D3" s="70"/>
      <c r="E3" s="70"/>
      <c r="F3" s="70"/>
      <c r="G3" s="70"/>
      <c r="H3" s="70"/>
      <c r="I3" s="70"/>
      <c r="J3" s="70"/>
      <c r="K3" s="70"/>
      <c r="L3" s="71"/>
    </row>
    <row r="4" spans="1:15" x14ac:dyDescent="0.25">
      <c r="B4" s="4"/>
      <c r="C4" s="5"/>
      <c r="D4" s="6"/>
      <c r="E4" s="6"/>
      <c r="F4" s="6"/>
      <c r="G4" s="6"/>
      <c r="H4" s="6"/>
      <c r="I4" s="6"/>
      <c r="J4" s="6"/>
      <c r="K4" s="6"/>
      <c r="L4" s="6"/>
    </row>
    <row r="5" spans="1:15" ht="43.5" x14ac:dyDescent="0.25">
      <c r="A5" s="17" t="s">
        <v>3</v>
      </c>
      <c r="B5" s="17" t="s">
        <v>4</v>
      </c>
      <c r="C5" s="17" t="s">
        <v>5</v>
      </c>
      <c r="D5" s="17" t="s">
        <v>6</v>
      </c>
      <c r="E5" s="17" t="s">
        <v>7</v>
      </c>
      <c r="F5" s="17" t="s">
        <v>8</v>
      </c>
      <c r="G5" s="72" t="s">
        <v>9</v>
      </c>
      <c r="H5" s="72"/>
      <c r="I5" s="72" t="s">
        <v>31</v>
      </c>
      <c r="J5" s="72"/>
      <c r="K5" s="72" t="s">
        <v>10</v>
      </c>
      <c r="L5" s="72"/>
    </row>
    <row r="6" spans="1:15" ht="17.25" x14ac:dyDescent="0.35">
      <c r="A6" s="18"/>
      <c r="B6" s="18"/>
      <c r="C6" s="18"/>
      <c r="D6" s="19"/>
      <c r="E6" s="19"/>
      <c r="F6" s="19"/>
      <c r="G6" s="19" t="s">
        <v>11</v>
      </c>
      <c r="H6" s="19" t="s">
        <v>12</v>
      </c>
      <c r="I6" s="19" t="s">
        <v>11</v>
      </c>
      <c r="J6" s="19" t="s">
        <v>12</v>
      </c>
      <c r="K6" s="19" t="s">
        <v>11</v>
      </c>
      <c r="L6" s="19" t="s">
        <v>12</v>
      </c>
    </row>
    <row r="7" spans="1:15" ht="17.25" x14ac:dyDescent="0.35">
      <c r="A7" s="22"/>
      <c r="B7" s="22"/>
      <c r="C7" s="26" t="s">
        <v>32</v>
      </c>
      <c r="D7" s="23"/>
      <c r="E7" s="23"/>
      <c r="F7" s="23"/>
      <c r="G7" s="23"/>
      <c r="H7" s="23"/>
      <c r="I7" s="23"/>
      <c r="J7" s="23"/>
      <c r="K7" s="23"/>
      <c r="L7" s="24"/>
    </row>
    <row r="8" spans="1:15" ht="45" x14ac:dyDescent="0.25">
      <c r="A8" s="8">
        <v>1</v>
      </c>
      <c r="B8" s="9"/>
      <c r="C8" s="10" t="s">
        <v>13</v>
      </c>
      <c r="D8" s="9" t="s">
        <v>14</v>
      </c>
      <c r="E8" s="9">
        <v>180</v>
      </c>
      <c r="F8" s="9" t="s">
        <v>15</v>
      </c>
      <c r="G8" s="11">
        <v>4104.84</v>
      </c>
      <c r="H8" s="9">
        <f>G8*E8</f>
        <v>738871.20000000007</v>
      </c>
      <c r="I8" s="12"/>
      <c r="J8" s="9">
        <f>I8*E8</f>
        <v>0</v>
      </c>
      <c r="K8" s="13">
        <f>I8+G8</f>
        <v>4104.84</v>
      </c>
      <c r="L8" s="14">
        <f>K8*E8</f>
        <v>738871.20000000007</v>
      </c>
    </row>
    <row r="9" spans="1:15" ht="45" x14ac:dyDescent="0.25">
      <c r="A9" s="8">
        <v>2</v>
      </c>
      <c r="B9" s="15"/>
      <c r="C9" s="10" t="s">
        <v>16</v>
      </c>
      <c r="D9" s="9" t="s">
        <v>14</v>
      </c>
      <c r="E9" s="9">
        <v>220</v>
      </c>
      <c r="F9" s="9" t="s">
        <v>15</v>
      </c>
      <c r="G9" s="11">
        <v>1900.5409200000136</v>
      </c>
      <c r="H9" s="9">
        <f t="shared" ref="H9:H21" si="0">G9*E9</f>
        <v>418119.00240000297</v>
      </c>
      <c r="I9" s="12"/>
      <c r="J9" s="9">
        <f t="shared" ref="J9:J21" si="1">I9*E9</f>
        <v>0</v>
      </c>
      <c r="K9" s="13">
        <f t="shared" ref="K9:K21" si="2">I9+G9</f>
        <v>1900.5409200000136</v>
      </c>
      <c r="L9" s="14">
        <f t="shared" ref="L9:L21" si="3">K9*E9</f>
        <v>418119.00240000297</v>
      </c>
    </row>
    <row r="10" spans="1:15" x14ac:dyDescent="0.25">
      <c r="A10" s="8">
        <v>3</v>
      </c>
      <c r="B10" s="15"/>
      <c r="C10" s="16" t="s">
        <v>17</v>
      </c>
      <c r="D10" s="9" t="s">
        <v>14</v>
      </c>
      <c r="E10" s="9">
        <v>25</v>
      </c>
      <c r="F10" s="9" t="s">
        <v>15</v>
      </c>
      <c r="G10" s="11">
        <v>601.00999999999988</v>
      </c>
      <c r="H10" s="9">
        <f t="shared" si="0"/>
        <v>15025.249999999996</v>
      </c>
      <c r="I10" s="12"/>
      <c r="J10" s="9">
        <f t="shared" si="1"/>
        <v>0</v>
      </c>
      <c r="K10" s="13">
        <f t="shared" si="2"/>
        <v>601.00999999999988</v>
      </c>
      <c r="L10" s="14">
        <f t="shared" si="3"/>
        <v>15025.249999999996</v>
      </c>
    </row>
    <row r="11" spans="1:15" x14ac:dyDescent="0.25">
      <c r="A11" s="8">
        <v>4</v>
      </c>
      <c r="B11" s="15"/>
      <c r="C11" s="16" t="s">
        <v>18</v>
      </c>
      <c r="D11" s="9" t="s">
        <v>14</v>
      </c>
      <c r="E11" s="9">
        <v>1150</v>
      </c>
      <c r="F11" s="9" t="s">
        <v>15</v>
      </c>
      <c r="G11" s="11">
        <v>834.9</v>
      </c>
      <c r="H11" s="9">
        <f t="shared" si="0"/>
        <v>960135</v>
      </c>
      <c r="I11" s="12"/>
      <c r="J11" s="9">
        <f t="shared" si="1"/>
        <v>0</v>
      </c>
      <c r="K11" s="13">
        <f t="shared" si="2"/>
        <v>834.9</v>
      </c>
      <c r="L11" s="14">
        <f t="shared" si="3"/>
        <v>960135</v>
      </c>
    </row>
    <row r="12" spans="1:15" x14ac:dyDescent="0.25">
      <c r="A12" s="8">
        <v>5</v>
      </c>
      <c r="B12" s="15"/>
      <c r="C12" s="16" t="s">
        <v>81</v>
      </c>
      <c r="D12" s="9" t="str">
        <f>D11</f>
        <v>m3</v>
      </c>
      <c r="E12" s="9">
        <v>1180</v>
      </c>
      <c r="F12" s="9" t="str">
        <f>F11</f>
        <v>TG Building</v>
      </c>
      <c r="G12" s="11"/>
      <c r="H12" s="9"/>
      <c r="I12" s="12">
        <v>47.96</v>
      </c>
      <c r="J12" s="9">
        <f t="shared" si="1"/>
        <v>56592.800000000003</v>
      </c>
      <c r="K12" s="13"/>
      <c r="L12" s="14"/>
    </row>
    <row r="13" spans="1:15" x14ac:dyDescent="0.25">
      <c r="A13" s="8">
        <v>6</v>
      </c>
      <c r="B13" s="15"/>
      <c r="C13" s="16" t="s">
        <v>75</v>
      </c>
      <c r="D13" s="9" t="str">
        <f>D11</f>
        <v>m3</v>
      </c>
      <c r="E13" s="9">
        <v>80</v>
      </c>
      <c r="F13" s="9" t="s">
        <v>15</v>
      </c>
      <c r="G13" s="11"/>
      <c r="H13" s="9"/>
      <c r="I13" s="12">
        <v>1829.12</v>
      </c>
      <c r="J13" s="9">
        <f t="shared" ref="J13" si="4">I13*E13</f>
        <v>146329.59999999998</v>
      </c>
      <c r="K13" s="13">
        <f t="shared" ref="K13" si="5">I13+G13</f>
        <v>1829.12</v>
      </c>
      <c r="L13" s="14">
        <f t="shared" ref="L13" si="6">K13*E13</f>
        <v>146329.59999999998</v>
      </c>
    </row>
    <row r="14" spans="1:15" ht="75" x14ac:dyDescent="0.25">
      <c r="A14" s="8">
        <v>7</v>
      </c>
      <c r="B14" s="9"/>
      <c r="C14" s="10" t="s">
        <v>19</v>
      </c>
      <c r="D14" s="9" t="s">
        <v>14</v>
      </c>
      <c r="E14" s="9">
        <v>2300</v>
      </c>
      <c r="F14" s="9" t="s">
        <v>15</v>
      </c>
      <c r="G14" s="11">
        <v>0</v>
      </c>
      <c r="H14" s="9">
        <f t="shared" si="0"/>
        <v>0</v>
      </c>
      <c r="I14" s="12"/>
      <c r="J14" s="9">
        <f>I14*E14</f>
        <v>0</v>
      </c>
      <c r="K14" s="13">
        <f t="shared" si="2"/>
        <v>0</v>
      </c>
      <c r="L14" s="14">
        <f t="shared" si="3"/>
        <v>0</v>
      </c>
    </row>
    <row r="15" spans="1:15" ht="75" x14ac:dyDescent="0.25">
      <c r="A15" s="8">
        <v>8</v>
      </c>
      <c r="B15" s="9"/>
      <c r="C15" s="10" t="s">
        <v>20</v>
      </c>
      <c r="D15" s="9" t="s">
        <v>14</v>
      </c>
      <c r="E15" s="9">
        <f>2300+(2300*13%)</f>
        <v>2599</v>
      </c>
      <c r="F15" s="9" t="s">
        <v>15</v>
      </c>
      <c r="G15" s="11">
        <v>35.771000000000001</v>
      </c>
      <c r="H15" s="9">
        <f t="shared" si="0"/>
        <v>92968.828999999998</v>
      </c>
      <c r="I15" s="12">
        <v>10.291</v>
      </c>
      <c r="J15" s="9">
        <f t="shared" si="1"/>
        <v>26746.309000000001</v>
      </c>
      <c r="K15" s="13">
        <f t="shared" si="2"/>
        <v>46.061999999999998</v>
      </c>
      <c r="L15" s="14">
        <f t="shared" si="3"/>
        <v>119715.13799999999</v>
      </c>
    </row>
    <row r="16" spans="1:15" ht="30" x14ac:dyDescent="0.25">
      <c r="A16" s="8">
        <v>9</v>
      </c>
      <c r="B16" s="15"/>
      <c r="C16" s="16" t="s">
        <v>21</v>
      </c>
      <c r="D16" s="9" t="s">
        <v>14</v>
      </c>
      <c r="E16" s="9">
        <v>3190</v>
      </c>
      <c r="F16" s="9" t="s">
        <v>15</v>
      </c>
      <c r="G16" s="11">
        <v>0.64200000000000002</v>
      </c>
      <c r="H16" s="9">
        <f t="shared" si="0"/>
        <v>2047.98</v>
      </c>
      <c r="I16" s="12">
        <v>11.768000000000001</v>
      </c>
      <c r="J16" s="9">
        <f t="shared" si="1"/>
        <v>37539.920000000006</v>
      </c>
      <c r="K16" s="13">
        <f t="shared" si="2"/>
        <v>12.41</v>
      </c>
      <c r="L16" s="14">
        <f t="shared" si="3"/>
        <v>39587.9</v>
      </c>
      <c r="O16" s="47"/>
    </row>
    <row r="17" spans="1:12" ht="30" x14ac:dyDescent="0.25">
      <c r="A17" s="8">
        <v>10</v>
      </c>
      <c r="B17" s="15"/>
      <c r="C17" s="16" t="s">
        <v>22</v>
      </c>
      <c r="D17" s="9" t="s">
        <v>14</v>
      </c>
      <c r="E17" s="9">
        <f>E16+(E16*13%)</f>
        <v>3604.7</v>
      </c>
      <c r="F17" s="9" t="s">
        <v>15</v>
      </c>
      <c r="G17" s="11">
        <v>105.33</v>
      </c>
      <c r="H17" s="9">
        <f t="shared" si="0"/>
        <v>379683.05099999998</v>
      </c>
      <c r="I17" s="12">
        <v>312.81680000000006</v>
      </c>
      <c r="J17" s="9">
        <f t="shared" si="1"/>
        <v>1127610.7189600002</v>
      </c>
      <c r="K17" s="13">
        <f t="shared" si="2"/>
        <v>418.14680000000004</v>
      </c>
      <c r="L17" s="14">
        <f t="shared" si="3"/>
        <v>1507293.7699600002</v>
      </c>
    </row>
    <row r="18" spans="1:12" ht="75" x14ac:dyDescent="0.25">
      <c r="A18" s="8">
        <v>11</v>
      </c>
      <c r="B18" s="15"/>
      <c r="C18" s="10" t="s">
        <v>23</v>
      </c>
      <c r="D18" s="9" t="s">
        <v>24</v>
      </c>
      <c r="E18" s="9">
        <v>580</v>
      </c>
      <c r="F18" s="9" t="s">
        <v>15</v>
      </c>
      <c r="G18" s="11">
        <v>4.8120000000000003</v>
      </c>
      <c r="H18" s="9">
        <f t="shared" si="0"/>
        <v>2790.96</v>
      </c>
      <c r="I18" s="12">
        <v>88.486000000000004</v>
      </c>
      <c r="J18" s="9">
        <f t="shared" si="1"/>
        <v>51321.880000000005</v>
      </c>
      <c r="K18" s="13">
        <f t="shared" si="2"/>
        <v>93.298000000000002</v>
      </c>
      <c r="L18" s="14">
        <f t="shared" si="3"/>
        <v>54112.840000000004</v>
      </c>
    </row>
    <row r="19" spans="1:12" ht="90" x14ac:dyDescent="0.25">
      <c r="A19" s="8">
        <v>12</v>
      </c>
      <c r="B19" s="15"/>
      <c r="C19" s="10" t="s">
        <v>25</v>
      </c>
      <c r="D19" s="9" t="s">
        <v>26</v>
      </c>
      <c r="E19" s="9">
        <f>E18+(E18*13%)</f>
        <v>655.4</v>
      </c>
      <c r="F19" s="9" t="s">
        <v>15</v>
      </c>
      <c r="G19" s="11">
        <v>174.65300000000002</v>
      </c>
      <c r="H19" s="9">
        <f t="shared" si="0"/>
        <v>114467.57620000001</v>
      </c>
      <c r="I19" s="12">
        <v>400.88499999999999</v>
      </c>
      <c r="J19" s="9">
        <f t="shared" si="1"/>
        <v>262740.02899999998</v>
      </c>
      <c r="K19" s="13">
        <f t="shared" si="2"/>
        <v>575.53800000000001</v>
      </c>
      <c r="L19" s="14">
        <f t="shared" si="3"/>
        <v>377207.60519999999</v>
      </c>
    </row>
    <row r="20" spans="1:12" ht="90" x14ac:dyDescent="0.25">
      <c r="A20" s="8">
        <v>13</v>
      </c>
      <c r="B20" s="15"/>
      <c r="C20" s="10" t="s">
        <v>27</v>
      </c>
      <c r="D20" s="9" t="s">
        <v>28</v>
      </c>
      <c r="E20" s="9">
        <v>9000</v>
      </c>
      <c r="F20" s="9" t="s">
        <v>15</v>
      </c>
      <c r="G20" s="11">
        <v>2.4E-2</v>
      </c>
      <c r="H20" s="9">
        <f t="shared" si="0"/>
        <v>216</v>
      </c>
      <c r="I20" s="12">
        <v>6.2110000000000003</v>
      </c>
      <c r="J20" s="9">
        <f t="shared" si="1"/>
        <v>55899</v>
      </c>
      <c r="K20" s="13">
        <f t="shared" si="2"/>
        <v>6.2350000000000003</v>
      </c>
      <c r="L20" s="14">
        <f t="shared" si="3"/>
        <v>56115</v>
      </c>
    </row>
    <row r="21" spans="1:12" ht="90" x14ac:dyDescent="0.25">
      <c r="A21" s="8">
        <v>14</v>
      </c>
      <c r="B21" s="15">
        <v>40</v>
      </c>
      <c r="C21" s="10" t="s">
        <v>29</v>
      </c>
      <c r="D21" s="9" t="s">
        <v>30</v>
      </c>
      <c r="E21" s="9">
        <f>E20+(E20*13%)</f>
        <v>10170</v>
      </c>
      <c r="F21" s="9" t="s">
        <v>15</v>
      </c>
      <c r="G21" s="11">
        <v>7.8840000000000003</v>
      </c>
      <c r="H21" s="9">
        <f t="shared" si="0"/>
        <v>80180.28</v>
      </c>
      <c r="I21" s="12">
        <v>24.5</v>
      </c>
      <c r="J21" s="9">
        <f t="shared" si="1"/>
        <v>249165</v>
      </c>
      <c r="K21" s="13">
        <f t="shared" si="2"/>
        <v>32.384</v>
      </c>
      <c r="L21" s="14">
        <f t="shared" si="3"/>
        <v>329345.28000000003</v>
      </c>
    </row>
    <row r="22" spans="1:12" ht="17.25" x14ac:dyDescent="0.35">
      <c r="A22" s="20"/>
      <c r="B22" s="20"/>
      <c r="C22" s="20"/>
      <c r="D22" s="21"/>
      <c r="E22" s="21"/>
      <c r="F22" s="21"/>
      <c r="G22" s="21"/>
      <c r="H22" s="19">
        <f>SUM(H8:H21)</f>
        <v>2804505.1286000027</v>
      </c>
      <c r="I22" s="19"/>
      <c r="J22" s="19">
        <f>SUM(J8:J21)</f>
        <v>2013945.2569600004</v>
      </c>
      <c r="K22" s="19"/>
      <c r="L22" s="19">
        <f>SUM(L8:L21)</f>
        <v>4761857.5855600033</v>
      </c>
    </row>
    <row r="38" spans="9:9" x14ac:dyDescent="0.25">
      <c r="I38">
        <v>2013945.2569599999</v>
      </c>
    </row>
  </sheetData>
  <mergeCells count="3">
    <mergeCell ref="G5:H5"/>
    <mergeCell ref="I5:J5"/>
    <mergeCell ref="K5:L5"/>
  </mergeCells>
  <printOptions horizontalCentered="1"/>
  <pageMargins left="0" right="0" top="0.5" bottom="0.5" header="0.3" footer="0.3"/>
  <pageSetup paperSize="9" scale="72"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98"/>
  <sheetViews>
    <sheetView view="pageBreakPreview" topLeftCell="A4" zoomScale="85" zoomScaleNormal="100" zoomScaleSheetLayoutView="85" workbookViewId="0">
      <pane ySplit="6" topLeftCell="A73" activePane="bottomLeft" state="frozen"/>
      <selection activeCell="I15" sqref="I15"/>
      <selection pane="bottomLeft" activeCell="K31" sqref="K31"/>
    </sheetView>
  </sheetViews>
  <sheetFormatPr defaultRowHeight="15" x14ac:dyDescent="0.25"/>
  <cols>
    <col min="2" max="2" width="34.7109375" customWidth="1"/>
    <col min="3" max="3" width="12.85546875" customWidth="1"/>
    <col min="4" max="4" width="11" customWidth="1"/>
    <col min="5" max="10" width="10.7109375" customWidth="1"/>
    <col min="11" max="11" width="11.85546875" customWidth="1"/>
    <col min="12" max="12" width="10.7109375" customWidth="1"/>
    <col min="13" max="13" width="31.28515625" customWidth="1"/>
  </cols>
  <sheetData>
    <row r="4" spans="1:13" s="58" customFormat="1" ht="17.25" x14ac:dyDescent="0.35">
      <c r="A4" s="60" t="s">
        <v>0</v>
      </c>
      <c r="M4" s="59" t="s">
        <v>37</v>
      </c>
    </row>
    <row r="5" spans="1:13" s="58" customFormat="1" ht="17.25" x14ac:dyDescent="0.35">
      <c r="A5" s="60" t="s">
        <v>79</v>
      </c>
      <c r="M5" s="59" t="s">
        <v>80</v>
      </c>
    </row>
    <row r="7" spans="1:13" ht="15.75" thickBot="1" x14ac:dyDescent="0.3"/>
    <row r="8" spans="1:13" ht="19.5" thickTop="1" x14ac:dyDescent="0.25">
      <c r="A8" s="35" t="s">
        <v>76</v>
      </c>
      <c r="B8" s="33" t="s">
        <v>5</v>
      </c>
      <c r="C8" s="34" t="s">
        <v>59</v>
      </c>
      <c r="D8" s="33" t="s">
        <v>60</v>
      </c>
      <c r="E8" s="73" t="s">
        <v>61</v>
      </c>
      <c r="F8" s="73"/>
      <c r="G8" s="33" t="s">
        <v>62</v>
      </c>
      <c r="H8" s="33" t="s">
        <v>63</v>
      </c>
      <c r="I8" s="33" t="s">
        <v>64</v>
      </c>
      <c r="J8" s="33" t="s">
        <v>30</v>
      </c>
      <c r="K8" s="33" t="s">
        <v>11</v>
      </c>
      <c r="L8" s="33" t="s">
        <v>65</v>
      </c>
      <c r="M8" s="33" t="s">
        <v>66</v>
      </c>
    </row>
    <row r="9" spans="1:13" ht="18.75" x14ac:dyDescent="0.25">
      <c r="A9" s="36"/>
      <c r="B9" s="36"/>
      <c r="C9" s="36"/>
      <c r="D9" s="36"/>
      <c r="E9" s="37" t="s">
        <v>67</v>
      </c>
      <c r="F9" s="37" t="s">
        <v>0</v>
      </c>
      <c r="G9" s="36"/>
      <c r="H9" s="36"/>
      <c r="I9" s="36"/>
      <c r="J9" s="36"/>
      <c r="K9" s="36"/>
      <c r="L9" s="36"/>
      <c r="M9" s="36"/>
    </row>
    <row r="10" spans="1:13" ht="18.75" x14ac:dyDescent="0.4">
      <c r="A10" s="45">
        <v>1</v>
      </c>
      <c r="B10" s="45" t="s">
        <v>69</v>
      </c>
      <c r="C10" s="38"/>
      <c r="D10" s="38"/>
      <c r="E10" s="38"/>
      <c r="F10" s="38"/>
      <c r="G10" s="38"/>
      <c r="H10" s="38"/>
      <c r="I10" s="38"/>
      <c r="J10" s="38"/>
      <c r="K10" s="38"/>
      <c r="L10" s="38"/>
      <c r="M10" s="38"/>
    </row>
    <row r="11" spans="1:13" x14ac:dyDescent="0.25">
      <c r="A11" s="39">
        <v>1.1000000000000001</v>
      </c>
      <c r="B11" s="39" t="s">
        <v>70</v>
      </c>
      <c r="C11" s="27" t="s">
        <v>33</v>
      </c>
      <c r="D11" s="27"/>
      <c r="E11" s="28">
        <v>91</v>
      </c>
      <c r="F11" s="28">
        <f>E11+I11</f>
        <v>91.5</v>
      </c>
      <c r="G11" s="28">
        <v>3</v>
      </c>
      <c r="H11" s="28">
        <v>2.6</v>
      </c>
      <c r="I11" s="28">
        <v>0.5</v>
      </c>
      <c r="J11" s="28">
        <v>1</v>
      </c>
      <c r="K11" s="28">
        <f>PRODUCT(G11:J11)</f>
        <v>3.9000000000000004</v>
      </c>
      <c r="L11" s="28" t="s">
        <v>34</v>
      </c>
      <c r="M11" s="29" t="s">
        <v>37</v>
      </c>
    </row>
    <row r="12" spans="1:13" x14ac:dyDescent="0.25">
      <c r="A12" s="39">
        <v>1.2</v>
      </c>
      <c r="B12" s="39" t="s">
        <v>70</v>
      </c>
      <c r="C12" s="29" t="s">
        <v>35</v>
      </c>
      <c r="D12" s="29"/>
      <c r="E12" s="30">
        <v>91</v>
      </c>
      <c r="F12" s="30">
        <f t="shared" ref="F12:F19" si="0">E12+I12</f>
        <v>91.6</v>
      </c>
      <c r="G12" s="30">
        <v>3.4</v>
      </c>
      <c r="H12" s="30">
        <v>3</v>
      </c>
      <c r="I12" s="30">
        <v>0.6</v>
      </c>
      <c r="J12" s="30">
        <v>1</v>
      </c>
      <c r="K12" s="30">
        <f t="shared" ref="K12:K27" si="1">PRODUCT(G12:J12)</f>
        <v>6.1199999999999992</v>
      </c>
      <c r="L12" s="30" t="s">
        <v>34</v>
      </c>
      <c r="M12" s="29" t="s">
        <v>37</v>
      </c>
    </row>
    <row r="13" spans="1:13" x14ac:dyDescent="0.25">
      <c r="A13" s="39">
        <v>1.3</v>
      </c>
      <c r="B13" s="39" t="s">
        <v>70</v>
      </c>
      <c r="C13" s="29" t="s">
        <v>36</v>
      </c>
      <c r="D13" s="29"/>
      <c r="E13" s="30">
        <v>91</v>
      </c>
      <c r="F13" s="30">
        <f t="shared" si="0"/>
        <v>91.4</v>
      </c>
      <c r="G13" s="30">
        <v>1.8</v>
      </c>
      <c r="H13" s="30">
        <f>G13</f>
        <v>1.8</v>
      </c>
      <c r="I13" s="30">
        <v>0.4</v>
      </c>
      <c r="J13" s="30">
        <v>7</v>
      </c>
      <c r="K13" s="30">
        <f t="shared" si="1"/>
        <v>9.0720000000000027</v>
      </c>
      <c r="L13" s="30" t="s">
        <v>34</v>
      </c>
      <c r="M13" s="29" t="s">
        <v>37</v>
      </c>
    </row>
    <row r="14" spans="1:13" x14ac:dyDescent="0.25">
      <c r="A14" s="39">
        <v>1.4</v>
      </c>
      <c r="B14" s="39" t="s">
        <v>70</v>
      </c>
      <c r="C14" s="29" t="s">
        <v>38</v>
      </c>
      <c r="D14" s="29"/>
      <c r="E14" s="30">
        <v>91</v>
      </c>
      <c r="F14" s="30">
        <f t="shared" si="0"/>
        <v>91.5</v>
      </c>
      <c r="G14" s="30">
        <v>2.5</v>
      </c>
      <c r="H14" s="30">
        <v>2.5</v>
      </c>
      <c r="I14" s="30">
        <v>0.5</v>
      </c>
      <c r="J14" s="30">
        <v>1</v>
      </c>
      <c r="K14" s="30">
        <f t="shared" si="1"/>
        <v>3.125</v>
      </c>
      <c r="L14" s="30" t="s">
        <v>34</v>
      </c>
      <c r="M14" s="29" t="s">
        <v>37</v>
      </c>
    </row>
    <row r="15" spans="1:13" x14ac:dyDescent="0.25">
      <c r="A15" s="39">
        <v>1.5</v>
      </c>
      <c r="B15" s="39" t="s">
        <v>70</v>
      </c>
      <c r="C15" s="29" t="s">
        <v>39</v>
      </c>
      <c r="D15" s="29"/>
      <c r="E15" s="30">
        <v>91</v>
      </c>
      <c r="F15" s="30">
        <f t="shared" si="0"/>
        <v>91.6</v>
      </c>
      <c r="G15" s="30">
        <v>3.3</v>
      </c>
      <c r="H15" s="30">
        <v>3.5</v>
      </c>
      <c r="I15" s="30">
        <v>0.6</v>
      </c>
      <c r="J15" s="30">
        <v>1</v>
      </c>
      <c r="K15" s="30">
        <f t="shared" si="1"/>
        <v>6.9299999999999988</v>
      </c>
      <c r="L15" s="30" t="s">
        <v>34</v>
      </c>
      <c r="M15" s="29" t="s">
        <v>37</v>
      </c>
    </row>
    <row r="16" spans="1:13" x14ac:dyDescent="0.25">
      <c r="A16" s="39">
        <v>1.6</v>
      </c>
      <c r="B16" s="39" t="s">
        <v>70</v>
      </c>
      <c r="C16" s="29" t="s">
        <v>40</v>
      </c>
      <c r="D16" s="29"/>
      <c r="E16" s="30">
        <v>91</v>
      </c>
      <c r="F16" s="30">
        <f t="shared" si="0"/>
        <v>91.7</v>
      </c>
      <c r="G16" s="30">
        <v>3.7</v>
      </c>
      <c r="H16" s="30">
        <v>3.4</v>
      </c>
      <c r="I16" s="30">
        <v>0.7</v>
      </c>
      <c r="J16" s="30">
        <v>4</v>
      </c>
      <c r="K16" s="30">
        <f t="shared" si="1"/>
        <v>35.223999999999997</v>
      </c>
      <c r="L16" s="30" t="s">
        <v>34</v>
      </c>
      <c r="M16" s="29" t="s">
        <v>37</v>
      </c>
    </row>
    <row r="17" spans="1:13" x14ac:dyDescent="0.25">
      <c r="A17" s="39">
        <v>1.7</v>
      </c>
      <c r="B17" s="39" t="s">
        <v>70</v>
      </c>
      <c r="C17" s="29" t="s">
        <v>41</v>
      </c>
      <c r="D17" s="29"/>
      <c r="E17" s="30">
        <v>91</v>
      </c>
      <c r="F17" s="30">
        <f t="shared" si="0"/>
        <v>91.75</v>
      </c>
      <c r="G17" s="30">
        <v>4.0999999999999996</v>
      </c>
      <c r="H17" s="30">
        <v>3.6</v>
      </c>
      <c r="I17" s="30">
        <v>0.75</v>
      </c>
      <c r="J17" s="30">
        <v>2</v>
      </c>
      <c r="K17" s="30">
        <f t="shared" si="1"/>
        <v>22.14</v>
      </c>
      <c r="L17" s="30" t="s">
        <v>34</v>
      </c>
      <c r="M17" s="29" t="s">
        <v>37</v>
      </c>
    </row>
    <row r="18" spans="1:13" x14ac:dyDescent="0.25">
      <c r="A18" s="39">
        <v>1.8</v>
      </c>
      <c r="B18" s="39" t="s">
        <v>70</v>
      </c>
      <c r="C18" s="29" t="s">
        <v>42</v>
      </c>
      <c r="D18" s="29"/>
      <c r="E18" s="30">
        <v>91</v>
      </c>
      <c r="F18" s="30">
        <f t="shared" si="0"/>
        <v>91.75</v>
      </c>
      <c r="G18" s="30">
        <v>5.15</v>
      </c>
      <c r="H18" s="30">
        <v>3.8</v>
      </c>
      <c r="I18" s="30">
        <v>0.75</v>
      </c>
      <c r="J18" s="30">
        <v>1</v>
      </c>
      <c r="K18" s="30">
        <f t="shared" si="1"/>
        <v>14.6775</v>
      </c>
      <c r="L18" s="30" t="s">
        <v>34</v>
      </c>
      <c r="M18" s="29" t="s">
        <v>37</v>
      </c>
    </row>
    <row r="19" spans="1:13" x14ac:dyDescent="0.25">
      <c r="A19" s="39">
        <v>1.9</v>
      </c>
      <c r="B19" s="39" t="s">
        <v>70</v>
      </c>
      <c r="C19" s="30" t="s">
        <v>43</v>
      </c>
      <c r="D19" s="30"/>
      <c r="E19" s="30">
        <v>91</v>
      </c>
      <c r="F19" s="30">
        <f t="shared" si="0"/>
        <v>91.95</v>
      </c>
      <c r="G19" s="30">
        <v>5.45</v>
      </c>
      <c r="H19" s="30">
        <v>2.6</v>
      </c>
      <c r="I19" s="30">
        <v>0.95</v>
      </c>
      <c r="J19" s="30">
        <v>1</v>
      </c>
      <c r="K19" s="30">
        <f t="shared" si="1"/>
        <v>13.461500000000001</v>
      </c>
      <c r="L19" s="30" t="s">
        <v>34</v>
      </c>
      <c r="M19" s="29" t="s">
        <v>37</v>
      </c>
    </row>
    <row r="20" spans="1:13" x14ac:dyDescent="0.25">
      <c r="A20" s="46">
        <v>1.1000000000000001</v>
      </c>
      <c r="B20" s="39" t="s">
        <v>70</v>
      </c>
      <c r="C20" s="30" t="s">
        <v>44</v>
      </c>
      <c r="D20" s="30" t="s">
        <v>45</v>
      </c>
      <c r="E20" s="30"/>
      <c r="F20" s="30"/>
      <c r="G20" s="30">
        <v>3</v>
      </c>
      <c r="H20" s="30">
        <v>1.7</v>
      </c>
      <c r="I20" s="30">
        <v>0.5</v>
      </c>
      <c r="J20" s="30">
        <v>2</v>
      </c>
      <c r="K20" s="30">
        <f t="shared" si="1"/>
        <v>5.0999999999999996</v>
      </c>
      <c r="L20" s="30" t="s">
        <v>34</v>
      </c>
      <c r="M20" s="29" t="s">
        <v>37</v>
      </c>
    </row>
    <row r="21" spans="1:13" x14ac:dyDescent="0.25">
      <c r="A21" s="39">
        <v>1.1100000000000001</v>
      </c>
      <c r="B21" s="39" t="s">
        <v>70</v>
      </c>
      <c r="C21" s="31" t="s">
        <v>46</v>
      </c>
      <c r="D21" s="31"/>
      <c r="E21" s="31">
        <v>91.6</v>
      </c>
      <c r="F21" s="31">
        <v>93.54</v>
      </c>
      <c r="G21" s="31">
        <v>0.8</v>
      </c>
      <c r="H21" s="31">
        <v>0.4</v>
      </c>
      <c r="I21" s="31">
        <f>F21-E21</f>
        <v>1.9400000000000119</v>
      </c>
      <c r="J21" s="31">
        <v>3</v>
      </c>
      <c r="K21" s="31">
        <f t="shared" si="1"/>
        <v>1.8624000000000116</v>
      </c>
      <c r="L21" s="31" t="s">
        <v>34</v>
      </c>
      <c r="M21" s="29" t="s">
        <v>37</v>
      </c>
    </row>
    <row r="22" spans="1:13" x14ac:dyDescent="0.25">
      <c r="A22" s="46">
        <v>1.1200000000000001</v>
      </c>
      <c r="B22" s="39" t="s">
        <v>70</v>
      </c>
      <c r="C22" s="31" t="s">
        <v>47</v>
      </c>
      <c r="D22" s="31"/>
      <c r="E22" s="31">
        <v>91.7</v>
      </c>
      <c r="F22" s="31">
        <v>93.54</v>
      </c>
      <c r="G22" s="31">
        <f>G21</f>
        <v>0.8</v>
      </c>
      <c r="H22" s="31">
        <v>0.5</v>
      </c>
      <c r="I22" s="31">
        <f t="shared" ref="I22:I27" si="2">F22-E22</f>
        <v>1.8400000000000034</v>
      </c>
      <c r="J22" s="31">
        <v>5</v>
      </c>
      <c r="K22" s="31">
        <f t="shared" si="1"/>
        <v>3.6800000000000073</v>
      </c>
      <c r="L22" s="57" t="s">
        <v>34</v>
      </c>
      <c r="M22" s="29" t="s">
        <v>37</v>
      </c>
    </row>
    <row r="23" spans="1:13" x14ac:dyDescent="0.25">
      <c r="A23" s="39">
        <v>1.1299999999999999</v>
      </c>
      <c r="B23" s="39" t="s">
        <v>70</v>
      </c>
      <c r="C23" s="31" t="s">
        <v>48</v>
      </c>
      <c r="D23" s="31"/>
      <c r="E23" s="31">
        <v>91.7</v>
      </c>
      <c r="F23" s="31">
        <v>93.54</v>
      </c>
      <c r="G23" s="31">
        <f>G22</f>
        <v>0.8</v>
      </c>
      <c r="H23" s="31">
        <f>H22</f>
        <v>0.5</v>
      </c>
      <c r="I23" s="31">
        <f t="shared" si="2"/>
        <v>1.8400000000000034</v>
      </c>
      <c r="J23" s="31"/>
      <c r="K23" s="31">
        <f t="shared" si="1"/>
        <v>0.73600000000000143</v>
      </c>
      <c r="L23" s="57" t="s">
        <v>34</v>
      </c>
      <c r="M23" s="29" t="s">
        <v>37</v>
      </c>
    </row>
    <row r="24" spans="1:13" x14ac:dyDescent="0.25">
      <c r="A24" s="46">
        <v>1.1399999999999999</v>
      </c>
      <c r="B24" s="39" t="s">
        <v>70</v>
      </c>
      <c r="C24" s="31" t="s">
        <v>49</v>
      </c>
      <c r="D24" s="31"/>
      <c r="E24" s="31">
        <v>91.9</v>
      </c>
      <c r="F24" s="31">
        <v>93.54</v>
      </c>
      <c r="G24" s="31">
        <v>1</v>
      </c>
      <c r="H24" s="31">
        <v>0.5</v>
      </c>
      <c r="I24" s="31">
        <f t="shared" si="2"/>
        <v>1.6400000000000006</v>
      </c>
      <c r="J24" s="31">
        <v>2</v>
      </c>
      <c r="K24" s="31">
        <f t="shared" si="1"/>
        <v>1.6400000000000006</v>
      </c>
      <c r="L24" s="57" t="s">
        <v>34</v>
      </c>
      <c r="M24" s="29" t="s">
        <v>37</v>
      </c>
    </row>
    <row r="25" spans="1:13" x14ac:dyDescent="0.25">
      <c r="A25" s="39">
        <v>1.1499999999999999</v>
      </c>
      <c r="B25" s="39" t="s">
        <v>70</v>
      </c>
      <c r="C25" s="31" t="s">
        <v>50</v>
      </c>
      <c r="D25" s="31"/>
      <c r="E25" s="31">
        <v>91.75</v>
      </c>
      <c r="F25" s="31">
        <v>93.54</v>
      </c>
      <c r="G25" s="31">
        <f>G24</f>
        <v>1</v>
      </c>
      <c r="H25" s="31">
        <f>H24</f>
        <v>0.5</v>
      </c>
      <c r="I25" s="31">
        <f t="shared" si="2"/>
        <v>1.7900000000000063</v>
      </c>
      <c r="J25" s="31">
        <v>2</v>
      </c>
      <c r="K25" s="31">
        <f t="shared" si="1"/>
        <v>1.7900000000000063</v>
      </c>
      <c r="L25" s="57" t="s">
        <v>34</v>
      </c>
      <c r="M25" s="29" t="s">
        <v>37</v>
      </c>
    </row>
    <row r="26" spans="1:13" x14ac:dyDescent="0.25">
      <c r="A26" s="46">
        <v>1.1599999999999999</v>
      </c>
      <c r="B26" s="39" t="s">
        <v>70</v>
      </c>
      <c r="C26" s="31" t="s">
        <v>51</v>
      </c>
      <c r="D26" s="31"/>
      <c r="E26" s="31">
        <v>91.4</v>
      </c>
      <c r="F26" s="31">
        <v>93.54</v>
      </c>
      <c r="G26" s="31">
        <v>0.4</v>
      </c>
      <c r="H26" s="31">
        <v>0.4</v>
      </c>
      <c r="I26" s="31">
        <f t="shared" si="2"/>
        <v>2.1400000000000006</v>
      </c>
      <c r="J26" s="31">
        <v>12</v>
      </c>
      <c r="K26" s="31">
        <f t="shared" si="1"/>
        <v>4.1088000000000022</v>
      </c>
      <c r="L26" s="57" t="s">
        <v>34</v>
      </c>
      <c r="M26" s="52" t="s">
        <v>37</v>
      </c>
    </row>
    <row r="27" spans="1:13" x14ac:dyDescent="0.25">
      <c r="A27" s="39">
        <v>1.17</v>
      </c>
      <c r="B27" s="39" t="s">
        <v>70</v>
      </c>
      <c r="C27" s="31" t="s">
        <v>52</v>
      </c>
      <c r="D27" s="31"/>
      <c r="E27" s="31">
        <v>91.5</v>
      </c>
      <c r="F27" s="31">
        <v>93.54</v>
      </c>
      <c r="G27" s="31">
        <f>G26</f>
        <v>0.4</v>
      </c>
      <c r="H27" s="31">
        <f>H26</f>
        <v>0.4</v>
      </c>
      <c r="I27" s="31">
        <f t="shared" si="2"/>
        <v>2.0400000000000063</v>
      </c>
      <c r="J27" s="31">
        <v>4</v>
      </c>
      <c r="K27" s="31">
        <f t="shared" si="1"/>
        <v>1.3056000000000043</v>
      </c>
      <c r="L27" s="57" t="s">
        <v>34</v>
      </c>
      <c r="M27" s="29" t="s">
        <v>37</v>
      </c>
    </row>
    <row r="28" spans="1:13" x14ac:dyDescent="0.25">
      <c r="A28" s="46">
        <v>1.18</v>
      </c>
      <c r="B28" s="39" t="s">
        <v>70</v>
      </c>
      <c r="C28" s="32"/>
      <c r="D28" s="32"/>
      <c r="E28" s="32"/>
      <c r="F28" s="32"/>
      <c r="G28" s="32"/>
      <c r="H28" s="32"/>
      <c r="I28" s="32"/>
      <c r="J28" s="32"/>
      <c r="K28" s="32"/>
      <c r="L28" s="56"/>
      <c r="M28" s="52" t="s">
        <v>37</v>
      </c>
    </row>
    <row r="29" spans="1:13" x14ac:dyDescent="0.25">
      <c r="A29" s="39">
        <v>1.19</v>
      </c>
      <c r="B29" s="39" t="s">
        <v>70</v>
      </c>
      <c r="C29" s="32" t="s">
        <v>53</v>
      </c>
      <c r="D29" s="32"/>
      <c r="E29" s="32">
        <f>F29-I29</f>
        <v>93.04</v>
      </c>
      <c r="F29" s="32">
        <v>93.54</v>
      </c>
      <c r="G29" s="32">
        <v>12.5</v>
      </c>
      <c r="H29" s="32">
        <v>7</v>
      </c>
      <c r="I29" s="32">
        <v>0.5</v>
      </c>
      <c r="J29" s="32">
        <v>1</v>
      </c>
      <c r="K29" s="32">
        <f>PRODUCT(G29:J29)</f>
        <v>43.75</v>
      </c>
      <c r="L29" s="56" t="s">
        <v>34</v>
      </c>
      <c r="M29" s="29" t="s">
        <v>37</v>
      </c>
    </row>
    <row r="30" spans="1:13" x14ac:dyDescent="0.25">
      <c r="A30" s="46">
        <v>1.2</v>
      </c>
      <c r="B30" s="48" t="str">
        <f>B29</f>
        <v>RCC 3--6 Mtrs</v>
      </c>
      <c r="C30" s="49" t="s">
        <v>57</v>
      </c>
      <c r="D30" s="49"/>
      <c r="E30" s="49">
        <v>93.54</v>
      </c>
      <c r="F30" s="49">
        <v>95.04</v>
      </c>
      <c r="G30" s="49">
        <v>12.5</v>
      </c>
      <c r="H30" s="49">
        <v>7</v>
      </c>
      <c r="I30" s="49">
        <v>1.5</v>
      </c>
      <c r="J30" s="49">
        <v>1</v>
      </c>
      <c r="K30" s="50">
        <v>131.25</v>
      </c>
      <c r="L30" s="51" t="s">
        <v>34</v>
      </c>
      <c r="M30" s="52" t="s">
        <v>37</v>
      </c>
    </row>
    <row r="31" spans="1:13" s="43" customFormat="1" ht="17.25" x14ac:dyDescent="0.35">
      <c r="A31" s="40">
        <v>1</v>
      </c>
      <c r="B31" s="40" t="s">
        <v>71</v>
      </c>
      <c r="C31" s="41"/>
      <c r="D31" s="41"/>
      <c r="E31" s="41"/>
      <c r="F31" s="41"/>
      <c r="G31" s="41"/>
      <c r="H31" s="41"/>
      <c r="I31" s="41"/>
      <c r="J31" s="41"/>
      <c r="K31" s="42">
        <f>SUM(K11:K30)</f>
        <v>309.87279999999998</v>
      </c>
      <c r="L31" s="44" t="str">
        <f>L29</f>
        <v>Cum</v>
      </c>
      <c r="M31" s="41"/>
    </row>
    <row r="32" spans="1:13" x14ac:dyDescent="0.25">
      <c r="A32" s="39">
        <v>2.1</v>
      </c>
      <c r="B32" s="39" t="s">
        <v>72</v>
      </c>
      <c r="C32" s="28" t="s">
        <v>46</v>
      </c>
      <c r="D32" s="28"/>
      <c r="E32" s="28">
        <v>93.54</v>
      </c>
      <c r="F32" s="28">
        <f>E32+I32</f>
        <v>99.54</v>
      </c>
      <c r="G32" s="28">
        <v>0.8</v>
      </c>
      <c r="H32" s="28">
        <v>0.4</v>
      </c>
      <c r="I32" s="28">
        <v>6</v>
      </c>
      <c r="J32" s="28">
        <v>7</v>
      </c>
      <c r="K32" s="28">
        <f t="shared" ref="K32:K40" si="3">PRODUCT(G32:J32)</f>
        <v>13.440000000000003</v>
      </c>
      <c r="L32" s="55" t="s">
        <v>34</v>
      </c>
      <c r="M32" s="29" t="s">
        <v>37</v>
      </c>
    </row>
    <row r="33" spans="1:13" x14ac:dyDescent="0.25">
      <c r="A33" s="39">
        <v>2.2000000000000002</v>
      </c>
      <c r="B33" s="39" t="s">
        <v>72</v>
      </c>
      <c r="C33" s="28"/>
      <c r="D33" s="28" t="s">
        <v>58</v>
      </c>
      <c r="E33" s="28"/>
      <c r="F33" s="28"/>
      <c r="G33" s="28"/>
      <c r="H33" s="28"/>
      <c r="I33" s="28"/>
      <c r="J33" s="28"/>
      <c r="K33" s="28">
        <v>0.64200000000000002</v>
      </c>
      <c r="L33" s="55"/>
      <c r="M33" s="29" t="s">
        <v>37</v>
      </c>
    </row>
    <row r="34" spans="1:13" x14ac:dyDescent="0.25">
      <c r="A34" s="39">
        <v>2.2999999999999998</v>
      </c>
      <c r="B34" s="39" t="s">
        <v>72</v>
      </c>
      <c r="C34" s="28"/>
      <c r="D34" s="28"/>
      <c r="E34" s="28"/>
      <c r="F34" s="28"/>
      <c r="G34" s="28"/>
      <c r="H34" s="28"/>
      <c r="I34" s="28"/>
      <c r="J34" s="28"/>
      <c r="K34" s="28">
        <f>K32-K33</f>
        <v>12.798000000000004</v>
      </c>
      <c r="L34" s="55"/>
      <c r="M34" s="29" t="s">
        <v>37</v>
      </c>
    </row>
    <row r="35" spans="1:13" x14ac:dyDescent="0.25">
      <c r="A35" s="39">
        <v>2.4</v>
      </c>
      <c r="B35" s="39" t="s">
        <v>72</v>
      </c>
      <c r="C35" s="30" t="s">
        <v>47</v>
      </c>
      <c r="D35" s="30"/>
      <c r="E35" s="30">
        <v>93.54</v>
      </c>
      <c r="F35" s="30">
        <f t="shared" ref="F35:F40" si="4">E35+I35</f>
        <v>94.656000000000006</v>
      </c>
      <c r="G35" s="30">
        <f>G32</f>
        <v>0.8</v>
      </c>
      <c r="H35" s="30">
        <v>0.5</v>
      </c>
      <c r="I35" s="30">
        <v>1.1160000000000001</v>
      </c>
      <c r="J35" s="30">
        <v>5</v>
      </c>
      <c r="K35" s="30">
        <f t="shared" si="3"/>
        <v>2.2320000000000002</v>
      </c>
      <c r="L35" s="56" t="s">
        <v>34</v>
      </c>
      <c r="M35" s="29" t="s">
        <v>54</v>
      </c>
    </row>
    <row r="36" spans="1:13" x14ac:dyDescent="0.25">
      <c r="A36" s="39">
        <v>2.5</v>
      </c>
      <c r="B36" s="39" t="s">
        <v>72</v>
      </c>
      <c r="C36" s="30" t="s">
        <v>48</v>
      </c>
      <c r="D36" s="30"/>
      <c r="E36" s="30">
        <v>93.54</v>
      </c>
      <c r="F36" s="30">
        <f t="shared" si="4"/>
        <v>94.656000000000006</v>
      </c>
      <c r="G36" s="30">
        <f>G35</f>
        <v>0.8</v>
      </c>
      <c r="H36" s="30">
        <f>H35</f>
        <v>0.5</v>
      </c>
      <c r="I36" s="30">
        <f>I35</f>
        <v>1.1160000000000001</v>
      </c>
      <c r="J36" s="30">
        <v>5</v>
      </c>
      <c r="K36" s="30">
        <f t="shared" si="3"/>
        <v>2.2320000000000002</v>
      </c>
      <c r="L36" s="56" t="s">
        <v>34</v>
      </c>
      <c r="M36" s="29" t="s">
        <v>54</v>
      </c>
    </row>
    <row r="37" spans="1:13" x14ac:dyDescent="0.25">
      <c r="A37" s="39">
        <v>2.6</v>
      </c>
      <c r="B37" s="39" t="s">
        <v>72</v>
      </c>
      <c r="C37" s="30" t="s">
        <v>49</v>
      </c>
      <c r="D37" s="30"/>
      <c r="E37" s="30">
        <v>93.54</v>
      </c>
      <c r="F37" s="30">
        <f t="shared" si="4"/>
        <v>94.656000000000006</v>
      </c>
      <c r="G37" s="30">
        <v>1</v>
      </c>
      <c r="H37" s="30">
        <v>0.5</v>
      </c>
      <c r="I37" s="30">
        <f>I36</f>
        <v>1.1160000000000001</v>
      </c>
      <c r="J37" s="30">
        <v>2</v>
      </c>
      <c r="K37" s="30">
        <f t="shared" si="3"/>
        <v>1.1160000000000001</v>
      </c>
      <c r="L37" s="56" t="s">
        <v>34</v>
      </c>
      <c r="M37" s="29" t="s">
        <v>68</v>
      </c>
    </row>
    <row r="38" spans="1:13" x14ac:dyDescent="0.25">
      <c r="A38" s="39">
        <v>2.7</v>
      </c>
      <c r="B38" s="39" t="s">
        <v>72</v>
      </c>
      <c r="C38" s="30" t="s">
        <v>50</v>
      </c>
      <c r="D38" s="30"/>
      <c r="E38" s="30">
        <v>93.54</v>
      </c>
      <c r="F38" s="30">
        <f t="shared" si="4"/>
        <v>94.656000000000006</v>
      </c>
      <c r="G38" s="30">
        <f>G37</f>
        <v>1</v>
      </c>
      <c r="H38" s="30">
        <f>H37</f>
        <v>0.5</v>
      </c>
      <c r="I38" s="30">
        <f>I37</f>
        <v>1.1160000000000001</v>
      </c>
      <c r="J38" s="30">
        <v>2</v>
      </c>
      <c r="K38" s="30">
        <f t="shared" si="3"/>
        <v>1.1160000000000001</v>
      </c>
      <c r="L38" s="56" t="s">
        <v>34</v>
      </c>
      <c r="M38" s="29" t="s">
        <v>68</v>
      </c>
    </row>
    <row r="39" spans="1:13" x14ac:dyDescent="0.25">
      <c r="A39" s="39">
        <v>2.8</v>
      </c>
      <c r="B39" s="39" t="s">
        <v>72</v>
      </c>
      <c r="C39" s="30" t="s">
        <v>51</v>
      </c>
      <c r="D39" s="30"/>
      <c r="E39" s="30">
        <v>93.54</v>
      </c>
      <c r="F39" s="30">
        <f t="shared" si="4"/>
        <v>94.656000000000006</v>
      </c>
      <c r="G39" s="30">
        <v>0.4</v>
      </c>
      <c r="H39" s="30">
        <v>0.4</v>
      </c>
      <c r="I39" s="30">
        <f>I38</f>
        <v>1.1160000000000001</v>
      </c>
      <c r="J39" s="30">
        <v>11</v>
      </c>
      <c r="K39" s="30">
        <f t="shared" si="3"/>
        <v>1.9641600000000006</v>
      </c>
      <c r="L39" s="56" t="s">
        <v>34</v>
      </c>
      <c r="M39" s="29" t="s">
        <v>55</v>
      </c>
    </row>
    <row r="40" spans="1:13" x14ac:dyDescent="0.25">
      <c r="A40" s="39">
        <v>2.9</v>
      </c>
      <c r="B40" s="39" t="s">
        <v>72</v>
      </c>
      <c r="C40" s="30" t="s">
        <v>52</v>
      </c>
      <c r="D40" s="30"/>
      <c r="E40" s="30">
        <v>93.54</v>
      </c>
      <c r="F40" s="30">
        <f t="shared" si="4"/>
        <v>94.656000000000006</v>
      </c>
      <c r="G40" s="30">
        <f>G39</f>
        <v>0.4</v>
      </c>
      <c r="H40" s="30">
        <f>H39</f>
        <v>0.4</v>
      </c>
      <c r="I40" s="30">
        <f>I39</f>
        <v>1.1160000000000001</v>
      </c>
      <c r="J40" s="30">
        <v>3</v>
      </c>
      <c r="K40" s="30">
        <f t="shared" si="3"/>
        <v>0.53568000000000016</v>
      </c>
      <c r="L40" s="56" t="s">
        <v>34</v>
      </c>
      <c r="M40" s="29" t="s">
        <v>56</v>
      </c>
    </row>
    <row r="41" spans="1:13" ht="17.25" x14ac:dyDescent="0.35">
      <c r="A41" s="40">
        <v>2</v>
      </c>
      <c r="B41" s="40" t="str">
        <f>B40</f>
        <v>RCC 0--3 MTRS</v>
      </c>
      <c r="C41" s="41"/>
      <c r="D41" s="41"/>
      <c r="E41" s="41"/>
      <c r="F41" s="41"/>
      <c r="G41" s="41"/>
      <c r="H41" s="41"/>
      <c r="I41" s="41"/>
      <c r="J41" s="41"/>
      <c r="K41" s="42">
        <f>SUM(K34:K40)</f>
        <v>21.993840000000002</v>
      </c>
      <c r="L41" s="44" t="str">
        <f>L40</f>
        <v>Cum</v>
      </c>
      <c r="M41" s="41"/>
    </row>
    <row r="42" spans="1:13" ht="18.75" x14ac:dyDescent="0.4">
      <c r="A42" s="45">
        <v>3</v>
      </c>
      <c r="B42" s="45" t="s">
        <v>73</v>
      </c>
      <c r="C42" s="38"/>
      <c r="D42" s="38"/>
      <c r="E42" s="38"/>
      <c r="F42" s="38"/>
      <c r="G42" s="38"/>
      <c r="H42" s="38"/>
      <c r="I42" s="38"/>
      <c r="J42" s="38"/>
      <c r="K42" s="38"/>
      <c r="L42" s="38"/>
      <c r="M42" s="38"/>
    </row>
    <row r="43" spans="1:13" x14ac:dyDescent="0.25">
      <c r="A43" s="52">
        <v>3.1</v>
      </c>
      <c r="B43" s="52" t="s">
        <v>77</v>
      </c>
      <c r="C43" s="52" t="s">
        <v>33</v>
      </c>
      <c r="D43" s="52"/>
      <c r="E43" s="52">
        <v>91</v>
      </c>
      <c r="F43" s="52">
        <v>91.5</v>
      </c>
      <c r="G43" s="52">
        <v>3</v>
      </c>
      <c r="H43" s="52"/>
      <c r="I43" s="52">
        <v>0.5</v>
      </c>
      <c r="J43" s="52">
        <v>2</v>
      </c>
      <c r="K43" s="52">
        <f>PRODUCT(G43:J43)</f>
        <v>3</v>
      </c>
      <c r="L43" s="52" t="s">
        <v>74</v>
      </c>
      <c r="M43" s="52" t="s">
        <v>37</v>
      </c>
    </row>
    <row r="44" spans="1:13" x14ac:dyDescent="0.25">
      <c r="A44" s="52">
        <v>3.2</v>
      </c>
      <c r="B44" s="52" t="s">
        <v>77</v>
      </c>
      <c r="C44" s="52" t="s">
        <v>35</v>
      </c>
      <c r="D44" s="52"/>
      <c r="E44" s="52">
        <v>91</v>
      </c>
      <c r="F44" s="52">
        <v>91.6</v>
      </c>
      <c r="G44" s="52">
        <v>3.4</v>
      </c>
      <c r="H44" s="52"/>
      <c r="I44" s="52">
        <v>0.6</v>
      </c>
      <c r="J44" s="52">
        <v>2</v>
      </c>
      <c r="K44" s="52">
        <f t="shared" ref="K44:K79" si="5">PRODUCT(G44:J44)</f>
        <v>4.08</v>
      </c>
      <c r="L44" s="52" t="s">
        <v>74</v>
      </c>
      <c r="M44" s="52" t="s">
        <v>37</v>
      </c>
    </row>
    <row r="45" spans="1:13" x14ac:dyDescent="0.25">
      <c r="A45" s="52">
        <v>3.3</v>
      </c>
      <c r="B45" s="52" t="s">
        <v>77</v>
      </c>
      <c r="C45" s="52" t="s">
        <v>36</v>
      </c>
      <c r="D45" s="52"/>
      <c r="E45" s="52">
        <v>91</v>
      </c>
      <c r="F45" s="52">
        <v>91.4</v>
      </c>
      <c r="G45" s="52">
        <v>1.8</v>
      </c>
      <c r="H45" s="52"/>
      <c r="I45" s="52">
        <v>0.4</v>
      </c>
      <c r="J45" s="52">
        <v>14</v>
      </c>
      <c r="K45" s="52">
        <f t="shared" si="5"/>
        <v>10.080000000000002</v>
      </c>
      <c r="L45" s="52" t="s">
        <v>74</v>
      </c>
      <c r="M45" s="52" t="s">
        <v>37</v>
      </c>
    </row>
    <row r="46" spans="1:13" x14ac:dyDescent="0.25">
      <c r="A46" s="52">
        <v>3.4</v>
      </c>
      <c r="B46" s="52" t="s">
        <v>77</v>
      </c>
      <c r="C46" s="52" t="s">
        <v>38</v>
      </c>
      <c r="D46" s="52"/>
      <c r="E46" s="52">
        <v>91</v>
      </c>
      <c r="F46" s="52">
        <v>91.5</v>
      </c>
      <c r="G46" s="52">
        <v>2.5</v>
      </c>
      <c r="H46" s="52"/>
      <c r="I46" s="52">
        <v>0.5</v>
      </c>
      <c r="J46" s="52">
        <v>2</v>
      </c>
      <c r="K46" s="52">
        <f t="shared" si="5"/>
        <v>2.5</v>
      </c>
      <c r="L46" s="52" t="s">
        <v>74</v>
      </c>
      <c r="M46" s="52" t="s">
        <v>37</v>
      </c>
    </row>
    <row r="47" spans="1:13" x14ac:dyDescent="0.25">
      <c r="A47" s="52">
        <v>3.5</v>
      </c>
      <c r="B47" s="52" t="s">
        <v>77</v>
      </c>
      <c r="C47" s="52" t="s">
        <v>39</v>
      </c>
      <c r="D47" s="52"/>
      <c r="E47" s="52">
        <v>91</v>
      </c>
      <c r="F47" s="52">
        <v>91.6</v>
      </c>
      <c r="G47" s="52">
        <v>3.3</v>
      </c>
      <c r="H47" s="52"/>
      <c r="I47" s="52">
        <v>0.6</v>
      </c>
      <c r="J47" s="52">
        <v>2</v>
      </c>
      <c r="K47" s="52">
        <f t="shared" si="5"/>
        <v>3.9599999999999995</v>
      </c>
      <c r="L47" s="52" t="s">
        <v>74</v>
      </c>
      <c r="M47" s="52" t="s">
        <v>37</v>
      </c>
    </row>
    <row r="48" spans="1:13" x14ac:dyDescent="0.25">
      <c r="A48" s="52">
        <v>3.6</v>
      </c>
      <c r="B48" s="52" t="s">
        <v>77</v>
      </c>
      <c r="C48" s="52" t="s">
        <v>40</v>
      </c>
      <c r="D48" s="52"/>
      <c r="E48" s="52">
        <v>91</v>
      </c>
      <c r="F48" s="52">
        <v>91.7</v>
      </c>
      <c r="G48" s="52">
        <v>3.7</v>
      </c>
      <c r="H48" s="52"/>
      <c r="I48" s="52">
        <v>0.7</v>
      </c>
      <c r="J48" s="52">
        <v>8</v>
      </c>
      <c r="K48" s="52">
        <f t="shared" si="5"/>
        <v>20.72</v>
      </c>
      <c r="L48" s="52" t="s">
        <v>74</v>
      </c>
      <c r="M48" s="52" t="s">
        <v>37</v>
      </c>
    </row>
    <row r="49" spans="1:13" x14ac:dyDescent="0.25">
      <c r="A49" s="52">
        <v>3.7</v>
      </c>
      <c r="B49" s="52" t="s">
        <v>77</v>
      </c>
      <c r="C49" s="52" t="s">
        <v>41</v>
      </c>
      <c r="D49" s="52"/>
      <c r="E49" s="52">
        <v>91</v>
      </c>
      <c r="F49" s="52">
        <v>91.75</v>
      </c>
      <c r="G49" s="52">
        <v>4.0999999999999996</v>
      </c>
      <c r="H49" s="52"/>
      <c r="I49" s="52">
        <v>0.75</v>
      </c>
      <c r="J49" s="52">
        <v>4</v>
      </c>
      <c r="K49" s="52">
        <f t="shared" si="5"/>
        <v>12.299999999999999</v>
      </c>
      <c r="L49" s="52" t="s">
        <v>74</v>
      </c>
      <c r="M49" s="52" t="s">
        <v>37</v>
      </c>
    </row>
    <row r="50" spans="1:13" x14ac:dyDescent="0.25">
      <c r="A50" s="52">
        <v>3.8</v>
      </c>
      <c r="B50" s="52" t="s">
        <v>77</v>
      </c>
      <c r="C50" s="52" t="s">
        <v>42</v>
      </c>
      <c r="D50" s="52"/>
      <c r="E50" s="52">
        <v>91</v>
      </c>
      <c r="F50" s="52">
        <v>91.75</v>
      </c>
      <c r="G50" s="52">
        <v>5.15</v>
      </c>
      <c r="H50" s="52"/>
      <c r="I50" s="52">
        <v>0.75</v>
      </c>
      <c r="J50" s="52">
        <v>2</v>
      </c>
      <c r="K50" s="52">
        <f t="shared" si="5"/>
        <v>7.7250000000000005</v>
      </c>
      <c r="L50" s="52" t="s">
        <v>74</v>
      </c>
      <c r="M50" s="52" t="s">
        <v>37</v>
      </c>
    </row>
    <row r="51" spans="1:13" x14ac:dyDescent="0.25">
      <c r="A51" s="52">
        <v>3.9</v>
      </c>
      <c r="B51" s="52" t="s">
        <v>77</v>
      </c>
      <c r="C51" s="52" t="s">
        <v>43</v>
      </c>
      <c r="D51" s="52"/>
      <c r="E51" s="52">
        <v>91</v>
      </c>
      <c r="F51" s="52">
        <v>91.95</v>
      </c>
      <c r="G51" s="52">
        <v>5.45</v>
      </c>
      <c r="H51" s="52"/>
      <c r="I51" s="52">
        <v>0.95</v>
      </c>
      <c r="J51" s="52">
        <v>2</v>
      </c>
      <c r="K51" s="52">
        <f t="shared" si="5"/>
        <v>10.355</v>
      </c>
      <c r="L51" s="52" t="s">
        <v>74</v>
      </c>
      <c r="M51" s="52" t="s">
        <v>37</v>
      </c>
    </row>
    <row r="52" spans="1:13" x14ac:dyDescent="0.25">
      <c r="A52" s="53">
        <v>3.1</v>
      </c>
      <c r="B52" s="52" t="s">
        <v>77</v>
      </c>
      <c r="C52" s="52" t="s">
        <v>44</v>
      </c>
      <c r="D52" s="52" t="s">
        <v>45</v>
      </c>
      <c r="E52" s="52"/>
      <c r="F52" s="52"/>
      <c r="G52" s="52">
        <v>3</v>
      </c>
      <c r="H52" s="52"/>
      <c r="I52" s="52">
        <v>0.5</v>
      </c>
      <c r="J52" s="52">
        <v>4</v>
      </c>
      <c r="K52" s="52">
        <f t="shared" si="5"/>
        <v>6</v>
      </c>
      <c r="L52" s="52" t="s">
        <v>74</v>
      </c>
      <c r="M52" s="52"/>
    </row>
    <row r="53" spans="1:13" x14ac:dyDescent="0.25">
      <c r="A53" s="52">
        <v>3.11</v>
      </c>
      <c r="B53" s="52" t="s">
        <v>77</v>
      </c>
      <c r="C53" s="52" t="s">
        <v>46</v>
      </c>
      <c r="D53" s="52"/>
      <c r="E53" s="52">
        <v>91.6</v>
      </c>
      <c r="F53" s="52">
        <v>93.54</v>
      </c>
      <c r="G53" s="52">
        <v>0.8</v>
      </c>
      <c r="H53" s="52"/>
      <c r="I53" s="52">
        <v>1.9400000000000119</v>
      </c>
      <c r="J53" s="52">
        <v>6</v>
      </c>
      <c r="K53" s="52">
        <f t="shared" si="5"/>
        <v>9.312000000000058</v>
      </c>
      <c r="L53" s="52" t="s">
        <v>74</v>
      </c>
      <c r="M53" s="52" t="s">
        <v>37</v>
      </c>
    </row>
    <row r="54" spans="1:13" x14ac:dyDescent="0.25">
      <c r="A54" s="53">
        <v>3.12</v>
      </c>
      <c r="B54" s="52" t="s">
        <v>77</v>
      </c>
      <c r="C54" s="52" t="s">
        <v>47</v>
      </c>
      <c r="D54" s="52"/>
      <c r="E54" s="52">
        <v>91.7</v>
      </c>
      <c r="F54" s="52">
        <v>93.54</v>
      </c>
      <c r="G54" s="52">
        <v>0.8</v>
      </c>
      <c r="H54" s="52"/>
      <c r="I54" s="52">
        <v>1.8400000000000034</v>
      </c>
      <c r="J54" s="52">
        <v>10</v>
      </c>
      <c r="K54" s="52">
        <f t="shared" si="5"/>
        <v>14.720000000000029</v>
      </c>
      <c r="L54" s="52" t="s">
        <v>74</v>
      </c>
      <c r="M54" s="52" t="s">
        <v>37</v>
      </c>
    </row>
    <row r="55" spans="1:13" x14ac:dyDescent="0.25">
      <c r="A55" s="52">
        <v>3.13</v>
      </c>
      <c r="B55" s="52" t="s">
        <v>77</v>
      </c>
      <c r="C55" s="52" t="s">
        <v>48</v>
      </c>
      <c r="D55" s="52"/>
      <c r="E55" s="52">
        <v>91.7</v>
      </c>
      <c r="F55" s="52">
        <v>93.54</v>
      </c>
      <c r="G55" s="52">
        <v>0.8</v>
      </c>
      <c r="H55" s="52"/>
      <c r="I55" s="52">
        <v>1.8400000000000034</v>
      </c>
      <c r="J55" s="52">
        <v>10</v>
      </c>
      <c r="K55" s="52">
        <f t="shared" si="5"/>
        <v>14.720000000000029</v>
      </c>
      <c r="L55" s="52" t="s">
        <v>74</v>
      </c>
      <c r="M55" s="52" t="s">
        <v>37</v>
      </c>
    </row>
    <row r="56" spans="1:13" x14ac:dyDescent="0.25">
      <c r="A56" s="53">
        <v>3.14</v>
      </c>
      <c r="B56" s="52" t="s">
        <v>77</v>
      </c>
      <c r="C56" s="52" t="s">
        <v>49</v>
      </c>
      <c r="D56" s="52"/>
      <c r="E56" s="52">
        <v>91.9</v>
      </c>
      <c r="F56" s="52">
        <v>93.54</v>
      </c>
      <c r="G56" s="52">
        <v>1</v>
      </c>
      <c r="H56" s="52"/>
      <c r="I56" s="52">
        <v>1.6400000000000006</v>
      </c>
      <c r="J56" s="52">
        <v>4</v>
      </c>
      <c r="K56" s="52">
        <f t="shared" si="5"/>
        <v>6.5600000000000023</v>
      </c>
      <c r="L56" s="52" t="s">
        <v>74</v>
      </c>
      <c r="M56" s="52" t="s">
        <v>37</v>
      </c>
    </row>
    <row r="57" spans="1:13" x14ac:dyDescent="0.25">
      <c r="A57" s="52">
        <v>3.15</v>
      </c>
      <c r="B57" s="52" t="s">
        <v>77</v>
      </c>
      <c r="C57" s="52" t="s">
        <v>50</v>
      </c>
      <c r="D57" s="52"/>
      <c r="E57" s="52">
        <v>91.75</v>
      </c>
      <c r="F57" s="52">
        <v>93.54</v>
      </c>
      <c r="G57" s="52">
        <v>1</v>
      </c>
      <c r="H57" s="52"/>
      <c r="I57" s="52">
        <v>1.7900000000000063</v>
      </c>
      <c r="J57" s="52">
        <v>4</v>
      </c>
      <c r="K57" s="52">
        <f t="shared" si="5"/>
        <v>7.160000000000025</v>
      </c>
      <c r="L57" s="52" t="s">
        <v>74</v>
      </c>
      <c r="M57" s="52" t="s">
        <v>37</v>
      </c>
    </row>
    <row r="58" spans="1:13" x14ac:dyDescent="0.25">
      <c r="A58" s="53">
        <v>3.16</v>
      </c>
      <c r="B58" s="52" t="s">
        <v>77</v>
      </c>
      <c r="C58" s="52" t="s">
        <v>51</v>
      </c>
      <c r="D58" s="52"/>
      <c r="E58" s="52">
        <v>91.4</v>
      </c>
      <c r="F58" s="52">
        <v>93.54</v>
      </c>
      <c r="G58" s="52">
        <v>0.4</v>
      </c>
      <c r="H58" s="52"/>
      <c r="I58" s="52">
        <v>2.1400000000000006</v>
      </c>
      <c r="J58" s="52">
        <v>24</v>
      </c>
      <c r="K58" s="52">
        <f t="shared" si="5"/>
        <v>20.544000000000008</v>
      </c>
      <c r="L58" s="52" t="s">
        <v>74</v>
      </c>
      <c r="M58" s="52" t="s">
        <v>37</v>
      </c>
    </row>
    <row r="59" spans="1:13" x14ac:dyDescent="0.25">
      <c r="A59" s="52">
        <v>3.17</v>
      </c>
      <c r="B59" s="52" t="s">
        <v>77</v>
      </c>
      <c r="C59" s="52" t="s">
        <v>52</v>
      </c>
      <c r="D59" s="52"/>
      <c r="E59" s="52">
        <v>91.5</v>
      </c>
      <c r="F59" s="52">
        <v>93.54</v>
      </c>
      <c r="G59" s="52">
        <v>0.4</v>
      </c>
      <c r="H59" s="52"/>
      <c r="I59" s="52">
        <v>2.0400000000000063</v>
      </c>
      <c r="J59" s="52">
        <v>8</v>
      </c>
      <c r="K59" s="52">
        <f t="shared" si="5"/>
        <v>6.52800000000002</v>
      </c>
      <c r="L59" s="52" t="s">
        <v>74</v>
      </c>
      <c r="M59" s="52" t="s">
        <v>37</v>
      </c>
    </row>
    <row r="60" spans="1:13" x14ac:dyDescent="0.25">
      <c r="A60" s="53">
        <v>3.18</v>
      </c>
      <c r="B60" s="52" t="s">
        <v>77</v>
      </c>
      <c r="C60" s="52"/>
      <c r="D60" s="52"/>
      <c r="E60" s="52"/>
      <c r="F60" s="52"/>
      <c r="G60" s="52"/>
      <c r="H60" s="52"/>
      <c r="I60" s="52"/>
      <c r="J60" s="52"/>
      <c r="K60" s="52"/>
      <c r="L60" s="52"/>
      <c r="M60" s="52"/>
    </row>
    <row r="61" spans="1:13" x14ac:dyDescent="0.25">
      <c r="A61" s="52">
        <v>3.19</v>
      </c>
      <c r="B61" s="52" t="s">
        <v>77</v>
      </c>
      <c r="C61" s="52" t="s">
        <v>53</v>
      </c>
      <c r="D61" s="52"/>
      <c r="E61" s="52">
        <v>93.04</v>
      </c>
      <c r="F61" s="52">
        <v>93.54</v>
      </c>
      <c r="G61" s="52">
        <v>12.5</v>
      </c>
      <c r="H61" s="52"/>
      <c r="I61" s="52">
        <v>2</v>
      </c>
      <c r="J61" s="52">
        <v>2</v>
      </c>
      <c r="K61" s="52">
        <f t="shared" si="5"/>
        <v>50</v>
      </c>
      <c r="L61" s="52" t="s">
        <v>74</v>
      </c>
      <c r="M61" s="52" t="s">
        <v>37</v>
      </c>
    </row>
    <row r="62" spans="1:13" x14ac:dyDescent="0.25">
      <c r="A62" s="53">
        <v>3.2</v>
      </c>
      <c r="B62" s="52" t="s">
        <v>77</v>
      </c>
      <c r="C62" s="52"/>
      <c r="D62" s="52"/>
      <c r="E62" s="52"/>
      <c r="F62" s="52"/>
      <c r="G62" s="52"/>
      <c r="H62" s="52"/>
      <c r="I62" s="52"/>
      <c r="J62" s="52"/>
      <c r="K62" s="52"/>
      <c r="L62" s="52"/>
      <c r="M62" s="52"/>
    </row>
    <row r="63" spans="1:13" x14ac:dyDescent="0.25">
      <c r="A63" s="52">
        <v>3.21</v>
      </c>
      <c r="B63" s="52" t="s">
        <v>77</v>
      </c>
      <c r="C63" s="52" t="s">
        <v>33</v>
      </c>
      <c r="D63" s="52"/>
      <c r="E63" s="52">
        <v>91</v>
      </c>
      <c r="F63" s="52">
        <v>91.5</v>
      </c>
      <c r="G63" s="52"/>
      <c r="H63" s="52">
        <v>2.6</v>
      </c>
      <c r="I63" s="52">
        <v>0.5</v>
      </c>
      <c r="J63" s="52">
        <v>2</v>
      </c>
      <c r="K63" s="52">
        <f t="shared" si="5"/>
        <v>2.6</v>
      </c>
      <c r="L63" s="52" t="s">
        <v>74</v>
      </c>
      <c r="M63" s="52" t="s">
        <v>37</v>
      </c>
    </row>
    <row r="64" spans="1:13" x14ac:dyDescent="0.25">
      <c r="A64" s="53">
        <v>3.22</v>
      </c>
      <c r="B64" s="52" t="s">
        <v>77</v>
      </c>
      <c r="C64" s="52" t="s">
        <v>35</v>
      </c>
      <c r="D64" s="52"/>
      <c r="E64" s="52">
        <v>91</v>
      </c>
      <c r="F64" s="52">
        <v>91.6</v>
      </c>
      <c r="G64" s="52"/>
      <c r="H64" s="52">
        <v>3</v>
      </c>
      <c r="I64" s="52">
        <v>0.6</v>
      </c>
      <c r="J64" s="52">
        <v>2</v>
      </c>
      <c r="K64" s="52">
        <f t="shared" si="5"/>
        <v>3.5999999999999996</v>
      </c>
      <c r="L64" s="52" t="s">
        <v>74</v>
      </c>
      <c r="M64" s="52" t="s">
        <v>37</v>
      </c>
    </row>
    <row r="65" spans="1:13" x14ac:dyDescent="0.25">
      <c r="A65" s="52">
        <v>3.23</v>
      </c>
      <c r="B65" s="52" t="s">
        <v>77</v>
      </c>
      <c r="C65" s="52" t="s">
        <v>36</v>
      </c>
      <c r="D65" s="52"/>
      <c r="E65" s="52">
        <v>91</v>
      </c>
      <c r="F65" s="52">
        <v>91.4</v>
      </c>
      <c r="G65" s="52"/>
      <c r="H65" s="52">
        <v>1.8</v>
      </c>
      <c r="I65" s="52">
        <v>0.4</v>
      </c>
      <c r="J65" s="52">
        <v>14</v>
      </c>
      <c r="K65" s="52">
        <f t="shared" si="5"/>
        <v>10.080000000000002</v>
      </c>
      <c r="L65" s="52" t="s">
        <v>74</v>
      </c>
      <c r="M65" s="52" t="s">
        <v>37</v>
      </c>
    </row>
    <row r="66" spans="1:13" x14ac:dyDescent="0.25">
      <c r="A66" s="53">
        <v>3.24</v>
      </c>
      <c r="B66" s="52" t="s">
        <v>77</v>
      </c>
      <c r="C66" s="52" t="s">
        <v>38</v>
      </c>
      <c r="D66" s="52"/>
      <c r="E66" s="52">
        <v>91</v>
      </c>
      <c r="F66" s="52">
        <v>91.5</v>
      </c>
      <c r="G66" s="52"/>
      <c r="H66" s="52">
        <v>2.5</v>
      </c>
      <c r="I66" s="52">
        <v>0.5</v>
      </c>
      <c r="J66" s="52">
        <v>2</v>
      </c>
      <c r="K66" s="52">
        <f t="shared" si="5"/>
        <v>2.5</v>
      </c>
      <c r="L66" s="52" t="s">
        <v>74</v>
      </c>
      <c r="M66" s="52" t="s">
        <v>37</v>
      </c>
    </row>
    <row r="67" spans="1:13" x14ac:dyDescent="0.25">
      <c r="A67" s="52">
        <v>3.25</v>
      </c>
      <c r="B67" s="52" t="s">
        <v>77</v>
      </c>
      <c r="C67" s="52" t="s">
        <v>39</v>
      </c>
      <c r="D67" s="52"/>
      <c r="E67" s="52">
        <v>91</v>
      </c>
      <c r="F67" s="52">
        <v>91.6</v>
      </c>
      <c r="G67" s="52"/>
      <c r="H67" s="52">
        <v>3.5</v>
      </c>
      <c r="I67" s="52">
        <v>0.6</v>
      </c>
      <c r="J67" s="52">
        <v>2</v>
      </c>
      <c r="K67" s="52">
        <f t="shared" si="5"/>
        <v>4.2</v>
      </c>
      <c r="L67" s="52" t="s">
        <v>74</v>
      </c>
      <c r="M67" s="52" t="s">
        <v>37</v>
      </c>
    </row>
    <row r="68" spans="1:13" x14ac:dyDescent="0.25">
      <c r="A68" s="53">
        <v>3.26</v>
      </c>
      <c r="B68" s="52" t="s">
        <v>77</v>
      </c>
      <c r="C68" s="52" t="s">
        <v>40</v>
      </c>
      <c r="D68" s="52"/>
      <c r="E68" s="52">
        <v>91</v>
      </c>
      <c r="F68" s="52">
        <v>91.7</v>
      </c>
      <c r="G68" s="52"/>
      <c r="H68" s="52">
        <v>3.4</v>
      </c>
      <c r="I68" s="52">
        <v>0.7</v>
      </c>
      <c r="J68" s="52">
        <v>8</v>
      </c>
      <c r="K68" s="52">
        <f t="shared" si="5"/>
        <v>19.04</v>
      </c>
      <c r="L68" s="52" t="s">
        <v>74</v>
      </c>
      <c r="M68" s="52" t="s">
        <v>37</v>
      </c>
    </row>
    <row r="69" spans="1:13" x14ac:dyDescent="0.25">
      <c r="A69" s="52">
        <v>3.27</v>
      </c>
      <c r="B69" s="52" t="s">
        <v>77</v>
      </c>
      <c r="C69" s="52" t="s">
        <v>41</v>
      </c>
      <c r="D69" s="52"/>
      <c r="E69" s="52">
        <v>91</v>
      </c>
      <c r="F69" s="52">
        <v>91.75</v>
      </c>
      <c r="G69" s="52"/>
      <c r="H69" s="52">
        <v>3.6</v>
      </c>
      <c r="I69" s="52">
        <v>0.75</v>
      </c>
      <c r="J69" s="52">
        <v>4</v>
      </c>
      <c r="K69" s="52">
        <f t="shared" si="5"/>
        <v>10.8</v>
      </c>
      <c r="L69" s="52" t="s">
        <v>74</v>
      </c>
      <c r="M69" s="52" t="s">
        <v>37</v>
      </c>
    </row>
    <row r="70" spans="1:13" x14ac:dyDescent="0.25">
      <c r="A70" s="53">
        <v>3.28</v>
      </c>
      <c r="B70" s="52" t="s">
        <v>77</v>
      </c>
      <c r="C70" s="52" t="s">
        <v>42</v>
      </c>
      <c r="D70" s="52"/>
      <c r="E70" s="52">
        <v>91</v>
      </c>
      <c r="F70" s="52">
        <v>91.75</v>
      </c>
      <c r="G70" s="52"/>
      <c r="H70" s="52">
        <v>3.8</v>
      </c>
      <c r="I70" s="52">
        <v>0.75</v>
      </c>
      <c r="J70" s="52">
        <v>2</v>
      </c>
      <c r="K70" s="52">
        <f t="shared" si="5"/>
        <v>5.6999999999999993</v>
      </c>
      <c r="L70" s="52" t="s">
        <v>74</v>
      </c>
      <c r="M70" s="52" t="s">
        <v>37</v>
      </c>
    </row>
    <row r="71" spans="1:13" x14ac:dyDescent="0.25">
      <c r="A71" s="52">
        <v>3.29</v>
      </c>
      <c r="B71" s="52" t="s">
        <v>77</v>
      </c>
      <c r="C71" s="52" t="s">
        <v>43</v>
      </c>
      <c r="D71" s="52"/>
      <c r="E71" s="52">
        <v>91</v>
      </c>
      <c r="F71" s="52">
        <v>91.95</v>
      </c>
      <c r="G71" s="52"/>
      <c r="H71" s="52">
        <v>2.6</v>
      </c>
      <c r="I71" s="52">
        <v>0.95</v>
      </c>
      <c r="J71" s="52">
        <v>2</v>
      </c>
      <c r="K71" s="52">
        <f t="shared" si="5"/>
        <v>4.9399999999999995</v>
      </c>
      <c r="L71" s="52" t="s">
        <v>74</v>
      </c>
      <c r="M71" s="52" t="s">
        <v>37</v>
      </c>
    </row>
    <row r="72" spans="1:13" x14ac:dyDescent="0.25">
      <c r="A72" s="53">
        <v>3.3</v>
      </c>
      <c r="B72" s="52" t="s">
        <v>77</v>
      </c>
      <c r="C72" s="52" t="s">
        <v>44</v>
      </c>
      <c r="D72" s="52" t="s">
        <v>45</v>
      </c>
      <c r="E72" s="52"/>
      <c r="F72" s="52"/>
      <c r="G72" s="52"/>
      <c r="H72" s="52">
        <v>1.7</v>
      </c>
      <c r="I72" s="52">
        <v>0.5</v>
      </c>
      <c r="J72" s="52">
        <v>4</v>
      </c>
      <c r="K72" s="52">
        <f t="shared" si="5"/>
        <v>3.4</v>
      </c>
      <c r="L72" s="52" t="s">
        <v>74</v>
      </c>
      <c r="M72" s="52"/>
    </row>
    <row r="73" spans="1:13" x14ac:dyDescent="0.25">
      <c r="A73" s="52">
        <v>3.31</v>
      </c>
      <c r="B73" s="52" t="s">
        <v>77</v>
      </c>
      <c r="C73" s="52" t="s">
        <v>46</v>
      </c>
      <c r="D73" s="52"/>
      <c r="E73" s="52">
        <v>91.6</v>
      </c>
      <c r="F73" s="52">
        <v>93.54</v>
      </c>
      <c r="G73" s="52"/>
      <c r="H73" s="52">
        <v>0.4</v>
      </c>
      <c r="I73" s="52">
        <v>1.9400000000000119</v>
      </c>
      <c r="J73" s="52">
        <v>6</v>
      </c>
      <c r="K73" s="52">
        <f t="shared" si="5"/>
        <v>4.656000000000029</v>
      </c>
      <c r="L73" s="52" t="s">
        <v>74</v>
      </c>
      <c r="M73" s="52" t="s">
        <v>37</v>
      </c>
    </row>
    <row r="74" spans="1:13" x14ac:dyDescent="0.25">
      <c r="A74" s="53">
        <v>3.32</v>
      </c>
      <c r="B74" s="52" t="s">
        <v>77</v>
      </c>
      <c r="C74" s="52" t="s">
        <v>47</v>
      </c>
      <c r="D74" s="52"/>
      <c r="E74" s="52">
        <v>91.7</v>
      </c>
      <c r="F74" s="52">
        <v>93.54</v>
      </c>
      <c r="G74" s="52"/>
      <c r="H74" s="52">
        <v>0.5</v>
      </c>
      <c r="I74" s="52">
        <v>1.8400000000000034</v>
      </c>
      <c r="J74" s="52">
        <v>10</v>
      </c>
      <c r="K74" s="52">
        <f t="shared" si="5"/>
        <v>9.2000000000000171</v>
      </c>
      <c r="L74" s="52" t="s">
        <v>74</v>
      </c>
      <c r="M74" s="52" t="s">
        <v>37</v>
      </c>
    </row>
    <row r="75" spans="1:13" x14ac:dyDescent="0.25">
      <c r="A75" s="52">
        <v>3.33</v>
      </c>
      <c r="B75" s="52" t="s">
        <v>77</v>
      </c>
      <c r="C75" s="52" t="s">
        <v>48</v>
      </c>
      <c r="D75" s="52"/>
      <c r="E75" s="52">
        <v>91.7</v>
      </c>
      <c r="F75" s="52">
        <v>93.54</v>
      </c>
      <c r="G75" s="52"/>
      <c r="H75" s="52">
        <v>0.5</v>
      </c>
      <c r="I75" s="52">
        <v>1.8400000000000034</v>
      </c>
      <c r="J75" s="52">
        <v>10</v>
      </c>
      <c r="K75" s="52">
        <f t="shared" si="5"/>
        <v>9.2000000000000171</v>
      </c>
      <c r="L75" s="52" t="s">
        <v>74</v>
      </c>
      <c r="M75" s="52" t="s">
        <v>37</v>
      </c>
    </row>
    <row r="76" spans="1:13" x14ac:dyDescent="0.25">
      <c r="A76" s="53">
        <v>3.34</v>
      </c>
      <c r="B76" s="52" t="s">
        <v>77</v>
      </c>
      <c r="C76" s="52" t="s">
        <v>49</v>
      </c>
      <c r="D76" s="52"/>
      <c r="E76" s="52">
        <v>91.9</v>
      </c>
      <c r="F76" s="52">
        <v>93.54</v>
      </c>
      <c r="G76" s="52"/>
      <c r="H76" s="52">
        <v>0.5</v>
      </c>
      <c r="I76" s="52">
        <v>1.6400000000000006</v>
      </c>
      <c r="J76" s="52">
        <v>4</v>
      </c>
      <c r="K76" s="52">
        <f t="shared" si="5"/>
        <v>3.2800000000000011</v>
      </c>
      <c r="L76" s="52" t="s">
        <v>74</v>
      </c>
      <c r="M76" s="52" t="s">
        <v>37</v>
      </c>
    </row>
    <row r="77" spans="1:13" x14ac:dyDescent="0.25">
      <c r="A77" s="52">
        <v>3.35</v>
      </c>
      <c r="B77" s="52" t="s">
        <v>77</v>
      </c>
      <c r="C77" s="52" t="s">
        <v>50</v>
      </c>
      <c r="D77" s="52"/>
      <c r="E77" s="52">
        <v>91.75</v>
      </c>
      <c r="F77" s="52">
        <v>93.54</v>
      </c>
      <c r="G77" s="52"/>
      <c r="H77" s="52">
        <v>0.5</v>
      </c>
      <c r="I77" s="52">
        <v>1.7900000000000063</v>
      </c>
      <c r="J77" s="52">
        <v>4</v>
      </c>
      <c r="K77" s="52">
        <f t="shared" si="5"/>
        <v>3.5800000000000125</v>
      </c>
      <c r="L77" s="52" t="s">
        <v>74</v>
      </c>
      <c r="M77" s="52" t="s">
        <v>37</v>
      </c>
    </row>
    <row r="78" spans="1:13" x14ac:dyDescent="0.25">
      <c r="A78" s="53">
        <v>3.36</v>
      </c>
      <c r="B78" s="52" t="s">
        <v>77</v>
      </c>
      <c r="C78" s="52" t="s">
        <v>51</v>
      </c>
      <c r="D78" s="52"/>
      <c r="E78" s="52">
        <v>91.4</v>
      </c>
      <c r="F78" s="52">
        <v>93.54</v>
      </c>
      <c r="G78" s="52"/>
      <c r="H78" s="52">
        <v>0.4</v>
      </c>
      <c r="I78" s="52">
        <v>2.1400000000000006</v>
      </c>
      <c r="J78" s="52">
        <v>24</v>
      </c>
      <c r="K78" s="52">
        <f t="shared" si="5"/>
        <v>20.544000000000008</v>
      </c>
      <c r="L78" s="52" t="s">
        <v>74</v>
      </c>
      <c r="M78" s="52" t="s">
        <v>37</v>
      </c>
    </row>
    <row r="79" spans="1:13" x14ac:dyDescent="0.25">
      <c r="A79" s="52">
        <v>3.37</v>
      </c>
      <c r="B79" s="52" t="s">
        <v>77</v>
      </c>
      <c r="C79" s="52" t="s">
        <v>52</v>
      </c>
      <c r="D79" s="52"/>
      <c r="E79" s="52">
        <v>91.5</v>
      </c>
      <c r="F79" s="52">
        <v>93.54</v>
      </c>
      <c r="G79" s="52"/>
      <c r="H79" s="52">
        <v>0.4</v>
      </c>
      <c r="I79" s="52">
        <v>2.0400000000000063</v>
      </c>
      <c r="J79" s="52">
        <v>8</v>
      </c>
      <c r="K79" s="52">
        <f t="shared" si="5"/>
        <v>6.52800000000002</v>
      </c>
      <c r="L79" s="52" t="s">
        <v>74</v>
      </c>
      <c r="M79" s="52" t="s">
        <v>37</v>
      </c>
    </row>
    <row r="80" spans="1:13" x14ac:dyDescent="0.25">
      <c r="A80" s="53">
        <v>3.38</v>
      </c>
      <c r="B80" s="52" t="s">
        <v>77</v>
      </c>
      <c r="C80" s="52"/>
      <c r="D80" s="52"/>
      <c r="E80" s="52"/>
      <c r="F80" s="52"/>
      <c r="G80" s="52"/>
      <c r="H80" s="52"/>
      <c r="I80" s="52"/>
      <c r="J80" s="52"/>
      <c r="K80" s="52"/>
      <c r="L80" s="52"/>
      <c r="M80" s="52"/>
    </row>
    <row r="81" spans="1:13" x14ac:dyDescent="0.25">
      <c r="A81" s="52">
        <v>3.39</v>
      </c>
      <c r="B81" s="52" t="s">
        <v>77</v>
      </c>
      <c r="C81" s="52" t="s">
        <v>53</v>
      </c>
      <c r="D81" s="52"/>
      <c r="E81" s="52">
        <v>93.04</v>
      </c>
      <c r="F81" s="52">
        <v>93.54</v>
      </c>
      <c r="G81" s="52"/>
      <c r="H81" s="52">
        <v>7</v>
      </c>
      <c r="I81" s="52">
        <v>2</v>
      </c>
      <c r="J81" s="52">
        <v>2</v>
      </c>
      <c r="K81" s="52">
        <v>43.75</v>
      </c>
      <c r="L81" s="52" t="s">
        <v>74</v>
      </c>
      <c r="M81" s="52" t="s">
        <v>37</v>
      </c>
    </row>
    <row r="82" spans="1:13" ht="17.25" x14ac:dyDescent="0.35">
      <c r="A82" s="40">
        <v>4</v>
      </c>
      <c r="B82" s="40" t="s">
        <v>71</v>
      </c>
      <c r="C82" s="41"/>
      <c r="D82" s="41"/>
      <c r="E82" s="41"/>
      <c r="F82" s="41"/>
      <c r="G82" s="41"/>
      <c r="H82" s="41"/>
      <c r="I82" s="41"/>
      <c r="J82" s="41"/>
      <c r="K82" s="42">
        <f>SUM(K43:K81)</f>
        <v>377.86200000000019</v>
      </c>
      <c r="L82" s="44" t="str">
        <f>L81</f>
        <v>Sqm</v>
      </c>
      <c r="M82" s="44" t="str">
        <f>M81</f>
        <v>RA 2</v>
      </c>
    </row>
    <row r="83" spans="1:13" x14ac:dyDescent="0.25">
      <c r="A83" s="52">
        <v>4.0999999999999996</v>
      </c>
      <c r="B83" s="52" t="s">
        <v>78</v>
      </c>
      <c r="C83" s="52" t="s">
        <v>46</v>
      </c>
      <c r="D83" s="52"/>
      <c r="E83" s="52">
        <v>93.54</v>
      </c>
      <c r="F83" s="52">
        <v>99.54</v>
      </c>
      <c r="G83" s="52">
        <v>0.8</v>
      </c>
      <c r="H83" s="52"/>
      <c r="I83" s="52">
        <f>6-0.286607142857143</f>
        <v>5.7133928571428569</v>
      </c>
      <c r="J83" s="52">
        <v>14</v>
      </c>
      <c r="K83" s="52">
        <f>PRODUCT(G83:J83)</f>
        <v>63.99</v>
      </c>
      <c r="L83" s="52" t="s">
        <v>74</v>
      </c>
      <c r="M83" s="52" t="s">
        <v>37</v>
      </c>
    </row>
    <row r="84" spans="1:13" x14ac:dyDescent="0.25">
      <c r="A84" s="52">
        <v>4.2</v>
      </c>
      <c r="B84" s="52" t="s">
        <v>78</v>
      </c>
      <c r="C84" s="52" t="s">
        <v>47</v>
      </c>
      <c r="D84" s="52"/>
      <c r="E84" s="52">
        <v>93.54</v>
      </c>
      <c r="F84" s="52">
        <v>94.656000000000006</v>
      </c>
      <c r="G84" s="52">
        <v>0.8</v>
      </c>
      <c r="H84" s="52"/>
      <c r="I84" s="52">
        <v>1.1160000000000001</v>
      </c>
      <c r="J84" s="52">
        <v>10</v>
      </c>
      <c r="K84" s="52">
        <f t="shared" ref="K84:K97" si="6">PRODUCT(G84:J84)</f>
        <v>8.9280000000000008</v>
      </c>
      <c r="L84" s="52" t="s">
        <v>74</v>
      </c>
      <c r="M84" s="52" t="s">
        <v>54</v>
      </c>
    </row>
    <row r="85" spans="1:13" x14ac:dyDescent="0.25">
      <c r="A85" s="52">
        <v>4.3</v>
      </c>
      <c r="B85" s="52" t="s">
        <v>78</v>
      </c>
      <c r="C85" s="52" t="s">
        <v>48</v>
      </c>
      <c r="D85" s="52"/>
      <c r="E85" s="52">
        <v>93.54</v>
      </c>
      <c r="F85" s="52">
        <v>94.656000000000006</v>
      </c>
      <c r="G85" s="52">
        <v>0.8</v>
      </c>
      <c r="H85" s="52"/>
      <c r="I85" s="52">
        <v>1.1160000000000001</v>
      </c>
      <c r="J85" s="52">
        <f>J84</f>
        <v>10</v>
      </c>
      <c r="K85" s="52">
        <f t="shared" si="6"/>
        <v>8.9280000000000008</v>
      </c>
      <c r="L85" s="52" t="s">
        <v>74</v>
      </c>
      <c r="M85" s="52" t="s">
        <v>54</v>
      </c>
    </row>
    <row r="86" spans="1:13" x14ac:dyDescent="0.25">
      <c r="A86" s="52">
        <v>4.4000000000000004</v>
      </c>
      <c r="B86" s="52" t="s">
        <v>78</v>
      </c>
      <c r="C86" s="52" t="s">
        <v>49</v>
      </c>
      <c r="D86" s="52"/>
      <c r="E86" s="52">
        <v>93.54</v>
      </c>
      <c r="F86" s="52">
        <v>94.656000000000006</v>
      </c>
      <c r="G86" s="52">
        <v>1</v>
      </c>
      <c r="H86" s="52"/>
      <c r="I86" s="52">
        <v>1.1160000000000001</v>
      </c>
      <c r="J86" s="52">
        <v>4</v>
      </c>
      <c r="K86" s="52">
        <f t="shared" si="6"/>
        <v>4.4640000000000004</v>
      </c>
      <c r="L86" s="52" t="s">
        <v>74</v>
      </c>
      <c r="M86" s="52" t="s">
        <v>68</v>
      </c>
    </row>
    <row r="87" spans="1:13" x14ac:dyDescent="0.25">
      <c r="A87" s="52">
        <v>4.5</v>
      </c>
      <c r="B87" s="52" t="s">
        <v>78</v>
      </c>
      <c r="C87" s="52" t="s">
        <v>50</v>
      </c>
      <c r="D87" s="52"/>
      <c r="E87" s="52">
        <v>93.54</v>
      </c>
      <c r="F87" s="52">
        <v>94.656000000000006</v>
      </c>
      <c r="G87" s="52">
        <v>1</v>
      </c>
      <c r="H87" s="52"/>
      <c r="I87" s="52">
        <v>1.1160000000000001</v>
      </c>
      <c r="J87" s="52">
        <v>4</v>
      </c>
      <c r="K87" s="52">
        <f t="shared" si="6"/>
        <v>4.4640000000000004</v>
      </c>
      <c r="L87" s="52" t="s">
        <v>74</v>
      </c>
      <c r="M87" s="52" t="s">
        <v>68</v>
      </c>
    </row>
    <row r="88" spans="1:13" x14ac:dyDescent="0.25">
      <c r="A88" s="52">
        <v>4.5999999999999996</v>
      </c>
      <c r="B88" s="52" t="s">
        <v>78</v>
      </c>
      <c r="C88" s="52" t="s">
        <v>51</v>
      </c>
      <c r="D88" s="52"/>
      <c r="E88" s="52">
        <v>93.54</v>
      </c>
      <c r="F88" s="52">
        <v>94.656000000000006</v>
      </c>
      <c r="G88" s="52">
        <v>0.4</v>
      </c>
      <c r="H88" s="52"/>
      <c r="I88" s="52">
        <v>1.1160000000000001</v>
      </c>
      <c r="J88" s="52">
        <v>22</v>
      </c>
      <c r="K88" s="52">
        <f t="shared" si="6"/>
        <v>9.820800000000002</v>
      </c>
      <c r="L88" s="52" t="s">
        <v>74</v>
      </c>
      <c r="M88" s="52" t="s">
        <v>55</v>
      </c>
    </row>
    <row r="89" spans="1:13" x14ac:dyDescent="0.25">
      <c r="A89" s="52">
        <v>4.7</v>
      </c>
      <c r="B89" s="52" t="s">
        <v>78</v>
      </c>
      <c r="C89" s="52" t="s">
        <v>52</v>
      </c>
      <c r="D89" s="52"/>
      <c r="E89" s="52">
        <v>93.54</v>
      </c>
      <c r="F89" s="52">
        <v>94.656000000000006</v>
      </c>
      <c r="G89" s="52">
        <v>0.4</v>
      </c>
      <c r="H89" s="52"/>
      <c r="I89" s="52">
        <v>1.1160000000000001</v>
      </c>
      <c r="J89" s="52">
        <v>6</v>
      </c>
      <c r="K89" s="52">
        <f t="shared" si="6"/>
        <v>2.6784000000000003</v>
      </c>
      <c r="L89" s="52" t="s">
        <v>74</v>
      </c>
      <c r="M89" s="52" t="s">
        <v>56</v>
      </c>
    </row>
    <row r="90" spans="1:13" x14ac:dyDescent="0.25">
      <c r="A90" s="54"/>
      <c r="B90" s="52"/>
      <c r="C90" s="54"/>
      <c r="D90" s="54"/>
      <c r="E90" s="54"/>
      <c r="F90" s="54"/>
      <c r="G90" s="54"/>
      <c r="H90" s="54"/>
      <c r="I90" s="54"/>
      <c r="J90" s="54"/>
      <c r="K90" s="52"/>
      <c r="L90" s="52"/>
      <c r="M90" s="54"/>
    </row>
    <row r="91" spans="1:13" x14ac:dyDescent="0.25">
      <c r="A91" s="52">
        <v>4.9000000000000004</v>
      </c>
      <c r="B91" s="52" t="s">
        <v>78</v>
      </c>
      <c r="C91" s="52" t="s">
        <v>46</v>
      </c>
      <c r="D91" s="52"/>
      <c r="E91" s="52">
        <v>93.54</v>
      </c>
      <c r="F91" s="52">
        <v>99.54</v>
      </c>
      <c r="G91" s="52"/>
      <c r="H91" s="52">
        <v>0.4</v>
      </c>
      <c r="I91" s="52">
        <v>5.7133928571428569</v>
      </c>
      <c r="J91" s="52">
        <v>14</v>
      </c>
      <c r="K91" s="52">
        <f t="shared" si="6"/>
        <v>31.995000000000001</v>
      </c>
      <c r="L91" s="52" t="s">
        <v>74</v>
      </c>
      <c r="M91" s="52" t="s">
        <v>37</v>
      </c>
    </row>
    <row r="92" spans="1:13" x14ac:dyDescent="0.25">
      <c r="A92" s="53">
        <v>4.0999999999999996</v>
      </c>
      <c r="B92" s="52" t="s">
        <v>78</v>
      </c>
      <c r="C92" s="52" t="s">
        <v>47</v>
      </c>
      <c r="D92" s="52"/>
      <c r="E92" s="52">
        <v>93.54</v>
      </c>
      <c r="F92" s="52">
        <v>94.656000000000006</v>
      </c>
      <c r="G92" s="52"/>
      <c r="H92" s="52">
        <v>0.5</v>
      </c>
      <c r="I92" s="52">
        <v>1.1160000000000001</v>
      </c>
      <c r="J92" s="52">
        <v>10</v>
      </c>
      <c r="K92" s="52">
        <f t="shared" si="6"/>
        <v>5.58</v>
      </c>
      <c r="L92" s="52" t="s">
        <v>74</v>
      </c>
      <c r="M92" s="52" t="s">
        <v>54</v>
      </c>
    </row>
    <row r="93" spans="1:13" x14ac:dyDescent="0.25">
      <c r="A93" s="52">
        <v>4.1100000000000003</v>
      </c>
      <c r="B93" s="52" t="s">
        <v>78</v>
      </c>
      <c r="C93" s="52" t="s">
        <v>48</v>
      </c>
      <c r="D93" s="52"/>
      <c r="E93" s="52">
        <v>93.54</v>
      </c>
      <c r="F93" s="52">
        <v>94.656000000000006</v>
      </c>
      <c r="G93" s="52"/>
      <c r="H93" s="52">
        <v>0.5</v>
      </c>
      <c r="I93" s="52">
        <v>1.1160000000000001</v>
      </c>
      <c r="J93" s="52">
        <v>10</v>
      </c>
      <c r="K93" s="52">
        <f t="shared" si="6"/>
        <v>5.58</v>
      </c>
      <c r="L93" s="52" t="s">
        <v>74</v>
      </c>
      <c r="M93" s="52" t="s">
        <v>54</v>
      </c>
    </row>
    <row r="94" spans="1:13" x14ac:dyDescent="0.25">
      <c r="A94" s="52">
        <v>4.12</v>
      </c>
      <c r="B94" s="52" t="s">
        <v>78</v>
      </c>
      <c r="C94" s="52" t="s">
        <v>49</v>
      </c>
      <c r="D94" s="52"/>
      <c r="E94" s="52">
        <v>93.54</v>
      </c>
      <c r="F94" s="52">
        <v>94.656000000000006</v>
      </c>
      <c r="G94" s="52"/>
      <c r="H94" s="52">
        <v>0.5</v>
      </c>
      <c r="I94" s="52">
        <v>1.1160000000000001</v>
      </c>
      <c r="J94" s="52">
        <v>4</v>
      </c>
      <c r="K94" s="52">
        <f t="shared" si="6"/>
        <v>2.2320000000000002</v>
      </c>
      <c r="L94" s="52" t="s">
        <v>74</v>
      </c>
      <c r="M94" s="52" t="s">
        <v>68</v>
      </c>
    </row>
    <row r="95" spans="1:13" x14ac:dyDescent="0.25">
      <c r="A95" s="53">
        <v>4.13</v>
      </c>
      <c r="B95" s="52" t="s">
        <v>78</v>
      </c>
      <c r="C95" s="52" t="s">
        <v>50</v>
      </c>
      <c r="D95" s="52"/>
      <c r="E95" s="52">
        <v>93.54</v>
      </c>
      <c r="F95" s="52">
        <v>94.656000000000006</v>
      </c>
      <c r="G95" s="52"/>
      <c r="H95" s="52">
        <v>0.5</v>
      </c>
      <c r="I95" s="52">
        <v>1.1160000000000001</v>
      </c>
      <c r="J95" s="52">
        <v>4</v>
      </c>
      <c r="K95" s="52">
        <f t="shared" si="6"/>
        <v>2.2320000000000002</v>
      </c>
      <c r="L95" s="52" t="s">
        <v>74</v>
      </c>
      <c r="M95" s="52" t="s">
        <v>68</v>
      </c>
    </row>
    <row r="96" spans="1:13" x14ac:dyDescent="0.25">
      <c r="A96" s="52">
        <v>4.1399999999999997</v>
      </c>
      <c r="B96" s="52" t="s">
        <v>78</v>
      </c>
      <c r="C96" s="52" t="s">
        <v>51</v>
      </c>
      <c r="D96" s="52"/>
      <c r="E96" s="52">
        <v>93.54</v>
      </c>
      <c r="F96" s="52">
        <v>94.656000000000006</v>
      </c>
      <c r="G96" s="52"/>
      <c r="H96" s="52">
        <v>0.4</v>
      </c>
      <c r="I96" s="52">
        <v>1.1160000000000001</v>
      </c>
      <c r="J96" s="52">
        <v>22</v>
      </c>
      <c r="K96" s="52">
        <f t="shared" si="6"/>
        <v>9.820800000000002</v>
      </c>
      <c r="L96" s="52" t="s">
        <v>74</v>
      </c>
      <c r="M96" s="52" t="s">
        <v>55</v>
      </c>
    </row>
    <row r="97" spans="1:13" x14ac:dyDescent="0.25">
      <c r="A97" s="52">
        <v>4.1500000000000004</v>
      </c>
      <c r="B97" s="52" t="s">
        <v>78</v>
      </c>
      <c r="C97" s="52" t="s">
        <v>52</v>
      </c>
      <c r="D97" s="52"/>
      <c r="E97" s="52">
        <v>93.54</v>
      </c>
      <c r="F97" s="52">
        <v>94.656000000000006</v>
      </c>
      <c r="G97" s="52"/>
      <c r="H97" s="52">
        <v>0.4</v>
      </c>
      <c r="I97" s="52">
        <v>1.1160000000000001</v>
      </c>
      <c r="J97" s="52">
        <v>6</v>
      </c>
      <c r="K97" s="52">
        <f t="shared" si="6"/>
        <v>2.6784000000000003</v>
      </c>
      <c r="L97" s="52" t="s">
        <v>74</v>
      </c>
      <c r="M97" s="52" t="s">
        <v>56</v>
      </c>
    </row>
    <row r="98" spans="1:13" ht="17.25" x14ac:dyDescent="0.35">
      <c r="A98" s="40"/>
      <c r="B98" s="40" t="str">
        <f>B97</f>
        <v>Shuttering 0--3 MTRS</v>
      </c>
      <c r="C98" s="41"/>
      <c r="D98" s="41"/>
      <c r="E98" s="41"/>
      <c r="F98" s="41"/>
      <c r="G98" s="41"/>
      <c r="H98" s="41"/>
      <c r="I98" s="41"/>
      <c r="J98" s="41"/>
      <c r="K98" s="42">
        <f>SUM(K83:K97)</f>
        <v>163.39140000000003</v>
      </c>
      <c r="L98" s="44" t="str">
        <f>L97</f>
        <v>Sqm</v>
      </c>
      <c r="M98" s="44" t="s">
        <v>37</v>
      </c>
    </row>
  </sheetData>
  <mergeCells count="1">
    <mergeCell ref="E8:F8"/>
  </mergeCells>
  <printOptions horizontalCentered="1"/>
  <pageMargins left="0" right="0" top="0.5" bottom="0.5" header="0.3" footer="0.3"/>
  <pageSetup paperSize="9" scale="77" orientation="landscape" r:id="rId1"/>
  <rowBreaks count="1" manualBreakCount="1">
    <brk id="41" max="12"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8"/>
  <sheetViews>
    <sheetView view="pageBreakPreview" topLeftCell="A73" zoomScaleNormal="100" zoomScaleSheetLayoutView="100" workbookViewId="0">
      <selection activeCell="K79" sqref="K79"/>
    </sheetView>
  </sheetViews>
  <sheetFormatPr defaultRowHeight="15" x14ac:dyDescent="0.25"/>
  <cols>
    <col min="2" max="2" width="34.7109375" customWidth="1"/>
    <col min="3" max="3" width="12.85546875" customWidth="1"/>
    <col min="4" max="4" width="11" customWidth="1"/>
    <col min="5" max="10" width="10.7109375" customWidth="1"/>
    <col min="11" max="11" width="11.85546875" customWidth="1"/>
    <col min="12" max="12" width="10.7109375" customWidth="1"/>
    <col min="13" max="13" width="35" customWidth="1"/>
  </cols>
  <sheetData>
    <row r="1" spans="1:13" ht="17.25" x14ac:dyDescent="0.35">
      <c r="A1" s="60" t="s">
        <v>0</v>
      </c>
      <c r="B1" s="58"/>
      <c r="C1" s="58"/>
      <c r="D1" s="58"/>
      <c r="E1" s="58"/>
      <c r="F1" s="58"/>
      <c r="G1" s="58"/>
      <c r="H1" s="58"/>
      <c r="I1" s="58"/>
      <c r="J1" s="58"/>
      <c r="K1" s="58"/>
      <c r="L1" s="58"/>
      <c r="M1" s="59" t="s">
        <v>37</v>
      </c>
    </row>
    <row r="2" spans="1:13" ht="17.25" x14ac:dyDescent="0.35">
      <c r="A2" s="60" t="s">
        <v>79</v>
      </c>
      <c r="B2" s="58"/>
      <c r="C2" s="58"/>
      <c r="D2" s="58"/>
      <c r="E2" s="58"/>
      <c r="F2" s="58"/>
      <c r="G2" s="58"/>
      <c r="H2" s="58"/>
      <c r="I2" s="58"/>
      <c r="J2" s="58"/>
      <c r="K2" s="58"/>
      <c r="L2" s="58"/>
      <c r="M2" s="59" t="s">
        <v>80</v>
      </c>
    </row>
    <row r="4" spans="1:13" ht="15.75" thickBot="1" x14ac:dyDescent="0.3"/>
    <row r="5" spans="1:13" ht="19.5" thickTop="1" x14ac:dyDescent="0.25">
      <c r="A5" s="61" t="s">
        <v>76</v>
      </c>
      <c r="B5" s="61" t="s">
        <v>5</v>
      </c>
      <c r="C5" s="34" t="s">
        <v>59</v>
      </c>
      <c r="D5" s="61" t="s">
        <v>60</v>
      </c>
      <c r="E5" s="73" t="s">
        <v>61</v>
      </c>
      <c r="F5" s="73"/>
      <c r="G5" s="61" t="s">
        <v>62</v>
      </c>
      <c r="H5" s="61" t="s">
        <v>63</v>
      </c>
      <c r="I5" s="61" t="s">
        <v>64</v>
      </c>
      <c r="J5" s="61" t="s">
        <v>30</v>
      </c>
      <c r="K5" s="61" t="s">
        <v>11</v>
      </c>
      <c r="L5" s="61" t="s">
        <v>65</v>
      </c>
      <c r="M5" s="61" t="s">
        <v>66</v>
      </c>
    </row>
    <row r="6" spans="1:13" ht="18.75" x14ac:dyDescent="0.25">
      <c r="A6" s="36"/>
      <c r="B6" s="36"/>
      <c r="C6" s="36"/>
      <c r="D6" s="36"/>
      <c r="E6" s="37" t="s">
        <v>67</v>
      </c>
      <c r="F6" s="37" t="s">
        <v>0</v>
      </c>
      <c r="G6" s="36"/>
      <c r="H6" s="36"/>
      <c r="I6" s="36"/>
      <c r="J6" s="36"/>
      <c r="K6" s="36"/>
      <c r="L6" s="36"/>
      <c r="M6" s="36"/>
    </row>
    <row r="7" spans="1:13" ht="18.75" x14ac:dyDescent="0.4">
      <c r="A7" s="45">
        <v>1</v>
      </c>
      <c r="B7" s="45" t="s">
        <v>69</v>
      </c>
      <c r="C7" s="38"/>
      <c r="D7" s="38"/>
      <c r="E7" s="38"/>
      <c r="F7" s="38"/>
      <c r="G7" s="38"/>
      <c r="H7" s="38"/>
      <c r="I7" s="38"/>
      <c r="J7" s="38"/>
      <c r="K7" s="38"/>
      <c r="L7" s="38"/>
      <c r="M7" s="38"/>
    </row>
    <row r="8" spans="1:13" x14ac:dyDescent="0.25">
      <c r="A8" s="39">
        <v>1.1000000000000001</v>
      </c>
      <c r="B8" s="39" t="s">
        <v>70</v>
      </c>
      <c r="C8" s="27" t="s">
        <v>33</v>
      </c>
      <c r="D8" s="27"/>
      <c r="E8" s="28">
        <v>91</v>
      </c>
      <c r="F8" s="28">
        <f>E8+I8</f>
        <v>91.5</v>
      </c>
      <c r="G8" s="28">
        <v>3</v>
      </c>
      <c r="H8" s="28">
        <v>2.6</v>
      </c>
      <c r="I8" s="28">
        <v>0.5</v>
      </c>
      <c r="J8" s="28">
        <v>1</v>
      </c>
      <c r="K8" s="28">
        <f>PRODUCT(G8:J8)</f>
        <v>3.9000000000000004</v>
      </c>
      <c r="L8" s="28" t="s">
        <v>34</v>
      </c>
      <c r="M8" s="29" t="s">
        <v>37</v>
      </c>
    </row>
    <row r="9" spans="1:13" x14ac:dyDescent="0.25">
      <c r="A9" s="39">
        <v>1.2</v>
      </c>
      <c r="B9" s="39" t="s">
        <v>70</v>
      </c>
      <c r="C9" s="29" t="s">
        <v>35</v>
      </c>
      <c r="D9" s="29"/>
      <c r="E9" s="30">
        <v>91</v>
      </c>
      <c r="F9" s="30">
        <f t="shared" ref="F9:F16" si="0">E9+I9</f>
        <v>91.6</v>
      </c>
      <c r="G9" s="30">
        <v>3.4</v>
      </c>
      <c r="H9" s="30">
        <v>3</v>
      </c>
      <c r="I9" s="30">
        <v>0.6</v>
      </c>
      <c r="J9" s="30">
        <v>1</v>
      </c>
      <c r="K9" s="30">
        <f t="shared" ref="K9:K24" si="1">PRODUCT(G9:J9)</f>
        <v>6.1199999999999992</v>
      </c>
      <c r="L9" s="30" t="s">
        <v>34</v>
      </c>
      <c r="M9" s="29" t="s">
        <v>37</v>
      </c>
    </row>
    <row r="10" spans="1:13" x14ac:dyDescent="0.25">
      <c r="A10" s="39">
        <v>1.3</v>
      </c>
      <c r="B10" s="39" t="s">
        <v>70</v>
      </c>
      <c r="C10" s="29" t="s">
        <v>36</v>
      </c>
      <c r="D10" s="29"/>
      <c r="E10" s="30">
        <v>91</v>
      </c>
      <c r="F10" s="30">
        <f t="shared" si="0"/>
        <v>91.4</v>
      </c>
      <c r="G10" s="30">
        <v>1.8</v>
      </c>
      <c r="H10" s="30">
        <f>G10</f>
        <v>1.8</v>
      </c>
      <c r="I10" s="30">
        <v>0.4</v>
      </c>
      <c r="J10" s="30">
        <v>7</v>
      </c>
      <c r="K10" s="30">
        <f t="shared" si="1"/>
        <v>9.0720000000000027</v>
      </c>
      <c r="L10" s="30" t="s">
        <v>34</v>
      </c>
      <c r="M10" s="29" t="s">
        <v>37</v>
      </c>
    </row>
    <row r="11" spans="1:13" x14ac:dyDescent="0.25">
      <c r="A11" s="39">
        <v>1.4</v>
      </c>
      <c r="B11" s="39" t="s">
        <v>70</v>
      </c>
      <c r="C11" s="29" t="s">
        <v>38</v>
      </c>
      <c r="D11" s="29"/>
      <c r="E11" s="30">
        <v>91</v>
      </c>
      <c r="F11" s="30">
        <f t="shared" si="0"/>
        <v>91.5</v>
      </c>
      <c r="G11" s="30">
        <v>2.5</v>
      </c>
      <c r="H11" s="30">
        <v>2.5</v>
      </c>
      <c r="I11" s="30">
        <v>0.5</v>
      </c>
      <c r="J11" s="30">
        <v>1</v>
      </c>
      <c r="K11" s="30">
        <f t="shared" si="1"/>
        <v>3.125</v>
      </c>
      <c r="L11" s="30" t="s">
        <v>34</v>
      </c>
      <c r="M11" s="29" t="s">
        <v>37</v>
      </c>
    </row>
    <row r="12" spans="1:13" x14ac:dyDescent="0.25">
      <c r="A12" s="39">
        <v>1.5</v>
      </c>
      <c r="B12" s="39" t="s">
        <v>70</v>
      </c>
      <c r="C12" s="29" t="s">
        <v>39</v>
      </c>
      <c r="D12" s="29"/>
      <c r="E12" s="30">
        <v>91</v>
      </c>
      <c r="F12" s="30">
        <f t="shared" si="0"/>
        <v>91.6</v>
      </c>
      <c r="G12" s="30">
        <v>3.3</v>
      </c>
      <c r="H12" s="30">
        <v>3.5</v>
      </c>
      <c r="I12" s="30">
        <v>0.6</v>
      </c>
      <c r="J12" s="30">
        <v>1</v>
      </c>
      <c r="K12" s="30">
        <f t="shared" si="1"/>
        <v>6.9299999999999988</v>
      </c>
      <c r="L12" s="30" t="s">
        <v>34</v>
      </c>
      <c r="M12" s="29" t="s">
        <v>37</v>
      </c>
    </row>
    <row r="13" spans="1:13" x14ac:dyDescent="0.25">
      <c r="A13" s="39">
        <v>1.6</v>
      </c>
      <c r="B13" s="39" t="s">
        <v>70</v>
      </c>
      <c r="C13" s="29" t="s">
        <v>40</v>
      </c>
      <c r="D13" s="29"/>
      <c r="E13" s="30">
        <v>91</v>
      </c>
      <c r="F13" s="30">
        <f t="shared" si="0"/>
        <v>91.7</v>
      </c>
      <c r="G13" s="30">
        <v>3.7</v>
      </c>
      <c r="H13" s="30">
        <v>3.4</v>
      </c>
      <c r="I13" s="30">
        <v>0.7</v>
      </c>
      <c r="J13" s="30">
        <v>4</v>
      </c>
      <c r="K13" s="30">
        <f t="shared" si="1"/>
        <v>35.223999999999997</v>
      </c>
      <c r="L13" s="30" t="s">
        <v>34</v>
      </c>
      <c r="M13" s="29" t="s">
        <v>37</v>
      </c>
    </row>
    <row r="14" spans="1:13" x14ac:dyDescent="0.25">
      <c r="A14" s="39">
        <v>1.7</v>
      </c>
      <c r="B14" s="39" t="s">
        <v>70</v>
      </c>
      <c r="C14" s="29" t="s">
        <v>41</v>
      </c>
      <c r="D14" s="29"/>
      <c r="E14" s="30">
        <v>91</v>
      </c>
      <c r="F14" s="30">
        <f t="shared" si="0"/>
        <v>91.75</v>
      </c>
      <c r="G14" s="30">
        <v>4.0999999999999996</v>
      </c>
      <c r="H14" s="30">
        <v>3.6</v>
      </c>
      <c r="I14" s="30">
        <v>0.75</v>
      </c>
      <c r="J14" s="30">
        <v>2</v>
      </c>
      <c r="K14" s="30">
        <f t="shared" si="1"/>
        <v>22.14</v>
      </c>
      <c r="L14" s="30" t="s">
        <v>34</v>
      </c>
      <c r="M14" s="29" t="s">
        <v>37</v>
      </c>
    </row>
    <row r="15" spans="1:13" x14ac:dyDescent="0.25">
      <c r="A15" s="39">
        <v>1.8</v>
      </c>
      <c r="B15" s="39" t="s">
        <v>70</v>
      </c>
      <c r="C15" s="29" t="s">
        <v>42</v>
      </c>
      <c r="D15" s="29"/>
      <c r="E15" s="30">
        <v>91</v>
      </c>
      <c r="F15" s="30">
        <f t="shared" si="0"/>
        <v>91.75</v>
      </c>
      <c r="G15" s="30">
        <v>5.15</v>
      </c>
      <c r="H15" s="30">
        <v>3.8</v>
      </c>
      <c r="I15" s="30">
        <v>0.75</v>
      </c>
      <c r="J15" s="30">
        <v>1</v>
      </c>
      <c r="K15" s="30">
        <f t="shared" si="1"/>
        <v>14.6775</v>
      </c>
      <c r="L15" s="30" t="s">
        <v>34</v>
      </c>
      <c r="M15" s="29" t="s">
        <v>37</v>
      </c>
    </row>
    <row r="16" spans="1:13" x14ac:dyDescent="0.25">
      <c r="A16" s="39">
        <v>1.9</v>
      </c>
      <c r="B16" s="39" t="s">
        <v>70</v>
      </c>
      <c r="C16" s="30" t="s">
        <v>43</v>
      </c>
      <c r="D16" s="30"/>
      <c r="E16" s="30">
        <v>91</v>
      </c>
      <c r="F16" s="30">
        <f t="shared" si="0"/>
        <v>91.95</v>
      </c>
      <c r="G16" s="30">
        <v>5.45</v>
      </c>
      <c r="H16" s="30">
        <v>2.6</v>
      </c>
      <c r="I16" s="30">
        <v>0.95</v>
      </c>
      <c r="J16" s="30">
        <v>1</v>
      </c>
      <c r="K16" s="30">
        <f t="shared" si="1"/>
        <v>13.461500000000001</v>
      </c>
      <c r="L16" s="30" t="s">
        <v>34</v>
      </c>
      <c r="M16" s="29" t="s">
        <v>37</v>
      </c>
    </row>
    <row r="17" spans="1:13" x14ac:dyDescent="0.25">
      <c r="A17" s="46">
        <v>1.1000000000000001</v>
      </c>
      <c r="B17" s="39" t="s">
        <v>70</v>
      </c>
      <c r="C17" s="30" t="s">
        <v>44</v>
      </c>
      <c r="D17" s="30" t="s">
        <v>45</v>
      </c>
      <c r="E17" s="30"/>
      <c r="F17" s="30"/>
      <c r="G17" s="30">
        <v>3</v>
      </c>
      <c r="H17" s="30">
        <v>1.7</v>
      </c>
      <c r="I17" s="30">
        <v>0.5</v>
      </c>
      <c r="J17" s="30">
        <v>2</v>
      </c>
      <c r="K17" s="30">
        <f t="shared" si="1"/>
        <v>5.0999999999999996</v>
      </c>
      <c r="L17" s="30" t="s">
        <v>34</v>
      </c>
      <c r="M17" s="29" t="s">
        <v>37</v>
      </c>
    </row>
    <row r="18" spans="1:13" x14ac:dyDescent="0.25">
      <c r="A18" s="39">
        <v>1.1100000000000001</v>
      </c>
      <c r="B18" s="39" t="s">
        <v>70</v>
      </c>
      <c r="C18" s="31" t="s">
        <v>46</v>
      </c>
      <c r="D18" s="31"/>
      <c r="E18" s="31">
        <v>91.6</v>
      </c>
      <c r="F18" s="31">
        <v>93.54</v>
      </c>
      <c r="G18" s="31">
        <v>0.8</v>
      </c>
      <c r="H18" s="31">
        <v>0.4</v>
      </c>
      <c r="I18" s="31">
        <f>F18-E18</f>
        <v>1.9400000000000119</v>
      </c>
      <c r="J18" s="31">
        <v>3</v>
      </c>
      <c r="K18" s="31">
        <f t="shared" si="1"/>
        <v>1.8624000000000116</v>
      </c>
      <c r="L18" s="31" t="s">
        <v>34</v>
      </c>
      <c r="M18" s="29" t="s">
        <v>37</v>
      </c>
    </row>
    <row r="19" spans="1:13" x14ac:dyDescent="0.25">
      <c r="A19" s="46">
        <v>1.1200000000000001</v>
      </c>
      <c r="B19" s="39" t="s">
        <v>70</v>
      </c>
      <c r="C19" s="31" t="s">
        <v>47</v>
      </c>
      <c r="D19" s="31"/>
      <c r="E19" s="31">
        <v>91.7</v>
      </c>
      <c r="F19" s="31">
        <v>93.54</v>
      </c>
      <c r="G19" s="31">
        <f>G18</f>
        <v>0.8</v>
      </c>
      <c r="H19" s="31">
        <v>0.5</v>
      </c>
      <c r="I19" s="31">
        <f t="shared" ref="I19:I24" si="2">F19-E19</f>
        <v>1.8400000000000034</v>
      </c>
      <c r="J19" s="31">
        <v>5</v>
      </c>
      <c r="K19" s="31">
        <f t="shared" si="1"/>
        <v>3.6800000000000073</v>
      </c>
      <c r="L19" s="57" t="s">
        <v>34</v>
      </c>
      <c r="M19" s="29" t="s">
        <v>37</v>
      </c>
    </row>
    <row r="20" spans="1:13" x14ac:dyDescent="0.25">
      <c r="A20" s="39">
        <v>1.1299999999999999</v>
      </c>
      <c r="B20" s="39" t="s">
        <v>70</v>
      </c>
      <c r="C20" s="31" t="s">
        <v>48</v>
      </c>
      <c r="D20" s="31"/>
      <c r="E20" s="31">
        <v>91.7</v>
      </c>
      <c r="F20" s="31">
        <v>93.54</v>
      </c>
      <c r="G20" s="31">
        <f>G19</f>
        <v>0.8</v>
      </c>
      <c r="H20" s="31">
        <f>H19</f>
        <v>0.5</v>
      </c>
      <c r="I20" s="31">
        <f t="shared" si="2"/>
        <v>1.8400000000000034</v>
      </c>
      <c r="J20" s="31"/>
      <c r="K20" s="31">
        <f t="shared" si="1"/>
        <v>0.73600000000000143</v>
      </c>
      <c r="L20" s="57" t="s">
        <v>34</v>
      </c>
      <c r="M20" s="29" t="s">
        <v>37</v>
      </c>
    </row>
    <row r="21" spans="1:13" x14ac:dyDescent="0.25">
      <c r="A21" s="46">
        <v>1.1399999999999999</v>
      </c>
      <c r="B21" s="39" t="s">
        <v>70</v>
      </c>
      <c r="C21" s="31" t="s">
        <v>49</v>
      </c>
      <c r="D21" s="31"/>
      <c r="E21" s="31">
        <v>91.9</v>
      </c>
      <c r="F21" s="31">
        <v>93.54</v>
      </c>
      <c r="G21" s="31">
        <v>1</v>
      </c>
      <c r="H21" s="31">
        <v>0.5</v>
      </c>
      <c r="I21" s="31">
        <f t="shared" si="2"/>
        <v>1.6400000000000006</v>
      </c>
      <c r="J21" s="31">
        <v>2</v>
      </c>
      <c r="K21" s="31">
        <f t="shared" si="1"/>
        <v>1.6400000000000006</v>
      </c>
      <c r="L21" s="57" t="s">
        <v>34</v>
      </c>
      <c r="M21" s="29" t="s">
        <v>37</v>
      </c>
    </row>
    <row r="22" spans="1:13" x14ac:dyDescent="0.25">
      <c r="A22" s="39">
        <v>1.1499999999999999</v>
      </c>
      <c r="B22" s="39" t="s">
        <v>70</v>
      </c>
      <c r="C22" s="31" t="s">
        <v>50</v>
      </c>
      <c r="D22" s="31"/>
      <c r="E22" s="31">
        <v>91.75</v>
      </c>
      <c r="F22" s="31">
        <v>93.54</v>
      </c>
      <c r="G22" s="31">
        <f>G21</f>
        <v>1</v>
      </c>
      <c r="H22" s="31">
        <f>H21</f>
        <v>0.5</v>
      </c>
      <c r="I22" s="31">
        <f t="shared" si="2"/>
        <v>1.7900000000000063</v>
      </c>
      <c r="J22" s="31">
        <v>2</v>
      </c>
      <c r="K22" s="31">
        <f t="shared" si="1"/>
        <v>1.7900000000000063</v>
      </c>
      <c r="L22" s="57" t="s">
        <v>34</v>
      </c>
      <c r="M22" s="29" t="s">
        <v>37</v>
      </c>
    </row>
    <row r="23" spans="1:13" x14ac:dyDescent="0.25">
      <c r="A23" s="46">
        <v>1.1599999999999999</v>
      </c>
      <c r="B23" s="39" t="s">
        <v>70</v>
      </c>
      <c r="C23" s="31" t="s">
        <v>51</v>
      </c>
      <c r="D23" s="31"/>
      <c r="E23" s="31">
        <v>91.4</v>
      </c>
      <c r="F23" s="31">
        <v>93.54</v>
      </c>
      <c r="G23" s="31">
        <v>0.4</v>
      </c>
      <c r="H23" s="31">
        <v>0.4</v>
      </c>
      <c r="I23" s="31">
        <f t="shared" si="2"/>
        <v>2.1400000000000006</v>
      </c>
      <c r="J23" s="31">
        <v>12</v>
      </c>
      <c r="K23" s="31">
        <f t="shared" si="1"/>
        <v>4.1088000000000022</v>
      </c>
      <c r="L23" s="57" t="s">
        <v>34</v>
      </c>
      <c r="M23" s="52" t="s">
        <v>37</v>
      </c>
    </row>
    <row r="24" spans="1:13" x14ac:dyDescent="0.25">
      <c r="A24" s="39">
        <v>1.17</v>
      </c>
      <c r="B24" s="39" t="s">
        <v>70</v>
      </c>
      <c r="C24" s="31" t="s">
        <v>52</v>
      </c>
      <c r="D24" s="31"/>
      <c r="E24" s="31">
        <v>91.5</v>
      </c>
      <c r="F24" s="31">
        <v>93.54</v>
      </c>
      <c r="G24" s="31">
        <f>G23</f>
        <v>0.4</v>
      </c>
      <c r="H24" s="31">
        <f>H23</f>
        <v>0.4</v>
      </c>
      <c r="I24" s="31">
        <f t="shared" si="2"/>
        <v>2.0400000000000063</v>
      </c>
      <c r="J24" s="31">
        <v>4</v>
      </c>
      <c r="K24" s="31">
        <f t="shared" si="1"/>
        <v>1.3056000000000043</v>
      </c>
      <c r="L24" s="57" t="s">
        <v>34</v>
      </c>
      <c r="M24" s="29" t="s">
        <v>37</v>
      </c>
    </row>
    <row r="25" spans="1:13" x14ac:dyDescent="0.25">
      <c r="A25" s="46">
        <v>1.18</v>
      </c>
      <c r="B25" s="39" t="s">
        <v>70</v>
      </c>
      <c r="C25" s="32"/>
      <c r="D25" s="32"/>
      <c r="E25" s="32"/>
      <c r="F25" s="32"/>
      <c r="G25" s="32"/>
      <c r="H25" s="32"/>
      <c r="I25" s="32"/>
      <c r="J25" s="32"/>
      <c r="K25" s="32"/>
      <c r="L25" s="56"/>
      <c r="M25" s="52" t="s">
        <v>37</v>
      </c>
    </row>
    <row r="26" spans="1:13" x14ac:dyDescent="0.25">
      <c r="A26" s="39">
        <v>1.19</v>
      </c>
      <c r="B26" s="39" t="s">
        <v>70</v>
      </c>
      <c r="C26" s="32" t="s">
        <v>53</v>
      </c>
      <c r="D26" s="32"/>
      <c r="E26" s="32">
        <f>F26-I26</f>
        <v>93.04</v>
      </c>
      <c r="F26" s="32">
        <v>93.54</v>
      </c>
      <c r="G26" s="32">
        <v>12.5</v>
      </c>
      <c r="H26" s="32">
        <v>7</v>
      </c>
      <c r="I26" s="32">
        <v>0.5</v>
      </c>
      <c r="J26" s="32">
        <v>1</v>
      </c>
      <c r="K26" s="32">
        <f>PRODUCT(G26:J26)</f>
        <v>43.75</v>
      </c>
      <c r="L26" s="56" t="s">
        <v>34</v>
      </c>
      <c r="M26" s="29" t="s">
        <v>37</v>
      </c>
    </row>
    <row r="27" spans="1:13" x14ac:dyDescent="0.25">
      <c r="A27" s="46">
        <v>1.2</v>
      </c>
      <c r="B27" s="48" t="str">
        <f>B26</f>
        <v>RCC 3--6 Mtrs</v>
      </c>
      <c r="C27" s="49" t="s">
        <v>57</v>
      </c>
      <c r="D27" s="49"/>
      <c r="E27" s="49">
        <v>93.54</v>
      </c>
      <c r="F27" s="49">
        <v>95.04</v>
      </c>
      <c r="G27" s="49">
        <v>12.5</v>
      </c>
      <c r="H27" s="49">
        <v>7</v>
      </c>
      <c r="I27" s="49">
        <v>1.5</v>
      </c>
      <c r="J27" s="49">
        <v>1</v>
      </c>
      <c r="K27" s="50">
        <v>131.25</v>
      </c>
      <c r="L27" s="51" t="s">
        <v>34</v>
      </c>
      <c r="M27" s="52" t="s">
        <v>37</v>
      </c>
    </row>
    <row r="28" spans="1:13" ht="17.25" x14ac:dyDescent="0.35">
      <c r="A28" s="40">
        <v>1</v>
      </c>
      <c r="B28" s="40" t="s">
        <v>71</v>
      </c>
      <c r="C28" s="41"/>
      <c r="D28" s="41"/>
      <c r="E28" s="41"/>
      <c r="F28" s="41"/>
      <c r="G28" s="41"/>
      <c r="H28" s="41"/>
      <c r="I28" s="41"/>
      <c r="J28" s="41"/>
      <c r="K28" s="42">
        <f>SUM(K8:K27)</f>
        <v>309.87279999999998</v>
      </c>
      <c r="L28" s="44" t="str">
        <f>L26</f>
        <v>Cum</v>
      </c>
      <c r="M28" s="41"/>
    </row>
    <row r="29" spans="1:13" x14ac:dyDescent="0.25">
      <c r="A29" s="39">
        <v>2.1</v>
      </c>
      <c r="B29" s="39" t="s">
        <v>72</v>
      </c>
      <c r="C29" s="28" t="s">
        <v>46</v>
      </c>
      <c r="D29" s="28"/>
      <c r="E29" s="28">
        <v>93.54</v>
      </c>
      <c r="F29" s="28">
        <f>E29+I29</f>
        <v>99.54</v>
      </c>
      <c r="G29" s="28">
        <v>0.8</v>
      </c>
      <c r="H29" s="28">
        <v>0.4</v>
      </c>
      <c r="I29" s="28">
        <v>6</v>
      </c>
      <c r="J29" s="28">
        <v>7</v>
      </c>
      <c r="K29" s="28">
        <f t="shared" ref="K29:K37" si="3">PRODUCT(G29:J29)</f>
        <v>13.440000000000003</v>
      </c>
      <c r="L29" s="55" t="s">
        <v>34</v>
      </c>
      <c r="M29" s="29" t="s">
        <v>37</v>
      </c>
    </row>
    <row r="30" spans="1:13" x14ac:dyDescent="0.25">
      <c r="A30" s="39">
        <v>2.2000000000000002</v>
      </c>
      <c r="B30" s="39" t="s">
        <v>72</v>
      </c>
      <c r="C30" s="28"/>
      <c r="D30" s="28" t="s">
        <v>58</v>
      </c>
      <c r="E30" s="28"/>
      <c r="F30" s="28"/>
      <c r="G30" s="28"/>
      <c r="H30" s="28"/>
      <c r="I30" s="28"/>
      <c r="J30" s="28"/>
      <c r="K30" s="28">
        <v>0.64200000000000002</v>
      </c>
      <c r="L30" s="55"/>
      <c r="M30" s="29" t="s">
        <v>37</v>
      </c>
    </row>
    <row r="31" spans="1:13" x14ac:dyDescent="0.25">
      <c r="A31" s="39">
        <v>2.2999999999999998</v>
      </c>
      <c r="B31" s="39" t="s">
        <v>72</v>
      </c>
      <c r="C31" s="28"/>
      <c r="D31" s="28"/>
      <c r="E31" s="28"/>
      <c r="F31" s="28"/>
      <c r="G31" s="28"/>
      <c r="H31" s="28"/>
      <c r="I31" s="28"/>
      <c r="J31" s="28"/>
      <c r="K31" s="28">
        <f>K29-K30</f>
        <v>12.798000000000004</v>
      </c>
      <c r="L31" s="55"/>
      <c r="M31" s="29" t="s">
        <v>37</v>
      </c>
    </row>
    <row r="32" spans="1:13" x14ac:dyDescent="0.25">
      <c r="A32" s="39">
        <v>2.4</v>
      </c>
      <c r="B32" s="39" t="s">
        <v>72</v>
      </c>
      <c r="C32" s="30" t="s">
        <v>47</v>
      </c>
      <c r="D32" s="30"/>
      <c r="E32" s="30">
        <v>93.54</v>
      </c>
      <c r="F32" s="30">
        <f t="shared" ref="F32:F37" si="4">E32+I32</f>
        <v>94.656000000000006</v>
      </c>
      <c r="G32" s="30">
        <f>G29</f>
        <v>0.8</v>
      </c>
      <c r="H32" s="30">
        <v>0.5</v>
      </c>
      <c r="I32" s="30">
        <v>1.1160000000000001</v>
      </c>
      <c r="J32" s="30">
        <v>5</v>
      </c>
      <c r="K32" s="30">
        <f t="shared" si="3"/>
        <v>2.2320000000000002</v>
      </c>
      <c r="L32" s="56" t="s">
        <v>34</v>
      </c>
      <c r="M32" s="29" t="s">
        <v>54</v>
      </c>
    </row>
    <row r="33" spans="1:13" x14ac:dyDescent="0.25">
      <c r="A33" s="39">
        <v>2.5</v>
      </c>
      <c r="B33" s="39" t="s">
        <v>72</v>
      </c>
      <c r="C33" s="30" t="s">
        <v>48</v>
      </c>
      <c r="D33" s="30"/>
      <c r="E33" s="30">
        <v>93.54</v>
      </c>
      <c r="F33" s="30">
        <f t="shared" si="4"/>
        <v>94.656000000000006</v>
      </c>
      <c r="G33" s="30">
        <f>G32</f>
        <v>0.8</v>
      </c>
      <c r="H33" s="30">
        <f>H32</f>
        <v>0.5</v>
      </c>
      <c r="I33" s="30">
        <f>I32</f>
        <v>1.1160000000000001</v>
      </c>
      <c r="J33" s="30">
        <v>5</v>
      </c>
      <c r="K33" s="30">
        <f t="shared" si="3"/>
        <v>2.2320000000000002</v>
      </c>
      <c r="L33" s="56" t="s">
        <v>34</v>
      </c>
      <c r="M33" s="29" t="s">
        <v>54</v>
      </c>
    </row>
    <row r="34" spans="1:13" x14ac:dyDescent="0.25">
      <c r="A34" s="39">
        <v>2.6</v>
      </c>
      <c r="B34" s="39" t="s">
        <v>72</v>
      </c>
      <c r="C34" s="30" t="s">
        <v>49</v>
      </c>
      <c r="D34" s="30"/>
      <c r="E34" s="30">
        <v>93.54</v>
      </c>
      <c r="F34" s="30">
        <f t="shared" si="4"/>
        <v>94.656000000000006</v>
      </c>
      <c r="G34" s="30">
        <v>1</v>
      </c>
      <c r="H34" s="30">
        <v>0.5</v>
      </c>
      <c r="I34" s="30">
        <f>I33</f>
        <v>1.1160000000000001</v>
      </c>
      <c r="J34" s="30">
        <v>2</v>
      </c>
      <c r="K34" s="30">
        <f t="shared" si="3"/>
        <v>1.1160000000000001</v>
      </c>
      <c r="L34" s="56" t="s">
        <v>34</v>
      </c>
      <c r="M34" s="29" t="s">
        <v>68</v>
      </c>
    </row>
    <row r="35" spans="1:13" x14ac:dyDescent="0.25">
      <c r="A35" s="39">
        <v>2.7</v>
      </c>
      <c r="B35" s="39" t="s">
        <v>72</v>
      </c>
      <c r="C35" s="30" t="s">
        <v>50</v>
      </c>
      <c r="D35" s="30"/>
      <c r="E35" s="30">
        <v>93.54</v>
      </c>
      <c r="F35" s="30">
        <f t="shared" si="4"/>
        <v>94.656000000000006</v>
      </c>
      <c r="G35" s="30">
        <f>G34</f>
        <v>1</v>
      </c>
      <c r="H35" s="30">
        <f>H34</f>
        <v>0.5</v>
      </c>
      <c r="I35" s="30">
        <f>I34</f>
        <v>1.1160000000000001</v>
      </c>
      <c r="J35" s="30">
        <v>2</v>
      </c>
      <c r="K35" s="30">
        <f t="shared" si="3"/>
        <v>1.1160000000000001</v>
      </c>
      <c r="L35" s="56" t="s">
        <v>34</v>
      </c>
      <c r="M35" s="29" t="s">
        <v>68</v>
      </c>
    </row>
    <row r="36" spans="1:13" x14ac:dyDescent="0.25">
      <c r="A36" s="39">
        <v>2.8</v>
      </c>
      <c r="B36" s="39" t="s">
        <v>72</v>
      </c>
      <c r="C36" s="30" t="s">
        <v>51</v>
      </c>
      <c r="D36" s="30"/>
      <c r="E36" s="30">
        <v>93.54</v>
      </c>
      <c r="F36" s="30">
        <f t="shared" si="4"/>
        <v>94.656000000000006</v>
      </c>
      <c r="G36" s="30">
        <v>0.4</v>
      </c>
      <c r="H36" s="30">
        <v>0.4</v>
      </c>
      <c r="I36" s="30">
        <f>I35</f>
        <v>1.1160000000000001</v>
      </c>
      <c r="J36" s="30">
        <v>11</v>
      </c>
      <c r="K36" s="30">
        <f t="shared" si="3"/>
        <v>1.9641600000000006</v>
      </c>
      <c r="L36" s="56" t="s">
        <v>34</v>
      </c>
      <c r="M36" s="29" t="s">
        <v>55</v>
      </c>
    </row>
    <row r="37" spans="1:13" x14ac:dyDescent="0.25">
      <c r="A37" s="39">
        <v>2.9</v>
      </c>
      <c r="B37" s="39" t="s">
        <v>72</v>
      </c>
      <c r="C37" s="30" t="s">
        <v>52</v>
      </c>
      <c r="D37" s="30"/>
      <c r="E37" s="30">
        <v>93.54</v>
      </c>
      <c r="F37" s="30">
        <f t="shared" si="4"/>
        <v>94.656000000000006</v>
      </c>
      <c r="G37" s="30">
        <f>G36</f>
        <v>0.4</v>
      </c>
      <c r="H37" s="30">
        <f>H36</f>
        <v>0.4</v>
      </c>
      <c r="I37" s="30">
        <f>I36</f>
        <v>1.1160000000000001</v>
      </c>
      <c r="J37" s="30">
        <v>3</v>
      </c>
      <c r="K37" s="30">
        <f t="shared" si="3"/>
        <v>0.53568000000000016</v>
      </c>
      <c r="L37" s="56" t="s">
        <v>34</v>
      </c>
      <c r="M37" s="29" t="s">
        <v>56</v>
      </c>
    </row>
    <row r="38" spans="1:13" ht="17.25" x14ac:dyDescent="0.35">
      <c r="A38" s="40">
        <v>2</v>
      </c>
      <c r="B38" s="40" t="str">
        <f>B37</f>
        <v>RCC 0--3 MTRS</v>
      </c>
      <c r="C38" s="41"/>
      <c r="D38" s="41"/>
      <c r="E38" s="41"/>
      <c r="F38" s="41"/>
      <c r="G38" s="41"/>
      <c r="H38" s="41"/>
      <c r="I38" s="41"/>
      <c r="J38" s="41"/>
      <c r="K38" s="42">
        <f>SUM(K31:K37)</f>
        <v>21.993840000000002</v>
      </c>
      <c r="L38" s="44" t="str">
        <f>L37</f>
        <v>Cum</v>
      </c>
      <c r="M38" s="41"/>
    </row>
    <row r="39" spans="1:13" ht="18.75" x14ac:dyDescent="0.4">
      <c r="A39" s="45">
        <v>3</v>
      </c>
      <c r="B39" s="45" t="s">
        <v>73</v>
      </c>
      <c r="C39" s="38"/>
      <c r="D39" s="38"/>
      <c r="E39" s="38"/>
      <c r="F39" s="38"/>
      <c r="G39" s="38"/>
      <c r="H39" s="38"/>
      <c r="I39" s="38"/>
      <c r="J39" s="38"/>
      <c r="K39" s="38"/>
      <c r="L39" s="38"/>
      <c r="M39" s="38"/>
    </row>
    <row r="40" spans="1:13" x14ac:dyDescent="0.25">
      <c r="A40" s="52">
        <v>3.1</v>
      </c>
      <c r="B40" s="52" t="s">
        <v>77</v>
      </c>
      <c r="C40" s="52" t="s">
        <v>33</v>
      </c>
      <c r="D40" s="52"/>
      <c r="E40" s="52">
        <v>91</v>
      </c>
      <c r="F40" s="52">
        <v>91.5</v>
      </c>
      <c r="G40" s="52">
        <v>3</v>
      </c>
      <c r="H40" s="52"/>
      <c r="I40" s="52">
        <v>0.5</v>
      </c>
      <c r="J40" s="52">
        <v>2</v>
      </c>
      <c r="K40" s="52">
        <f>PRODUCT(G40:J40)</f>
        <v>3</v>
      </c>
      <c r="L40" s="52" t="s">
        <v>74</v>
      </c>
      <c r="M40" s="52" t="s">
        <v>37</v>
      </c>
    </row>
    <row r="41" spans="1:13" x14ac:dyDescent="0.25">
      <c r="A41" s="52">
        <v>3.2</v>
      </c>
      <c r="B41" s="52" t="s">
        <v>77</v>
      </c>
      <c r="C41" s="52" t="s">
        <v>35</v>
      </c>
      <c r="D41" s="52"/>
      <c r="E41" s="52">
        <v>91</v>
      </c>
      <c r="F41" s="52">
        <v>91.6</v>
      </c>
      <c r="G41" s="52">
        <v>3.4</v>
      </c>
      <c r="H41" s="52"/>
      <c r="I41" s="52">
        <v>0.6</v>
      </c>
      <c r="J41" s="52">
        <v>2</v>
      </c>
      <c r="K41" s="52">
        <f t="shared" ref="K41:K76" si="5">PRODUCT(G41:J41)</f>
        <v>4.08</v>
      </c>
      <c r="L41" s="52" t="s">
        <v>74</v>
      </c>
      <c r="M41" s="52" t="s">
        <v>37</v>
      </c>
    </row>
    <row r="42" spans="1:13" x14ac:dyDescent="0.25">
      <c r="A42" s="52">
        <v>3.3</v>
      </c>
      <c r="B42" s="52" t="s">
        <v>77</v>
      </c>
      <c r="C42" s="52" t="s">
        <v>36</v>
      </c>
      <c r="D42" s="52"/>
      <c r="E42" s="52">
        <v>91</v>
      </c>
      <c r="F42" s="52">
        <v>91.4</v>
      </c>
      <c r="G42" s="52">
        <v>1.8</v>
      </c>
      <c r="H42" s="52"/>
      <c r="I42" s="52">
        <v>0.4</v>
      </c>
      <c r="J42" s="52">
        <v>14</v>
      </c>
      <c r="K42" s="52">
        <f t="shared" si="5"/>
        <v>10.080000000000002</v>
      </c>
      <c r="L42" s="52" t="s">
        <v>74</v>
      </c>
      <c r="M42" s="52" t="s">
        <v>37</v>
      </c>
    </row>
    <row r="43" spans="1:13" x14ac:dyDescent="0.25">
      <c r="A43" s="52">
        <v>3.4</v>
      </c>
      <c r="B43" s="52" t="s">
        <v>77</v>
      </c>
      <c r="C43" s="52" t="s">
        <v>38</v>
      </c>
      <c r="D43" s="52"/>
      <c r="E43" s="52">
        <v>91</v>
      </c>
      <c r="F43" s="52">
        <v>91.5</v>
      </c>
      <c r="G43" s="52">
        <v>2.5</v>
      </c>
      <c r="H43" s="52"/>
      <c r="I43" s="52">
        <v>0.5</v>
      </c>
      <c r="J43" s="52">
        <v>2</v>
      </c>
      <c r="K43" s="52">
        <f t="shared" si="5"/>
        <v>2.5</v>
      </c>
      <c r="L43" s="52" t="s">
        <v>74</v>
      </c>
      <c r="M43" s="52" t="s">
        <v>37</v>
      </c>
    </row>
    <row r="44" spans="1:13" x14ac:dyDescent="0.25">
      <c r="A44" s="52">
        <v>3.5</v>
      </c>
      <c r="B44" s="52" t="s">
        <v>77</v>
      </c>
      <c r="C44" s="52" t="s">
        <v>39</v>
      </c>
      <c r="D44" s="52"/>
      <c r="E44" s="52">
        <v>91</v>
      </c>
      <c r="F44" s="52">
        <v>91.6</v>
      </c>
      <c r="G44" s="52">
        <v>3.3</v>
      </c>
      <c r="H44" s="52"/>
      <c r="I44" s="52">
        <v>0.6</v>
      </c>
      <c r="J44" s="52">
        <v>2</v>
      </c>
      <c r="K44" s="52">
        <f t="shared" si="5"/>
        <v>3.9599999999999995</v>
      </c>
      <c r="L44" s="52" t="s">
        <v>74</v>
      </c>
      <c r="M44" s="52" t="s">
        <v>37</v>
      </c>
    </row>
    <row r="45" spans="1:13" x14ac:dyDescent="0.25">
      <c r="A45" s="52">
        <v>3.6</v>
      </c>
      <c r="B45" s="52" t="s">
        <v>77</v>
      </c>
      <c r="C45" s="52" t="s">
        <v>40</v>
      </c>
      <c r="D45" s="52"/>
      <c r="E45" s="52">
        <v>91</v>
      </c>
      <c r="F45" s="52">
        <v>91.7</v>
      </c>
      <c r="G45" s="52">
        <v>3.7</v>
      </c>
      <c r="H45" s="52"/>
      <c r="I45" s="52">
        <v>0.7</v>
      </c>
      <c r="J45" s="52">
        <v>8</v>
      </c>
      <c r="K45" s="52">
        <f t="shared" si="5"/>
        <v>20.72</v>
      </c>
      <c r="L45" s="52" t="s">
        <v>74</v>
      </c>
      <c r="M45" s="52" t="s">
        <v>37</v>
      </c>
    </row>
    <row r="46" spans="1:13" x14ac:dyDescent="0.25">
      <c r="A46" s="52">
        <v>3.7</v>
      </c>
      <c r="B46" s="52" t="s">
        <v>77</v>
      </c>
      <c r="C46" s="52" t="s">
        <v>41</v>
      </c>
      <c r="D46" s="52"/>
      <c r="E46" s="52">
        <v>91</v>
      </c>
      <c r="F46" s="52">
        <v>91.75</v>
      </c>
      <c r="G46" s="52">
        <v>4.0999999999999996</v>
      </c>
      <c r="H46" s="52"/>
      <c r="I46" s="52">
        <v>0.75</v>
      </c>
      <c r="J46" s="52">
        <v>4</v>
      </c>
      <c r="K46" s="52">
        <f t="shared" si="5"/>
        <v>12.299999999999999</v>
      </c>
      <c r="L46" s="52" t="s">
        <v>74</v>
      </c>
      <c r="M46" s="52" t="s">
        <v>37</v>
      </c>
    </row>
    <row r="47" spans="1:13" x14ac:dyDescent="0.25">
      <c r="A47" s="52">
        <v>3.8</v>
      </c>
      <c r="B47" s="52" t="s">
        <v>77</v>
      </c>
      <c r="C47" s="52" t="s">
        <v>42</v>
      </c>
      <c r="D47" s="52"/>
      <c r="E47" s="52">
        <v>91</v>
      </c>
      <c r="F47" s="52">
        <v>91.75</v>
      </c>
      <c r="G47" s="52">
        <v>5.15</v>
      </c>
      <c r="H47" s="52"/>
      <c r="I47" s="52">
        <v>0.75</v>
      </c>
      <c r="J47" s="52">
        <v>2</v>
      </c>
      <c r="K47" s="52">
        <f t="shared" si="5"/>
        <v>7.7250000000000005</v>
      </c>
      <c r="L47" s="52" t="s">
        <v>74</v>
      </c>
      <c r="M47" s="52" t="s">
        <v>37</v>
      </c>
    </row>
    <row r="48" spans="1:13" x14ac:dyDescent="0.25">
      <c r="A48" s="52">
        <v>3.9</v>
      </c>
      <c r="B48" s="52" t="s">
        <v>77</v>
      </c>
      <c r="C48" s="52" t="s">
        <v>43</v>
      </c>
      <c r="D48" s="52"/>
      <c r="E48" s="52">
        <v>91</v>
      </c>
      <c r="F48" s="52">
        <v>91.95</v>
      </c>
      <c r="G48" s="52">
        <v>5.45</v>
      </c>
      <c r="H48" s="52"/>
      <c r="I48" s="52">
        <v>0.95</v>
      </c>
      <c r="J48" s="52">
        <v>2</v>
      </c>
      <c r="K48" s="52">
        <f t="shared" si="5"/>
        <v>10.355</v>
      </c>
      <c r="L48" s="52" t="s">
        <v>74</v>
      </c>
      <c r="M48" s="52" t="s">
        <v>37</v>
      </c>
    </row>
    <row r="49" spans="1:13" x14ac:dyDescent="0.25">
      <c r="A49" s="53">
        <v>3.1</v>
      </c>
      <c r="B49" s="52" t="s">
        <v>77</v>
      </c>
      <c r="C49" s="52" t="s">
        <v>44</v>
      </c>
      <c r="D49" s="52" t="s">
        <v>45</v>
      </c>
      <c r="E49" s="52"/>
      <c r="F49" s="52"/>
      <c r="G49" s="52">
        <v>3</v>
      </c>
      <c r="H49" s="52"/>
      <c r="I49" s="52">
        <v>0.5</v>
      </c>
      <c r="J49" s="52">
        <v>4</v>
      </c>
      <c r="K49" s="52">
        <f t="shared" si="5"/>
        <v>6</v>
      </c>
      <c r="L49" s="52" t="s">
        <v>74</v>
      </c>
      <c r="M49" s="52"/>
    </row>
    <row r="50" spans="1:13" x14ac:dyDescent="0.25">
      <c r="A50" s="52">
        <v>3.11</v>
      </c>
      <c r="B50" s="52" t="s">
        <v>77</v>
      </c>
      <c r="C50" s="52" t="s">
        <v>46</v>
      </c>
      <c r="D50" s="52"/>
      <c r="E50" s="52">
        <v>91.6</v>
      </c>
      <c r="F50" s="52">
        <v>93.54</v>
      </c>
      <c r="G50" s="52">
        <v>0.8</v>
      </c>
      <c r="H50" s="52"/>
      <c r="I50" s="52">
        <v>1.9400000000000119</v>
      </c>
      <c r="J50" s="52">
        <v>6</v>
      </c>
      <c r="K50" s="52">
        <f t="shared" si="5"/>
        <v>9.312000000000058</v>
      </c>
      <c r="L50" s="52" t="s">
        <v>74</v>
      </c>
      <c r="M50" s="52" t="s">
        <v>37</v>
      </c>
    </row>
    <row r="51" spans="1:13" x14ac:dyDescent="0.25">
      <c r="A51" s="53">
        <v>3.12</v>
      </c>
      <c r="B51" s="52" t="s">
        <v>77</v>
      </c>
      <c r="C51" s="52" t="s">
        <v>47</v>
      </c>
      <c r="D51" s="52"/>
      <c r="E51" s="52">
        <v>91.7</v>
      </c>
      <c r="F51" s="52">
        <v>93.54</v>
      </c>
      <c r="G51" s="52">
        <v>0.8</v>
      </c>
      <c r="H51" s="52"/>
      <c r="I51" s="52">
        <v>1.8400000000000034</v>
      </c>
      <c r="J51" s="52">
        <v>10</v>
      </c>
      <c r="K51" s="52">
        <f t="shared" si="5"/>
        <v>14.720000000000029</v>
      </c>
      <c r="L51" s="52" t="s">
        <v>74</v>
      </c>
      <c r="M51" s="52" t="s">
        <v>37</v>
      </c>
    </row>
    <row r="52" spans="1:13" x14ac:dyDescent="0.25">
      <c r="A52" s="52">
        <v>3.13</v>
      </c>
      <c r="B52" s="52" t="s">
        <v>77</v>
      </c>
      <c r="C52" s="52" t="s">
        <v>48</v>
      </c>
      <c r="D52" s="52"/>
      <c r="E52" s="52">
        <v>91.7</v>
      </c>
      <c r="F52" s="52">
        <v>93.54</v>
      </c>
      <c r="G52" s="52">
        <v>0.8</v>
      </c>
      <c r="H52" s="52"/>
      <c r="I52" s="52">
        <v>1.8400000000000034</v>
      </c>
      <c r="J52" s="52">
        <v>10</v>
      </c>
      <c r="K52" s="52">
        <f t="shared" si="5"/>
        <v>14.720000000000029</v>
      </c>
      <c r="L52" s="52" t="s">
        <v>74</v>
      </c>
      <c r="M52" s="52" t="s">
        <v>37</v>
      </c>
    </row>
    <row r="53" spans="1:13" x14ac:dyDescent="0.25">
      <c r="A53" s="53">
        <v>3.14</v>
      </c>
      <c r="B53" s="52" t="s">
        <v>77</v>
      </c>
      <c r="C53" s="52" t="s">
        <v>49</v>
      </c>
      <c r="D53" s="52"/>
      <c r="E53" s="52">
        <v>91.9</v>
      </c>
      <c r="F53" s="52">
        <v>93.54</v>
      </c>
      <c r="G53" s="52">
        <v>1</v>
      </c>
      <c r="H53" s="52"/>
      <c r="I53" s="52">
        <v>1.6400000000000006</v>
      </c>
      <c r="J53" s="52">
        <v>4</v>
      </c>
      <c r="K53" s="52">
        <f t="shared" si="5"/>
        <v>6.5600000000000023</v>
      </c>
      <c r="L53" s="52" t="s">
        <v>74</v>
      </c>
      <c r="M53" s="52" t="s">
        <v>37</v>
      </c>
    </row>
    <row r="54" spans="1:13" x14ac:dyDescent="0.25">
      <c r="A54" s="52">
        <v>3.15</v>
      </c>
      <c r="B54" s="52" t="s">
        <v>77</v>
      </c>
      <c r="C54" s="52" t="s">
        <v>50</v>
      </c>
      <c r="D54" s="52"/>
      <c r="E54" s="52">
        <v>91.75</v>
      </c>
      <c r="F54" s="52">
        <v>93.54</v>
      </c>
      <c r="G54" s="52">
        <v>1</v>
      </c>
      <c r="H54" s="52"/>
      <c r="I54" s="52">
        <v>1.7900000000000063</v>
      </c>
      <c r="J54" s="52">
        <v>4</v>
      </c>
      <c r="K54" s="52">
        <f t="shared" si="5"/>
        <v>7.160000000000025</v>
      </c>
      <c r="L54" s="52" t="s">
        <v>74</v>
      </c>
      <c r="M54" s="52" t="s">
        <v>37</v>
      </c>
    </row>
    <row r="55" spans="1:13" x14ac:dyDescent="0.25">
      <c r="A55" s="53">
        <v>3.16</v>
      </c>
      <c r="B55" s="52" t="s">
        <v>77</v>
      </c>
      <c r="C55" s="52" t="s">
        <v>51</v>
      </c>
      <c r="D55" s="52"/>
      <c r="E55" s="52">
        <v>91.4</v>
      </c>
      <c r="F55" s="52">
        <v>93.54</v>
      </c>
      <c r="G55" s="52">
        <v>0.4</v>
      </c>
      <c r="H55" s="52"/>
      <c r="I55" s="52">
        <v>2.1400000000000006</v>
      </c>
      <c r="J55" s="52">
        <v>24</v>
      </c>
      <c r="K55" s="52">
        <f t="shared" si="5"/>
        <v>20.544000000000008</v>
      </c>
      <c r="L55" s="52" t="s">
        <v>74</v>
      </c>
      <c r="M55" s="52" t="s">
        <v>37</v>
      </c>
    </row>
    <row r="56" spans="1:13" x14ac:dyDescent="0.25">
      <c r="A56" s="52">
        <v>3.17</v>
      </c>
      <c r="B56" s="52" t="s">
        <v>77</v>
      </c>
      <c r="C56" s="52" t="s">
        <v>52</v>
      </c>
      <c r="D56" s="52"/>
      <c r="E56" s="52">
        <v>91.5</v>
      </c>
      <c r="F56" s="52">
        <v>93.54</v>
      </c>
      <c r="G56" s="52">
        <v>0.4</v>
      </c>
      <c r="H56" s="52"/>
      <c r="I56" s="52">
        <v>2.0400000000000063</v>
      </c>
      <c r="J56" s="52">
        <v>8</v>
      </c>
      <c r="K56" s="52">
        <f t="shared" si="5"/>
        <v>6.52800000000002</v>
      </c>
      <c r="L56" s="52" t="s">
        <v>74</v>
      </c>
      <c r="M56" s="52" t="s">
        <v>37</v>
      </c>
    </row>
    <row r="57" spans="1:13" x14ac:dyDescent="0.25">
      <c r="A57" s="53">
        <v>3.18</v>
      </c>
      <c r="B57" s="52" t="s">
        <v>77</v>
      </c>
      <c r="C57" s="52"/>
      <c r="D57" s="52"/>
      <c r="E57" s="52"/>
      <c r="F57" s="52"/>
      <c r="G57" s="52"/>
      <c r="H57" s="52"/>
      <c r="I57" s="52"/>
      <c r="J57" s="52"/>
      <c r="K57" s="52"/>
      <c r="L57" s="52"/>
      <c r="M57" s="52"/>
    </row>
    <row r="58" spans="1:13" x14ac:dyDescent="0.25">
      <c r="A58" s="52">
        <v>3.19</v>
      </c>
      <c r="B58" s="52" t="s">
        <v>77</v>
      </c>
      <c r="C58" s="52" t="s">
        <v>53</v>
      </c>
      <c r="D58" s="52"/>
      <c r="E58" s="52">
        <v>93.04</v>
      </c>
      <c r="F58" s="52">
        <v>93.54</v>
      </c>
      <c r="G58" s="52">
        <v>12.5</v>
      </c>
      <c r="H58" s="52"/>
      <c r="I58" s="52">
        <v>2</v>
      </c>
      <c r="J58" s="52">
        <v>2</v>
      </c>
      <c r="K58" s="52">
        <f t="shared" si="5"/>
        <v>50</v>
      </c>
      <c r="L58" s="52" t="s">
        <v>74</v>
      </c>
      <c r="M58" s="52" t="s">
        <v>37</v>
      </c>
    </row>
    <row r="59" spans="1:13" x14ac:dyDescent="0.25">
      <c r="A59" s="53">
        <v>3.2</v>
      </c>
      <c r="B59" s="52" t="s">
        <v>77</v>
      </c>
      <c r="C59" s="52"/>
      <c r="D59" s="52"/>
      <c r="E59" s="52"/>
      <c r="F59" s="52"/>
      <c r="G59" s="52"/>
      <c r="H59" s="52"/>
      <c r="I59" s="52"/>
      <c r="J59" s="52"/>
      <c r="K59" s="52"/>
      <c r="L59" s="52"/>
      <c r="M59" s="52"/>
    </row>
    <row r="60" spans="1:13" x14ac:dyDescent="0.25">
      <c r="A60" s="52">
        <v>3.21</v>
      </c>
      <c r="B60" s="52" t="s">
        <v>77</v>
      </c>
      <c r="C60" s="52" t="s">
        <v>33</v>
      </c>
      <c r="D60" s="52"/>
      <c r="E60" s="52">
        <v>91</v>
      </c>
      <c r="F60" s="52">
        <v>91.5</v>
      </c>
      <c r="G60" s="52"/>
      <c r="H60" s="52">
        <v>2.6</v>
      </c>
      <c r="I60" s="52">
        <v>0.5</v>
      </c>
      <c r="J60" s="52">
        <v>2</v>
      </c>
      <c r="K60" s="52">
        <f t="shared" si="5"/>
        <v>2.6</v>
      </c>
      <c r="L60" s="52" t="s">
        <v>74</v>
      </c>
      <c r="M60" s="52" t="s">
        <v>37</v>
      </c>
    </row>
    <row r="61" spans="1:13" x14ac:dyDescent="0.25">
      <c r="A61" s="53">
        <v>3.22</v>
      </c>
      <c r="B61" s="52" t="s">
        <v>77</v>
      </c>
      <c r="C61" s="52" t="s">
        <v>35</v>
      </c>
      <c r="D61" s="52"/>
      <c r="E61" s="52">
        <v>91</v>
      </c>
      <c r="F61" s="52">
        <v>91.6</v>
      </c>
      <c r="G61" s="52"/>
      <c r="H61" s="52">
        <v>3</v>
      </c>
      <c r="I61" s="52">
        <v>0.6</v>
      </c>
      <c r="J61" s="52">
        <v>2</v>
      </c>
      <c r="K61" s="52">
        <f t="shared" si="5"/>
        <v>3.5999999999999996</v>
      </c>
      <c r="L61" s="52" t="s">
        <v>74</v>
      </c>
      <c r="M61" s="52" t="s">
        <v>37</v>
      </c>
    </row>
    <row r="62" spans="1:13" x14ac:dyDescent="0.25">
      <c r="A62" s="52">
        <v>3.23</v>
      </c>
      <c r="B62" s="52" t="s">
        <v>77</v>
      </c>
      <c r="C62" s="52" t="s">
        <v>36</v>
      </c>
      <c r="D62" s="52"/>
      <c r="E62" s="52">
        <v>91</v>
      </c>
      <c r="F62" s="52">
        <v>91.4</v>
      </c>
      <c r="G62" s="52"/>
      <c r="H62" s="52">
        <v>1.8</v>
      </c>
      <c r="I62" s="52">
        <v>0.4</v>
      </c>
      <c r="J62" s="52">
        <v>14</v>
      </c>
      <c r="K62" s="52">
        <f t="shared" si="5"/>
        <v>10.080000000000002</v>
      </c>
      <c r="L62" s="52" t="s">
        <v>74</v>
      </c>
      <c r="M62" s="52" t="s">
        <v>37</v>
      </c>
    </row>
    <row r="63" spans="1:13" x14ac:dyDescent="0.25">
      <c r="A63" s="53">
        <v>3.24</v>
      </c>
      <c r="B63" s="52" t="s">
        <v>77</v>
      </c>
      <c r="C63" s="52" t="s">
        <v>38</v>
      </c>
      <c r="D63" s="52"/>
      <c r="E63" s="52">
        <v>91</v>
      </c>
      <c r="F63" s="52">
        <v>91.5</v>
      </c>
      <c r="G63" s="52"/>
      <c r="H63" s="52">
        <v>2.5</v>
      </c>
      <c r="I63" s="52">
        <v>0.5</v>
      </c>
      <c r="J63" s="52">
        <v>2</v>
      </c>
      <c r="K63" s="52">
        <f t="shared" si="5"/>
        <v>2.5</v>
      </c>
      <c r="L63" s="52" t="s">
        <v>74</v>
      </c>
      <c r="M63" s="52" t="s">
        <v>37</v>
      </c>
    </row>
    <row r="64" spans="1:13" x14ac:dyDescent="0.25">
      <c r="A64" s="52">
        <v>3.25</v>
      </c>
      <c r="B64" s="52" t="s">
        <v>77</v>
      </c>
      <c r="C64" s="52" t="s">
        <v>39</v>
      </c>
      <c r="D64" s="52"/>
      <c r="E64" s="52">
        <v>91</v>
      </c>
      <c r="F64" s="52">
        <v>91.6</v>
      </c>
      <c r="G64" s="52"/>
      <c r="H64" s="52">
        <v>3.5</v>
      </c>
      <c r="I64" s="52">
        <v>0.6</v>
      </c>
      <c r="J64" s="52">
        <v>2</v>
      </c>
      <c r="K64" s="52">
        <f t="shared" si="5"/>
        <v>4.2</v>
      </c>
      <c r="L64" s="52" t="s">
        <v>74</v>
      </c>
      <c r="M64" s="52" t="s">
        <v>37</v>
      </c>
    </row>
    <row r="65" spans="1:13" x14ac:dyDescent="0.25">
      <c r="A65" s="53">
        <v>3.26</v>
      </c>
      <c r="B65" s="52" t="s">
        <v>77</v>
      </c>
      <c r="C65" s="52" t="s">
        <v>40</v>
      </c>
      <c r="D65" s="52"/>
      <c r="E65" s="52">
        <v>91</v>
      </c>
      <c r="F65" s="52">
        <v>91.7</v>
      </c>
      <c r="G65" s="52"/>
      <c r="H65" s="52">
        <v>3.4</v>
      </c>
      <c r="I65" s="52">
        <v>0.7</v>
      </c>
      <c r="J65" s="52">
        <v>8</v>
      </c>
      <c r="K65" s="52">
        <f t="shared" si="5"/>
        <v>19.04</v>
      </c>
      <c r="L65" s="52" t="s">
        <v>74</v>
      </c>
      <c r="M65" s="52" t="s">
        <v>37</v>
      </c>
    </row>
    <row r="66" spans="1:13" x14ac:dyDescent="0.25">
      <c r="A66" s="52">
        <v>3.27</v>
      </c>
      <c r="B66" s="52" t="s">
        <v>77</v>
      </c>
      <c r="C66" s="52" t="s">
        <v>41</v>
      </c>
      <c r="D66" s="52"/>
      <c r="E66" s="52">
        <v>91</v>
      </c>
      <c r="F66" s="52">
        <v>91.75</v>
      </c>
      <c r="G66" s="52"/>
      <c r="H66" s="52">
        <v>3.6</v>
      </c>
      <c r="I66" s="52">
        <v>0.75</v>
      </c>
      <c r="J66" s="52">
        <v>4</v>
      </c>
      <c r="K66" s="52">
        <f t="shared" si="5"/>
        <v>10.8</v>
      </c>
      <c r="L66" s="52" t="s">
        <v>74</v>
      </c>
      <c r="M66" s="52" t="s">
        <v>37</v>
      </c>
    </row>
    <row r="67" spans="1:13" x14ac:dyDescent="0.25">
      <c r="A67" s="53">
        <v>3.28</v>
      </c>
      <c r="B67" s="52" t="s">
        <v>77</v>
      </c>
      <c r="C67" s="52" t="s">
        <v>42</v>
      </c>
      <c r="D67" s="52"/>
      <c r="E67" s="52">
        <v>91</v>
      </c>
      <c r="F67" s="52">
        <v>91.75</v>
      </c>
      <c r="G67" s="52"/>
      <c r="H67" s="52">
        <v>3.8</v>
      </c>
      <c r="I67" s="52">
        <v>0.75</v>
      </c>
      <c r="J67" s="52">
        <v>2</v>
      </c>
      <c r="K67" s="52">
        <f t="shared" si="5"/>
        <v>5.6999999999999993</v>
      </c>
      <c r="L67" s="52" t="s">
        <v>74</v>
      </c>
      <c r="M67" s="52" t="s">
        <v>37</v>
      </c>
    </row>
    <row r="68" spans="1:13" x14ac:dyDescent="0.25">
      <c r="A68" s="52">
        <v>3.29</v>
      </c>
      <c r="B68" s="52" t="s">
        <v>77</v>
      </c>
      <c r="C68" s="52" t="s">
        <v>43</v>
      </c>
      <c r="D68" s="52"/>
      <c r="E68" s="52">
        <v>91</v>
      </c>
      <c r="F68" s="52">
        <v>91.95</v>
      </c>
      <c r="G68" s="52"/>
      <c r="H68" s="52">
        <v>2.6</v>
      </c>
      <c r="I68" s="52">
        <v>0.95</v>
      </c>
      <c r="J68" s="52">
        <v>2</v>
      </c>
      <c r="K68" s="52">
        <f t="shared" si="5"/>
        <v>4.9399999999999995</v>
      </c>
      <c r="L68" s="52" t="s">
        <v>74</v>
      </c>
      <c r="M68" s="52" t="s">
        <v>37</v>
      </c>
    </row>
    <row r="69" spans="1:13" x14ac:dyDescent="0.25">
      <c r="A69" s="53">
        <v>3.3</v>
      </c>
      <c r="B69" s="52" t="s">
        <v>77</v>
      </c>
      <c r="C69" s="52" t="s">
        <v>44</v>
      </c>
      <c r="D69" s="52" t="s">
        <v>45</v>
      </c>
      <c r="E69" s="52"/>
      <c r="F69" s="52"/>
      <c r="G69" s="52"/>
      <c r="H69" s="52">
        <v>1.7</v>
      </c>
      <c r="I69" s="52">
        <v>0.5</v>
      </c>
      <c r="J69" s="52">
        <v>4</v>
      </c>
      <c r="K69" s="52">
        <f t="shared" si="5"/>
        <v>3.4</v>
      </c>
      <c r="L69" s="52" t="s">
        <v>74</v>
      </c>
      <c r="M69" s="52"/>
    </row>
    <row r="70" spans="1:13" x14ac:dyDescent="0.25">
      <c r="A70" s="52">
        <v>3.31</v>
      </c>
      <c r="B70" s="52" t="s">
        <v>77</v>
      </c>
      <c r="C70" s="52" t="s">
        <v>46</v>
      </c>
      <c r="D70" s="52"/>
      <c r="E70" s="52">
        <v>91.6</v>
      </c>
      <c r="F70" s="52">
        <v>93.54</v>
      </c>
      <c r="G70" s="52"/>
      <c r="H70" s="52">
        <v>0.4</v>
      </c>
      <c r="I70" s="52">
        <v>1.9400000000000119</v>
      </c>
      <c r="J70" s="52">
        <v>6</v>
      </c>
      <c r="K70" s="52">
        <f t="shared" si="5"/>
        <v>4.656000000000029</v>
      </c>
      <c r="L70" s="52" t="s">
        <v>74</v>
      </c>
      <c r="M70" s="52" t="s">
        <v>37</v>
      </c>
    </row>
    <row r="71" spans="1:13" x14ac:dyDescent="0.25">
      <c r="A71" s="53">
        <v>3.32</v>
      </c>
      <c r="B71" s="52" t="s">
        <v>77</v>
      </c>
      <c r="C71" s="52" t="s">
        <v>47</v>
      </c>
      <c r="D71" s="52"/>
      <c r="E71" s="52">
        <v>91.7</v>
      </c>
      <c r="F71" s="52">
        <v>93.54</v>
      </c>
      <c r="G71" s="52"/>
      <c r="H71" s="52">
        <v>0.5</v>
      </c>
      <c r="I71" s="52">
        <v>1.8400000000000034</v>
      </c>
      <c r="J71" s="52">
        <v>10</v>
      </c>
      <c r="K71" s="52">
        <f t="shared" si="5"/>
        <v>9.2000000000000171</v>
      </c>
      <c r="L71" s="52" t="s">
        <v>74</v>
      </c>
      <c r="M71" s="52" t="s">
        <v>37</v>
      </c>
    </row>
    <row r="72" spans="1:13" x14ac:dyDescent="0.25">
      <c r="A72" s="52">
        <v>3.33</v>
      </c>
      <c r="B72" s="52" t="s">
        <v>77</v>
      </c>
      <c r="C72" s="52" t="s">
        <v>48</v>
      </c>
      <c r="D72" s="52"/>
      <c r="E72" s="52">
        <v>91.7</v>
      </c>
      <c r="F72" s="52">
        <v>93.54</v>
      </c>
      <c r="G72" s="52"/>
      <c r="H72" s="52">
        <v>0.5</v>
      </c>
      <c r="I72" s="52">
        <v>1.8400000000000034</v>
      </c>
      <c r="J72" s="52">
        <v>10</v>
      </c>
      <c r="K72" s="52">
        <f t="shared" si="5"/>
        <v>9.2000000000000171</v>
      </c>
      <c r="L72" s="52" t="s">
        <v>74</v>
      </c>
      <c r="M72" s="52" t="s">
        <v>37</v>
      </c>
    </row>
    <row r="73" spans="1:13" x14ac:dyDescent="0.25">
      <c r="A73" s="53">
        <v>3.34</v>
      </c>
      <c r="B73" s="52" t="s">
        <v>77</v>
      </c>
      <c r="C73" s="52" t="s">
        <v>49</v>
      </c>
      <c r="D73" s="52"/>
      <c r="E73" s="52">
        <v>91.9</v>
      </c>
      <c r="F73" s="52">
        <v>93.54</v>
      </c>
      <c r="G73" s="52"/>
      <c r="H73" s="52">
        <v>0.5</v>
      </c>
      <c r="I73" s="52">
        <v>1.6400000000000006</v>
      </c>
      <c r="J73" s="52">
        <v>4</v>
      </c>
      <c r="K73" s="52">
        <f t="shared" si="5"/>
        <v>3.2800000000000011</v>
      </c>
      <c r="L73" s="52" t="s">
        <v>74</v>
      </c>
      <c r="M73" s="52" t="s">
        <v>37</v>
      </c>
    </row>
    <row r="74" spans="1:13" x14ac:dyDescent="0.25">
      <c r="A74" s="52">
        <v>3.35</v>
      </c>
      <c r="B74" s="52" t="s">
        <v>77</v>
      </c>
      <c r="C74" s="52" t="s">
        <v>50</v>
      </c>
      <c r="D74" s="52"/>
      <c r="E74" s="52">
        <v>91.75</v>
      </c>
      <c r="F74" s="52">
        <v>93.54</v>
      </c>
      <c r="G74" s="52"/>
      <c r="H74" s="52">
        <v>0.5</v>
      </c>
      <c r="I74" s="52">
        <v>1.7900000000000063</v>
      </c>
      <c r="J74" s="52">
        <v>4</v>
      </c>
      <c r="K74" s="52">
        <f t="shared" si="5"/>
        <v>3.5800000000000125</v>
      </c>
      <c r="L74" s="52" t="s">
        <v>74</v>
      </c>
      <c r="M74" s="52" t="s">
        <v>37</v>
      </c>
    </row>
    <row r="75" spans="1:13" x14ac:dyDescent="0.25">
      <c r="A75" s="53">
        <v>3.36</v>
      </c>
      <c r="B75" s="52" t="s">
        <v>77</v>
      </c>
      <c r="C75" s="52" t="s">
        <v>51</v>
      </c>
      <c r="D75" s="52"/>
      <c r="E75" s="52">
        <v>91.4</v>
      </c>
      <c r="F75" s="52">
        <v>93.54</v>
      </c>
      <c r="G75" s="52"/>
      <c r="H75" s="52">
        <v>0.4</v>
      </c>
      <c r="I75" s="52">
        <v>2.1400000000000006</v>
      </c>
      <c r="J75" s="52">
        <v>24</v>
      </c>
      <c r="K75" s="52">
        <f t="shared" si="5"/>
        <v>20.544000000000008</v>
      </c>
      <c r="L75" s="52" t="s">
        <v>74</v>
      </c>
      <c r="M75" s="52" t="s">
        <v>37</v>
      </c>
    </row>
    <row r="76" spans="1:13" x14ac:dyDescent="0.25">
      <c r="A76" s="52">
        <v>3.37</v>
      </c>
      <c r="B76" s="52" t="s">
        <v>77</v>
      </c>
      <c r="C76" s="52" t="s">
        <v>52</v>
      </c>
      <c r="D76" s="52"/>
      <c r="E76" s="52">
        <v>91.5</v>
      </c>
      <c r="F76" s="52">
        <v>93.54</v>
      </c>
      <c r="G76" s="52"/>
      <c r="H76" s="52">
        <v>0.4</v>
      </c>
      <c r="I76" s="52">
        <v>2.0400000000000063</v>
      </c>
      <c r="J76" s="52">
        <v>8</v>
      </c>
      <c r="K76" s="52">
        <f t="shared" si="5"/>
        <v>6.52800000000002</v>
      </c>
      <c r="L76" s="52" t="s">
        <v>74</v>
      </c>
      <c r="M76" s="52" t="s">
        <v>37</v>
      </c>
    </row>
    <row r="77" spans="1:13" x14ac:dyDescent="0.25">
      <c r="A77" s="53">
        <v>3.38</v>
      </c>
      <c r="B77" s="52" t="s">
        <v>77</v>
      </c>
      <c r="C77" s="52"/>
      <c r="D77" s="52"/>
      <c r="E77" s="52"/>
      <c r="F77" s="52"/>
      <c r="G77" s="52"/>
      <c r="H77" s="52"/>
      <c r="I77" s="52"/>
      <c r="J77" s="52"/>
      <c r="K77" s="52"/>
      <c r="L77" s="52"/>
      <c r="M77" s="52"/>
    </row>
    <row r="78" spans="1:13" x14ac:dyDescent="0.25">
      <c r="A78" s="52">
        <v>3.39</v>
      </c>
      <c r="B78" s="52" t="s">
        <v>77</v>
      </c>
      <c r="C78" s="52" t="s">
        <v>53</v>
      </c>
      <c r="D78" s="52"/>
      <c r="E78" s="52">
        <v>93.04</v>
      </c>
      <c r="F78" s="52">
        <v>93.54</v>
      </c>
      <c r="G78" s="52"/>
      <c r="H78" s="52">
        <v>7</v>
      </c>
      <c r="I78" s="52">
        <v>2</v>
      </c>
      <c r="J78" s="52">
        <v>2</v>
      </c>
      <c r="K78" s="52">
        <v>43.75</v>
      </c>
      <c r="L78" s="52" t="s">
        <v>74</v>
      </c>
      <c r="M78" s="52" t="s">
        <v>37</v>
      </c>
    </row>
    <row r="79" spans="1:13" ht="17.25" x14ac:dyDescent="0.35">
      <c r="A79" s="40">
        <v>4</v>
      </c>
      <c r="B79" s="40" t="s">
        <v>71</v>
      </c>
      <c r="C79" s="41"/>
      <c r="D79" s="41"/>
      <c r="E79" s="41"/>
      <c r="F79" s="41"/>
      <c r="G79" s="41"/>
      <c r="H79" s="41"/>
      <c r="I79" s="41"/>
      <c r="J79" s="41"/>
      <c r="K79" s="42">
        <f>SUM(K40:K78)</f>
        <v>377.86200000000019</v>
      </c>
      <c r="L79" s="44" t="str">
        <f>L78</f>
        <v>Sqm</v>
      </c>
      <c r="M79" s="44" t="str">
        <f>M78</f>
        <v>RA 2</v>
      </c>
    </row>
    <row r="80" spans="1:13" x14ac:dyDescent="0.25">
      <c r="A80" s="52">
        <v>4.0999999999999996</v>
      </c>
      <c r="B80" s="52" t="s">
        <v>78</v>
      </c>
      <c r="C80" s="52" t="s">
        <v>46</v>
      </c>
      <c r="D80" s="52"/>
      <c r="E80" s="52">
        <v>93.54</v>
      </c>
      <c r="F80" s="52">
        <v>99.54</v>
      </c>
      <c r="G80" s="52">
        <v>0.8</v>
      </c>
      <c r="H80" s="52"/>
      <c r="I80" s="52">
        <f>6-0.286607142857143</f>
        <v>5.7133928571428569</v>
      </c>
      <c r="J80" s="52">
        <v>14</v>
      </c>
      <c r="K80" s="52">
        <f>PRODUCT(G80:J80)</f>
        <v>63.99</v>
      </c>
      <c r="L80" s="52" t="s">
        <v>74</v>
      </c>
      <c r="M80" s="52" t="s">
        <v>37</v>
      </c>
    </row>
    <row r="81" spans="1:13" x14ac:dyDescent="0.25">
      <c r="A81" s="52">
        <v>4.2</v>
      </c>
      <c r="B81" s="52" t="s">
        <v>78</v>
      </c>
      <c r="C81" s="52" t="s">
        <v>47</v>
      </c>
      <c r="D81" s="52"/>
      <c r="E81" s="52">
        <v>93.54</v>
      </c>
      <c r="F81" s="52">
        <v>94.656000000000006</v>
      </c>
      <c r="G81" s="52">
        <v>0.8</v>
      </c>
      <c r="H81" s="52"/>
      <c r="I81" s="52">
        <v>1.1160000000000001</v>
      </c>
      <c r="J81" s="52">
        <v>10</v>
      </c>
      <c r="K81" s="52">
        <f t="shared" ref="K81:K94" si="6">PRODUCT(G81:J81)</f>
        <v>8.9280000000000008</v>
      </c>
      <c r="L81" s="52" t="s">
        <v>74</v>
      </c>
      <c r="M81" s="52" t="s">
        <v>54</v>
      </c>
    </row>
    <row r="82" spans="1:13" x14ac:dyDescent="0.25">
      <c r="A82" s="52">
        <v>4.3</v>
      </c>
      <c r="B82" s="52" t="s">
        <v>78</v>
      </c>
      <c r="C82" s="52" t="s">
        <v>48</v>
      </c>
      <c r="D82" s="52"/>
      <c r="E82" s="52">
        <v>93.54</v>
      </c>
      <c r="F82" s="52">
        <v>94.656000000000006</v>
      </c>
      <c r="G82" s="52">
        <v>0.8</v>
      </c>
      <c r="H82" s="52"/>
      <c r="I82" s="52">
        <v>1.1160000000000001</v>
      </c>
      <c r="J82" s="52">
        <f>J81</f>
        <v>10</v>
      </c>
      <c r="K82" s="52">
        <f t="shared" si="6"/>
        <v>8.9280000000000008</v>
      </c>
      <c r="L82" s="52" t="s">
        <v>74</v>
      </c>
      <c r="M82" s="52" t="s">
        <v>54</v>
      </c>
    </row>
    <row r="83" spans="1:13" x14ac:dyDescent="0.25">
      <c r="A83" s="52">
        <v>4.4000000000000004</v>
      </c>
      <c r="B83" s="52" t="s">
        <v>78</v>
      </c>
      <c r="C83" s="52" t="s">
        <v>49</v>
      </c>
      <c r="D83" s="52"/>
      <c r="E83" s="52">
        <v>93.54</v>
      </c>
      <c r="F83" s="52">
        <v>94.656000000000006</v>
      </c>
      <c r="G83" s="52">
        <v>1</v>
      </c>
      <c r="H83" s="52"/>
      <c r="I83" s="52">
        <v>1.1160000000000001</v>
      </c>
      <c r="J83" s="52">
        <v>4</v>
      </c>
      <c r="K83" s="52">
        <f t="shared" si="6"/>
        <v>4.4640000000000004</v>
      </c>
      <c r="L83" s="52" t="s">
        <v>74</v>
      </c>
      <c r="M83" s="52" t="s">
        <v>68</v>
      </c>
    </row>
    <row r="84" spans="1:13" x14ac:dyDescent="0.25">
      <c r="A84" s="52">
        <v>4.5</v>
      </c>
      <c r="B84" s="52" t="s">
        <v>78</v>
      </c>
      <c r="C84" s="52" t="s">
        <v>50</v>
      </c>
      <c r="D84" s="52"/>
      <c r="E84" s="52">
        <v>93.54</v>
      </c>
      <c r="F84" s="52">
        <v>94.656000000000006</v>
      </c>
      <c r="G84" s="52">
        <v>1</v>
      </c>
      <c r="H84" s="52"/>
      <c r="I84" s="52">
        <v>1.1160000000000001</v>
      </c>
      <c r="J84" s="52">
        <v>4</v>
      </c>
      <c r="K84" s="52">
        <f t="shared" si="6"/>
        <v>4.4640000000000004</v>
      </c>
      <c r="L84" s="52" t="s">
        <v>74</v>
      </c>
      <c r="M84" s="52" t="s">
        <v>68</v>
      </c>
    </row>
    <row r="85" spans="1:13" x14ac:dyDescent="0.25">
      <c r="A85" s="52">
        <v>4.5999999999999996</v>
      </c>
      <c r="B85" s="52" t="s">
        <v>78</v>
      </c>
      <c r="C85" s="52" t="s">
        <v>51</v>
      </c>
      <c r="D85" s="52"/>
      <c r="E85" s="52">
        <v>93.54</v>
      </c>
      <c r="F85" s="52">
        <v>94.656000000000006</v>
      </c>
      <c r="G85" s="52">
        <v>0.4</v>
      </c>
      <c r="H85" s="52"/>
      <c r="I85" s="52">
        <v>1.1160000000000001</v>
      </c>
      <c r="J85" s="52">
        <v>22</v>
      </c>
      <c r="K85" s="52">
        <f t="shared" si="6"/>
        <v>9.820800000000002</v>
      </c>
      <c r="L85" s="52" t="s">
        <v>74</v>
      </c>
      <c r="M85" s="52" t="s">
        <v>55</v>
      </c>
    </row>
    <row r="86" spans="1:13" x14ac:dyDescent="0.25">
      <c r="A86" s="52">
        <v>4.7</v>
      </c>
      <c r="B86" s="52" t="s">
        <v>78</v>
      </c>
      <c r="C86" s="52" t="s">
        <v>52</v>
      </c>
      <c r="D86" s="52"/>
      <c r="E86" s="52">
        <v>93.54</v>
      </c>
      <c r="F86" s="52">
        <v>94.656000000000006</v>
      </c>
      <c r="G86" s="52">
        <v>0.4</v>
      </c>
      <c r="H86" s="52"/>
      <c r="I86" s="52">
        <v>1.1160000000000001</v>
      </c>
      <c r="J86" s="52">
        <v>6</v>
      </c>
      <c r="K86" s="52">
        <f t="shared" si="6"/>
        <v>2.6784000000000003</v>
      </c>
      <c r="L86" s="52" t="s">
        <v>74</v>
      </c>
      <c r="M86" s="52" t="s">
        <v>56</v>
      </c>
    </row>
    <row r="87" spans="1:13" x14ac:dyDescent="0.25">
      <c r="A87" s="54"/>
      <c r="B87" s="52"/>
      <c r="C87" s="54"/>
      <c r="D87" s="54"/>
      <c r="E87" s="54"/>
      <c r="F87" s="54"/>
      <c r="G87" s="54"/>
      <c r="H87" s="54"/>
      <c r="I87" s="54"/>
      <c r="J87" s="54"/>
      <c r="K87" s="52"/>
      <c r="L87" s="52"/>
      <c r="M87" s="54"/>
    </row>
    <row r="88" spans="1:13" x14ac:dyDescent="0.25">
      <c r="A88" s="52">
        <v>4.9000000000000004</v>
      </c>
      <c r="B88" s="52" t="s">
        <v>78</v>
      </c>
      <c r="C88" s="52" t="s">
        <v>46</v>
      </c>
      <c r="D88" s="52"/>
      <c r="E88" s="52">
        <v>93.54</v>
      </c>
      <c r="F88" s="52">
        <v>99.54</v>
      </c>
      <c r="G88" s="52"/>
      <c r="H88" s="52">
        <v>0.4</v>
      </c>
      <c r="I88" s="52">
        <v>5.7133928571428569</v>
      </c>
      <c r="J88" s="52">
        <v>14</v>
      </c>
      <c r="K88" s="52">
        <f t="shared" si="6"/>
        <v>31.995000000000001</v>
      </c>
      <c r="L88" s="52" t="s">
        <v>74</v>
      </c>
      <c r="M88" s="52" t="s">
        <v>37</v>
      </c>
    </row>
    <row r="89" spans="1:13" x14ac:dyDescent="0.25">
      <c r="A89" s="53">
        <v>4.0999999999999996</v>
      </c>
      <c r="B89" s="52" t="s">
        <v>78</v>
      </c>
      <c r="C89" s="52" t="s">
        <v>47</v>
      </c>
      <c r="D89" s="52"/>
      <c r="E89" s="52">
        <v>93.54</v>
      </c>
      <c r="F89" s="52">
        <v>94.656000000000006</v>
      </c>
      <c r="G89" s="52"/>
      <c r="H89" s="52">
        <v>0.5</v>
      </c>
      <c r="I89" s="52">
        <v>1.1160000000000001</v>
      </c>
      <c r="J89" s="52">
        <v>10</v>
      </c>
      <c r="K89" s="52">
        <f t="shared" si="6"/>
        <v>5.58</v>
      </c>
      <c r="L89" s="52" t="s">
        <v>74</v>
      </c>
      <c r="M89" s="52" t="s">
        <v>54</v>
      </c>
    </row>
    <row r="90" spans="1:13" x14ac:dyDescent="0.25">
      <c r="A90" s="52">
        <v>4.1100000000000003</v>
      </c>
      <c r="B90" s="52" t="s">
        <v>78</v>
      </c>
      <c r="C90" s="52" t="s">
        <v>48</v>
      </c>
      <c r="D90" s="52"/>
      <c r="E90" s="52">
        <v>93.54</v>
      </c>
      <c r="F90" s="52">
        <v>94.656000000000006</v>
      </c>
      <c r="G90" s="52"/>
      <c r="H90" s="52">
        <v>0.5</v>
      </c>
      <c r="I90" s="52">
        <v>1.1160000000000001</v>
      </c>
      <c r="J90" s="52">
        <v>10</v>
      </c>
      <c r="K90" s="52">
        <f t="shared" si="6"/>
        <v>5.58</v>
      </c>
      <c r="L90" s="52" t="s">
        <v>74</v>
      </c>
      <c r="M90" s="52" t="s">
        <v>54</v>
      </c>
    </row>
    <row r="91" spans="1:13" x14ac:dyDescent="0.25">
      <c r="A91" s="52">
        <v>4.12</v>
      </c>
      <c r="B91" s="52" t="s">
        <v>78</v>
      </c>
      <c r="C91" s="52" t="s">
        <v>49</v>
      </c>
      <c r="D91" s="52"/>
      <c r="E91" s="52">
        <v>93.54</v>
      </c>
      <c r="F91" s="52">
        <v>94.656000000000006</v>
      </c>
      <c r="G91" s="52"/>
      <c r="H91" s="52">
        <v>0.5</v>
      </c>
      <c r="I91" s="52">
        <v>1.1160000000000001</v>
      </c>
      <c r="J91" s="52">
        <v>4</v>
      </c>
      <c r="K91" s="52">
        <f t="shared" si="6"/>
        <v>2.2320000000000002</v>
      </c>
      <c r="L91" s="52" t="s">
        <v>74</v>
      </c>
      <c r="M91" s="52" t="s">
        <v>68</v>
      </c>
    </row>
    <row r="92" spans="1:13" x14ac:dyDescent="0.25">
      <c r="A92" s="53">
        <v>4.13</v>
      </c>
      <c r="B92" s="52" t="s">
        <v>78</v>
      </c>
      <c r="C92" s="52" t="s">
        <v>50</v>
      </c>
      <c r="D92" s="52"/>
      <c r="E92" s="52">
        <v>93.54</v>
      </c>
      <c r="F92" s="52">
        <v>94.656000000000006</v>
      </c>
      <c r="G92" s="52"/>
      <c r="H92" s="52">
        <v>0.5</v>
      </c>
      <c r="I92" s="52">
        <v>1.1160000000000001</v>
      </c>
      <c r="J92" s="52">
        <v>4</v>
      </c>
      <c r="K92" s="52">
        <f t="shared" si="6"/>
        <v>2.2320000000000002</v>
      </c>
      <c r="L92" s="52" t="s">
        <v>74</v>
      </c>
      <c r="M92" s="52" t="s">
        <v>68</v>
      </c>
    </row>
    <row r="93" spans="1:13" x14ac:dyDescent="0.25">
      <c r="A93" s="52">
        <v>4.1399999999999997</v>
      </c>
      <c r="B93" s="52" t="s">
        <v>78</v>
      </c>
      <c r="C93" s="52" t="s">
        <v>51</v>
      </c>
      <c r="D93" s="52"/>
      <c r="E93" s="52">
        <v>93.54</v>
      </c>
      <c r="F93" s="52">
        <v>94.656000000000006</v>
      </c>
      <c r="G93" s="52"/>
      <c r="H93" s="52">
        <v>0.4</v>
      </c>
      <c r="I93" s="52">
        <v>1.1160000000000001</v>
      </c>
      <c r="J93" s="52">
        <v>22</v>
      </c>
      <c r="K93" s="52">
        <f t="shared" si="6"/>
        <v>9.820800000000002</v>
      </c>
      <c r="L93" s="52" t="s">
        <v>74</v>
      </c>
      <c r="M93" s="52" t="s">
        <v>55</v>
      </c>
    </row>
    <row r="94" spans="1:13" x14ac:dyDescent="0.25">
      <c r="A94" s="52">
        <v>4.1500000000000004</v>
      </c>
      <c r="B94" s="52" t="s">
        <v>78</v>
      </c>
      <c r="C94" s="52" t="s">
        <v>52</v>
      </c>
      <c r="D94" s="52"/>
      <c r="E94" s="52">
        <v>93.54</v>
      </c>
      <c r="F94" s="52">
        <v>94.656000000000006</v>
      </c>
      <c r="G94" s="52"/>
      <c r="H94" s="52">
        <v>0.4</v>
      </c>
      <c r="I94" s="52">
        <v>1.1160000000000001</v>
      </c>
      <c r="J94" s="52">
        <v>6</v>
      </c>
      <c r="K94" s="52">
        <f t="shared" si="6"/>
        <v>2.6784000000000003</v>
      </c>
      <c r="L94" s="52" t="s">
        <v>74</v>
      </c>
      <c r="M94" s="52" t="s">
        <v>56</v>
      </c>
    </row>
    <row r="95" spans="1:13" ht="17.25" x14ac:dyDescent="0.35">
      <c r="A95" s="40"/>
      <c r="B95" s="40" t="str">
        <f>B94</f>
        <v>Shuttering 0--3 MTRS</v>
      </c>
      <c r="C95" s="41"/>
      <c r="D95" s="41"/>
      <c r="E95" s="41"/>
      <c r="F95" s="41"/>
      <c r="G95" s="41"/>
      <c r="H95" s="41"/>
      <c r="I95" s="41"/>
      <c r="J95" s="41"/>
      <c r="K95" s="42">
        <f>SUM(K80:K94)</f>
        <v>163.39140000000003</v>
      </c>
      <c r="L95" s="44" t="str">
        <f>L94</f>
        <v>Sqm</v>
      </c>
      <c r="M95" s="44" t="s">
        <v>37</v>
      </c>
    </row>
    <row r="96" spans="1:13" s="62" customFormat="1" x14ac:dyDescent="0.25">
      <c r="A96" s="52">
        <v>3.1</v>
      </c>
      <c r="B96" s="52" t="s">
        <v>82</v>
      </c>
      <c r="C96" s="52" t="s">
        <v>33</v>
      </c>
      <c r="D96" s="52"/>
      <c r="E96" s="52">
        <v>91</v>
      </c>
      <c r="F96" s="52">
        <v>91.5</v>
      </c>
      <c r="G96" s="52">
        <v>3</v>
      </c>
      <c r="H96" s="52"/>
      <c r="I96" s="52">
        <v>0.1</v>
      </c>
      <c r="J96" s="52">
        <v>2</v>
      </c>
      <c r="K96" s="52">
        <f>PRODUCT(G96:J96)</f>
        <v>0.60000000000000009</v>
      </c>
      <c r="L96" s="52" t="s">
        <v>74</v>
      </c>
      <c r="M96" s="52" t="s">
        <v>37</v>
      </c>
    </row>
    <row r="97" spans="1:13" s="62" customFormat="1" x14ac:dyDescent="0.25">
      <c r="A97" s="52">
        <v>3.2</v>
      </c>
      <c r="B97" s="52" t="s">
        <v>82</v>
      </c>
      <c r="C97" s="52" t="s">
        <v>35</v>
      </c>
      <c r="D97" s="52"/>
      <c r="E97" s="52">
        <v>91</v>
      </c>
      <c r="F97" s="52">
        <v>91.6</v>
      </c>
      <c r="G97" s="52">
        <v>3.4</v>
      </c>
      <c r="H97" s="52"/>
      <c r="I97" s="52">
        <v>0.1</v>
      </c>
      <c r="J97" s="52">
        <v>2</v>
      </c>
      <c r="K97" s="52">
        <f t="shared" ref="K97:K105" si="7">PRODUCT(G97:J97)</f>
        <v>0.68</v>
      </c>
      <c r="L97" s="52" t="s">
        <v>74</v>
      </c>
      <c r="M97" s="52" t="s">
        <v>37</v>
      </c>
    </row>
    <row r="98" spans="1:13" s="62" customFormat="1" x14ac:dyDescent="0.25">
      <c r="A98" s="52">
        <v>3.3</v>
      </c>
      <c r="B98" s="52" t="s">
        <v>82</v>
      </c>
      <c r="C98" s="52" t="s">
        <v>36</v>
      </c>
      <c r="D98" s="52"/>
      <c r="E98" s="52">
        <v>91</v>
      </c>
      <c r="F98" s="52">
        <v>91.4</v>
      </c>
      <c r="G98" s="52">
        <v>1.8</v>
      </c>
      <c r="H98" s="52"/>
      <c r="I98" s="52">
        <v>0.1</v>
      </c>
      <c r="J98" s="52">
        <v>14</v>
      </c>
      <c r="K98" s="52">
        <f t="shared" si="7"/>
        <v>2.5200000000000005</v>
      </c>
      <c r="L98" s="52" t="s">
        <v>74</v>
      </c>
      <c r="M98" s="52" t="s">
        <v>37</v>
      </c>
    </row>
    <row r="99" spans="1:13" s="62" customFormat="1" x14ac:dyDescent="0.25">
      <c r="A99" s="52">
        <v>3.4</v>
      </c>
      <c r="B99" s="52" t="s">
        <v>82</v>
      </c>
      <c r="C99" s="52" t="s">
        <v>38</v>
      </c>
      <c r="D99" s="52"/>
      <c r="E99" s="52">
        <v>91</v>
      </c>
      <c r="F99" s="52">
        <v>91.5</v>
      </c>
      <c r="G99" s="52">
        <v>2.5</v>
      </c>
      <c r="H99" s="52"/>
      <c r="I99" s="52">
        <v>0.1</v>
      </c>
      <c r="J99" s="52">
        <v>2</v>
      </c>
      <c r="K99" s="52">
        <f t="shared" si="7"/>
        <v>0.5</v>
      </c>
      <c r="L99" s="52" t="s">
        <v>74</v>
      </c>
      <c r="M99" s="52" t="s">
        <v>37</v>
      </c>
    </row>
    <row r="100" spans="1:13" s="62" customFormat="1" x14ac:dyDescent="0.25">
      <c r="A100" s="52">
        <v>3.5</v>
      </c>
      <c r="B100" s="52" t="s">
        <v>82</v>
      </c>
      <c r="C100" s="52" t="s">
        <v>39</v>
      </c>
      <c r="D100" s="52"/>
      <c r="E100" s="52">
        <v>91</v>
      </c>
      <c r="F100" s="52">
        <v>91.6</v>
      </c>
      <c r="G100" s="52">
        <v>3.3</v>
      </c>
      <c r="H100" s="52"/>
      <c r="I100" s="52">
        <v>0.1</v>
      </c>
      <c r="J100" s="52">
        <v>2</v>
      </c>
      <c r="K100" s="52">
        <f t="shared" si="7"/>
        <v>0.66</v>
      </c>
      <c r="L100" s="52" t="s">
        <v>74</v>
      </c>
      <c r="M100" s="52" t="s">
        <v>37</v>
      </c>
    </row>
    <row r="101" spans="1:13" s="62" customFormat="1" x14ac:dyDescent="0.25">
      <c r="A101" s="52">
        <v>3.6</v>
      </c>
      <c r="B101" s="52" t="s">
        <v>82</v>
      </c>
      <c r="C101" s="52" t="s">
        <v>40</v>
      </c>
      <c r="D101" s="52"/>
      <c r="E101" s="52">
        <v>91</v>
      </c>
      <c r="F101" s="52">
        <v>91.7</v>
      </c>
      <c r="G101" s="52">
        <v>3.7</v>
      </c>
      <c r="H101" s="52"/>
      <c r="I101" s="52">
        <v>0.1</v>
      </c>
      <c r="J101" s="52">
        <v>8</v>
      </c>
      <c r="K101" s="52">
        <f t="shared" si="7"/>
        <v>2.9600000000000004</v>
      </c>
      <c r="L101" s="52" t="s">
        <v>74</v>
      </c>
      <c r="M101" s="52" t="s">
        <v>37</v>
      </c>
    </row>
    <row r="102" spans="1:13" s="62" customFormat="1" x14ac:dyDescent="0.25">
      <c r="A102" s="52">
        <v>3.7</v>
      </c>
      <c r="B102" s="52" t="s">
        <v>82</v>
      </c>
      <c r="C102" s="52" t="s">
        <v>41</v>
      </c>
      <c r="D102" s="52"/>
      <c r="E102" s="52">
        <v>91</v>
      </c>
      <c r="F102" s="52">
        <v>91.75</v>
      </c>
      <c r="G102" s="52">
        <v>4.0999999999999996</v>
      </c>
      <c r="H102" s="52"/>
      <c r="I102" s="52">
        <v>0.1</v>
      </c>
      <c r="J102" s="52">
        <v>4</v>
      </c>
      <c r="K102" s="52">
        <f t="shared" si="7"/>
        <v>1.64</v>
      </c>
      <c r="L102" s="52" t="s">
        <v>74</v>
      </c>
      <c r="M102" s="52" t="s">
        <v>37</v>
      </c>
    </row>
    <row r="103" spans="1:13" s="62" customFormat="1" x14ac:dyDescent="0.25">
      <c r="A103" s="52">
        <v>3.8</v>
      </c>
      <c r="B103" s="52" t="s">
        <v>82</v>
      </c>
      <c r="C103" s="52" t="s">
        <v>42</v>
      </c>
      <c r="D103" s="52"/>
      <c r="E103" s="52">
        <v>91</v>
      </c>
      <c r="F103" s="52">
        <v>91.75</v>
      </c>
      <c r="G103" s="52">
        <v>5.15</v>
      </c>
      <c r="H103" s="52"/>
      <c r="I103" s="52">
        <v>0.1</v>
      </c>
      <c r="J103" s="52">
        <v>2</v>
      </c>
      <c r="K103" s="52">
        <f t="shared" si="7"/>
        <v>1.03</v>
      </c>
      <c r="L103" s="52" t="s">
        <v>74</v>
      </c>
      <c r="M103" s="52" t="s">
        <v>37</v>
      </c>
    </row>
    <row r="104" spans="1:13" s="62" customFormat="1" x14ac:dyDescent="0.25">
      <c r="A104" s="52">
        <v>3.9</v>
      </c>
      <c r="B104" s="52" t="s">
        <v>82</v>
      </c>
      <c r="C104" s="52" t="s">
        <v>43</v>
      </c>
      <c r="D104" s="52"/>
      <c r="E104" s="52">
        <v>91</v>
      </c>
      <c r="F104" s="52">
        <v>91.95</v>
      </c>
      <c r="G104" s="52">
        <v>5.45</v>
      </c>
      <c r="H104" s="52"/>
      <c r="I104" s="52">
        <v>0.1</v>
      </c>
      <c r="J104" s="52">
        <v>2</v>
      </c>
      <c r="K104" s="52">
        <f t="shared" si="7"/>
        <v>1.0900000000000001</v>
      </c>
      <c r="L104" s="52" t="s">
        <v>74</v>
      </c>
      <c r="M104" s="52" t="s">
        <v>37</v>
      </c>
    </row>
    <row r="105" spans="1:13" s="62" customFormat="1" x14ac:dyDescent="0.25">
      <c r="A105" s="53">
        <v>3.1</v>
      </c>
      <c r="B105" s="52" t="s">
        <v>82</v>
      </c>
      <c r="C105" s="52" t="s">
        <v>44</v>
      </c>
      <c r="D105" s="52" t="s">
        <v>45</v>
      </c>
      <c r="E105" s="52"/>
      <c r="F105" s="52"/>
      <c r="G105" s="52">
        <v>3</v>
      </c>
      <c r="H105" s="52"/>
      <c r="I105" s="52">
        <v>0.1</v>
      </c>
      <c r="J105" s="52">
        <v>4</v>
      </c>
      <c r="K105" s="52">
        <f t="shared" si="7"/>
        <v>1.2000000000000002</v>
      </c>
      <c r="L105" s="52" t="s">
        <v>74</v>
      </c>
      <c r="M105" s="52"/>
    </row>
    <row r="106" spans="1:13" s="62" customFormat="1" x14ac:dyDescent="0.25">
      <c r="A106" s="52"/>
      <c r="B106" s="52"/>
      <c r="C106" s="52"/>
      <c r="D106" s="52"/>
      <c r="E106" s="52"/>
      <c r="F106" s="52"/>
      <c r="G106" s="52"/>
      <c r="H106" s="52"/>
      <c r="I106" s="52"/>
      <c r="J106" s="52"/>
      <c r="K106" s="52"/>
      <c r="L106" s="52"/>
      <c r="M106" s="52"/>
    </row>
    <row r="107" spans="1:13" s="62" customFormat="1" x14ac:dyDescent="0.25">
      <c r="A107" s="52">
        <v>3.1</v>
      </c>
      <c r="B107" s="52" t="s">
        <v>82</v>
      </c>
      <c r="C107" s="52" t="s">
        <v>33</v>
      </c>
      <c r="D107" s="52"/>
      <c r="E107" s="52">
        <v>91</v>
      </c>
      <c r="F107" s="52">
        <v>91.5</v>
      </c>
      <c r="G107" s="52">
        <v>3</v>
      </c>
      <c r="H107" s="52"/>
      <c r="I107" s="52">
        <v>0.1</v>
      </c>
      <c r="J107" s="52">
        <v>2</v>
      </c>
      <c r="K107" s="52">
        <f>PRODUCT(G107:J107)</f>
        <v>0.60000000000000009</v>
      </c>
      <c r="L107" s="52" t="s">
        <v>74</v>
      </c>
      <c r="M107" s="52" t="s">
        <v>37</v>
      </c>
    </row>
    <row r="108" spans="1:13" s="62" customFormat="1" x14ac:dyDescent="0.25">
      <c r="A108" s="52">
        <v>3.2</v>
      </c>
      <c r="B108" s="52" t="s">
        <v>82</v>
      </c>
      <c r="C108" s="52" t="s">
        <v>35</v>
      </c>
      <c r="D108" s="52"/>
      <c r="E108" s="52">
        <v>91</v>
      </c>
      <c r="F108" s="52">
        <v>91.6</v>
      </c>
      <c r="G108" s="52">
        <v>3.4</v>
      </c>
      <c r="H108" s="52"/>
      <c r="I108" s="52">
        <v>0.1</v>
      </c>
      <c r="J108" s="52">
        <v>2</v>
      </c>
      <c r="K108" s="52">
        <f t="shared" ref="K108:K116" si="8">PRODUCT(G108:J108)</f>
        <v>0.68</v>
      </c>
      <c r="L108" s="52" t="s">
        <v>74</v>
      </c>
      <c r="M108" s="52" t="s">
        <v>37</v>
      </c>
    </row>
    <row r="109" spans="1:13" s="62" customFormat="1" x14ac:dyDescent="0.25">
      <c r="A109" s="52">
        <v>3.3</v>
      </c>
      <c r="B109" s="52" t="s">
        <v>82</v>
      </c>
      <c r="C109" s="52" t="s">
        <v>36</v>
      </c>
      <c r="D109" s="52"/>
      <c r="E109" s="52">
        <v>91</v>
      </c>
      <c r="F109" s="52">
        <v>91.4</v>
      </c>
      <c r="G109" s="52">
        <v>1.8</v>
      </c>
      <c r="H109" s="52"/>
      <c r="I109" s="52">
        <v>0.1</v>
      </c>
      <c r="J109" s="52">
        <v>14</v>
      </c>
      <c r="K109" s="52">
        <f t="shared" si="8"/>
        <v>2.5200000000000005</v>
      </c>
      <c r="L109" s="52" t="s">
        <v>74</v>
      </c>
      <c r="M109" s="52" t="s">
        <v>37</v>
      </c>
    </row>
    <row r="110" spans="1:13" s="62" customFormat="1" x14ac:dyDescent="0.25">
      <c r="A110" s="52">
        <v>3.4</v>
      </c>
      <c r="B110" s="52" t="s">
        <v>82</v>
      </c>
      <c r="C110" s="52" t="s">
        <v>38</v>
      </c>
      <c r="D110" s="52"/>
      <c r="E110" s="52">
        <v>91</v>
      </c>
      <c r="F110" s="52">
        <v>91.5</v>
      </c>
      <c r="G110" s="52">
        <v>2.5</v>
      </c>
      <c r="H110" s="52"/>
      <c r="I110" s="52">
        <v>0.1</v>
      </c>
      <c r="J110" s="52">
        <v>2</v>
      </c>
      <c r="K110" s="52">
        <f t="shared" si="8"/>
        <v>0.5</v>
      </c>
      <c r="L110" s="52" t="s">
        <v>74</v>
      </c>
      <c r="M110" s="52" t="s">
        <v>37</v>
      </c>
    </row>
    <row r="111" spans="1:13" x14ac:dyDescent="0.25">
      <c r="A111" s="52">
        <v>3.5</v>
      </c>
      <c r="B111" s="52" t="s">
        <v>82</v>
      </c>
      <c r="C111" s="52" t="s">
        <v>39</v>
      </c>
      <c r="D111" s="52"/>
      <c r="E111" s="52">
        <v>91</v>
      </c>
      <c r="F111" s="52">
        <v>91.6</v>
      </c>
      <c r="G111" s="52">
        <v>3.3</v>
      </c>
      <c r="H111" s="52"/>
      <c r="I111" s="52">
        <v>0.1</v>
      </c>
      <c r="J111" s="52">
        <v>2</v>
      </c>
      <c r="K111" s="52">
        <f t="shared" si="8"/>
        <v>0.66</v>
      </c>
      <c r="L111" s="52" t="s">
        <v>74</v>
      </c>
      <c r="M111" s="52" t="s">
        <v>37</v>
      </c>
    </row>
    <row r="112" spans="1:13" x14ac:dyDescent="0.25">
      <c r="A112" s="52">
        <v>3.6</v>
      </c>
      <c r="B112" s="52" t="s">
        <v>82</v>
      </c>
      <c r="C112" s="52" t="s">
        <v>40</v>
      </c>
      <c r="D112" s="52"/>
      <c r="E112" s="52">
        <v>91</v>
      </c>
      <c r="F112" s="52">
        <v>91.7</v>
      </c>
      <c r="G112" s="52">
        <v>3.7</v>
      </c>
      <c r="H112" s="52"/>
      <c r="I112" s="52">
        <v>0.1</v>
      </c>
      <c r="J112" s="52">
        <v>8</v>
      </c>
      <c r="K112" s="52">
        <f t="shared" si="8"/>
        <v>2.9600000000000004</v>
      </c>
      <c r="L112" s="52" t="s">
        <v>74</v>
      </c>
      <c r="M112" s="52" t="s">
        <v>37</v>
      </c>
    </row>
    <row r="113" spans="1:13" x14ac:dyDescent="0.25">
      <c r="A113" s="52">
        <v>3.7</v>
      </c>
      <c r="B113" s="52" t="s">
        <v>82</v>
      </c>
      <c r="C113" s="52" t="s">
        <v>41</v>
      </c>
      <c r="D113" s="52"/>
      <c r="E113" s="52">
        <v>91</v>
      </c>
      <c r="F113" s="52">
        <v>91.75</v>
      </c>
      <c r="G113" s="52">
        <v>4.0999999999999996</v>
      </c>
      <c r="H113" s="52"/>
      <c r="I113" s="52">
        <v>0.1</v>
      </c>
      <c r="J113" s="52">
        <v>4</v>
      </c>
      <c r="K113" s="52">
        <f t="shared" si="8"/>
        <v>1.64</v>
      </c>
      <c r="L113" s="52" t="s">
        <v>74</v>
      </c>
      <c r="M113" s="52" t="s">
        <v>37</v>
      </c>
    </row>
    <row r="114" spans="1:13" x14ac:dyDescent="0.25">
      <c r="A114" s="52">
        <v>3.8</v>
      </c>
      <c r="B114" s="52" t="s">
        <v>82</v>
      </c>
      <c r="C114" s="52" t="s">
        <v>42</v>
      </c>
      <c r="D114" s="52"/>
      <c r="E114" s="52">
        <v>91</v>
      </c>
      <c r="F114" s="52">
        <v>91.75</v>
      </c>
      <c r="G114" s="52">
        <v>5.15</v>
      </c>
      <c r="H114" s="52"/>
      <c r="I114" s="52">
        <v>0.1</v>
      </c>
      <c r="J114" s="52">
        <v>2</v>
      </c>
      <c r="K114" s="52">
        <f t="shared" si="8"/>
        <v>1.03</v>
      </c>
      <c r="L114" s="52" t="s">
        <v>74</v>
      </c>
      <c r="M114" s="52" t="s">
        <v>37</v>
      </c>
    </row>
    <row r="115" spans="1:13" x14ac:dyDescent="0.25">
      <c r="A115" s="52">
        <v>3.9</v>
      </c>
      <c r="B115" s="52" t="s">
        <v>82</v>
      </c>
      <c r="C115" s="52" t="s">
        <v>43</v>
      </c>
      <c r="D115" s="52"/>
      <c r="E115" s="52">
        <v>91</v>
      </c>
      <c r="F115" s="52">
        <v>91.95</v>
      </c>
      <c r="G115" s="52">
        <v>5.45</v>
      </c>
      <c r="H115" s="52"/>
      <c r="I115" s="52">
        <v>0.1</v>
      </c>
      <c r="J115" s="52">
        <v>2</v>
      </c>
      <c r="K115" s="52">
        <f t="shared" si="8"/>
        <v>1.0900000000000001</v>
      </c>
      <c r="L115" s="52" t="s">
        <v>74</v>
      </c>
      <c r="M115" s="52" t="s">
        <v>37</v>
      </c>
    </row>
    <row r="116" spans="1:13" x14ac:dyDescent="0.25">
      <c r="A116" s="53">
        <v>3.1</v>
      </c>
      <c r="B116" s="52" t="s">
        <v>82</v>
      </c>
      <c r="C116" s="52" t="s">
        <v>44</v>
      </c>
      <c r="D116" s="52" t="s">
        <v>45</v>
      </c>
      <c r="E116" s="52"/>
      <c r="F116" s="52"/>
      <c r="G116" s="52">
        <v>3</v>
      </c>
      <c r="H116" s="52"/>
      <c r="I116" s="52">
        <v>0.1</v>
      </c>
      <c r="J116" s="52">
        <v>4</v>
      </c>
      <c r="K116" s="52">
        <f t="shared" si="8"/>
        <v>1.2000000000000002</v>
      </c>
      <c r="L116" s="52" t="s">
        <v>74</v>
      </c>
      <c r="M116" s="52"/>
    </row>
    <row r="117" spans="1:13" ht="17.25" x14ac:dyDescent="0.35">
      <c r="A117" s="40"/>
      <c r="B117" s="40" t="str">
        <f>B116</f>
        <v>Shuttering PCC</v>
      </c>
      <c r="C117" s="41"/>
      <c r="D117" s="41"/>
      <c r="E117" s="41"/>
      <c r="F117" s="41"/>
      <c r="G117" s="41"/>
      <c r="H117" s="41"/>
      <c r="I117" s="41"/>
      <c r="J117" s="41"/>
      <c r="K117" s="42">
        <f>SUM(K96:K116)</f>
        <v>25.760000000000005</v>
      </c>
      <c r="L117" s="44" t="str">
        <f>L116</f>
        <v>Sqm</v>
      </c>
      <c r="M117" s="44" t="s">
        <v>37</v>
      </c>
    </row>
    <row r="118" spans="1:13" x14ac:dyDescent="0.25">
      <c r="K118" s="63"/>
    </row>
  </sheetData>
  <mergeCells count="1">
    <mergeCell ref="E5:F5"/>
  </mergeCells>
  <printOptions horizontalCentered="1"/>
  <pageMargins left="0" right="0" top="0.25" bottom="0.25" header="0.3" footer="0.3"/>
  <pageSetup paperSize="9" scale="50"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RA -1</vt:lpstr>
      <vt:lpstr>RA 2</vt:lpstr>
      <vt:lpstr>RA 2 measurement</vt:lpstr>
      <vt:lpstr>RA 2 Measurement New</vt:lpstr>
      <vt:lpstr>'RA 2'!Print_Area</vt:lpstr>
      <vt:lpstr>'RA 2 measurement'!Print_Area</vt:lpstr>
      <vt:lpstr>'RA 2 Measurement New'!Print_Area</vt:lpstr>
      <vt:lpstr>'RA 2'!Print_Titles</vt:lpstr>
      <vt:lpstr>'RA 2 measurement'!Print_Titles</vt:lpstr>
      <vt:lpstr>'RA 2 Measurement New'!Print_Titles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2023-10-05T06:23:18Z</dcterms:modified>
</cp:coreProperties>
</file>