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0515" windowHeight="4440" activeTab="1"/>
  </bookViews>
  <sheets>
    <sheet name="RA 1" sheetId="1" r:id="rId1"/>
    <sheet name="RA 2" sheetId="2" r:id="rId2"/>
    <sheet name="RA 3" sheetId="3" r:id="rId3"/>
  </sheets>
  <definedNames>
    <definedName name="_xlnm.Print_Area" localSheetId="0">'RA 1'!$A$1:$M$42</definedName>
    <definedName name="_xlnm.Print_Area" localSheetId="1">'RA 2'!$A$1:$M$43</definedName>
    <definedName name="_xlnm.Print_Area" localSheetId="2">'RA 3'!$A$1:$M$42</definedName>
  </definedNames>
  <calcPr calcId="144525"/>
</workbook>
</file>

<file path=xl/calcChain.xml><?xml version="1.0" encoding="utf-8"?>
<calcChain xmlns="http://schemas.openxmlformats.org/spreadsheetml/2006/main">
  <c r="L30" i="2" l="1"/>
  <c r="F18" i="2"/>
  <c r="F16" i="2"/>
  <c r="F13" i="2"/>
  <c r="K11" i="1"/>
  <c r="L11" i="1"/>
  <c r="K12" i="1"/>
  <c r="K24" i="1" s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I24" i="1"/>
  <c r="J24" i="1"/>
  <c r="L24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M18" i="1" l="1"/>
  <c r="M16" i="1"/>
  <c r="M14" i="1"/>
  <c r="M15" i="1" s="1"/>
  <c r="M13" i="1"/>
  <c r="M17" i="1"/>
  <c r="D21" i="3" l="1"/>
  <c r="D16" i="3"/>
  <c r="H29" i="3" l="1"/>
  <c r="L29" i="3" s="1"/>
  <c r="G29" i="3"/>
  <c r="J29" i="3" s="1"/>
  <c r="J28" i="3"/>
  <c r="I28" i="3"/>
  <c r="H28" i="3"/>
  <c r="L28" i="3" s="1"/>
  <c r="G27" i="3"/>
  <c r="J27" i="3" s="1"/>
  <c r="J26" i="3"/>
  <c r="I26" i="3"/>
  <c r="H26" i="3"/>
  <c r="J25" i="3"/>
  <c r="G25" i="3"/>
  <c r="H25" i="3" s="1"/>
  <c r="J24" i="3"/>
  <c r="I24" i="3"/>
  <c r="H24" i="3"/>
  <c r="G23" i="3"/>
  <c r="J23" i="3" s="1"/>
  <c r="C23" i="3"/>
  <c r="C25" i="3" s="1"/>
  <c r="J22" i="3"/>
  <c r="I22" i="3"/>
  <c r="H22" i="3"/>
  <c r="J21" i="3"/>
  <c r="I21" i="3"/>
  <c r="H21" i="3"/>
  <c r="G20" i="3"/>
  <c r="H20" i="3" s="1"/>
  <c r="J19" i="3"/>
  <c r="I19" i="3"/>
  <c r="H19" i="3"/>
  <c r="G18" i="3"/>
  <c r="I18" i="3" s="1"/>
  <c r="J17" i="3"/>
  <c r="I17" i="3"/>
  <c r="H17" i="3"/>
  <c r="J16" i="3"/>
  <c r="I16" i="3"/>
  <c r="H16" i="3"/>
  <c r="G15" i="3"/>
  <c r="I15" i="3" s="1"/>
  <c r="G14" i="3"/>
  <c r="J14" i="3" s="1"/>
  <c r="J13" i="3"/>
  <c r="I13" i="3"/>
  <c r="H13" i="3"/>
  <c r="J12" i="3"/>
  <c r="H12" i="3"/>
  <c r="L12" i="3" s="1"/>
  <c r="I12" i="3"/>
  <c r="J11" i="3"/>
  <c r="I11" i="3"/>
  <c r="H11" i="3"/>
  <c r="L11" i="3" s="1"/>
  <c r="J10" i="3"/>
  <c r="I10" i="3"/>
  <c r="H10" i="3"/>
  <c r="L17" i="3" l="1"/>
  <c r="L26" i="3"/>
  <c r="I14" i="3"/>
  <c r="J15" i="3"/>
  <c r="J18" i="3"/>
  <c r="L22" i="3"/>
  <c r="L13" i="3"/>
  <c r="H14" i="3"/>
  <c r="L16" i="3"/>
  <c r="L19" i="3"/>
  <c r="L21" i="3"/>
  <c r="L24" i="3"/>
  <c r="I25" i="3"/>
  <c r="K25" i="3" s="1"/>
  <c r="K21" i="3"/>
  <c r="K10" i="3"/>
  <c r="K12" i="3"/>
  <c r="K14" i="3"/>
  <c r="K13" i="3"/>
  <c r="L25" i="3"/>
  <c r="L14" i="3"/>
  <c r="L10" i="3"/>
  <c r="K11" i="3"/>
  <c r="H15" i="3"/>
  <c r="K16" i="3"/>
  <c r="H18" i="3"/>
  <c r="K19" i="3"/>
  <c r="I20" i="3"/>
  <c r="I30" i="3" s="1"/>
  <c r="K22" i="3"/>
  <c r="H23" i="3"/>
  <c r="H27" i="3"/>
  <c r="K28" i="3"/>
  <c r="I29" i="3"/>
  <c r="K17" i="3"/>
  <c r="J20" i="3"/>
  <c r="L20" i="3" s="1"/>
  <c r="I23" i="3"/>
  <c r="C24" i="3"/>
  <c r="K24" i="3"/>
  <c r="K26" i="3"/>
  <c r="I27" i="3"/>
  <c r="K29" i="3"/>
  <c r="S22" i="2"/>
  <c r="L30" i="3" l="1"/>
  <c r="J30" i="3"/>
  <c r="K20" i="3"/>
  <c r="K23" i="3"/>
  <c r="L23" i="3"/>
  <c r="K15" i="3"/>
  <c r="L15" i="3"/>
  <c r="K18" i="3"/>
  <c r="L18" i="3"/>
  <c r="K27" i="3"/>
  <c r="L27" i="3"/>
  <c r="H30" i="3"/>
  <c r="K30" i="2"/>
  <c r="I30" i="2"/>
  <c r="H30" i="2"/>
  <c r="K30" i="3" l="1"/>
  <c r="E12" i="2"/>
  <c r="I12" i="2" s="1"/>
  <c r="H12" i="2"/>
  <c r="L12" i="2" s="1"/>
  <c r="J12" i="2"/>
  <c r="G29" i="2"/>
  <c r="H28" i="2"/>
  <c r="J24" i="2"/>
  <c r="I24" i="2"/>
  <c r="H24" i="2"/>
  <c r="L24" i="2" s="1"/>
  <c r="J22" i="2"/>
  <c r="I22" i="2"/>
  <c r="H22" i="2"/>
  <c r="L22" i="2" s="1"/>
  <c r="J17" i="2"/>
  <c r="I17" i="2"/>
  <c r="H17" i="2"/>
  <c r="H19" i="2"/>
  <c r="I19" i="2"/>
  <c r="J19" i="2"/>
  <c r="G15" i="2"/>
  <c r="J15" i="2" s="1"/>
  <c r="G20" i="2"/>
  <c r="H20" i="2"/>
  <c r="G25" i="2"/>
  <c r="J25" i="2" s="1"/>
  <c r="G27" i="2"/>
  <c r="J27" i="2" s="1"/>
  <c r="J26" i="2"/>
  <c r="I26" i="2"/>
  <c r="H26" i="2"/>
  <c r="I23" i="2"/>
  <c r="G23" i="2"/>
  <c r="J23" i="2" s="1"/>
  <c r="C23" i="2"/>
  <c r="C25" i="2" s="1"/>
  <c r="J21" i="2"/>
  <c r="I21" i="2"/>
  <c r="H21" i="2"/>
  <c r="J18" i="2"/>
  <c r="I18" i="2"/>
  <c r="G18" i="2"/>
  <c r="H18" i="2" s="1"/>
  <c r="J16" i="2"/>
  <c r="I16" i="2"/>
  <c r="H16" i="2"/>
  <c r="I14" i="2"/>
  <c r="G14" i="2"/>
  <c r="H14" i="2" s="1"/>
  <c r="J13" i="2"/>
  <c r="I13" i="2"/>
  <c r="H13" i="2"/>
  <c r="J11" i="2"/>
  <c r="I11" i="2"/>
  <c r="H11" i="2"/>
  <c r="J10" i="2"/>
  <c r="I10" i="2"/>
  <c r="H10" i="2"/>
  <c r="M11" i="1"/>
  <c r="C20" i="1"/>
  <c r="C21" i="1" s="1"/>
  <c r="G20" i="1"/>
  <c r="G23" i="1"/>
  <c r="G15" i="1"/>
  <c r="G18" i="1"/>
  <c r="J10" i="1"/>
  <c r="I10" i="1"/>
  <c r="H10" i="1"/>
  <c r="L17" i="2" l="1"/>
  <c r="L13" i="2"/>
  <c r="L18" i="2"/>
  <c r="C24" i="2"/>
  <c r="K12" i="2"/>
  <c r="J28" i="2"/>
  <c r="L28" i="2" s="1"/>
  <c r="I28" i="2"/>
  <c r="K28" i="2" s="1"/>
  <c r="K24" i="2"/>
  <c r="K22" i="2"/>
  <c r="K17" i="2"/>
  <c r="K19" i="2"/>
  <c r="L19" i="2"/>
  <c r="L11" i="2"/>
  <c r="J14" i="2"/>
  <c r="L14" i="2" s="1"/>
  <c r="L21" i="2"/>
  <c r="L26" i="2"/>
  <c r="H27" i="2"/>
  <c r="L27" i="2" s="1"/>
  <c r="L10" i="2"/>
  <c r="L16" i="2"/>
  <c r="H23" i="2"/>
  <c r="L23" i="2" s="1"/>
  <c r="H29" i="2"/>
  <c r="H15" i="2"/>
  <c r="L15" i="2" s="1"/>
  <c r="I15" i="2"/>
  <c r="J20" i="2"/>
  <c r="L20" i="2" s="1"/>
  <c r="I20" i="2"/>
  <c r="K20" i="2" s="1"/>
  <c r="H25" i="2"/>
  <c r="L25" i="2" s="1"/>
  <c r="I25" i="2"/>
  <c r="K10" i="2"/>
  <c r="K13" i="2"/>
  <c r="K16" i="2"/>
  <c r="K14" i="2"/>
  <c r="K26" i="2"/>
  <c r="I27" i="2"/>
  <c r="K11" i="2"/>
  <c r="K18" i="2"/>
  <c r="K23" i="2"/>
  <c r="K21" i="2"/>
  <c r="K10" i="1"/>
  <c r="L10" i="1"/>
  <c r="H24" i="1" l="1"/>
  <c r="I29" i="2"/>
  <c r="K29" i="2" s="1"/>
  <c r="K27" i="2"/>
  <c r="J29" i="2"/>
  <c r="L29" i="2" s="1"/>
  <c r="K15" i="2"/>
  <c r="J30" i="2"/>
  <c r="K25" i="2"/>
</calcChain>
</file>

<file path=xl/sharedStrings.xml><?xml version="1.0" encoding="utf-8"?>
<sst xmlns="http://schemas.openxmlformats.org/spreadsheetml/2006/main" count="237" uniqueCount="62">
  <si>
    <t>Month - June 2023</t>
  </si>
  <si>
    <t>Shree Nakoda Pipe Impex Pvt Ltd</t>
  </si>
  <si>
    <t>S.no</t>
  </si>
  <si>
    <t>DESCRIPTION</t>
  </si>
  <si>
    <t>Unit</t>
  </si>
  <si>
    <t>NAKODA QTY.</t>
  </si>
  <si>
    <t>ARCHCONS
QTY.</t>
  </si>
  <si>
    <t>Rate</t>
  </si>
  <si>
    <t>NAKODA
Amount</t>
  </si>
  <si>
    <t>ARCHCONS 
Amount</t>
  </si>
  <si>
    <t>DIFF Amount</t>
  </si>
  <si>
    <t>Ref</t>
  </si>
  <si>
    <t xml:space="preserve">WITH Nakoda </t>
  </si>
  <si>
    <t>WITH Archons</t>
  </si>
  <si>
    <t>MT</t>
  </si>
  <si>
    <t>Total</t>
  </si>
  <si>
    <t>RA 1</t>
  </si>
  <si>
    <t>RA 2</t>
  </si>
  <si>
    <t>Ordinary Backfilling With Compaction n layers (300 mm)</t>
  </si>
  <si>
    <t>PCC (0--3)</t>
  </si>
  <si>
    <t>PCC (3--6)</t>
  </si>
  <si>
    <t>RCC (0--3)</t>
  </si>
  <si>
    <t>RCC (3--6)</t>
  </si>
  <si>
    <t>R/F Steelwork (0--3)</t>
  </si>
  <si>
    <t>R/F Steelwork (3--6)</t>
  </si>
  <si>
    <t>Cum</t>
  </si>
  <si>
    <t>Bill Name:- Day Bin</t>
  </si>
  <si>
    <t>Bill No RA 1</t>
  </si>
  <si>
    <t>Shuttering (0--3)</t>
  </si>
  <si>
    <t>Shuttering (3--6)</t>
  </si>
  <si>
    <t>Sqm</t>
  </si>
  <si>
    <t>Division:- S.I.D</t>
  </si>
  <si>
    <t>Comparison Chart</t>
  </si>
  <si>
    <t>Abhishek Acharya</t>
  </si>
  <si>
    <t>Billing Engineer</t>
  </si>
  <si>
    <t>Nakoda Pipe Impex Pvt Ltd</t>
  </si>
  <si>
    <t>Site Incharge</t>
  </si>
  <si>
    <t>Ag Infratech</t>
  </si>
  <si>
    <t>Anirudh Sinha</t>
  </si>
  <si>
    <t>Civil Incharge (S.I.D)</t>
  </si>
  <si>
    <t xml:space="preserve">Mukesh lilhare </t>
  </si>
  <si>
    <t>Month - July 2023</t>
  </si>
  <si>
    <t>Bill No RA 2</t>
  </si>
  <si>
    <t>Shuttering (6--9)</t>
  </si>
  <si>
    <t>RCC (6--9)</t>
  </si>
  <si>
    <t>RCC (3--6) {Wrong Rate Claimed by Agi}</t>
  </si>
  <si>
    <t>RCC (0--3) {Wrong Rate Claimed by Agi}</t>
  </si>
  <si>
    <t>Shuttering (0--3)) {Wrong Rate Claimed by Agi}</t>
  </si>
  <si>
    <t>Shuttering (3--6)) {Wrong Rate Claimed by Agi}</t>
  </si>
  <si>
    <t>R/F Steelwork (3--6)  {Wrong Rate Claimed by Agi}</t>
  </si>
  <si>
    <t>R/F Steelwork (6--9)</t>
  </si>
  <si>
    <t>Soil Dressing</t>
  </si>
  <si>
    <t>AGI Quantity</t>
  </si>
  <si>
    <t>AGI Amount</t>
  </si>
  <si>
    <t>AGI Quanity</t>
  </si>
  <si>
    <t>Month -August 2023</t>
  </si>
  <si>
    <t>Backfilling</t>
  </si>
  <si>
    <t>Bill No RA 3</t>
  </si>
  <si>
    <t>RA 3</t>
  </si>
  <si>
    <t>Dressing Work</t>
  </si>
  <si>
    <t>Watering and consolidation work {Rate by Archon's}</t>
  </si>
  <si>
    <t>PCC (6--9)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</si>
</sst>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tifakt Element Heavy"/>
      <family val="2"/>
    </font>
    <font>
      <b/>
      <sz val="11"/>
      <color rgb="FFFF0000"/>
      <name val="Artifakt Element Heavy"/>
      <family val="2"/>
    </font>
    <font>
      <b/>
      <sz val="10"/>
      <color theme="0"/>
      <name val="Artifakt Element Heavy"/>
      <family val="2"/>
    </font>
    <font>
      <b/>
      <sz val="10"/>
      <name val="Bahnschrift SemiBold SemiConden"/>
      <family val="2"/>
    </font>
    <font>
      <sz val="10"/>
      <name val="Bahnschrift SemiBold SemiConden"/>
      <family val="2"/>
    </font>
    <font>
      <b/>
      <sz val="10"/>
      <name val="Arial Black"/>
      <family val="2"/>
    </font>
    <font>
      <sz val="11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5" fillId="2" borderId="4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7" fillId="0" borderId="5" xfId="0" applyFont="1" applyBorder="1"/>
    <xf numFmtId="2" fontId="7" fillId="0" borderId="5" xfId="0" applyNumberFormat="1" applyFont="1" applyBorder="1"/>
    <xf numFmtId="0" fontId="7" fillId="0" borderId="6" xfId="0" applyFont="1" applyBorder="1"/>
    <xf numFmtId="0" fontId="6" fillId="0" borderId="6" xfId="0" applyFont="1" applyBorder="1"/>
    <xf numFmtId="2" fontId="7" fillId="0" borderId="6" xfId="0" applyNumberFormat="1" applyFont="1" applyBorder="1"/>
    <xf numFmtId="0" fontId="5" fillId="2" borderId="5" xfId="0" applyFont="1" applyFill="1" applyBorder="1"/>
    <xf numFmtId="0" fontId="5" fillId="2" borderId="6" xfId="0" applyFont="1" applyFill="1" applyBorder="1"/>
    <xf numFmtId="43" fontId="5" fillId="2" borderId="6" xfId="1" applyFont="1" applyFill="1" applyBorder="1"/>
    <xf numFmtId="0" fontId="8" fillId="0" borderId="5" xfId="0" applyFont="1" applyBorder="1" applyAlignment="1">
      <alignment horizontal="center" vertical="center" wrapText="1"/>
    </xf>
    <xf numFmtId="0" fontId="9" fillId="0" borderId="0" xfId="0" applyFont="1"/>
    <xf numFmtId="4" fontId="5" fillId="2" borderId="6" xfId="1" applyNumberFormat="1" applyFont="1" applyFill="1" applyBorder="1"/>
    <xf numFmtId="0" fontId="4" fillId="0" borderId="0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43" fontId="0" fillId="0" borderId="0" xfId="0" applyNumberFormat="1"/>
    <xf numFmtId="0" fontId="5" fillId="2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2" borderId="4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42"/>
  <sheetViews>
    <sheetView view="pageBreakPreview" topLeftCell="A7" zoomScale="85" zoomScaleNormal="100" zoomScaleSheetLayoutView="85" workbookViewId="0">
      <selection activeCell="L30" sqref="L30"/>
    </sheetView>
  </sheetViews>
  <sheetFormatPr defaultRowHeight="15" x14ac:dyDescent="0.25"/>
  <cols>
    <col min="1" max="1" width="3.7109375" customWidth="1"/>
    <col min="2" max="2" width="41.42578125" customWidth="1"/>
    <col min="3" max="3" width="11.140625" customWidth="1"/>
    <col min="4" max="4" width="12.28515625" bestFit="1" customWidth="1"/>
    <col min="5" max="5" width="9.28515625" bestFit="1" customWidth="1"/>
    <col min="7" max="7" width="9.28515625" bestFit="1" customWidth="1"/>
    <col min="8" max="10" width="15.7109375" customWidth="1"/>
    <col min="11" max="11" width="15.5703125" customWidth="1"/>
    <col min="12" max="12" width="13.85546875" customWidth="1"/>
  </cols>
  <sheetData>
    <row r="1" spans="1:13" ht="18" thickBot="1" x14ac:dyDescent="0.4">
      <c r="A1" s="21" t="s">
        <v>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3"/>
    </row>
    <row r="2" spans="1:13" ht="17.25" x14ac:dyDescent="0.3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3" ht="17.25" x14ac:dyDescent="0.3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1:13" ht="17.25" x14ac:dyDescent="0.35">
      <c r="A4" s="1" t="s">
        <v>26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 t="s">
        <v>0</v>
      </c>
    </row>
    <row r="5" spans="1:13" ht="17.25" x14ac:dyDescent="0.35">
      <c r="A5" s="1" t="s">
        <v>27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 t="s">
        <v>32</v>
      </c>
    </row>
    <row r="6" spans="1:13" ht="17.25" x14ac:dyDescent="0.35">
      <c r="A6" s="1" t="s">
        <v>31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8" spans="1:13" ht="47.25" x14ac:dyDescent="0.25">
      <c r="A8" s="3" t="s">
        <v>2</v>
      </c>
      <c r="B8" s="3" t="s">
        <v>3</v>
      </c>
      <c r="C8" s="3" t="s">
        <v>4</v>
      </c>
      <c r="D8" s="3" t="s">
        <v>54</v>
      </c>
      <c r="E8" s="3" t="s">
        <v>5</v>
      </c>
      <c r="F8" s="3" t="s">
        <v>6</v>
      </c>
      <c r="G8" s="3" t="s">
        <v>7</v>
      </c>
      <c r="H8" s="3" t="s">
        <v>53</v>
      </c>
      <c r="I8" s="3" t="s">
        <v>8</v>
      </c>
      <c r="J8" s="3" t="s">
        <v>9</v>
      </c>
      <c r="K8" s="24" t="s">
        <v>10</v>
      </c>
      <c r="L8" s="24"/>
      <c r="M8" s="3" t="s">
        <v>11</v>
      </c>
    </row>
    <row r="9" spans="1:13" s="14" customFormat="1" ht="30" x14ac:dyDescent="0.4">
      <c r="A9" s="13"/>
      <c r="B9" s="13"/>
      <c r="C9" s="13"/>
      <c r="D9" s="13"/>
      <c r="E9" s="13"/>
      <c r="F9" s="13"/>
      <c r="G9" s="13"/>
      <c r="H9" s="13"/>
      <c r="I9" s="13"/>
      <c r="J9" s="13"/>
      <c r="K9" s="13" t="s">
        <v>12</v>
      </c>
      <c r="L9" s="13" t="s">
        <v>13</v>
      </c>
      <c r="M9" s="13"/>
    </row>
    <row r="10" spans="1:13" x14ac:dyDescent="0.25">
      <c r="A10" s="4">
        <v>1</v>
      </c>
      <c r="B10" s="4" t="s">
        <v>18</v>
      </c>
      <c r="C10" s="4" t="s">
        <v>25</v>
      </c>
      <c r="D10" s="5"/>
      <c r="E10" s="5">
        <v>151.37</v>
      </c>
      <c r="F10" s="5"/>
      <c r="G10" s="4">
        <v>60</v>
      </c>
      <c r="H10" s="5">
        <f>G10*D10</f>
        <v>0</v>
      </c>
      <c r="I10" s="5">
        <f>G10*E10</f>
        <v>9082.2000000000007</v>
      </c>
      <c r="J10" s="5">
        <f>G10*F10</f>
        <v>0</v>
      </c>
      <c r="K10" s="5">
        <f>H10-I10</f>
        <v>-9082.2000000000007</v>
      </c>
      <c r="L10" s="5">
        <f>H10-J10</f>
        <v>0</v>
      </c>
      <c r="M10" s="4" t="s">
        <v>16</v>
      </c>
    </row>
    <row r="11" spans="1:13" x14ac:dyDescent="0.25">
      <c r="A11" s="4">
        <v>2</v>
      </c>
      <c r="B11" s="4" t="s">
        <v>18</v>
      </c>
      <c r="C11" s="4" t="s">
        <v>25</v>
      </c>
      <c r="D11" s="5">
        <v>151.37</v>
      </c>
      <c r="E11" s="5"/>
      <c r="F11" s="5"/>
      <c r="G11" s="4">
        <v>66</v>
      </c>
      <c r="H11" s="5">
        <f t="shared" ref="H11:H23" si="0">G11*D11</f>
        <v>9990.42</v>
      </c>
      <c r="I11" s="5">
        <f t="shared" ref="I11:I23" si="1">G11*E11</f>
        <v>0</v>
      </c>
      <c r="J11" s="5">
        <f t="shared" ref="J11:J23" si="2">G11*F11</f>
        <v>0</v>
      </c>
      <c r="K11" s="5">
        <f t="shared" ref="K11:K23" si="3">H11-I11</f>
        <v>9990.42</v>
      </c>
      <c r="L11" s="5">
        <f t="shared" ref="L11:L23" si="4">H11-J11</f>
        <v>9990.42</v>
      </c>
      <c r="M11" s="4" t="str">
        <f>M10</f>
        <v>RA 1</v>
      </c>
    </row>
    <row r="12" spans="1:13" x14ac:dyDescent="0.25">
      <c r="A12" s="4">
        <v>3</v>
      </c>
      <c r="B12" s="4" t="s">
        <v>59</v>
      </c>
      <c r="C12" s="4" t="s">
        <v>30</v>
      </c>
      <c r="D12" s="5"/>
      <c r="E12" s="5"/>
      <c r="F12" s="5">
        <v>504.56</v>
      </c>
      <c r="G12" s="4">
        <v>25</v>
      </c>
      <c r="H12" s="5">
        <f t="shared" si="0"/>
        <v>0</v>
      </c>
      <c r="I12" s="5">
        <f t="shared" si="1"/>
        <v>0</v>
      </c>
      <c r="J12" s="5">
        <f t="shared" si="2"/>
        <v>12614</v>
      </c>
      <c r="K12" s="5">
        <f t="shared" si="3"/>
        <v>0</v>
      </c>
      <c r="L12" s="5">
        <f t="shared" si="4"/>
        <v>-12614</v>
      </c>
      <c r="M12" s="4" t="s">
        <v>16</v>
      </c>
    </row>
    <row r="13" spans="1:13" x14ac:dyDescent="0.25">
      <c r="A13" s="4">
        <v>4</v>
      </c>
      <c r="B13" s="4" t="s">
        <v>60</v>
      </c>
      <c r="C13" s="4" t="s">
        <v>25</v>
      </c>
      <c r="D13" s="5"/>
      <c r="E13" s="5"/>
      <c r="F13" s="5">
        <v>151.37</v>
      </c>
      <c r="G13" s="4">
        <v>66</v>
      </c>
      <c r="H13" s="5">
        <f t="shared" si="0"/>
        <v>0</v>
      </c>
      <c r="I13" s="5">
        <f t="shared" si="1"/>
        <v>0</v>
      </c>
      <c r="J13" s="5">
        <f t="shared" si="2"/>
        <v>9990.42</v>
      </c>
      <c r="K13" s="5">
        <f t="shared" si="3"/>
        <v>0</v>
      </c>
      <c r="L13" s="5">
        <f t="shared" si="4"/>
        <v>-9990.42</v>
      </c>
      <c r="M13" s="4" t="str">
        <f t="shared" ref="M13" si="5">M12</f>
        <v>RA 1</v>
      </c>
    </row>
    <row r="14" spans="1:13" x14ac:dyDescent="0.25">
      <c r="A14" s="4">
        <v>5</v>
      </c>
      <c r="B14" s="4" t="s">
        <v>19</v>
      </c>
      <c r="C14" s="4" t="s">
        <v>25</v>
      </c>
      <c r="D14" s="5"/>
      <c r="E14" s="5"/>
      <c r="F14" s="5"/>
      <c r="G14" s="4">
        <v>2300</v>
      </c>
      <c r="H14" s="5">
        <f t="shared" si="0"/>
        <v>0</v>
      </c>
      <c r="I14" s="5">
        <f t="shared" si="1"/>
        <v>0</v>
      </c>
      <c r="J14" s="5">
        <f t="shared" si="2"/>
        <v>0</v>
      </c>
      <c r="K14" s="5">
        <f t="shared" si="3"/>
        <v>0</v>
      </c>
      <c r="L14" s="5">
        <f t="shared" si="4"/>
        <v>0</v>
      </c>
      <c r="M14" s="4" t="str">
        <f>M13</f>
        <v>RA 1</v>
      </c>
    </row>
    <row r="15" spans="1:13" x14ac:dyDescent="0.25">
      <c r="A15" s="4">
        <v>6</v>
      </c>
      <c r="B15" s="4" t="s">
        <v>20</v>
      </c>
      <c r="C15" s="4" t="s">
        <v>25</v>
      </c>
      <c r="D15" s="6"/>
      <c r="E15" s="6">
        <v>74.06</v>
      </c>
      <c r="F15" s="5"/>
      <c r="G15" s="4">
        <f>G14+(G14*10%)</f>
        <v>2530</v>
      </c>
      <c r="H15" s="5">
        <f t="shared" si="0"/>
        <v>0</v>
      </c>
      <c r="I15" s="5">
        <f t="shared" si="1"/>
        <v>187371.80000000002</v>
      </c>
      <c r="J15" s="5">
        <f t="shared" si="2"/>
        <v>0</v>
      </c>
      <c r="K15" s="5">
        <f t="shared" si="3"/>
        <v>-187371.80000000002</v>
      </c>
      <c r="L15" s="5">
        <f t="shared" si="4"/>
        <v>0</v>
      </c>
      <c r="M15" s="4" t="str">
        <f t="shared" ref="M15" si="6">M14</f>
        <v>RA 1</v>
      </c>
    </row>
    <row r="16" spans="1:13" x14ac:dyDescent="0.25">
      <c r="A16" s="4">
        <v>7</v>
      </c>
      <c r="B16" s="4" t="s">
        <v>20</v>
      </c>
      <c r="C16" s="4" t="s">
        <v>25</v>
      </c>
      <c r="D16" s="6">
        <v>74.06</v>
      </c>
      <c r="E16" s="6"/>
      <c r="F16" s="5"/>
      <c r="G16" s="4">
        <v>2750</v>
      </c>
      <c r="H16" s="5">
        <f t="shared" si="0"/>
        <v>203665</v>
      </c>
      <c r="I16" s="5">
        <f t="shared" si="1"/>
        <v>0</v>
      </c>
      <c r="J16" s="5">
        <f t="shared" si="2"/>
        <v>0</v>
      </c>
      <c r="K16" s="5">
        <f t="shared" si="3"/>
        <v>203665</v>
      </c>
      <c r="L16" s="5">
        <f t="shared" si="4"/>
        <v>203665</v>
      </c>
      <c r="M16" s="4" t="str">
        <f>M15</f>
        <v>RA 1</v>
      </c>
    </row>
    <row r="17" spans="1:13" x14ac:dyDescent="0.25">
      <c r="A17" s="4">
        <v>8</v>
      </c>
      <c r="B17" s="4" t="s">
        <v>21</v>
      </c>
      <c r="C17" s="4" t="s">
        <v>25</v>
      </c>
      <c r="D17" s="6"/>
      <c r="E17" s="6"/>
      <c r="F17" s="5"/>
      <c r="G17" s="4">
        <v>2750</v>
      </c>
      <c r="H17" s="5">
        <f t="shared" si="0"/>
        <v>0</v>
      </c>
      <c r="I17" s="5">
        <f t="shared" si="1"/>
        <v>0</v>
      </c>
      <c r="J17" s="5">
        <f t="shared" si="2"/>
        <v>0</v>
      </c>
      <c r="K17" s="5">
        <f t="shared" si="3"/>
        <v>0</v>
      </c>
      <c r="L17" s="5">
        <f t="shared" si="4"/>
        <v>0</v>
      </c>
      <c r="M17" s="4" t="str">
        <f t="shared" ref="M17" si="7">M16</f>
        <v>RA 1</v>
      </c>
    </row>
    <row r="18" spans="1:13" x14ac:dyDescent="0.25">
      <c r="A18" s="4">
        <v>9</v>
      </c>
      <c r="B18" s="4" t="s">
        <v>22</v>
      </c>
      <c r="C18" s="4" t="s">
        <v>25</v>
      </c>
      <c r="D18" s="6"/>
      <c r="E18" s="6"/>
      <c r="F18" s="5"/>
      <c r="G18" s="4">
        <f>G17+(G17*10%)</f>
        <v>3025</v>
      </c>
      <c r="H18" s="5">
        <f t="shared" si="0"/>
        <v>0</v>
      </c>
      <c r="I18" s="5">
        <f t="shared" si="1"/>
        <v>0</v>
      </c>
      <c r="J18" s="5">
        <f t="shared" si="2"/>
        <v>0</v>
      </c>
      <c r="K18" s="5">
        <f t="shared" si="3"/>
        <v>0</v>
      </c>
      <c r="L18" s="5">
        <f t="shared" si="4"/>
        <v>0</v>
      </c>
      <c r="M18" s="4" t="str">
        <f>M17</f>
        <v>RA 1</v>
      </c>
    </row>
    <row r="19" spans="1:13" x14ac:dyDescent="0.25">
      <c r="A19" s="4">
        <v>10</v>
      </c>
      <c r="B19" s="4" t="s">
        <v>28</v>
      </c>
      <c r="C19" s="4" t="s">
        <v>30</v>
      </c>
      <c r="D19" s="6"/>
      <c r="E19" s="6"/>
      <c r="F19" s="7"/>
      <c r="G19" s="8">
        <v>400</v>
      </c>
      <c r="H19" s="5">
        <f t="shared" si="0"/>
        <v>0</v>
      </c>
      <c r="I19" s="5">
        <f t="shared" si="1"/>
        <v>0</v>
      </c>
      <c r="J19" s="5">
        <f t="shared" si="2"/>
        <v>0</v>
      </c>
      <c r="K19" s="5">
        <f t="shared" si="3"/>
        <v>0</v>
      </c>
      <c r="L19" s="5">
        <f t="shared" si="4"/>
        <v>0</v>
      </c>
      <c r="M19" s="4" t="s">
        <v>16</v>
      </c>
    </row>
    <row r="20" spans="1:13" x14ac:dyDescent="0.25">
      <c r="A20" s="4">
        <v>11</v>
      </c>
      <c r="B20" s="4" t="s">
        <v>29</v>
      </c>
      <c r="C20" s="4" t="str">
        <f>C19</f>
        <v>Sqm</v>
      </c>
      <c r="D20" s="6"/>
      <c r="E20" s="6">
        <v>16.170000000000002</v>
      </c>
      <c r="F20" s="7"/>
      <c r="G20" s="8">
        <f>G19+(G19*10%)</f>
        <v>440</v>
      </c>
      <c r="H20" s="5">
        <f t="shared" si="0"/>
        <v>0</v>
      </c>
      <c r="I20" s="5">
        <f t="shared" si="1"/>
        <v>7114.8000000000011</v>
      </c>
      <c r="J20" s="5">
        <f t="shared" si="2"/>
        <v>0</v>
      </c>
      <c r="K20" s="5">
        <f t="shared" si="3"/>
        <v>-7114.8000000000011</v>
      </c>
      <c r="L20" s="5">
        <f t="shared" si="4"/>
        <v>0</v>
      </c>
      <c r="M20" s="4" t="s">
        <v>16</v>
      </c>
    </row>
    <row r="21" spans="1:13" x14ac:dyDescent="0.25">
      <c r="A21" s="4">
        <v>12</v>
      </c>
      <c r="B21" s="4" t="s">
        <v>29</v>
      </c>
      <c r="C21" s="4" t="str">
        <f>C20</f>
        <v>Sqm</v>
      </c>
      <c r="D21" s="6">
        <v>16.170000000000002</v>
      </c>
      <c r="E21" s="6"/>
      <c r="F21" s="7"/>
      <c r="G21" s="8">
        <v>484</v>
      </c>
      <c r="H21" s="5">
        <f t="shared" si="0"/>
        <v>7826.2800000000007</v>
      </c>
      <c r="I21" s="5">
        <f t="shared" si="1"/>
        <v>0</v>
      </c>
      <c r="J21" s="5">
        <f t="shared" si="2"/>
        <v>0</v>
      </c>
      <c r="K21" s="5">
        <f t="shared" si="3"/>
        <v>7826.2800000000007</v>
      </c>
      <c r="L21" s="5">
        <f t="shared" si="4"/>
        <v>7826.2800000000007</v>
      </c>
      <c r="M21" s="4" t="s">
        <v>16</v>
      </c>
    </row>
    <row r="22" spans="1:13" x14ac:dyDescent="0.25">
      <c r="A22" s="4">
        <v>13</v>
      </c>
      <c r="B22" s="4" t="s">
        <v>23</v>
      </c>
      <c r="C22" s="4" t="s">
        <v>14</v>
      </c>
      <c r="D22" s="6"/>
      <c r="E22" s="6"/>
      <c r="F22" s="7"/>
      <c r="G22" s="8">
        <v>8500</v>
      </c>
      <c r="H22" s="5">
        <f t="shared" si="0"/>
        <v>0</v>
      </c>
      <c r="I22" s="5">
        <f t="shared" si="1"/>
        <v>0</v>
      </c>
      <c r="J22" s="5">
        <f t="shared" si="2"/>
        <v>0</v>
      </c>
      <c r="K22" s="5">
        <f t="shared" si="3"/>
        <v>0</v>
      </c>
      <c r="L22" s="5">
        <f t="shared" si="4"/>
        <v>0</v>
      </c>
      <c r="M22" s="4" t="s">
        <v>16</v>
      </c>
    </row>
    <row r="23" spans="1:13" x14ac:dyDescent="0.25">
      <c r="A23" s="4">
        <v>14</v>
      </c>
      <c r="B23" s="4" t="s">
        <v>24</v>
      </c>
      <c r="C23" s="4" t="s">
        <v>14</v>
      </c>
      <c r="D23" s="6"/>
      <c r="E23" s="9"/>
      <c r="F23" s="7"/>
      <c r="G23" s="8">
        <f>G22+(G22*10%)</f>
        <v>9350</v>
      </c>
      <c r="H23" s="5">
        <f t="shared" si="0"/>
        <v>0</v>
      </c>
      <c r="I23" s="5">
        <f t="shared" si="1"/>
        <v>0</v>
      </c>
      <c r="J23" s="5">
        <f t="shared" si="2"/>
        <v>0</v>
      </c>
      <c r="K23" s="5">
        <f t="shared" si="3"/>
        <v>0</v>
      </c>
      <c r="L23" s="5">
        <f t="shared" si="4"/>
        <v>0</v>
      </c>
      <c r="M23" s="4" t="s">
        <v>16</v>
      </c>
    </row>
    <row r="24" spans="1:13" ht="16.5" x14ac:dyDescent="0.35">
      <c r="A24" s="10"/>
      <c r="B24" s="11" t="s">
        <v>15</v>
      </c>
      <c r="C24" s="11"/>
      <c r="D24" s="11"/>
      <c r="E24" s="11"/>
      <c r="F24" s="11"/>
      <c r="G24" s="11"/>
      <c r="H24" s="12">
        <f>SUM(H10:H23)</f>
        <v>221481.7</v>
      </c>
      <c r="I24" s="12">
        <f t="shared" ref="I24:L24" si="8">SUM(I10:I23)</f>
        <v>203568.80000000002</v>
      </c>
      <c r="J24" s="12">
        <f t="shared" si="8"/>
        <v>22604.42</v>
      </c>
      <c r="K24" s="12">
        <f t="shared" si="8"/>
        <v>17912.899999999983</v>
      </c>
      <c r="L24" s="12">
        <f t="shared" si="8"/>
        <v>198877.28</v>
      </c>
      <c r="M24" s="11"/>
    </row>
    <row r="40" spans="1:13" s="17" customFormat="1" x14ac:dyDescent="0.25">
      <c r="A40" s="17" t="s">
        <v>33</v>
      </c>
      <c r="G40" s="17" t="s">
        <v>40</v>
      </c>
      <c r="M40" s="18" t="s">
        <v>38</v>
      </c>
    </row>
    <row r="41" spans="1:13" s="17" customFormat="1" x14ac:dyDescent="0.25">
      <c r="A41" s="17" t="s">
        <v>34</v>
      </c>
      <c r="G41" s="17" t="s">
        <v>36</v>
      </c>
      <c r="M41" s="18" t="s">
        <v>39</v>
      </c>
    </row>
    <row r="42" spans="1:13" s="17" customFormat="1" x14ac:dyDescent="0.25">
      <c r="A42" s="17" t="s">
        <v>35</v>
      </c>
      <c r="G42" s="17" t="s">
        <v>37</v>
      </c>
      <c r="M42" s="18" t="s">
        <v>35</v>
      </c>
    </row>
  </sheetData>
  <mergeCells count="2">
    <mergeCell ref="A1:M1"/>
    <mergeCell ref="K8:L8"/>
  </mergeCells>
  <printOptions horizontalCentered="1"/>
  <pageMargins left="0" right="0" top="0.25" bottom="0.25" header="0.3" footer="0.3"/>
  <pageSetup paperSize="9" scale="7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43"/>
  <sheetViews>
    <sheetView tabSelected="1" view="pageBreakPreview" topLeftCell="A10" zoomScale="85" zoomScaleNormal="100" zoomScaleSheetLayoutView="85" workbookViewId="0">
      <selection activeCell="I33" sqref="I33:J35"/>
    </sheetView>
  </sheetViews>
  <sheetFormatPr defaultRowHeight="15" x14ac:dyDescent="0.25"/>
  <cols>
    <col min="1" max="1" width="3.7109375" customWidth="1"/>
    <col min="2" max="2" width="41.42578125" customWidth="1"/>
    <col min="3" max="3" width="11.140625" customWidth="1"/>
    <col min="4" max="4" width="12.28515625" bestFit="1" customWidth="1"/>
    <col min="5" max="5" width="9.28515625" bestFit="1" customWidth="1"/>
    <col min="7" max="7" width="9.28515625" bestFit="1" customWidth="1"/>
    <col min="8" max="10" width="15.7109375" customWidth="1"/>
    <col min="11" max="11" width="15.5703125" customWidth="1"/>
    <col min="12" max="12" width="13.85546875" customWidth="1"/>
    <col min="19" max="19" width="13.28515625" bestFit="1" customWidth="1"/>
  </cols>
  <sheetData>
    <row r="1" spans="1:13" ht="18" thickBot="1" x14ac:dyDescent="0.4">
      <c r="A1" s="21" t="s">
        <v>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3"/>
    </row>
    <row r="2" spans="1:13" ht="17.25" x14ac:dyDescent="0.3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3" ht="17.25" x14ac:dyDescent="0.3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1:13" ht="17.25" x14ac:dyDescent="0.35">
      <c r="A4" s="1" t="s">
        <v>26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 t="s">
        <v>41</v>
      </c>
    </row>
    <row r="5" spans="1:13" ht="17.25" x14ac:dyDescent="0.35">
      <c r="A5" s="1" t="s">
        <v>42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 t="s">
        <v>32</v>
      </c>
    </row>
    <row r="6" spans="1:13" ht="17.25" x14ac:dyDescent="0.35">
      <c r="A6" s="1" t="s">
        <v>31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8" spans="1:13" ht="47.25" x14ac:dyDescent="0.25">
      <c r="A8" s="3" t="s">
        <v>2</v>
      </c>
      <c r="B8" s="3" t="s">
        <v>3</v>
      </c>
      <c r="C8" s="3" t="s">
        <v>4</v>
      </c>
      <c r="D8" s="3" t="s">
        <v>52</v>
      </c>
      <c r="E8" s="3" t="s">
        <v>5</v>
      </c>
      <c r="F8" s="3" t="s">
        <v>6</v>
      </c>
      <c r="G8" s="3" t="s">
        <v>7</v>
      </c>
      <c r="H8" s="3" t="s">
        <v>53</v>
      </c>
      <c r="I8" s="3" t="s">
        <v>8</v>
      </c>
      <c r="J8" s="3" t="s">
        <v>9</v>
      </c>
      <c r="K8" s="24" t="s">
        <v>10</v>
      </c>
      <c r="L8" s="24"/>
      <c r="M8" s="3" t="s">
        <v>11</v>
      </c>
    </row>
    <row r="9" spans="1:13" ht="30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 t="s">
        <v>12</v>
      </c>
      <c r="L9" s="13" t="s">
        <v>13</v>
      </c>
      <c r="M9" s="13"/>
    </row>
    <row r="10" spans="1:13" x14ac:dyDescent="0.25">
      <c r="A10" s="4">
        <v>1</v>
      </c>
      <c r="B10" s="4" t="s">
        <v>18</v>
      </c>
      <c r="C10" s="4" t="s">
        <v>25</v>
      </c>
      <c r="D10" s="5"/>
      <c r="E10" s="5"/>
      <c r="F10" s="5"/>
      <c r="G10" s="4">
        <v>60</v>
      </c>
      <c r="H10" s="5">
        <f>G10*D10</f>
        <v>0</v>
      </c>
      <c r="I10" s="5">
        <f>G10*E10</f>
        <v>0</v>
      </c>
      <c r="J10" s="5">
        <f>G10*F10</f>
        <v>0</v>
      </c>
      <c r="K10" s="5">
        <f>H10-I10</f>
        <v>0</v>
      </c>
      <c r="L10" s="5">
        <f>H10-J10</f>
        <v>0</v>
      </c>
      <c r="M10" s="25" t="s">
        <v>17</v>
      </c>
    </row>
    <row r="11" spans="1:13" x14ac:dyDescent="0.25">
      <c r="A11" s="4">
        <v>2</v>
      </c>
      <c r="B11" s="4" t="s">
        <v>18</v>
      </c>
      <c r="C11" s="4" t="s">
        <v>25</v>
      </c>
      <c r="D11" s="5">
        <v>151.37</v>
      </c>
      <c r="E11" s="5"/>
      <c r="F11" s="5"/>
      <c r="G11" s="4">
        <v>66</v>
      </c>
      <c r="H11" s="5">
        <f>G11*D11</f>
        <v>9990.42</v>
      </c>
      <c r="I11" s="5">
        <f>G11*E11</f>
        <v>0</v>
      </c>
      <c r="J11" s="5">
        <f>G11*F11</f>
        <v>0</v>
      </c>
      <c r="K11" s="5">
        <f>H11-I11</f>
        <v>9990.42</v>
      </c>
      <c r="L11" s="5">
        <f>H11-J11</f>
        <v>9990.42</v>
      </c>
      <c r="M11" s="25" t="s">
        <v>17</v>
      </c>
    </row>
    <row r="12" spans="1:13" x14ac:dyDescent="0.25">
      <c r="A12" s="4">
        <v>3</v>
      </c>
      <c r="B12" s="4" t="s">
        <v>51</v>
      </c>
      <c r="C12" s="4" t="s">
        <v>30</v>
      </c>
      <c r="D12" s="5">
        <v>504.56</v>
      </c>
      <c r="E12" s="5">
        <f>D12</f>
        <v>504.56</v>
      </c>
      <c r="F12" s="5"/>
      <c r="G12" s="4">
        <v>25</v>
      </c>
      <c r="H12" s="5">
        <f>G12*D12</f>
        <v>12614</v>
      </c>
      <c r="I12" s="5">
        <f>G12*E12</f>
        <v>12614</v>
      </c>
      <c r="J12" s="5">
        <f>G12*F12</f>
        <v>0</v>
      </c>
      <c r="K12" s="5">
        <f>H12-I12</f>
        <v>0</v>
      </c>
      <c r="L12" s="5">
        <f>H12-J12</f>
        <v>12614</v>
      </c>
      <c r="M12" s="25" t="s">
        <v>17</v>
      </c>
    </row>
    <row r="13" spans="1:13" x14ac:dyDescent="0.25">
      <c r="A13" s="4">
        <v>4</v>
      </c>
      <c r="B13" s="4" t="s">
        <v>19</v>
      </c>
      <c r="C13" s="4" t="s">
        <v>25</v>
      </c>
      <c r="D13" s="5"/>
      <c r="E13" s="5"/>
      <c r="F13" s="6">
        <f>D15</f>
        <v>74.06</v>
      </c>
      <c r="G13" s="4">
        <v>2300</v>
      </c>
      <c r="H13" s="5">
        <f t="shared" ref="H13:H27" si="0">G13*D13</f>
        <v>0</v>
      </c>
      <c r="I13" s="5">
        <f t="shared" ref="I13:I27" si="1">G13*E13</f>
        <v>0</v>
      </c>
      <c r="J13" s="5">
        <f t="shared" ref="J13:J27" si="2">G13*F13</f>
        <v>170338</v>
      </c>
      <c r="K13" s="5">
        <f t="shared" ref="K13:K27" si="3">H13-I13</f>
        <v>0</v>
      </c>
      <c r="L13" s="5">
        <f t="shared" ref="L13:L27" si="4">H13-J13</f>
        <v>-170338</v>
      </c>
      <c r="M13" s="25" t="s">
        <v>17</v>
      </c>
    </row>
    <row r="14" spans="1:13" x14ac:dyDescent="0.25">
      <c r="A14" s="4">
        <v>5</v>
      </c>
      <c r="B14" s="4" t="s">
        <v>20</v>
      </c>
      <c r="C14" s="4" t="s">
        <v>25</v>
      </c>
      <c r="D14" s="6"/>
      <c r="E14" s="6"/>
      <c r="F14" s="5"/>
      <c r="G14" s="4">
        <f>G13+(G13*10%)</f>
        <v>2530</v>
      </c>
      <c r="H14" s="5">
        <f t="shared" si="0"/>
        <v>0</v>
      </c>
      <c r="I14" s="5">
        <f t="shared" si="1"/>
        <v>0</v>
      </c>
      <c r="J14" s="5">
        <f t="shared" si="2"/>
        <v>0</v>
      </c>
      <c r="K14" s="5">
        <f t="shared" si="3"/>
        <v>0</v>
      </c>
      <c r="L14" s="5">
        <f t="shared" si="4"/>
        <v>0</v>
      </c>
      <c r="M14" s="25" t="s">
        <v>17</v>
      </c>
    </row>
    <row r="15" spans="1:13" x14ac:dyDescent="0.25">
      <c r="A15" s="4">
        <v>6</v>
      </c>
      <c r="B15" s="4" t="s">
        <v>61</v>
      </c>
      <c r="C15" s="4" t="s">
        <v>25</v>
      </c>
      <c r="D15" s="6">
        <v>74.06</v>
      </c>
      <c r="E15" s="6"/>
      <c r="F15" s="5"/>
      <c r="G15" s="4">
        <f>G13+(G13*20%)</f>
        <v>2760</v>
      </c>
      <c r="H15" s="5">
        <f t="shared" si="0"/>
        <v>204405.6</v>
      </c>
      <c r="I15" s="5">
        <f t="shared" si="1"/>
        <v>0</v>
      </c>
      <c r="J15" s="5">
        <f t="shared" si="2"/>
        <v>0</v>
      </c>
      <c r="K15" s="5">
        <f t="shared" si="3"/>
        <v>204405.6</v>
      </c>
      <c r="L15" s="5">
        <f t="shared" si="4"/>
        <v>204405.6</v>
      </c>
      <c r="M15" s="25" t="s">
        <v>17</v>
      </c>
    </row>
    <row r="16" spans="1:13" x14ac:dyDescent="0.25">
      <c r="A16" s="4">
        <v>7</v>
      </c>
      <c r="B16" s="4" t="s">
        <v>21</v>
      </c>
      <c r="C16" s="4" t="s">
        <v>25</v>
      </c>
      <c r="D16" s="6"/>
      <c r="E16" s="6"/>
      <c r="F16" s="6">
        <f>D17</f>
        <v>48.3</v>
      </c>
      <c r="G16" s="4">
        <v>2750</v>
      </c>
      <c r="H16" s="5">
        <f t="shared" si="0"/>
        <v>0</v>
      </c>
      <c r="I16" s="5">
        <f t="shared" si="1"/>
        <v>0</v>
      </c>
      <c r="J16" s="5">
        <f t="shared" si="2"/>
        <v>132825</v>
      </c>
      <c r="K16" s="5">
        <f t="shared" si="3"/>
        <v>0</v>
      </c>
      <c r="L16" s="5">
        <f t="shared" si="4"/>
        <v>-132825</v>
      </c>
      <c r="M16" s="25" t="s">
        <v>17</v>
      </c>
    </row>
    <row r="17" spans="1:19" x14ac:dyDescent="0.25">
      <c r="A17" s="4">
        <v>8</v>
      </c>
      <c r="B17" s="4" t="s">
        <v>46</v>
      </c>
      <c r="C17" s="4" t="s">
        <v>25</v>
      </c>
      <c r="D17" s="6">
        <v>48.3</v>
      </c>
      <c r="E17" s="6"/>
      <c r="F17" s="5"/>
      <c r="G17" s="4">
        <v>3685</v>
      </c>
      <c r="H17" s="5">
        <f t="shared" si="0"/>
        <v>177985.5</v>
      </c>
      <c r="I17" s="5">
        <f t="shared" si="1"/>
        <v>0</v>
      </c>
      <c r="J17" s="5">
        <f t="shared" si="2"/>
        <v>0</v>
      </c>
      <c r="K17" s="5">
        <f t="shared" si="3"/>
        <v>177985.5</v>
      </c>
      <c r="L17" s="5">
        <f t="shared" si="4"/>
        <v>177985.5</v>
      </c>
      <c r="M17" s="25" t="s">
        <v>17</v>
      </c>
    </row>
    <row r="18" spans="1:19" x14ac:dyDescent="0.25">
      <c r="A18" s="4">
        <v>9</v>
      </c>
      <c r="B18" s="4" t="s">
        <v>22</v>
      </c>
      <c r="C18" s="4" t="s">
        <v>25</v>
      </c>
      <c r="D18" s="6"/>
      <c r="E18" s="6"/>
      <c r="F18" s="6">
        <f>D19</f>
        <v>241.5</v>
      </c>
      <c r="G18" s="4">
        <f>G16+(G16*10%)</f>
        <v>3025</v>
      </c>
      <c r="H18" s="5">
        <f t="shared" si="0"/>
        <v>0</v>
      </c>
      <c r="I18" s="5">
        <f t="shared" si="1"/>
        <v>0</v>
      </c>
      <c r="J18" s="5">
        <f t="shared" si="2"/>
        <v>730537.5</v>
      </c>
      <c r="K18" s="5">
        <f t="shared" si="3"/>
        <v>0</v>
      </c>
      <c r="L18" s="5">
        <f t="shared" si="4"/>
        <v>-730537.5</v>
      </c>
      <c r="M18" s="25" t="s">
        <v>17</v>
      </c>
    </row>
    <row r="19" spans="1:19" x14ac:dyDescent="0.25">
      <c r="A19" s="4">
        <v>10</v>
      </c>
      <c r="B19" s="4" t="s">
        <v>45</v>
      </c>
      <c r="C19" s="4" t="s">
        <v>25</v>
      </c>
      <c r="D19" s="6">
        <v>241.5</v>
      </c>
      <c r="E19" s="6"/>
      <c r="F19" s="5"/>
      <c r="G19" s="4">
        <v>4020</v>
      </c>
      <c r="H19" s="5">
        <f t="shared" ref="H19" si="5">G19*D19</f>
        <v>970830</v>
      </c>
      <c r="I19" s="5">
        <f t="shared" ref="I19" si="6">G19*E19</f>
        <v>0</v>
      </c>
      <c r="J19" s="5">
        <f t="shared" ref="J19" si="7">G19*F19</f>
        <v>0</v>
      </c>
      <c r="K19" s="5">
        <f t="shared" ref="K19" si="8">H19-I19</f>
        <v>970830</v>
      </c>
      <c r="L19" s="5">
        <f t="shared" ref="L19" si="9">H19-J19</f>
        <v>970830</v>
      </c>
      <c r="M19" s="25" t="s">
        <v>17</v>
      </c>
    </row>
    <row r="20" spans="1:19" x14ac:dyDescent="0.25">
      <c r="A20" s="4">
        <v>11</v>
      </c>
      <c r="B20" s="4" t="s">
        <v>44</v>
      </c>
      <c r="C20" s="4" t="s">
        <v>25</v>
      </c>
      <c r="D20" s="6"/>
      <c r="E20" s="6">
        <v>289.8</v>
      </c>
      <c r="F20" s="5"/>
      <c r="G20" s="4">
        <f>G16+(G16*20%)</f>
        <v>3300</v>
      </c>
      <c r="H20" s="5">
        <f t="shared" ref="H20" si="10">G20*D20</f>
        <v>0</v>
      </c>
      <c r="I20" s="5">
        <f t="shared" ref="I20" si="11">G20*E20</f>
        <v>956340</v>
      </c>
      <c r="J20" s="5">
        <f t="shared" ref="J20" si="12">G20*F20</f>
        <v>0</v>
      </c>
      <c r="K20" s="5">
        <f t="shared" ref="K20" si="13">H20-I20</f>
        <v>-956340</v>
      </c>
      <c r="L20" s="5">
        <f t="shared" ref="L20" si="14">H20-J20</f>
        <v>0</v>
      </c>
      <c r="M20" s="25" t="s">
        <v>17</v>
      </c>
    </row>
    <row r="21" spans="1:19" x14ac:dyDescent="0.25">
      <c r="A21" s="4">
        <v>12</v>
      </c>
      <c r="B21" s="4" t="s">
        <v>28</v>
      </c>
      <c r="C21" s="4" t="s">
        <v>30</v>
      </c>
      <c r="D21" s="6"/>
      <c r="E21" s="6"/>
      <c r="F21" s="7">
        <v>70.069999999999993</v>
      </c>
      <c r="G21" s="8">
        <v>400</v>
      </c>
      <c r="H21" s="5">
        <f t="shared" si="0"/>
        <v>0</v>
      </c>
      <c r="I21" s="5">
        <f t="shared" si="1"/>
        <v>0</v>
      </c>
      <c r="J21" s="5">
        <f t="shared" si="2"/>
        <v>28027.999999999996</v>
      </c>
      <c r="K21" s="5">
        <f t="shared" si="3"/>
        <v>0</v>
      </c>
      <c r="L21" s="5">
        <f t="shared" si="4"/>
        <v>-28027.999999999996</v>
      </c>
      <c r="M21" s="25" t="s">
        <v>17</v>
      </c>
    </row>
    <row r="22" spans="1:19" x14ac:dyDescent="0.25">
      <c r="A22" s="4">
        <v>13</v>
      </c>
      <c r="B22" s="4" t="s">
        <v>47</v>
      </c>
      <c r="C22" s="4" t="s">
        <v>25</v>
      </c>
      <c r="D22" s="6">
        <v>69.67</v>
      </c>
      <c r="E22" s="6"/>
      <c r="F22" s="5"/>
      <c r="G22" s="4">
        <v>605</v>
      </c>
      <c r="H22" s="5">
        <f t="shared" si="0"/>
        <v>42150.35</v>
      </c>
      <c r="I22" s="5">
        <f t="shared" si="1"/>
        <v>0</v>
      </c>
      <c r="J22" s="5">
        <f t="shared" si="2"/>
        <v>0</v>
      </c>
      <c r="K22" s="5">
        <f t="shared" si="3"/>
        <v>42150.35</v>
      </c>
      <c r="L22" s="5">
        <f t="shared" si="4"/>
        <v>42150.35</v>
      </c>
      <c r="M22" s="25" t="s">
        <v>17</v>
      </c>
      <c r="S22" s="19">
        <f>H30*70%</f>
        <v>1853900.629</v>
      </c>
    </row>
    <row r="23" spans="1:19" x14ac:dyDescent="0.25">
      <c r="A23" s="4">
        <v>14</v>
      </c>
      <c r="B23" s="4" t="s">
        <v>29</v>
      </c>
      <c r="C23" s="4" t="str">
        <f>C21</f>
        <v>Sqm</v>
      </c>
      <c r="D23" s="6"/>
      <c r="E23" s="6"/>
      <c r="F23" s="7">
        <v>10.7</v>
      </c>
      <c r="G23" s="8">
        <f>G21+(G21*10%)</f>
        <v>440</v>
      </c>
      <c r="H23" s="5">
        <f t="shared" si="0"/>
        <v>0</v>
      </c>
      <c r="I23" s="5">
        <f t="shared" si="1"/>
        <v>0</v>
      </c>
      <c r="J23" s="5">
        <f t="shared" si="2"/>
        <v>4708</v>
      </c>
      <c r="K23" s="5">
        <f t="shared" si="3"/>
        <v>0</v>
      </c>
      <c r="L23" s="5">
        <f t="shared" si="4"/>
        <v>-4708</v>
      </c>
      <c r="M23" s="25" t="s">
        <v>17</v>
      </c>
    </row>
    <row r="24" spans="1:19" x14ac:dyDescent="0.25">
      <c r="A24" s="4">
        <v>15</v>
      </c>
      <c r="B24" s="4" t="s">
        <v>48</v>
      </c>
      <c r="C24" s="4" t="str">
        <f>C23</f>
        <v>Sqm</v>
      </c>
      <c r="D24" s="6">
        <v>10.7</v>
      </c>
      <c r="E24" s="6"/>
      <c r="F24" s="5"/>
      <c r="G24" s="4">
        <v>660</v>
      </c>
      <c r="H24" s="5">
        <f t="shared" ref="H24" si="15">G24*D24</f>
        <v>7061.9999999999991</v>
      </c>
      <c r="I24" s="5">
        <f t="shared" ref="I24" si="16">G24*E24</f>
        <v>0</v>
      </c>
      <c r="J24" s="5">
        <f t="shared" ref="J24" si="17">G24*F24</f>
        <v>0</v>
      </c>
      <c r="K24" s="5">
        <f t="shared" ref="K24" si="18">H24-I24</f>
        <v>7061.9999999999991</v>
      </c>
      <c r="L24" s="5">
        <f t="shared" ref="L24" si="19">H24-J24</f>
        <v>7061.9999999999991</v>
      </c>
      <c r="M24" s="25" t="s">
        <v>17</v>
      </c>
    </row>
    <row r="25" spans="1:19" x14ac:dyDescent="0.25">
      <c r="A25" s="4">
        <v>16</v>
      </c>
      <c r="B25" s="4" t="s">
        <v>43</v>
      </c>
      <c r="C25" s="4" t="str">
        <f>C23</f>
        <v>Sqm</v>
      </c>
      <c r="D25" s="6"/>
      <c r="E25" s="6">
        <v>80.669999999999987</v>
      </c>
      <c r="F25" s="7"/>
      <c r="G25" s="8">
        <f>G21+(G21*20%)</f>
        <v>480</v>
      </c>
      <c r="H25" s="5">
        <f t="shared" si="0"/>
        <v>0</v>
      </c>
      <c r="I25" s="5">
        <f t="shared" si="1"/>
        <v>38721.599999999991</v>
      </c>
      <c r="J25" s="5">
        <f t="shared" si="2"/>
        <v>0</v>
      </c>
      <c r="K25" s="5">
        <f t="shared" si="3"/>
        <v>-38721.599999999991</v>
      </c>
      <c r="L25" s="5">
        <f t="shared" si="4"/>
        <v>0</v>
      </c>
      <c r="M25" s="25" t="s">
        <v>17</v>
      </c>
    </row>
    <row r="26" spans="1:19" x14ac:dyDescent="0.25">
      <c r="A26" s="4">
        <v>17</v>
      </c>
      <c r="B26" s="4" t="s">
        <v>23</v>
      </c>
      <c r="C26" s="4" t="s">
        <v>14</v>
      </c>
      <c r="D26" s="6"/>
      <c r="E26" s="6"/>
      <c r="F26" s="7"/>
      <c r="G26" s="8">
        <v>8500</v>
      </c>
      <c r="H26" s="7">
        <f t="shared" si="0"/>
        <v>0</v>
      </c>
      <c r="I26" s="7">
        <f t="shared" si="1"/>
        <v>0</v>
      </c>
      <c r="J26" s="7">
        <f t="shared" si="2"/>
        <v>0</v>
      </c>
      <c r="K26" s="7">
        <f t="shared" si="3"/>
        <v>0</v>
      </c>
      <c r="L26" s="7">
        <f t="shared" si="4"/>
        <v>0</v>
      </c>
      <c r="M26" s="25" t="s">
        <v>17</v>
      </c>
    </row>
    <row r="27" spans="1:19" x14ac:dyDescent="0.25">
      <c r="A27" s="4">
        <v>18</v>
      </c>
      <c r="B27" s="4" t="s">
        <v>24</v>
      </c>
      <c r="C27" s="4" t="s">
        <v>14</v>
      </c>
      <c r="D27" s="6"/>
      <c r="E27" s="9"/>
      <c r="F27" s="7">
        <v>112.46</v>
      </c>
      <c r="G27" s="8">
        <f>G26+(G26*10%)</f>
        <v>9350</v>
      </c>
      <c r="H27" s="7">
        <f t="shared" si="0"/>
        <v>0</v>
      </c>
      <c r="I27" s="7">
        <f t="shared" si="1"/>
        <v>0</v>
      </c>
      <c r="J27" s="7">
        <f t="shared" si="2"/>
        <v>1051501</v>
      </c>
      <c r="K27" s="7">
        <f t="shared" si="3"/>
        <v>0</v>
      </c>
      <c r="L27" s="7">
        <f t="shared" si="4"/>
        <v>-1051501</v>
      </c>
      <c r="M27" s="25" t="s">
        <v>17</v>
      </c>
    </row>
    <row r="28" spans="1:19" x14ac:dyDescent="0.25">
      <c r="A28" s="4">
        <v>19</v>
      </c>
      <c r="B28" s="4" t="s">
        <v>49</v>
      </c>
      <c r="C28" s="4" t="s">
        <v>14</v>
      </c>
      <c r="D28" s="6">
        <v>113.277</v>
      </c>
      <c r="E28" s="9"/>
      <c r="F28" s="7"/>
      <c r="G28" s="8">
        <v>10800</v>
      </c>
      <c r="H28" s="7">
        <f t="shared" ref="H28" si="20">G28*D28</f>
        <v>1223391.6000000001</v>
      </c>
      <c r="I28" s="7">
        <f t="shared" ref="I28" si="21">G28*E28</f>
        <v>0</v>
      </c>
      <c r="J28" s="7">
        <f t="shared" ref="J28" si="22">G28*F28</f>
        <v>0</v>
      </c>
      <c r="K28" s="7">
        <f t="shared" ref="K28" si="23">H28-I28</f>
        <v>1223391.6000000001</v>
      </c>
      <c r="L28" s="7">
        <f t="shared" ref="L28" si="24">H28-J28</f>
        <v>1223391.6000000001</v>
      </c>
      <c r="M28" s="25" t="s">
        <v>17</v>
      </c>
    </row>
    <row r="29" spans="1:19" x14ac:dyDescent="0.25">
      <c r="A29" s="4">
        <v>20</v>
      </c>
      <c r="B29" s="4" t="s">
        <v>50</v>
      </c>
      <c r="C29" s="4" t="s">
        <v>14</v>
      </c>
      <c r="D29" s="6"/>
      <c r="E29" s="9">
        <v>100.28928851851853</v>
      </c>
      <c r="F29" s="7"/>
      <c r="G29" s="8">
        <f>G26+(G26*20%)</f>
        <v>10200</v>
      </c>
      <c r="H29" s="7">
        <f t="shared" ref="H29" si="25">G29*D29</f>
        <v>0</v>
      </c>
      <c r="I29" s="7">
        <f t="shared" ref="I29" si="26">G29*E29</f>
        <v>1022950.742888889</v>
      </c>
      <c r="J29" s="7">
        <f t="shared" ref="J29" si="27">G29*F29</f>
        <v>0</v>
      </c>
      <c r="K29" s="7">
        <f t="shared" ref="K29" si="28">H29-I29</f>
        <v>-1022950.742888889</v>
      </c>
      <c r="L29" s="7">
        <f t="shared" ref="L29" si="29">H29-J29</f>
        <v>0</v>
      </c>
      <c r="M29" s="25" t="s">
        <v>17</v>
      </c>
    </row>
    <row r="30" spans="1:19" ht="16.5" x14ac:dyDescent="0.35">
      <c r="A30" s="10"/>
      <c r="B30" s="11" t="s">
        <v>15</v>
      </c>
      <c r="C30" s="11"/>
      <c r="D30" s="11"/>
      <c r="E30" s="11"/>
      <c r="F30" s="11"/>
      <c r="G30" s="11"/>
      <c r="H30" s="12">
        <f>SUM(H10:H29)</f>
        <v>2648429.4700000002</v>
      </c>
      <c r="I30" s="12">
        <f>SUM(I10:I29)</f>
        <v>2030626.3428888889</v>
      </c>
      <c r="J30" s="12">
        <f>SUM(J10:J27)</f>
        <v>2117937.5</v>
      </c>
      <c r="K30" s="15">
        <f>SUM(K10:K29)</f>
        <v>617803.12711111107</v>
      </c>
      <c r="L30" s="15">
        <f>SUM(L10:L29)</f>
        <v>530491.97000000009</v>
      </c>
      <c r="M30" s="11"/>
    </row>
    <row r="33" spans="1:13" x14ac:dyDescent="0.25">
      <c r="H33" s="19"/>
      <c r="I33" s="19"/>
      <c r="J33" s="19"/>
    </row>
    <row r="36" spans="1:13" x14ac:dyDescent="0.25">
      <c r="H36" s="19"/>
    </row>
    <row r="41" spans="1:13" x14ac:dyDescent="0.25">
      <c r="A41" s="17" t="s">
        <v>33</v>
      </c>
      <c r="B41" s="17"/>
      <c r="C41" s="17"/>
      <c r="D41" s="17"/>
      <c r="E41" s="17"/>
      <c r="F41" s="17"/>
      <c r="G41" s="17" t="s">
        <v>40</v>
      </c>
      <c r="H41" s="17"/>
      <c r="I41" s="17"/>
      <c r="J41" s="17"/>
      <c r="K41" s="17"/>
      <c r="L41" s="17"/>
      <c r="M41" s="18" t="s">
        <v>38</v>
      </c>
    </row>
    <row r="42" spans="1:13" x14ac:dyDescent="0.25">
      <c r="A42" s="17" t="s">
        <v>34</v>
      </c>
      <c r="B42" s="17"/>
      <c r="C42" s="17"/>
      <c r="D42" s="17"/>
      <c r="E42" s="17"/>
      <c r="F42" s="17"/>
      <c r="G42" s="17" t="s">
        <v>36</v>
      </c>
      <c r="H42" s="17"/>
      <c r="I42" s="17"/>
      <c r="J42" s="17"/>
      <c r="K42" s="17"/>
      <c r="L42" s="17"/>
      <c r="M42" s="18" t="s">
        <v>39</v>
      </c>
    </row>
    <row r="43" spans="1:13" x14ac:dyDescent="0.25">
      <c r="A43" s="17" t="s">
        <v>35</v>
      </c>
      <c r="B43" s="17"/>
      <c r="C43" s="17"/>
      <c r="D43" s="17"/>
      <c r="E43" s="17"/>
      <c r="F43" s="17"/>
      <c r="G43" s="17" t="s">
        <v>37</v>
      </c>
      <c r="H43" s="17"/>
      <c r="I43" s="17"/>
      <c r="J43" s="17"/>
      <c r="K43" s="17"/>
      <c r="L43" s="17"/>
      <c r="M43" s="18" t="s">
        <v>35</v>
      </c>
    </row>
  </sheetData>
  <mergeCells count="2">
    <mergeCell ref="A1:M1"/>
    <mergeCell ref="K8:L8"/>
  </mergeCells>
  <printOptions horizontalCentered="1"/>
  <pageMargins left="0" right="0" top="0.25" bottom="0.25" header="0.3" footer="0.3"/>
  <pageSetup paperSize="9" scale="8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view="pageBreakPreview" topLeftCell="A10" zoomScaleNormal="100" zoomScaleSheetLayoutView="100" workbookViewId="0">
      <selection activeCell="F13" sqref="F13:F27"/>
    </sheetView>
  </sheetViews>
  <sheetFormatPr defaultRowHeight="15" x14ac:dyDescent="0.25"/>
  <cols>
    <col min="1" max="1" width="3.7109375" customWidth="1"/>
    <col min="2" max="2" width="41.42578125" customWidth="1"/>
    <col min="3" max="3" width="11.140625" customWidth="1"/>
    <col min="4" max="4" width="12.28515625" bestFit="1" customWidth="1"/>
    <col min="5" max="5" width="9.28515625" bestFit="1" customWidth="1"/>
    <col min="7" max="7" width="9.28515625" bestFit="1" customWidth="1"/>
    <col min="8" max="10" width="15.7109375" customWidth="1"/>
    <col min="11" max="11" width="15.5703125" customWidth="1"/>
    <col min="12" max="12" width="13.85546875" customWidth="1"/>
  </cols>
  <sheetData>
    <row r="1" spans="1:13" ht="18" thickBot="1" x14ac:dyDescent="0.4">
      <c r="A1" s="21" t="s">
        <v>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3"/>
    </row>
    <row r="2" spans="1:13" ht="17.25" x14ac:dyDescent="0.3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3" ht="17.25" x14ac:dyDescent="0.3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1:13" ht="17.25" x14ac:dyDescent="0.35">
      <c r="A4" s="1" t="s">
        <v>26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 t="s">
        <v>55</v>
      </c>
    </row>
    <row r="5" spans="1:13" ht="17.25" x14ac:dyDescent="0.35">
      <c r="A5" s="1" t="s">
        <v>57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 t="s">
        <v>32</v>
      </c>
    </row>
    <row r="6" spans="1:13" ht="17.25" x14ac:dyDescent="0.35">
      <c r="A6" s="1" t="s">
        <v>31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8" spans="1:13" ht="47.25" x14ac:dyDescent="0.25">
      <c r="A8" s="20" t="s">
        <v>2</v>
      </c>
      <c r="B8" s="20" t="s">
        <v>3</v>
      </c>
      <c r="C8" s="20" t="s">
        <v>4</v>
      </c>
      <c r="D8" s="20" t="s">
        <v>52</v>
      </c>
      <c r="E8" s="20" t="s">
        <v>5</v>
      </c>
      <c r="F8" s="20" t="s">
        <v>6</v>
      </c>
      <c r="G8" s="20" t="s">
        <v>7</v>
      </c>
      <c r="H8" s="20" t="s">
        <v>53</v>
      </c>
      <c r="I8" s="20" t="s">
        <v>8</v>
      </c>
      <c r="J8" s="20" t="s">
        <v>9</v>
      </c>
      <c r="K8" s="24" t="s">
        <v>10</v>
      </c>
      <c r="L8" s="24"/>
      <c r="M8" s="20" t="s">
        <v>11</v>
      </c>
    </row>
    <row r="9" spans="1:13" ht="30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 t="s">
        <v>12</v>
      </c>
      <c r="L9" s="13" t="s">
        <v>13</v>
      </c>
      <c r="M9" s="13"/>
    </row>
    <row r="10" spans="1:13" x14ac:dyDescent="0.25">
      <c r="A10" s="4">
        <v>1</v>
      </c>
      <c r="B10" s="4" t="s">
        <v>56</v>
      </c>
      <c r="C10" s="4" t="s">
        <v>25</v>
      </c>
      <c r="D10" s="5">
        <v>2311.69</v>
      </c>
      <c r="E10" s="5">
        <v>2311.6889999999999</v>
      </c>
      <c r="F10" s="5"/>
      <c r="G10" s="4">
        <v>85</v>
      </c>
      <c r="H10" s="5">
        <f>G10*D10</f>
        <v>196493.65</v>
      </c>
      <c r="I10" s="5">
        <f>G10*E10</f>
        <v>196493.56499999997</v>
      </c>
      <c r="J10" s="5">
        <f>G10*F10</f>
        <v>0</v>
      </c>
      <c r="K10" s="5">
        <f>H10-I10</f>
        <v>8.5000000020954758E-2</v>
      </c>
      <c r="L10" s="5">
        <f>H10-J10</f>
        <v>196493.65</v>
      </c>
      <c r="M10" s="4" t="s">
        <v>58</v>
      </c>
    </row>
    <row r="11" spans="1:13" x14ac:dyDescent="0.25">
      <c r="A11" s="4">
        <v>2</v>
      </c>
      <c r="B11" s="4" t="s">
        <v>18</v>
      </c>
      <c r="C11" s="4" t="s">
        <v>25</v>
      </c>
      <c r="D11" s="5"/>
      <c r="E11" s="5"/>
      <c r="F11" s="5"/>
      <c r="G11" s="4">
        <v>66</v>
      </c>
      <c r="H11" s="5">
        <f>G11*D11</f>
        <v>0</v>
      </c>
      <c r="I11" s="5">
        <f>G11*E11</f>
        <v>0</v>
      </c>
      <c r="J11" s="5">
        <f>G11*F11</f>
        <v>0</v>
      </c>
      <c r="K11" s="5">
        <f>H11-I11</f>
        <v>0</v>
      </c>
      <c r="L11" s="5">
        <f>H11-J11</f>
        <v>0</v>
      </c>
      <c r="M11" s="4" t="s">
        <v>58</v>
      </c>
    </row>
    <row r="12" spans="1:13" x14ac:dyDescent="0.25">
      <c r="A12" s="4">
        <v>3</v>
      </c>
      <c r="B12" s="4" t="s">
        <v>51</v>
      </c>
      <c r="C12" s="4" t="s">
        <v>30</v>
      </c>
      <c r="D12" s="5">
        <v>104.21</v>
      </c>
      <c r="E12" s="5">
        <v>104.20500000000001</v>
      </c>
      <c r="F12" s="5"/>
      <c r="G12" s="4">
        <v>25</v>
      </c>
      <c r="H12" s="5">
        <f>G12*D12</f>
        <v>2605.25</v>
      </c>
      <c r="I12" s="5">
        <f>G12*E12</f>
        <v>2605.1250000000005</v>
      </c>
      <c r="J12" s="5">
        <f>G12*F12</f>
        <v>0</v>
      </c>
      <c r="K12" s="5">
        <f>H12-I12</f>
        <v>0.12499999999954525</v>
      </c>
      <c r="L12" s="5">
        <f>H12-J12</f>
        <v>2605.25</v>
      </c>
      <c r="M12" s="4" t="s">
        <v>58</v>
      </c>
    </row>
    <row r="13" spans="1:13" x14ac:dyDescent="0.25">
      <c r="A13" s="4">
        <v>4</v>
      </c>
      <c r="B13" s="4" t="s">
        <v>19</v>
      </c>
      <c r="C13" s="4" t="s">
        <v>25</v>
      </c>
      <c r="D13" s="5">
        <v>7.74</v>
      </c>
      <c r="E13" s="5">
        <v>7.7435000000000009</v>
      </c>
      <c r="F13" s="5"/>
      <c r="G13" s="4">
        <v>2300</v>
      </c>
      <c r="H13" s="5">
        <f t="shared" ref="H13:H29" si="0">G13*D13</f>
        <v>17802</v>
      </c>
      <c r="I13" s="5">
        <f t="shared" ref="I13:I29" si="1">G13*E13</f>
        <v>17810.050000000003</v>
      </c>
      <c r="J13" s="5">
        <f t="shared" ref="J13:J29" si="2">G13*F13</f>
        <v>0</v>
      </c>
      <c r="K13" s="5">
        <f t="shared" ref="K13:K29" si="3">H13-I13</f>
        <v>-8.0500000000029104</v>
      </c>
      <c r="L13" s="5">
        <f t="shared" ref="L13:L29" si="4">H13-J13</f>
        <v>17802</v>
      </c>
      <c r="M13" s="4" t="s">
        <v>58</v>
      </c>
    </row>
    <row r="14" spans="1:13" x14ac:dyDescent="0.25">
      <c r="A14" s="4">
        <v>5</v>
      </c>
      <c r="B14" s="4" t="s">
        <v>20</v>
      </c>
      <c r="C14" s="4" t="s">
        <v>25</v>
      </c>
      <c r="D14" s="6"/>
      <c r="E14" s="6"/>
      <c r="F14" s="5"/>
      <c r="G14" s="4">
        <f>G13+(G13*10%)</f>
        <v>2530</v>
      </c>
      <c r="H14" s="5">
        <f t="shared" si="0"/>
        <v>0</v>
      </c>
      <c r="I14" s="5">
        <f t="shared" si="1"/>
        <v>0</v>
      </c>
      <c r="J14" s="5">
        <f t="shared" si="2"/>
        <v>0</v>
      </c>
      <c r="K14" s="5">
        <f t="shared" si="3"/>
        <v>0</v>
      </c>
      <c r="L14" s="5">
        <f t="shared" si="4"/>
        <v>0</v>
      </c>
      <c r="M14" s="4" t="s">
        <v>58</v>
      </c>
    </row>
    <row r="15" spans="1:13" x14ac:dyDescent="0.25">
      <c r="A15" s="4">
        <v>6</v>
      </c>
      <c r="B15" s="4" t="s">
        <v>20</v>
      </c>
      <c r="C15" s="4" t="s">
        <v>25</v>
      </c>
      <c r="D15" s="6"/>
      <c r="E15" s="6"/>
      <c r="F15" s="5"/>
      <c r="G15" s="4">
        <f>G13+(G13*20%)</f>
        <v>2760</v>
      </c>
      <c r="H15" s="5">
        <f t="shared" si="0"/>
        <v>0</v>
      </c>
      <c r="I15" s="5">
        <f t="shared" si="1"/>
        <v>0</v>
      </c>
      <c r="J15" s="5">
        <f t="shared" si="2"/>
        <v>0</v>
      </c>
      <c r="K15" s="5">
        <f t="shared" si="3"/>
        <v>0</v>
      </c>
      <c r="L15" s="5">
        <f t="shared" si="4"/>
        <v>0</v>
      </c>
      <c r="M15" s="4" t="s">
        <v>58</v>
      </c>
    </row>
    <row r="16" spans="1:13" x14ac:dyDescent="0.25">
      <c r="A16" s="4">
        <v>7</v>
      </c>
      <c r="B16" s="4" t="s">
        <v>21</v>
      </c>
      <c r="C16" s="4" t="s">
        <v>25</v>
      </c>
      <c r="D16" s="6">
        <f>E16</f>
        <v>205.31774999999999</v>
      </c>
      <c r="E16" s="6">
        <v>205.31774999999999</v>
      </c>
      <c r="F16" s="5"/>
      <c r="G16" s="4">
        <v>2750</v>
      </c>
      <c r="H16" s="5">
        <f t="shared" si="0"/>
        <v>564623.8125</v>
      </c>
      <c r="I16" s="5">
        <f t="shared" si="1"/>
        <v>564623.8125</v>
      </c>
      <c r="J16" s="5">
        <f t="shared" si="2"/>
        <v>0</v>
      </c>
      <c r="K16" s="5">
        <f t="shared" si="3"/>
        <v>0</v>
      </c>
      <c r="L16" s="5">
        <f t="shared" si="4"/>
        <v>564623.8125</v>
      </c>
      <c r="M16" s="4" t="s">
        <v>58</v>
      </c>
    </row>
    <row r="17" spans="1:13" x14ac:dyDescent="0.25">
      <c r="A17" s="4">
        <v>8</v>
      </c>
      <c r="B17" s="4" t="s">
        <v>46</v>
      </c>
      <c r="C17" s="4" t="s">
        <v>25</v>
      </c>
      <c r="D17" s="6"/>
      <c r="E17" s="6"/>
      <c r="F17" s="5"/>
      <c r="G17" s="4">
        <v>3685</v>
      </c>
      <c r="H17" s="5">
        <f t="shared" si="0"/>
        <v>0</v>
      </c>
      <c r="I17" s="5">
        <f t="shared" si="1"/>
        <v>0</v>
      </c>
      <c r="J17" s="5">
        <f t="shared" si="2"/>
        <v>0</v>
      </c>
      <c r="K17" s="5">
        <f t="shared" si="3"/>
        <v>0</v>
      </c>
      <c r="L17" s="5">
        <f t="shared" si="4"/>
        <v>0</v>
      </c>
      <c r="M17" s="4" t="s">
        <v>58</v>
      </c>
    </row>
    <row r="18" spans="1:13" x14ac:dyDescent="0.25">
      <c r="A18" s="4">
        <v>9</v>
      </c>
      <c r="B18" s="4" t="s">
        <v>22</v>
      </c>
      <c r="C18" s="4" t="s">
        <v>25</v>
      </c>
      <c r="D18" s="6"/>
      <c r="E18" s="6"/>
      <c r="F18" s="5"/>
      <c r="G18" s="4">
        <f>G16+(G16*10%)</f>
        <v>3025</v>
      </c>
      <c r="H18" s="5">
        <f t="shared" si="0"/>
        <v>0</v>
      </c>
      <c r="I18" s="5">
        <f t="shared" si="1"/>
        <v>0</v>
      </c>
      <c r="J18" s="5">
        <f t="shared" si="2"/>
        <v>0</v>
      </c>
      <c r="K18" s="5">
        <f t="shared" si="3"/>
        <v>0</v>
      </c>
      <c r="L18" s="5">
        <f t="shared" si="4"/>
        <v>0</v>
      </c>
      <c r="M18" s="4" t="s">
        <v>58</v>
      </c>
    </row>
    <row r="19" spans="1:13" x14ac:dyDescent="0.25">
      <c r="A19" s="4">
        <v>10</v>
      </c>
      <c r="B19" s="4" t="s">
        <v>45</v>
      </c>
      <c r="C19" s="4" t="s">
        <v>25</v>
      </c>
      <c r="D19" s="6"/>
      <c r="E19" s="6"/>
      <c r="F19" s="5"/>
      <c r="G19" s="4">
        <v>4020</v>
      </c>
      <c r="H19" s="5">
        <f t="shared" si="0"/>
        <v>0</v>
      </c>
      <c r="I19" s="5">
        <f t="shared" si="1"/>
        <v>0</v>
      </c>
      <c r="J19" s="5">
        <f t="shared" si="2"/>
        <v>0</v>
      </c>
      <c r="K19" s="5">
        <f t="shared" si="3"/>
        <v>0</v>
      </c>
      <c r="L19" s="5">
        <f t="shared" si="4"/>
        <v>0</v>
      </c>
      <c r="M19" s="4" t="s">
        <v>58</v>
      </c>
    </row>
    <row r="20" spans="1:13" x14ac:dyDescent="0.25">
      <c r="A20" s="4">
        <v>11</v>
      </c>
      <c r="B20" s="4" t="s">
        <v>44</v>
      </c>
      <c r="C20" s="4" t="s">
        <v>25</v>
      </c>
      <c r="D20" s="6"/>
      <c r="E20" s="6"/>
      <c r="F20" s="5"/>
      <c r="G20" s="4">
        <f>G16+(G16*20%)</f>
        <v>3300</v>
      </c>
      <c r="H20" s="5">
        <f t="shared" si="0"/>
        <v>0</v>
      </c>
      <c r="I20" s="5">
        <f t="shared" si="1"/>
        <v>0</v>
      </c>
      <c r="J20" s="5">
        <f t="shared" si="2"/>
        <v>0</v>
      </c>
      <c r="K20" s="5">
        <f t="shared" si="3"/>
        <v>0</v>
      </c>
      <c r="L20" s="5">
        <f t="shared" si="4"/>
        <v>0</v>
      </c>
      <c r="M20" s="4" t="s">
        <v>58</v>
      </c>
    </row>
    <row r="21" spans="1:13" x14ac:dyDescent="0.25">
      <c r="A21" s="4">
        <v>12</v>
      </c>
      <c r="B21" s="4" t="s">
        <v>28</v>
      </c>
      <c r="C21" s="4" t="s">
        <v>30</v>
      </c>
      <c r="D21" s="6">
        <f>E21</f>
        <v>558.50700000000006</v>
      </c>
      <c r="E21" s="6">
        <v>558.50700000000006</v>
      </c>
      <c r="F21" s="7"/>
      <c r="G21" s="8">
        <v>400</v>
      </c>
      <c r="H21" s="5">
        <f t="shared" si="0"/>
        <v>223402.80000000002</v>
      </c>
      <c r="I21" s="5">
        <f t="shared" si="1"/>
        <v>223402.80000000002</v>
      </c>
      <c r="J21" s="5">
        <f t="shared" si="2"/>
        <v>0</v>
      </c>
      <c r="K21" s="5">
        <f t="shared" si="3"/>
        <v>0</v>
      </c>
      <c r="L21" s="5">
        <f t="shared" si="4"/>
        <v>223402.80000000002</v>
      </c>
      <c r="M21" s="4" t="s">
        <v>58</v>
      </c>
    </row>
    <row r="22" spans="1:13" x14ac:dyDescent="0.25">
      <c r="A22" s="4">
        <v>13</v>
      </c>
      <c r="B22" s="4" t="s">
        <v>47</v>
      </c>
      <c r="C22" s="4" t="s">
        <v>25</v>
      </c>
      <c r="D22" s="6"/>
      <c r="E22" s="6"/>
      <c r="F22" s="5"/>
      <c r="G22" s="4">
        <v>605</v>
      </c>
      <c r="H22" s="5">
        <f t="shared" si="0"/>
        <v>0</v>
      </c>
      <c r="I22" s="5">
        <f t="shared" si="1"/>
        <v>0</v>
      </c>
      <c r="J22" s="5">
        <f t="shared" si="2"/>
        <v>0</v>
      </c>
      <c r="K22" s="5">
        <f t="shared" si="3"/>
        <v>0</v>
      </c>
      <c r="L22" s="5">
        <f t="shared" si="4"/>
        <v>0</v>
      </c>
      <c r="M22" s="4" t="s">
        <v>58</v>
      </c>
    </row>
    <row r="23" spans="1:13" x14ac:dyDescent="0.25">
      <c r="A23" s="4">
        <v>14</v>
      </c>
      <c r="B23" s="4" t="s">
        <v>29</v>
      </c>
      <c r="C23" s="4" t="str">
        <f>C21</f>
        <v>Sqm</v>
      </c>
      <c r="D23" s="6"/>
      <c r="E23" s="6"/>
      <c r="F23" s="7"/>
      <c r="G23" s="8">
        <f>G21+(G21*10%)</f>
        <v>440</v>
      </c>
      <c r="H23" s="5">
        <f t="shared" si="0"/>
        <v>0</v>
      </c>
      <c r="I23" s="5">
        <f t="shared" si="1"/>
        <v>0</v>
      </c>
      <c r="J23" s="5">
        <f t="shared" si="2"/>
        <v>0</v>
      </c>
      <c r="K23" s="5">
        <f t="shared" si="3"/>
        <v>0</v>
      </c>
      <c r="L23" s="5">
        <f t="shared" si="4"/>
        <v>0</v>
      </c>
      <c r="M23" s="4" t="s">
        <v>58</v>
      </c>
    </row>
    <row r="24" spans="1:13" x14ac:dyDescent="0.25">
      <c r="A24" s="4">
        <v>15</v>
      </c>
      <c r="B24" s="4" t="s">
        <v>48</v>
      </c>
      <c r="C24" s="4" t="str">
        <f>C23</f>
        <v>Sqm</v>
      </c>
      <c r="D24" s="6"/>
      <c r="E24" s="6"/>
      <c r="F24" s="5"/>
      <c r="G24" s="4">
        <v>660</v>
      </c>
      <c r="H24" s="5">
        <f t="shared" si="0"/>
        <v>0</v>
      </c>
      <c r="I24" s="5">
        <f t="shared" si="1"/>
        <v>0</v>
      </c>
      <c r="J24" s="5">
        <f t="shared" si="2"/>
        <v>0</v>
      </c>
      <c r="K24" s="5">
        <f t="shared" si="3"/>
        <v>0</v>
      </c>
      <c r="L24" s="5">
        <f t="shared" si="4"/>
        <v>0</v>
      </c>
      <c r="M24" s="4" t="s">
        <v>58</v>
      </c>
    </row>
    <row r="25" spans="1:13" x14ac:dyDescent="0.25">
      <c r="A25" s="4">
        <v>16</v>
      </c>
      <c r="B25" s="4" t="s">
        <v>43</v>
      </c>
      <c r="C25" s="4" t="str">
        <f>C23</f>
        <v>Sqm</v>
      </c>
      <c r="D25" s="6"/>
      <c r="E25" s="6"/>
      <c r="F25" s="7"/>
      <c r="G25" s="8">
        <f>G21+(G21*20%)</f>
        <v>480</v>
      </c>
      <c r="H25" s="5">
        <f t="shared" si="0"/>
        <v>0</v>
      </c>
      <c r="I25" s="5">
        <f t="shared" si="1"/>
        <v>0</v>
      </c>
      <c r="J25" s="5">
        <f t="shared" si="2"/>
        <v>0</v>
      </c>
      <c r="K25" s="5">
        <f t="shared" si="3"/>
        <v>0</v>
      </c>
      <c r="L25" s="5">
        <f t="shared" si="4"/>
        <v>0</v>
      </c>
      <c r="M25" s="4" t="s">
        <v>58</v>
      </c>
    </row>
    <row r="26" spans="1:13" x14ac:dyDescent="0.25">
      <c r="A26" s="4">
        <v>17</v>
      </c>
      <c r="B26" s="4" t="s">
        <v>23</v>
      </c>
      <c r="C26" s="4" t="s">
        <v>14</v>
      </c>
      <c r="D26" s="6">
        <v>14.3</v>
      </c>
      <c r="E26" s="6">
        <v>14.14860444</v>
      </c>
      <c r="F26" s="7"/>
      <c r="G26" s="8">
        <v>8500</v>
      </c>
      <c r="H26" s="7">
        <f t="shared" si="0"/>
        <v>121550</v>
      </c>
      <c r="I26" s="7">
        <f t="shared" si="1"/>
        <v>120263.13773999999</v>
      </c>
      <c r="J26" s="7">
        <f t="shared" si="2"/>
        <v>0</v>
      </c>
      <c r="K26" s="7">
        <f t="shared" si="3"/>
        <v>1286.862260000009</v>
      </c>
      <c r="L26" s="7">
        <f t="shared" si="4"/>
        <v>121550</v>
      </c>
      <c r="M26" s="4" t="s">
        <v>58</v>
      </c>
    </row>
    <row r="27" spans="1:13" x14ac:dyDescent="0.25">
      <c r="A27" s="4">
        <v>18</v>
      </c>
      <c r="B27" s="4" t="s">
        <v>24</v>
      </c>
      <c r="C27" s="4" t="s">
        <v>14</v>
      </c>
      <c r="D27" s="6"/>
      <c r="E27" s="9"/>
      <c r="F27" s="7"/>
      <c r="G27" s="8">
        <f>G26+(G26*10%)</f>
        <v>9350</v>
      </c>
      <c r="H27" s="7">
        <f t="shared" si="0"/>
        <v>0</v>
      </c>
      <c r="I27" s="7">
        <f t="shared" si="1"/>
        <v>0</v>
      </c>
      <c r="J27" s="7">
        <f t="shared" si="2"/>
        <v>0</v>
      </c>
      <c r="K27" s="7">
        <f t="shared" si="3"/>
        <v>0</v>
      </c>
      <c r="L27" s="7">
        <f t="shared" si="4"/>
        <v>0</v>
      </c>
      <c r="M27" s="4" t="s">
        <v>58</v>
      </c>
    </row>
    <row r="28" spans="1:13" x14ac:dyDescent="0.25">
      <c r="A28" s="4">
        <v>19</v>
      </c>
      <c r="B28" s="4" t="s">
        <v>49</v>
      </c>
      <c r="C28" s="4" t="s">
        <v>14</v>
      </c>
      <c r="D28" s="6"/>
      <c r="E28" s="9"/>
      <c r="F28" s="7"/>
      <c r="G28" s="8">
        <v>10800</v>
      </c>
      <c r="H28" s="7">
        <f t="shared" si="0"/>
        <v>0</v>
      </c>
      <c r="I28" s="7">
        <f t="shared" si="1"/>
        <v>0</v>
      </c>
      <c r="J28" s="7">
        <f t="shared" si="2"/>
        <v>0</v>
      </c>
      <c r="K28" s="7">
        <f t="shared" si="3"/>
        <v>0</v>
      </c>
      <c r="L28" s="7">
        <f t="shared" si="4"/>
        <v>0</v>
      </c>
      <c r="M28" s="4" t="s">
        <v>58</v>
      </c>
    </row>
    <row r="29" spans="1:13" x14ac:dyDescent="0.25">
      <c r="A29" s="4">
        <v>20</v>
      </c>
      <c r="B29" s="4" t="s">
        <v>50</v>
      </c>
      <c r="C29" s="4" t="s">
        <v>14</v>
      </c>
      <c r="D29" s="6"/>
      <c r="E29" s="9"/>
      <c r="F29" s="7"/>
      <c r="G29" s="8">
        <f>G26+(G26*20%)</f>
        <v>10200</v>
      </c>
      <c r="H29" s="7">
        <f t="shared" si="0"/>
        <v>0</v>
      </c>
      <c r="I29" s="7">
        <f t="shared" si="1"/>
        <v>0</v>
      </c>
      <c r="J29" s="7">
        <f t="shared" si="2"/>
        <v>0</v>
      </c>
      <c r="K29" s="7">
        <f t="shared" si="3"/>
        <v>0</v>
      </c>
      <c r="L29" s="7">
        <f t="shared" si="4"/>
        <v>0</v>
      </c>
      <c r="M29" s="4" t="s">
        <v>58</v>
      </c>
    </row>
    <row r="30" spans="1:13" ht="16.5" x14ac:dyDescent="0.35">
      <c r="A30" s="10"/>
      <c r="B30" s="11" t="s">
        <v>15</v>
      </c>
      <c r="C30" s="11"/>
      <c r="D30" s="11"/>
      <c r="E30" s="11"/>
      <c r="F30" s="11"/>
      <c r="G30" s="11"/>
      <c r="H30" s="12">
        <f>SUM(H10:H29)</f>
        <v>1126477.5125000002</v>
      </c>
      <c r="I30" s="12">
        <f>SUM(I10:I29)</f>
        <v>1125198.49024</v>
      </c>
      <c r="J30" s="12">
        <f>SUM(J10:J27)</f>
        <v>0</v>
      </c>
      <c r="K30" s="15">
        <f>SUM(K10:K29)</f>
        <v>1279.0222600000266</v>
      </c>
      <c r="L30" s="15">
        <f>SUM(L10:L29)</f>
        <v>1126477.5125000002</v>
      </c>
      <c r="M30" s="11"/>
    </row>
    <row r="40" spans="1:13" x14ac:dyDescent="0.25">
      <c r="A40" s="17" t="s">
        <v>33</v>
      </c>
      <c r="B40" s="17"/>
      <c r="C40" s="17"/>
      <c r="D40" s="17"/>
      <c r="E40" s="17"/>
      <c r="F40" s="17"/>
      <c r="G40" s="17" t="s">
        <v>40</v>
      </c>
      <c r="H40" s="17"/>
      <c r="I40" s="17"/>
      <c r="J40" s="17"/>
      <c r="K40" s="17"/>
      <c r="L40" s="17"/>
      <c r="M40" s="18" t="s">
        <v>38</v>
      </c>
    </row>
    <row r="41" spans="1:13" x14ac:dyDescent="0.25">
      <c r="A41" s="17" t="s">
        <v>34</v>
      </c>
      <c r="B41" s="17"/>
      <c r="C41" s="17"/>
      <c r="D41" s="17"/>
      <c r="E41" s="17"/>
      <c r="F41" s="17"/>
      <c r="G41" s="17" t="s">
        <v>36</v>
      </c>
      <c r="H41" s="17"/>
      <c r="I41" s="17"/>
      <c r="J41" s="17"/>
      <c r="K41" s="17"/>
      <c r="L41" s="17"/>
      <c r="M41" s="18" t="s">
        <v>39</v>
      </c>
    </row>
    <row r="42" spans="1:13" x14ac:dyDescent="0.25">
      <c r="A42" s="17" t="s">
        <v>35</v>
      </c>
      <c r="B42" s="17"/>
      <c r="C42" s="17"/>
      <c r="D42" s="17"/>
      <c r="E42" s="17"/>
      <c r="F42" s="17"/>
      <c r="G42" s="17" t="s">
        <v>37</v>
      </c>
      <c r="H42" s="17"/>
      <c r="I42" s="17"/>
      <c r="J42" s="17"/>
      <c r="K42" s="17"/>
      <c r="L42" s="17"/>
      <c r="M42" s="18" t="s">
        <v>35</v>
      </c>
    </row>
  </sheetData>
  <mergeCells count="2">
    <mergeCell ref="A1:M1"/>
    <mergeCell ref="K8:L8"/>
  </mergeCells>
  <printOptions horizontalCentered="1"/>
  <pageMargins left="0" right="0" top="0.25" bottom="0.25" header="0.3" footer="0.3"/>
  <pageSetup paperSize="9" scale="7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RA 1</vt:lpstr>
      <vt:lpstr>RA 2</vt:lpstr>
      <vt:lpstr>RA 3</vt:lpstr>
      <vt:lpstr>'RA 1'!Print_Area</vt:lpstr>
      <vt:lpstr>'RA 2'!Print_Area</vt:lpstr>
      <vt:lpstr>'RA 3'!Print_Area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2023-09-27T04:58:36Z</cp:lastPrinted>
  <dcterms:created xsi:type="dcterms:W3CDTF">2023-08-19T11:10:40Z</dcterms:created>
  <dcterms:modified xsi:type="dcterms:W3CDTF">2023-09-27T04:58:49Z</dcterms:modified>
</cp:coreProperties>
</file>