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OHM Work\Abhishek\Docs\Sem-4\Study\Projects\WACC\"/>
    </mc:Choice>
  </mc:AlternateContent>
  <xr:revisionPtr revIDLastSave="0" documentId="13_ncr:1_{4660CD7D-C4C7-4CC5-91C0-8B2DD6CCB6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CC" sheetId="7" r:id="rId1"/>
    <sheet name="Beta" sheetId="8" r:id="rId2"/>
    <sheet name="Data Sheet" sheetId="6" r:id="rId3"/>
    <sheet name="Profit &amp; Loss" sheetId="1" r:id="rId4"/>
    <sheet name="Quarters" sheetId="3" r:id="rId5"/>
    <sheet name="Balance Sheet" sheetId="2" r:id="rId6"/>
    <sheet name="Cash Flow" sheetId="4" r:id="rId7"/>
    <sheet name="Customization" sheetId="5" r:id="rId8"/>
  </sheets>
  <definedNames>
    <definedName name="_xlnm._FilterDatabase" localSheetId="1" hidden="1">Beta!$E$4:$F$507</definedName>
    <definedName name="_xlnm.Print_Area" localSheetId="0">WACC!$A$1:$K$46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7" l="1"/>
  <c r="J41" i="7"/>
  <c r="J40" i="7"/>
  <c r="J38" i="7"/>
  <c r="J37" i="7"/>
  <c r="J26" i="7"/>
  <c r="J25" i="7"/>
  <c r="J33" i="7"/>
  <c r="J32" i="7"/>
  <c r="J31" i="7"/>
  <c r="E35" i="7"/>
  <c r="D35" i="7"/>
  <c r="J30" i="7"/>
  <c r="C31" i="7"/>
  <c r="C33" i="7" s="1"/>
  <c r="C32" i="7"/>
  <c r="D32" i="7" s="1"/>
  <c r="J24" i="7"/>
  <c r="E22" i="7"/>
  <c r="I18" i="7"/>
  <c r="I17" i="7"/>
  <c r="F18" i="7"/>
  <c r="F17" i="7"/>
  <c r="E23" i="7" s="1"/>
  <c r="E24" i="7" s="1"/>
  <c r="H12" i="7"/>
  <c r="H13" i="7"/>
  <c r="H14" i="7"/>
  <c r="H15" i="7"/>
  <c r="G12" i="7"/>
  <c r="J12" i="7" s="1"/>
  <c r="G13" i="7"/>
  <c r="J13" i="7" s="1"/>
  <c r="G14" i="7"/>
  <c r="J14" i="7" s="1"/>
  <c r="G15" i="7"/>
  <c r="J15" i="7" s="1"/>
  <c r="G11" i="7"/>
  <c r="J11" i="7" s="1"/>
  <c r="D31" i="7" l="1"/>
  <c r="D33" i="7" s="1"/>
  <c r="J18" i="7"/>
  <c r="J17" i="7"/>
  <c r="G17" i="7"/>
  <c r="G18" i="7"/>
  <c r="Y2" i="8" l="1"/>
  <c r="U2" i="8"/>
  <c r="Q2" i="8"/>
  <c r="M2" i="8"/>
  <c r="I2" i="8"/>
  <c r="B2" i="8"/>
  <c r="C2" i="8" s="1"/>
  <c r="H11" i="7"/>
  <c r="C2" i="7"/>
  <c r="AC4" i="8" a="1"/>
  <c r="E4" i="8" a="1"/>
  <c r="I4" i="8" a="1"/>
  <c r="M4" i="8" a="1"/>
  <c r="Y4" i="8" a="1"/>
  <c r="U4" i="8" a="1"/>
  <c r="Q4" i="8" a="1"/>
  <c r="H18" i="7" l="1"/>
  <c r="H17" i="7"/>
  <c r="E31" i="7" s="1"/>
  <c r="AC4" i="8"/>
  <c r="AE122" i="8"/>
  <c r="AE118" i="8"/>
  <c r="AE114" i="8"/>
  <c r="AE110" i="8"/>
  <c r="AE106" i="8"/>
  <c r="AE102" i="8"/>
  <c r="AE98" i="8"/>
  <c r="AE94" i="8"/>
  <c r="AE90" i="8"/>
  <c r="AE86" i="8"/>
  <c r="AE82" i="8"/>
  <c r="AE78" i="8"/>
  <c r="AE74" i="8"/>
  <c r="AE70" i="8"/>
  <c r="AE66" i="8"/>
  <c r="AE62" i="8"/>
  <c r="AE58" i="8"/>
  <c r="AE54" i="8"/>
  <c r="AE50" i="8"/>
  <c r="AE46" i="8"/>
  <c r="AE42" i="8"/>
  <c r="AE38" i="8"/>
  <c r="AE34" i="8"/>
  <c r="AE30" i="8"/>
  <c r="AE26" i="8"/>
  <c r="AE22" i="8"/>
  <c r="AE18" i="8"/>
  <c r="AE14" i="8"/>
  <c r="AE10" i="8"/>
  <c r="AE6" i="8"/>
  <c r="AE120" i="8"/>
  <c r="AE112" i="8"/>
  <c r="AE100" i="8"/>
  <c r="AE92" i="8"/>
  <c r="AE84" i="8"/>
  <c r="AE76" i="8"/>
  <c r="AE68" i="8"/>
  <c r="AE60" i="8"/>
  <c r="AE52" i="8"/>
  <c r="AE44" i="8"/>
  <c r="AE40" i="8"/>
  <c r="AE32" i="8"/>
  <c r="AE24" i="8"/>
  <c r="AE16" i="8"/>
  <c r="AE8" i="8"/>
  <c r="AE119" i="8"/>
  <c r="AE111" i="8"/>
  <c r="AE103" i="8"/>
  <c r="AE95" i="8"/>
  <c r="AE87" i="8"/>
  <c r="AE71" i="8"/>
  <c r="AE59" i="8"/>
  <c r="AE51" i="8"/>
  <c r="AE39" i="8"/>
  <c r="AE31" i="8"/>
  <c r="AE23" i="8"/>
  <c r="AE15" i="8"/>
  <c r="AE11" i="8"/>
  <c r="AE121" i="8"/>
  <c r="AE117" i="8"/>
  <c r="AE113" i="8"/>
  <c r="AE109" i="8"/>
  <c r="AE105" i="8"/>
  <c r="AE101" i="8"/>
  <c r="AE97" i="8"/>
  <c r="AE93" i="8"/>
  <c r="AE89" i="8"/>
  <c r="AE85" i="8"/>
  <c r="AE81" i="8"/>
  <c r="AE77" i="8"/>
  <c r="AE73" i="8"/>
  <c r="AE69" i="8"/>
  <c r="AE65" i="8"/>
  <c r="AE61" i="8"/>
  <c r="AE57" i="8"/>
  <c r="AE53" i="8"/>
  <c r="AE49" i="8"/>
  <c r="AE45" i="8"/>
  <c r="AE41" i="8"/>
  <c r="AE37" i="8"/>
  <c r="AE33" i="8"/>
  <c r="AE29" i="8"/>
  <c r="AE25" i="8"/>
  <c r="AE21" i="8"/>
  <c r="AE17" i="8"/>
  <c r="AE13" i="8"/>
  <c r="AE9" i="8"/>
  <c r="AE116" i="8"/>
  <c r="AE108" i="8"/>
  <c r="AE104" i="8"/>
  <c r="AE96" i="8"/>
  <c r="AE88" i="8"/>
  <c r="AE80" i="8"/>
  <c r="AE72" i="8"/>
  <c r="AE64" i="8"/>
  <c r="AE56" i="8"/>
  <c r="AE48" i="8"/>
  <c r="AE36" i="8"/>
  <c r="AE28" i="8"/>
  <c r="AE20" i="8"/>
  <c r="AE12" i="8"/>
  <c r="AE115" i="8"/>
  <c r="AE107" i="8"/>
  <c r="AE99" i="8"/>
  <c r="AE91" i="8"/>
  <c r="AE83" i="8"/>
  <c r="AE79" i="8"/>
  <c r="AE75" i="8"/>
  <c r="AE67" i="8"/>
  <c r="AE63" i="8"/>
  <c r="AE55" i="8"/>
  <c r="AE47" i="8"/>
  <c r="AE43" i="8"/>
  <c r="AE35" i="8"/>
  <c r="AE27" i="8"/>
  <c r="AE19" i="8"/>
  <c r="AE7" i="8"/>
  <c r="G7" i="8"/>
  <c r="G11" i="8"/>
  <c r="G15" i="8"/>
  <c r="G19" i="8"/>
  <c r="G23" i="8"/>
  <c r="G27" i="8"/>
  <c r="G31" i="8"/>
  <c r="G35" i="8"/>
  <c r="G39" i="8"/>
  <c r="G43" i="8"/>
  <c r="G47" i="8"/>
  <c r="G51" i="8"/>
  <c r="G55" i="8"/>
  <c r="G59" i="8"/>
  <c r="G63" i="8"/>
  <c r="G67" i="8"/>
  <c r="G71" i="8"/>
  <c r="G75" i="8"/>
  <c r="G79" i="8"/>
  <c r="G83" i="8"/>
  <c r="G87" i="8"/>
  <c r="G91" i="8"/>
  <c r="G95" i="8"/>
  <c r="G99" i="8"/>
  <c r="G103" i="8"/>
  <c r="G107" i="8"/>
  <c r="G111" i="8"/>
  <c r="G115" i="8"/>
  <c r="G119" i="8"/>
  <c r="G123" i="8"/>
  <c r="G127" i="8"/>
  <c r="G131" i="8"/>
  <c r="G135" i="8"/>
  <c r="G139" i="8"/>
  <c r="G143" i="8"/>
  <c r="G147" i="8"/>
  <c r="G151" i="8"/>
  <c r="G155" i="8"/>
  <c r="G159" i="8"/>
  <c r="G163" i="8"/>
  <c r="G167" i="8"/>
  <c r="G171" i="8"/>
  <c r="G175" i="8"/>
  <c r="G179" i="8"/>
  <c r="G183" i="8"/>
  <c r="G187" i="8"/>
  <c r="G191" i="8"/>
  <c r="G195" i="8"/>
  <c r="G199" i="8"/>
  <c r="G203" i="8"/>
  <c r="G207" i="8"/>
  <c r="G211" i="8"/>
  <c r="G215" i="8"/>
  <c r="G219" i="8"/>
  <c r="G223" i="8"/>
  <c r="G227" i="8"/>
  <c r="G231" i="8"/>
  <c r="G235" i="8"/>
  <c r="G239" i="8"/>
  <c r="G243" i="8"/>
  <c r="G247" i="8"/>
  <c r="G251" i="8"/>
  <c r="G255" i="8"/>
  <c r="G259" i="8"/>
  <c r="G263" i="8"/>
  <c r="G267" i="8"/>
  <c r="G271" i="8"/>
  <c r="G275" i="8"/>
  <c r="G279" i="8"/>
  <c r="G283" i="8"/>
  <c r="G287" i="8"/>
  <c r="G291" i="8"/>
  <c r="G295" i="8"/>
  <c r="G299" i="8"/>
  <c r="G303" i="8"/>
  <c r="G307" i="8"/>
  <c r="G311" i="8"/>
  <c r="G315" i="8"/>
  <c r="G319" i="8"/>
  <c r="G323" i="8"/>
  <c r="G327" i="8"/>
  <c r="G331" i="8"/>
  <c r="G335" i="8"/>
  <c r="G339" i="8"/>
  <c r="G343" i="8"/>
  <c r="G8" i="8"/>
  <c r="G12" i="8"/>
  <c r="G16" i="8"/>
  <c r="G20" i="8"/>
  <c r="G24" i="8"/>
  <c r="G28" i="8"/>
  <c r="G32" i="8"/>
  <c r="G36" i="8"/>
  <c r="G40" i="8"/>
  <c r="G44" i="8"/>
  <c r="G48" i="8"/>
  <c r="G52" i="8"/>
  <c r="G56" i="8"/>
  <c r="G60" i="8"/>
  <c r="G64" i="8"/>
  <c r="G68" i="8"/>
  <c r="G72" i="8"/>
  <c r="G76" i="8"/>
  <c r="G80" i="8"/>
  <c r="G84" i="8"/>
  <c r="G88" i="8"/>
  <c r="G92" i="8"/>
  <c r="G96" i="8"/>
  <c r="G100" i="8"/>
  <c r="G104" i="8"/>
  <c r="G108" i="8"/>
  <c r="G112" i="8"/>
  <c r="G116" i="8"/>
  <c r="G120" i="8"/>
  <c r="G124" i="8"/>
  <c r="G128" i="8"/>
  <c r="G132" i="8"/>
  <c r="G136" i="8"/>
  <c r="G140" i="8"/>
  <c r="G144" i="8"/>
  <c r="G148" i="8"/>
  <c r="G152" i="8"/>
  <c r="G156" i="8"/>
  <c r="G160" i="8"/>
  <c r="G164" i="8"/>
  <c r="G168" i="8"/>
  <c r="G172" i="8"/>
  <c r="G176" i="8"/>
  <c r="G180" i="8"/>
  <c r="G184" i="8"/>
  <c r="G188" i="8"/>
  <c r="G192" i="8"/>
  <c r="G196" i="8"/>
  <c r="G200" i="8"/>
  <c r="G204" i="8"/>
  <c r="G208" i="8"/>
  <c r="G212" i="8"/>
  <c r="G216" i="8"/>
  <c r="G220" i="8"/>
  <c r="G224" i="8"/>
  <c r="G228" i="8"/>
  <c r="G232" i="8"/>
  <c r="G236" i="8"/>
  <c r="G240" i="8"/>
  <c r="G244" i="8"/>
  <c r="G248" i="8"/>
  <c r="G252" i="8"/>
  <c r="G256" i="8"/>
  <c r="G260" i="8"/>
  <c r="G264" i="8"/>
  <c r="G268" i="8"/>
  <c r="G272" i="8"/>
  <c r="G276" i="8"/>
  <c r="G280" i="8"/>
  <c r="G284" i="8"/>
  <c r="G288" i="8"/>
  <c r="G292" i="8"/>
  <c r="G296" i="8"/>
  <c r="G300" i="8"/>
  <c r="G304" i="8"/>
  <c r="G308" i="8"/>
  <c r="G312" i="8"/>
  <c r="G316" i="8"/>
  <c r="G320" i="8"/>
  <c r="G324" i="8"/>
  <c r="G328" i="8"/>
  <c r="G332" i="8"/>
  <c r="G336" i="8"/>
  <c r="G340" i="8"/>
  <c r="G344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305" i="8"/>
  <c r="G313" i="8"/>
  <c r="G321" i="8"/>
  <c r="G329" i="8"/>
  <c r="G337" i="8"/>
  <c r="G345" i="8"/>
  <c r="G349" i="8"/>
  <c r="G353" i="8"/>
  <c r="G357" i="8"/>
  <c r="G361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21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301" i="8"/>
  <c r="G309" i="8"/>
  <c r="G325" i="8"/>
  <c r="G341" i="8"/>
  <c r="G355" i="8"/>
  <c r="G363" i="8"/>
  <c r="G371" i="8"/>
  <c r="G379" i="8"/>
  <c r="G387" i="8"/>
  <c r="G395" i="8"/>
  <c r="G403" i="8"/>
  <c r="G411" i="8"/>
  <c r="G419" i="8"/>
  <c r="G427" i="8"/>
  <c r="G435" i="8"/>
  <c r="G443" i="8"/>
  <c r="G451" i="8"/>
  <c r="G459" i="8"/>
  <c r="G467" i="8"/>
  <c r="G475" i="8"/>
  <c r="G483" i="8"/>
  <c r="G491" i="8"/>
  <c r="G499" i="8"/>
  <c r="G507" i="8"/>
  <c r="G14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302" i="8"/>
  <c r="G310" i="8"/>
  <c r="G318" i="8"/>
  <c r="G326" i="8"/>
  <c r="G334" i="8"/>
  <c r="G342" i="8"/>
  <c r="G348" i="8"/>
  <c r="G352" i="8"/>
  <c r="G356" i="8"/>
  <c r="G10" i="8"/>
  <c r="G18" i="8"/>
  <c r="G26" i="8"/>
  <c r="G34" i="8"/>
  <c r="G42" i="8"/>
  <c r="G50" i="8"/>
  <c r="G58" i="8"/>
  <c r="G66" i="8"/>
  <c r="G74" i="8"/>
  <c r="G82" i="8"/>
  <c r="G90" i="8"/>
  <c r="G98" i="8"/>
  <c r="G106" i="8"/>
  <c r="G114" i="8"/>
  <c r="G122" i="8"/>
  <c r="G130" i="8"/>
  <c r="G138" i="8"/>
  <c r="G146" i="8"/>
  <c r="G154" i="8"/>
  <c r="G162" i="8"/>
  <c r="G170" i="8"/>
  <c r="G178" i="8"/>
  <c r="G186" i="8"/>
  <c r="G194" i="8"/>
  <c r="G202" i="8"/>
  <c r="G210" i="8"/>
  <c r="G218" i="8"/>
  <c r="G226" i="8"/>
  <c r="G234" i="8"/>
  <c r="G242" i="8"/>
  <c r="G250" i="8"/>
  <c r="G258" i="8"/>
  <c r="G266" i="8"/>
  <c r="G274" i="8"/>
  <c r="G282" i="8"/>
  <c r="G290" i="8"/>
  <c r="G298" i="8"/>
  <c r="G306" i="8"/>
  <c r="G314" i="8"/>
  <c r="G322" i="8"/>
  <c r="G330" i="8"/>
  <c r="G338" i="8"/>
  <c r="G346" i="8"/>
  <c r="G350" i="8"/>
  <c r="G354" i="8"/>
  <c r="G358" i="8"/>
  <c r="G362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13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317" i="8"/>
  <c r="G333" i="8"/>
  <c r="G347" i="8"/>
  <c r="G351" i="8"/>
  <c r="G359" i="8"/>
  <c r="G367" i="8"/>
  <c r="G375" i="8"/>
  <c r="G383" i="8"/>
  <c r="G391" i="8"/>
  <c r="G399" i="8"/>
  <c r="G407" i="8"/>
  <c r="G415" i="8"/>
  <c r="G423" i="8"/>
  <c r="G431" i="8"/>
  <c r="G439" i="8"/>
  <c r="G447" i="8"/>
  <c r="G455" i="8"/>
  <c r="G463" i="8"/>
  <c r="G471" i="8"/>
  <c r="G479" i="8"/>
  <c r="G487" i="8"/>
  <c r="G495" i="8"/>
  <c r="G503" i="8"/>
  <c r="G511" i="8"/>
  <c r="G22" i="8"/>
  <c r="G372" i="8"/>
  <c r="G388" i="8"/>
  <c r="G404" i="8"/>
  <c r="G420" i="8"/>
  <c r="G436" i="8"/>
  <c r="G452" i="8"/>
  <c r="G468" i="8"/>
  <c r="G484" i="8"/>
  <c r="G500" i="8"/>
  <c r="G380" i="8"/>
  <c r="G396" i="8"/>
  <c r="G428" i="8"/>
  <c r="G460" i="8"/>
  <c r="G492" i="8"/>
  <c r="G384" i="8"/>
  <c r="G416" i="8"/>
  <c r="G432" i="8"/>
  <c r="G480" i="8"/>
  <c r="G512" i="8"/>
  <c r="G360" i="8"/>
  <c r="G376" i="8"/>
  <c r="G392" i="8"/>
  <c r="G408" i="8"/>
  <c r="G424" i="8"/>
  <c r="G440" i="8"/>
  <c r="G456" i="8"/>
  <c r="G472" i="8"/>
  <c r="G488" i="8"/>
  <c r="G504" i="8"/>
  <c r="G364" i="8"/>
  <c r="G412" i="8"/>
  <c r="G444" i="8"/>
  <c r="G476" i="8"/>
  <c r="G508" i="8"/>
  <c r="G368" i="8"/>
  <c r="G400" i="8"/>
  <c r="G448" i="8"/>
  <c r="G464" i="8"/>
  <c r="G496" i="8"/>
  <c r="G6" i="8"/>
  <c r="E4" i="8"/>
  <c r="I4" i="8"/>
  <c r="Y4" i="8"/>
  <c r="U4" i="8"/>
  <c r="W504" i="8"/>
  <c r="W505" i="8"/>
  <c r="W500" i="8"/>
  <c r="W496" i="8"/>
  <c r="W492" i="8"/>
  <c r="W488" i="8"/>
  <c r="W484" i="8"/>
  <c r="W480" i="8"/>
  <c r="W476" i="8"/>
  <c r="W472" i="8"/>
  <c r="W468" i="8"/>
  <c r="W464" i="8"/>
  <c r="W460" i="8"/>
  <c r="W456" i="8"/>
  <c r="W452" i="8"/>
  <c r="W448" i="8"/>
  <c r="W444" i="8"/>
  <c r="W440" i="8"/>
  <c r="W436" i="8"/>
  <c r="W432" i="8"/>
  <c r="W428" i="8"/>
  <c r="W424" i="8"/>
  <c r="W420" i="8"/>
  <c r="W416" i="8"/>
  <c r="W412" i="8"/>
  <c r="W408" i="8"/>
  <c r="W404" i="8"/>
  <c r="W400" i="8"/>
  <c r="W396" i="8"/>
  <c r="W392" i="8"/>
  <c r="W388" i="8"/>
  <c r="W384" i="8"/>
  <c r="W380" i="8"/>
  <c r="W376" i="8"/>
  <c r="W372" i="8"/>
  <c r="W368" i="8"/>
  <c r="W364" i="8"/>
  <c r="W360" i="8"/>
  <c r="W356" i="8"/>
  <c r="W352" i="8"/>
  <c r="W348" i="8"/>
  <c r="W344" i="8"/>
  <c r="W340" i="8"/>
  <c r="W336" i="8"/>
  <c r="W332" i="8"/>
  <c r="W328" i="8"/>
  <c r="W324" i="8"/>
  <c r="W320" i="8"/>
  <c r="W316" i="8"/>
  <c r="W312" i="8"/>
  <c r="W308" i="8"/>
  <c r="W304" i="8"/>
  <c r="W300" i="8"/>
  <c r="W296" i="8"/>
  <c r="W292" i="8"/>
  <c r="W288" i="8"/>
  <c r="W284" i="8"/>
  <c r="W280" i="8"/>
  <c r="W276" i="8"/>
  <c r="W272" i="8"/>
  <c r="W268" i="8"/>
  <c r="W264" i="8"/>
  <c r="W260" i="8"/>
  <c r="W256" i="8"/>
  <c r="W252" i="8"/>
  <c r="W248" i="8"/>
  <c r="W244" i="8"/>
  <c r="W240" i="8"/>
  <c r="W236" i="8"/>
  <c r="W232" i="8"/>
  <c r="W228" i="8"/>
  <c r="W224" i="8"/>
  <c r="W220" i="8"/>
  <c r="W216" i="8"/>
  <c r="W212" i="8"/>
  <c r="W208" i="8"/>
  <c r="W204" i="8"/>
  <c r="W200" i="8"/>
  <c r="W196" i="8"/>
  <c r="W192" i="8"/>
  <c r="W188" i="8"/>
  <c r="W184" i="8"/>
  <c r="W180" i="8"/>
  <c r="W176" i="8"/>
  <c r="W172" i="8"/>
  <c r="W168" i="8"/>
  <c r="W164" i="8"/>
  <c r="W160" i="8"/>
  <c r="W156" i="8"/>
  <c r="W152" i="8"/>
  <c r="W148" i="8"/>
  <c r="W144" i="8"/>
  <c r="W140" i="8"/>
  <c r="W136" i="8"/>
  <c r="W132" i="8"/>
  <c r="W128" i="8"/>
  <c r="W124" i="8"/>
  <c r="W120" i="8"/>
  <c r="W116" i="8"/>
  <c r="W112" i="8"/>
  <c r="W108" i="8"/>
  <c r="W104" i="8"/>
  <c r="W100" i="8"/>
  <c r="W96" i="8"/>
  <c r="W92" i="8"/>
  <c r="W88" i="8"/>
  <c r="W84" i="8"/>
  <c r="W80" i="8"/>
  <c r="W76" i="8"/>
  <c r="W72" i="8"/>
  <c r="W68" i="8"/>
  <c r="W64" i="8"/>
  <c r="W60" i="8"/>
  <c r="W56" i="8"/>
  <c r="W52" i="8"/>
  <c r="W48" i="8"/>
  <c r="W44" i="8"/>
  <c r="W40" i="8"/>
  <c r="W36" i="8"/>
  <c r="W32" i="8"/>
  <c r="W28" i="8"/>
  <c r="W24" i="8"/>
  <c r="W20" i="8"/>
  <c r="W16" i="8"/>
  <c r="W12" i="8"/>
  <c r="W8" i="8"/>
  <c r="W143" i="8"/>
  <c r="W103" i="8"/>
  <c r="W95" i="8"/>
  <c r="W87" i="8"/>
  <c r="W79" i="8"/>
  <c r="W75" i="8"/>
  <c r="W71" i="8"/>
  <c r="W63" i="8"/>
  <c r="W51" i="8"/>
  <c r="W43" i="8"/>
  <c r="W39" i="8"/>
  <c r="W31" i="8"/>
  <c r="W19" i="8"/>
  <c r="W11" i="8"/>
  <c r="W7" i="8"/>
  <c r="W503" i="8"/>
  <c r="W499" i="8"/>
  <c r="W495" i="8"/>
  <c r="W491" i="8"/>
  <c r="W487" i="8"/>
  <c r="W483" i="8"/>
  <c r="W479" i="8"/>
  <c r="W475" i="8"/>
  <c r="W471" i="8"/>
  <c r="W467" i="8"/>
  <c r="W463" i="8"/>
  <c r="W459" i="8"/>
  <c r="W455" i="8"/>
  <c r="W451" i="8"/>
  <c r="W447" i="8"/>
  <c r="W443" i="8"/>
  <c r="W439" i="8"/>
  <c r="W435" i="8"/>
  <c r="W431" i="8"/>
  <c r="W427" i="8"/>
  <c r="W423" i="8"/>
  <c r="W419" i="8"/>
  <c r="W415" i="8"/>
  <c r="W411" i="8"/>
  <c r="W407" i="8"/>
  <c r="W403" i="8"/>
  <c r="W399" i="8"/>
  <c r="W395" i="8"/>
  <c r="W391" i="8"/>
  <c r="W387" i="8"/>
  <c r="W383" i="8"/>
  <c r="W379" i="8"/>
  <c r="W375" i="8"/>
  <c r="W371" i="8"/>
  <c r="W367" i="8"/>
  <c r="W363" i="8"/>
  <c r="W359" i="8"/>
  <c r="W355" i="8"/>
  <c r="W351" i="8"/>
  <c r="W347" i="8"/>
  <c r="W343" i="8"/>
  <c r="W339" i="8"/>
  <c r="W335" i="8"/>
  <c r="W331" i="8"/>
  <c r="W327" i="8"/>
  <c r="W323" i="8"/>
  <c r="W319" i="8"/>
  <c r="W315" i="8"/>
  <c r="W311" i="8"/>
  <c r="W307" i="8"/>
  <c r="W303" i="8"/>
  <c r="W299" i="8"/>
  <c r="W295" i="8"/>
  <c r="W291" i="8"/>
  <c r="W287" i="8"/>
  <c r="W283" i="8"/>
  <c r="W279" i="8"/>
  <c r="W275" i="8"/>
  <c r="W271" i="8"/>
  <c r="W267" i="8"/>
  <c r="W263" i="8"/>
  <c r="W259" i="8"/>
  <c r="W255" i="8"/>
  <c r="W251" i="8"/>
  <c r="W247" i="8"/>
  <c r="W243" i="8"/>
  <c r="W239" i="8"/>
  <c r="W235" i="8"/>
  <c r="W231" i="8"/>
  <c r="W227" i="8"/>
  <c r="W223" i="8"/>
  <c r="W219" i="8"/>
  <c r="W215" i="8"/>
  <c r="W211" i="8"/>
  <c r="W207" i="8"/>
  <c r="W203" i="8"/>
  <c r="W199" i="8"/>
  <c r="W195" i="8"/>
  <c r="W191" i="8"/>
  <c r="W187" i="8"/>
  <c r="W183" i="8"/>
  <c r="W179" i="8"/>
  <c r="W175" i="8"/>
  <c r="W171" i="8"/>
  <c r="W167" i="8"/>
  <c r="W163" i="8"/>
  <c r="W159" i="8"/>
  <c r="W155" i="8"/>
  <c r="W151" i="8"/>
  <c r="W147" i="8"/>
  <c r="W139" i="8"/>
  <c r="W135" i="8"/>
  <c r="W131" i="8"/>
  <c r="W127" i="8"/>
  <c r="W123" i="8"/>
  <c r="W119" i="8"/>
  <c r="W115" i="8"/>
  <c r="W111" i="8"/>
  <c r="W107" i="8"/>
  <c r="W99" i="8"/>
  <c r="W91" i="8"/>
  <c r="W83" i="8"/>
  <c r="W67" i="8"/>
  <c r="W59" i="8"/>
  <c r="W55" i="8"/>
  <c r="W47" i="8"/>
  <c r="W35" i="8"/>
  <c r="W27" i="8"/>
  <c r="W23" i="8"/>
  <c r="W15" i="8"/>
  <c r="W507" i="8"/>
  <c r="W502" i="8"/>
  <c r="W498" i="8"/>
  <c r="W494" i="8"/>
  <c r="W490" i="8"/>
  <c r="W486" i="8"/>
  <c r="W482" i="8"/>
  <c r="W478" i="8"/>
  <c r="W474" i="8"/>
  <c r="W470" i="8"/>
  <c r="W466" i="8"/>
  <c r="W462" i="8"/>
  <c r="W458" i="8"/>
  <c r="W454" i="8"/>
  <c r="W450" i="8"/>
  <c r="W446" i="8"/>
  <c r="W442" i="8"/>
  <c r="W438" i="8"/>
  <c r="W434" i="8"/>
  <c r="W430" i="8"/>
  <c r="W426" i="8"/>
  <c r="W422" i="8"/>
  <c r="W418" i="8"/>
  <c r="W414" i="8"/>
  <c r="W410" i="8"/>
  <c r="W406" i="8"/>
  <c r="W402" i="8"/>
  <c r="W398" i="8"/>
  <c r="W394" i="8"/>
  <c r="W390" i="8"/>
  <c r="W386" i="8"/>
  <c r="W382" i="8"/>
  <c r="W378" i="8"/>
  <c r="W374" i="8"/>
  <c r="W370" i="8"/>
  <c r="W366" i="8"/>
  <c r="W362" i="8"/>
  <c r="W358" i="8"/>
  <c r="W354" i="8"/>
  <c r="W350" i="8"/>
  <c r="W346" i="8"/>
  <c r="W342" i="8"/>
  <c r="W338" i="8"/>
  <c r="W334" i="8"/>
  <c r="W330" i="8"/>
  <c r="W326" i="8"/>
  <c r="W322" i="8"/>
  <c r="W318" i="8"/>
  <c r="W314" i="8"/>
  <c r="W310" i="8"/>
  <c r="W306" i="8"/>
  <c r="W302" i="8"/>
  <c r="W298" i="8"/>
  <c r="W294" i="8"/>
  <c r="W290" i="8"/>
  <c r="W286" i="8"/>
  <c r="W282" i="8"/>
  <c r="W278" i="8"/>
  <c r="W274" i="8"/>
  <c r="W270" i="8"/>
  <c r="W266" i="8"/>
  <c r="W262" i="8"/>
  <c r="W258" i="8"/>
  <c r="W254" i="8"/>
  <c r="W250" i="8"/>
  <c r="W246" i="8"/>
  <c r="W242" i="8"/>
  <c r="W238" i="8"/>
  <c r="W234" i="8"/>
  <c r="W230" i="8"/>
  <c r="W226" i="8"/>
  <c r="W222" i="8"/>
  <c r="W218" i="8"/>
  <c r="W214" i="8"/>
  <c r="W210" i="8"/>
  <c r="W206" i="8"/>
  <c r="W202" i="8"/>
  <c r="W198" i="8"/>
  <c r="W194" i="8"/>
  <c r="W190" i="8"/>
  <c r="W186" i="8"/>
  <c r="W182" i="8"/>
  <c r="W178" i="8"/>
  <c r="W174" i="8"/>
  <c r="W170" i="8"/>
  <c r="W166" i="8"/>
  <c r="W162" i="8"/>
  <c r="W158" i="8"/>
  <c r="W154" i="8"/>
  <c r="W150" i="8"/>
  <c r="W146" i="8"/>
  <c r="W142" i="8"/>
  <c r="W138" i="8"/>
  <c r="W134" i="8"/>
  <c r="W130" i="8"/>
  <c r="W126" i="8"/>
  <c r="W122" i="8"/>
  <c r="W118" i="8"/>
  <c r="W114" i="8"/>
  <c r="W110" i="8"/>
  <c r="W106" i="8"/>
  <c r="W102" i="8"/>
  <c r="W98" i="8"/>
  <c r="W94" i="8"/>
  <c r="W90" i="8"/>
  <c r="W86" i="8"/>
  <c r="W82" i="8"/>
  <c r="W78" i="8"/>
  <c r="W74" i="8"/>
  <c r="W70" i="8"/>
  <c r="W66" i="8"/>
  <c r="W62" i="8"/>
  <c r="W58" i="8"/>
  <c r="W54" i="8"/>
  <c r="W50" i="8"/>
  <c r="W46" i="8"/>
  <c r="W42" i="8"/>
  <c r="W38" i="8"/>
  <c r="W34" i="8"/>
  <c r="W30" i="8"/>
  <c r="W26" i="8"/>
  <c r="W22" i="8"/>
  <c r="W18" i="8"/>
  <c r="W14" i="8"/>
  <c r="W10" i="8"/>
  <c r="W6" i="8"/>
  <c r="W506" i="8"/>
  <c r="W489" i="8"/>
  <c r="W473" i="8"/>
  <c r="W457" i="8"/>
  <c r="W441" i="8"/>
  <c r="W425" i="8"/>
  <c r="W409" i="8"/>
  <c r="W393" i="8"/>
  <c r="W377" i="8"/>
  <c r="W361" i="8"/>
  <c r="W345" i="8"/>
  <c r="W329" i="8"/>
  <c r="W313" i="8"/>
  <c r="W297" i="8"/>
  <c r="W281" i="8"/>
  <c r="W265" i="8"/>
  <c r="W249" i="8"/>
  <c r="W233" i="8"/>
  <c r="W217" i="8"/>
  <c r="W201" i="8"/>
  <c r="W185" i="8"/>
  <c r="W169" i="8"/>
  <c r="W153" i="8"/>
  <c r="W137" i="8"/>
  <c r="W121" i="8"/>
  <c r="W105" i="8"/>
  <c r="W89" i="8"/>
  <c r="W73" i="8"/>
  <c r="W57" i="8"/>
  <c r="W41" i="8"/>
  <c r="W25" i="8"/>
  <c r="W9" i="8"/>
  <c r="W221" i="8"/>
  <c r="W125" i="8"/>
  <c r="W77" i="8"/>
  <c r="W29" i="8"/>
  <c r="W501" i="8"/>
  <c r="W485" i="8"/>
  <c r="W469" i="8"/>
  <c r="W453" i="8"/>
  <c r="W437" i="8"/>
  <c r="W421" i="8"/>
  <c r="W405" i="8"/>
  <c r="W389" i="8"/>
  <c r="W373" i="8"/>
  <c r="W357" i="8"/>
  <c r="W341" i="8"/>
  <c r="W325" i="8"/>
  <c r="W309" i="8"/>
  <c r="W293" i="8"/>
  <c r="W277" i="8"/>
  <c r="W261" i="8"/>
  <c r="W245" i="8"/>
  <c r="W229" i="8"/>
  <c r="W213" i="8"/>
  <c r="W197" i="8"/>
  <c r="W181" i="8"/>
  <c r="W165" i="8"/>
  <c r="W149" i="8"/>
  <c r="W133" i="8"/>
  <c r="W117" i="8"/>
  <c r="W101" i="8"/>
  <c r="W85" i="8"/>
  <c r="W69" i="8"/>
  <c r="W53" i="8"/>
  <c r="W37" i="8"/>
  <c r="W21" i="8"/>
  <c r="W237" i="8"/>
  <c r="W109" i="8"/>
  <c r="W61" i="8"/>
  <c r="W13" i="8"/>
  <c r="W497" i="8"/>
  <c r="W481" i="8"/>
  <c r="W465" i="8"/>
  <c r="W449" i="8"/>
  <c r="W433" i="8"/>
  <c r="W417" i="8"/>
  <c r="W401" i="8"/>
  <c r="W385" i="8"/>
  <c r="W369" i="8"/>
  <c r="W353" i="8"/>
  <c r="W337" i="8"/>
  <c r="W321" i="8"/>
  <c r="W305" i="8"/>
  <c r="W289" i="8"/>
  <c r="W273" i="8"/>
  <c r="W257" i="8"/>
  <c r="W241" i="8"/>
  <c r="W225" i="8"/>
  <c r="W209" i="8"/>
  <c r="W193" i="8"/>
  <c r="W177" i="8"/>
  <c r="W161" i="8"/>
  <c r="W145" i="8"/>
  <c r="W129" i="8"/>
  <c r="W113" i="8"/>
  <c r="W97" i="8"/>
  <c r="W81" i="8"/>
  <c r="W65" i="8"/>
  <c r="W49" i="8"/>
  <c r="W33" i="8"/>
  <c r="W17" i="8"/>
  <c r="W493" i="8"/>
  <c r="W477" i="8"/>
  <c r="W461" i="8"/>
  <c r="W445" i="8"/>
  <c r="W429" i="8"/>
  <c r="W413" i="8"/>
  <c r="W397" i="8"/>
  <c r="W381" i="8"/>
  <c r="W365" i="8"/>
  <c r="W349" i="8"/>
  <c r="W333" i="8"/>
  <c r="W317" i="8"/>
  <c r="W301" i="8"/>
  <c r="W285" i="8"/>
  <c r="W269" i="8"/>
  <c r="W253" i="8"/>
  <c r="W205" i="8"/>
  <c r="W189" i="8"/>
  <c r="W173" i="8"/>
  <c r="W157" i="8"/>
  <c r="W141" i="8"/>
  <c r="W93" i="8"/>
  <c r="W45" i="8"/>
  <c r="Q4" i="8"/>
  <c r="S507" i="8"/>
  <c r="S503" i="8"/>
  <c r="S499" i="8"/>
  <c r="S495" i="8"/>
  <c r="S491" i="8"/>
  <c r="S487" i="8"/>
  <c r="S483" i="8"/>
  <c r="S479" i="8"/>
  <c r="S475" i="8"/>
  <c r="S471" i="8"/>
  <c r="S467" i="8"/>
  <c r="S463" i="8"/>
  <c r="S459" i="8"/>
  <c r="S455" i="8"/>
  <c r="S451" i="8"/>
  <c r="S447" i="8"/>
  <c r="S443" i="8"/>
  <c r="S439" i="8"/>
  <c r="S435" i="8"/>
  <c r="S431" i="8"/>
  <c r="S427" i="8"/>
  <c r="S423" i="8"/>
  <c r="S419" i="8"/>
  <c r="S415" i="8"/>
  <c r="S411" i="8"/>
  <c r="S407" i="8"/>
  <c r="S403" i="8"/>
  <c r="S399" i="8"/>
  <c r="S395" i="8"/>
  <c r="S391" i="8"/>
  <c r="S387" i="8"/>
  <c r="S383" i="8"/>
  <c r="S379" i="8"/>
  <c r="S375" i="8"/>
  <c r="S371" i="8"/>
  <c r="S367" i="8"/>
  <c r="S363" i="8"/>
  <c r="S359" i="8"/>
  <c r="S355" i="8"/>
  <c r="S351" i="8"/>
  <c r="S347" i="8"/>
  <c r="S343" i="8"/>
  <c r="S339" i="8"/>
  <c r="S335" i="8"/>
  <c r="S331" i="8"/>
  <c r="S327" i="8"/>
  <c r="S323" i="8"/>
  <c r="S319" i="8"/>
  <c r="S315" i="8"/>
  <c r="S311" i="8"/>
  <c r="S307" i="8"/>
  <c r="S303" i="8"/>
  <c r="S299" i="8"/>
  <c r="S295" i="8"/>
  <c r="S291" i="8"/>
  <c r="S287" i="8"/>
  <c r="S283" i="8"/>
  <c r="S279" i="8"/>
  <c r="S275" i="8"/>
  <c r="S271" i="8"/>
  <c r="S267" i="8"/>
  <c r="S263" i="8"/>
  <c r="S259" i="8"/>
  <c r="S255" i="8"/>
  <c r="S251" i="8"/>
  <c r="S247" i="8"/>
  <c r="S243" i="8"/>
  <c r="S239" i="8"/>
  <c r="S235" i="8"/>
  <c r="S231" i="8"/>
  <c r="S227" i="8"/>
  <c r="S223" i="8"/>
  <c r="S219" i="8"/>
  <c r="S215" i="8"/>
  <c r="S211" i="8"/>
  <c r="S207" i="8"/>
  <c r="S203" i="8"/>
  <c r="S199" i="8"/>
  <c r="S195" i="8"/>
  <c r="S191" i="8"/>
  <c r="S187" i="8"/>
  <c r="S183" i="8"/>
  <c r="S179" i="8"/>
  <c r="S175" i="8"/>
  <c r="S171" i="8"/>
  <c r="S506" i="8"/>
  <c r="S502" i="8"/>
  <c r="S498" i="8"/>
  <c r="S494" i="8"/>
  <c r="S490" i="8"/>
  <c r="S486" i="8"/>
  <c r="S482" i="8"/>
  <c r="S478" i="8"/>
  <c r="S474" i="8"/>
  <c r="S470" i="8"/>
  <c r="S466" i="8"/>
  <c r="S462" i="8"/>
  <c r="S458" i="8"/>
  <c r="S454" i="8"/>
  <c r="S450" i="8"/>
  <c r="S446" i="8"/>
  <c r="S442" i="8"/>
  <c r="S438" i="8"/>
  <c r="S434" i="8"/>
  <c r="S430" i="8"/>
  <c r="S426" i="8"/>
  <c r="S422" i="8"/>
  <c r="S418" i="8"/>
  <c r="S414" i="8"/>
  <c r="S410" i="8"/>
  <c r="S406" i="8"/>
  <c r="S402" i="8"/>
  <c r="S398" i="8"/>
  <c r="S394" i="8"/>
  <c r="S390" i="8"/>
  <c r="S386" i="8"/>
  <c r="S382" i="8"/>
  <c r="S378" i="8"/>
  <c r="S374" i="8"/>
  <c r="S370" i="8"/>
  <c r="S366" i="8"/>
  <c r="S362" i="8"/>
  <c r="S358" i="8"/>
  <c r="S354" i="8"/>
  <c r="S350" i="8"/>
  <c r="S346" i="8"/>
  <c r="S342" i="8"/>
  <c r="S338" i="8"/>
  <c r="S334" i="8"/>
  <c r="S330" i="8"/>
  <c r="S326" i="8"/>
  <c r="S322" i="8"/>
  <c r="S318" i="8"/>
  <c r="S314" i="8"/>
  <c r="S310" i="8"/>
  <c r="S306" i="8"/>
  <c r="S302" i="8"/>
  <c r="S298" i="8"/>
  <c r="S294" i="8"/>
  <c r="S290" i="8"/>
  <c r="S286" i="8"/>
  <c r="S282" i="8"/>
  <c r="S278" i="8"/>
  <c r="S274" i="8"/>
  <c r="S270" i="8"/>
  <c r="S266" i="8"/>
  <c r="S262" i="8"/>
  <c r="S258" i="8"/>
  <c r="S254" i="8"/>
  <c r="S250" i="8"/>
  <c r="S246" i="8"/>
  <c r="S242" i="8"/>
  <c r="S238" i="8"/>
  <c r="S234" i="8"/>
  <c r="S230" i="8"/>
  <c r="S226" i="8"/>
  <c r="S222" i="8"/>
  <c r="S218" i="8"/>
  <c r="S214" i="8"/>
  <c r="S210" i="8"/>
  <c r="S206" i="8"/>
  <c r="S202" i="8"/>
  <c r="S198" i="8"/>
  <c r="S194" i="8"/>
  <c r="S190" i="8"/>
  <c r="S186" i="8"/>
  <c r="S182" i="8"/>
  <c r="S178" i="8"/>
  <c r="S174" i="8"/>
  <c r="S170" i="8"/>
  <c r="S505" i="8"/>
  <c r="S501" i="8"/>
  <c r="S497" i="8"/>
  <c r="S493" i="8"/>
  <c r="S489" i="8"/>
  <c r="S485" i="8"/>
  <c r="S481" i="8"/>
  <c r="S477" i="8"/>
  <c r="S473" i="8"/>
  <c r="S469" i="8"/>
  <c r="S465" i="8"/>
  <c r="S461" i="8"/>
  <c r="S457" i="8"/>
  <c r="S453" i="8"/>
  <c r="S449" i="8"/>
  <c r="S445" i="8"/>
  <c r="S441" i="8"/>
  <c r="S437" i="8"/>
  <c r="S433" i="8"/>
  <c r="S429" i="8"/>
  <c r="S425" i="8"/>
  <c r="S421" i="8"/>
  <c r="S417" i="8"/>
  <c r="S413" i="8"/>
  <c r="S409" i="8"/>
  <c r="S405" i="8"/>
  <c r="S401" i="8"/>
  <c r="S397" i="8"/>
  <c r="S393" i="8"/>
  <c r="S389" i="8"/>
  <c r="S385" i="8"/>
  <c r="S381" i="8"/>
  <c r="S377" i="8"/>
  <c r="S373" i="8"/>
  <c r="S369" i="8"/>
  <c r="S365" i="8"/>
  <c r="S361" i="8"/>
  <c r="S357" i="8"/>
  <c r="S353" i="8"/>
  <c r="S349" i="8"/>
  <c r="S345" i="8"/>
  <c r="S341" i="8"/>
  <c r="S337" i="8"/>
  <c r="S333" i="8"/>
  <c r="S329" i="8"/>
  <c r="S325" i="8"/>
  <c r="S321" i="8"/>
  <c r="S317" i="8"/>
  <c r="S313" i="8"/>
  <c r="S309" i="8"/>
  <c r="S305" i="8"/>
  <c r="S301" i="8"/>
  <c r="S297" i="8"/>
  <c r="S293" i="8"/>
  <c r="S289" i="8"/>
  <c r="S285" i="8"/>
  <c r="S281" i="8"/>
  <c r="S277" i="8"/>
  <c r="S273" i="8"/>
  <c r="S269" i="8"/>
  <c r="S265" i="8"/>
  <c r="S261" i="8"/>
  <c r="S257" i="8"/>
  <c r="S253" i="8"/>
  <c r="S249" i="8"/>
  <c r="S245" i="8"/>
  <c r="S241" i="8"/>
  <c r="S237" i="8"/>
  <c r="S233" i="8"/>
  <c r="S229" i="8"/>
  <c r="S225" i="8"/>
  <c r="S221" i="8"/>
  <c r="S217" i="8"/>
  <c r="S213" i="8"/>
  <c r="S209" i="8"/>
  <c r="S205" i="8"/>
  <c r="S201" i="8"/>
  <c r="S197" i="8"/>
  <c r="S193" i="8"/>
  <c r="S189" i="8"/>
  <c r="S185" i="8"/>
  <c r="S181" i="8"/>
  <c r="S177" i="8"/>
  <c r="S173" i="8"/>
  <c r="S169" i="8"/>
  <c r="S504" i="8"/>
  <c r="S488" i="8"/>
  <c r="S472" i="8"/>
  <c r="S456" i="8"/>
  <c r="S440" i="8"/>
  <c r="S424" i="8"/>
  <c r="S408" i="8"/>
  <c r="S392" i="8"/>
  <c r="S376" i="8"/>
  <c r="S360" i="8"/>
  <c r="S344" i="8"/>
  <c r="S328" i="8"/>
  <c r="S312" i="8"/>
  <c r="S296" i="8"/>
  <c r="S280" i="8"/>
  <c r="S264" i="8"/>
  <c r="S248" i="8"/>
  <c r="S232" i="8"/>
  <c r="S216" i="8"/>
  <c r="S200" i="8"/>
  <c r="S184" i="8"/>
  <c r="S168" i="8"/>
  <c r="S164" i="8"/>
  <c r="S160" i="8"/>
  <c r="S156" i="8"/>
  <c r="S152" i="8"/>
  <c r="S148" i="8"/>
  <c r="S144" i="8"/>
  <c r="S140" i="8"/>
  <c r="S136" i="8"/>
  <c r="S132" i="8"/>
  <c r="S128" i="8"/>
  <c r="S124" i="8"/>
  <c r="S120" i="8"/>
  <c r="S116" i="8"/>
  <c r="S112" i="8"/>
  <c r="S108" i="8"/>
  <c r="S104" i="8"/>
  <c r="S100" i="8"/>
  <c r="S96" i="8"/>
  <c r="S92" i="8"/>
  <c r="S88" i="8"/>
  <c r="S84" i="8"/>
  <c r="S80" i="8"/>
  <c r="S76" i="8"/>
  <c r="S72" i="8"/>
  <c r="S68" i="8"/>
  <c r="S64" i="8"/>
  <c r="S60" i="8"/>
  <c r="S56" i="8"/>
  <c r="S52" i="8"/>
  <c r="S48" i="8"/>
  <c r="S44" i="8"/>
  <c r="S40" i="8"/>
  <c r="S36" i="8"/>
  <c r="S32" i="8"/>
  <c r="S28" i="8"/>
  <c r="S24" i="8"/>
  <c r="S20" i="8"/>
  <c r="S16" i="8"/>
  <c r="S12" i="8"/>
  <c r="S8" i="8"/>
  <c r="S236" i="8"/>
  <c r="S145" i="8"/>
  <c r="S129" i="8"/>
  <c r="S121" i="8"/>
  <c r="S109" i="8"/>
  <c r="S97" i="8"/>
  <c r="S89" i="8"/>
  <c r="S77" i="8"/>
  <c r="S69" i="8"/>
  <c r="S61" i="8"/>
  <c r="S53" i="8"/>
  <c r="S45" i="8"/>
  <c r="S37" i="8"/>
  <c r="S29" i="8"/>
  <c r="S25" i="8"/>
  <c r="S17" i="8"/>
  <c r="S9" i="8"/>
  <c r="S500" i="8"/>
  <c r="S484" i="8"/>
  <c r="S468" i="8"/>
  <c r="S452" i="8"/>
  <c r="S436" i="8"/>
  <c r="S420" i="8"/>
  <c r="S404" i="8"/>
  <c r="S388" i="8"/>
  <c r="S372" i="8"/>
  <c r="S356" i="8"/>
  <c r="S340" i="8"/>
  <c r="S324" i="8"/>
  <c r="S308" i="8"/>
  <c r="S292" i="8"/>
  <c r="S276" i="8"/>
  <c r="S260" i="8"/>
  <c r="S244" i="8"/>
  <c r="S228" i="8"/>
  <c r="S212" i="8"/>
  <c r="S196" i="8"/>
  <c r="S180" i="8"/>
  <c r="S167" i="8"/>
  <c r="S163" i="8"/>
  <c r="S159" i="8"/>
  <c r="S155" i="8"/>
  <c r="S151" i="8"/>
  <c r="S147" i="8"/>
  <c r="S143" i="8"/>
  <c r="S139" i="8"/>
  <c r="S135" i="8"/>
  <c r="S131" i="8"/>
  <c r="S127" i="8"/>
  <c r="S123" i="8"/>
  <c r="S119" i="8"/>
  <c r="S115" i="8"/>
  <c r="S111" i="8"/>
  <c r="S107" i="8"/>
  <c r="S103" i="8"/>
  <c r="S99" i="8"/>
  <c r="S95" i="8"/>
  <c r="S91" i="8"/>
  <c r="S87" i="8"/>
  <c r="S83" i="8"/>
  <c r="S79" i="8"/>
  <c r="S75" i="8"/>
  <c r="S71" i="8"/>
  <c r="S67" i="8"/>
  <c r="S63" i="8"/>
  <c r="S59" i="8"/>
  <c r="S55" i="8"/>
  <c r="S51" i="8"/>
  <c r="S47" i="8"/>
  <c r="S43" i="8"/>
  <c r="S39" i="8"/>
  <c r="S35" i="8"/>
  <c r="S31" i="8"/>
  <c r="S27" i="8"/>
  <c r="S23" i="8"/>
  <c r="S19" i="8"/>
  <c r="S15" i="8"/>
  <c r="S11" i="8"/>
  <c r="S7" i="8"/>
  <c r="S496" i="8"/>
  <c r="S480" i="8"/>
  <c r="S464" i="8"/>
  <c r="S448" i="8"/>
  <c r="S432" i="8"/>
  <c r="S416" i="8"/>
  <c r="S400" i="8"/>
  <c r="S384" i="8"/>
  <c r="S368" i="8"/>
  <c r="S352" i="8"/>
  <c r="S336" i="8"/>
  <c r="S320" i="8"/>
  <c r="S304" i="8"/>
  <c r="S288" i="8"/>
  <c r="S272" i="8"/>
  <c r="S256" i="8"/>
  <c r="S240" i="8"/>
  <c r="S224" i="8"/>
  <c r="S208" i="8"/>
  <c r="S192" i="8"/>
  <c r="S176" i="8"/>
  <c r="S166" i="8"/>
  <c r="S162" i="8"/>
  <c r="S158" i="8"/>
  <c r="S154" i="8"/>
  <c r="S150" i="8"/>
  <c r="S146" i="8"/>
  <c r="S142" i="8"/>
  <c r="S138" i="8"/>
  <c r="S134" i="8"/>
  <c r="S130" i="8"/>
  <c r="S126" i="8"/>
  <c r="S122" i="8"/>
  <c r="S118" i="8"/>
  <c r="S114" i="8"/>
  <c r="S110" i="8"/>
  <c r="S106" i="8"/>
  <c r="S102" i="8"/>
  <c r="S98" i="8"/>
  <c r="S94" i="8"/>
  <c r="S90" i="8"/>
  <c r="S86" i="8"/>
  <c r="S82" i="8"/>
  <c r="S78" i="8"/>
  <c r="S74" i="8"/>
  <c r="S70" i="8"/>
  <c r="S66" i="8"/>
  <c r="S62" i="8"/>
  <c r="S58" i="8"/>
  <c r="S54" i="8"/>
  <c r="S50" i="8"/>
  <c r="S46" i="8"/>
  <c r="S42" i="8"/>
  <c r="S38" i="8"/>
  <c r="S34" i="8"/>
  <c r="S30" i="8"/>
  <c r="S26" i="8"/>
  <c r="S22" i="8"/>
  <c r="S18" i="8"/>
  <c r="S14" i="8"/>
  <c r="S10" i="8"/>
  <c r="S6" i="8"/>
  <c r="S492" i="8"/>
  <c r="S476" i="8"/>
  <c r="S460" i="8"/>
  <c r="S444" i="8"/>
  <c r="S428" i="8"/>
  <c r="S412" i="8"/>
  <c r="S396" i="8"/>
  <c r="S380" i="8"/>
  <c r="S364" i="8"/>
  <c r="S348" i="8"/>
  <c r="S332" i="8"/>
  <c r="S316" i="8"/>
  <c r="S300" i="8"/>
  <c r="S284" i="8"/>
  <c r="S268" i="8"/>
  <c r="S252" i="8"/>
  <c r="S220" i="8"/>
  <c r="S204" i="8"/>
  <c r="S188" i="8"/>
  <c r="S172" i="8"/>
  <c r="S165" i="8"/>
  <c r="S161" i="8"/>
  <c r="S157" i="8"/>
  <c r="S153" i="8"/>
  <c r="S149" i="8"/>
  <c r="S141" i="8"/>
  <c r="S137" i="8"/>
  <c r="S133" i="8"/>
  <c r="S125" i="8"/>
  <c r="S117" i="8"/>
  <c r="S113" i="8"/>
  <c r="S105" i="8"/>
  <c r="S101" i="8"/>
  <c r="S93" i="8"/>
  <c r="S85" i="8"/>
  <c r="S81" i="8"/>
  <c r="S73" i="8"/>
  <c r="S65" i="8"/>
  <c r="S57" i="8"/>
  <c r="S49" i="8"/>
  <c r="S41" i="8"/>
  <c r="S33" i="8"/>
  <c r="S21" i="8"/>
  <c r="S13" i="8"/>
  <c r="O7" i="8"/>
  <c r="O11" i="8"/>
  <c r="O15" i="8"/>
  <c r="O19" i="8"/>
  <c r="O23" i="8"/>
  <c r="O27" i="8"/>
  <c r="O31" i="8"/>
  <c r="O35" i="8"/>
  <c r="O39" i="8"/>
  <c r="O43" i="8"/>
  <c r="O47" i="8"/>
  <c r="O51" i="8"/>
  <c r="O55" i="8"/>
  <c r="O59" i="8"/>
  <c r="O63" i="8"/>
  <c r="O67" i="8"/>
  <c r="O71" i="8"/>
  <c r="O75" i="8"/>
  <c r="O79" i="8"/>
  <c r="O83" i="8"/>
  <c r="O87" i="8"/>
  <c r="O91" i="8"/>
  <c r="O95" i="8"/>
  <c r="O99" i="8"/>
  <c r="O103" i="8"/>
  <c r="O107" i="8"/>
  <c r="O111" i="8"/>
  <c r="O115" i="8"/>
  <c r="O119" i="8"/>
  <c r="O123" i="8"/>
  <c r="O127" i="8"/>
  <c r="O131" i="8"/>
  <c r="O135" i="8"/>
  <c r="O139" i="8"/>
  <c r="O143" i="8"/>
  <c r="O147" i="8"/>
  <c r="O151" i="8"/>
  <c r="O155" i="8"/>
  <c r="O159" i="8"/>
  <c r="O163" i="8"/>
  <c r="O167" i="8"/>
  <c r="O171" i="8"/>
  <c r="O175" i="8"/>
  <c r="O179" i="8"/>
  <c r="O183" i="8"/>
  <c r="O187" i="8"/>
  <c r="O191" i="8"/>
  <c r="O195" i="8"/>
  <c r="O199" i="8"/>
  <c r="O203" i="8"/>
  <c r="O207" i="8"/>
  <c r="O211" i="8"/>
  <c r="O215" i="8"/>
  <c r="O219" i="8"/>
  <c r="O223" i="8"/>
  <c r="O227" i="8"/>
  <c r="O231" i="8"/>
  <c r="O235" i="8"/>
  <c r="O239" i="8"/>
  <c r="O243" i="8"/>
  <c r="O247" i="8"/>
  <c r="O251" i="8"/>
  <c r="O255" i="8"/>
  <c r="O259" i="8"/>
  <c r="O263" i="8"/>
  <c r="O267" i="8"/>
  <c r="O271" i="8"/>
  <c r="O275" i="8"/>
  <c r="O279" i="8"/>
  <c r="O283" i="8"/>
  <c r="O287" i="8"/>
  <c r="O291" i="8"/>
  <c r="O295" i="8"/>
  <c r="O299" i="8"/>
  <c r="O303" i="8"/>
  <c r="O307" i="8"/>
  <c r="O311" i="8"/>
  <c r="O315" i="8"/>
  <c r="O319" i="8"/>
  <c r="O323" i="8"/>
  <c r="O327" i="8"/>
  <c r="O331" i="8"/>
  <c r="O335" i="8"/>
  <c r="O339" i="8"/>
  <c r="O343" i="8"/>
  <c r="O8" i="8"/>
  <c r="O12" i="8"/>
  <c r="O16" i="8"/>
  <c r="O20" i="8"/>
  <c r="O24" i="8"/>
  <c r="O28" i="8"/>
  <c r="O32" i="8"/>
  <c r="O36" i="8"/>
  <c r="O40" i="8"/>
  <c r="O44" i="8"/>
  <c r="O48" i="8"/>
  <c r="O52" i="8"/>
  <c r="O56" i="8"/>
  <c r="O60" i="8"/>
  <c r="O64" i="8"/>
  <c r="O68" i="8"/>
  <c r="O72" i="8"/>
  <c r="O76" i="8"/>
  <c r="O80" i="8"/>
  <c r="O84" i="8"/>
  <c r="O88" i="8"/>
  <c r="O92" i="8"/>
  <c r="O96" i="8"/>
  <c r="O100" i="8"/>
  <c r="O104" i="8"/>
  <c r="O9" i="8"/>
  <c r="O17" i="8"/>
  <c r="O25" i="8"/>
  <c r="O33" i="8"/>
  <c r="O41" i="8"/>
  <c r="O49" i="8"/>
  <c r="O57" i="8"/>
  <c r="O65" i="8"/>
  <c r="O73" i="8"/>
  <c r="O81" i="8"/>
  <c r="O89" i="8"/>
  <c r="O97" i="8"/>
  <c r="O105" i="8"/>
  <c r="O110" i="8"/>
  <c r="O116" i="8"/>
  <c r="O121" i="8"/>
  <c r="O126" i="8"/>
  <c r="O132" i="8"/>
  <c r="O137" i="8"/>
  <c r="O142" i="8"/>
  <c r="O148" i="8"/>
  <c r="O153" i="8"/>
  <c r="O158" i="8"/>
  <c r="O164" i="8"/>
  <c r="O169" i="8"/>
  <c r="O174" i="8"/>
  <c r="O180" i="8"/>
  <c r="O185" i="8"/>
  <c r="O190" i="8"/>
  <c r="O196" i="8"/>
  <c r="O201" i="8"/>
  <c r="O206" i="8"/>
  <c r="O212" i="8"/>
  <c r="O217" i="8"/>
  <c r="O222" i="8"/>
  <c r="O228" i="8"/>
  <c r="O233" i="8"/>
  <c r="O238" i="8"/>
  <c r="O244" i="8"/>
  <c r="O249" i="8"/>
  <c r="O254" i="8"/>
  <c r="O260" i="8"/>
  <c r="O265" i="8"/>
  <c r="O270" i="8"/>
  <c r="O276" i="8"/>
  <c r="O281" i="8"/>
  <c r="O286" i="8"/>
  <c r="O292" i="8"/>
  <c r="O297" i="8"/>
  <c r="O302" i="8"/>
  <c r="O308" i="8"/>
  <c r="O313" i="8"/>
  <c r="O318" i="8"/>
  <c r="O324" i="8"/>
  <c r="O329" i="8"/>
  <c r="O334" i="8"/>
  <c r="O340" i="8"/>
  <c r="O345" i="8"/>
  <c r="O349" i="8"/>
  <c r="O353" i="8"/>
  <c r="O357" i="8"/>
  <c r="O361" i="8"/>
  <c r="O365" i="8"/>
  <c r="O369" i="8"/>
  <c r="O373" i="8"/>
  <c r="O377" i="8"/>
  <c r="O381" i="8"/>
  <c r="O385" i="8"/>
  <c r="O389" i="8"/>
  <c r="O393" i="8"/>
  <c r="O397" i="8"/>
  <c r="O401" i="8"/>
  <c r="O405" i="8"/>
  <c r="O409" i="8"/>
  <c r="O413" i="8"/>
  <c r="O417" i="8"/>
  <c r="O421" i="8"/>
  <c r="O425" i="8"/>
  <c r="O429" i="8"/>
  <c r="O433" i="8"/>
  <c r="O437" i="8"/>
  <c r="O441" i="8"/>
  <c r="O445" i="8"/>
  <c r="O449" i="8"/>
  <c r="O453" i="8"/>
  <c r="O457" i="8"/>
  <c r="O461" i="8"/>
  <c r="O465" i="8"/>
  <c r="O469" i="8"/>
  <c r="O473" i="8"/>
  <c r="O477" i="8"/>
  <c r="O10" i="8"/>
  <c r="O18" i="8"/>
  <c r="O26" i="8"/>
  <c r="O34" i="8"/>
  <c r="O42" i="8"/>
  <c r="O50" i="8"/>
  <c r="O58" i="8"/>
  <c r="O66" i="8"/>
  <c r="O74" i="8"/>
  <c r="O82" i="8"/>
  <c r="O90" i="8"/>
  <c r="O98" i="8"/>
  <c r="O106" i="8"/>
  <c r="O112" i="8"/>
  <c r="O117" i="8"/>
  <c r="O122" i="8"/>
  <c r="O128" i="8"/>
  <c r="O133" i="8"/>
  <c r="O138" i="8"/>
  <c r="O144" i="8"/>
  <c r="O149" i="8"/>
  <c r="O154" i="8"/>
  <c r="O160" i="8"/>
  <c r="O165" i="8"/>
  <c r="O170" i="8"/>
  <c r="O176" i="8"/>
  <c r="O181" i="8"/>
  <c r="O186" i="8"/>
  <c r="O192" i="8"/>
  <c r="O197" i="8"/>
  <c r="O202" i="8"/>
  <c r="O208" i="8"/>
  <c r="O213" i="8"/>
  <c r="O218" i="8"/>
  <c r="O224" i="8"/>
  <c r="O229" i="8"/>
  <c r="O234" i="8"/>
  <c r="O240" i="8"/>
  <c r="O245" i="8"/>
  <c r="O250" i="8"/>
  <c r="O256" i="8"/>
  <c r="O261" i="8"/>
  <c r="O266" i="8"/>
  <c r="O272" i="8"/>
  <c r="O277" i="8"/>
  <c r="O282" i="8"/>
  <c r="O288" i="8"/>
  <c r="O293" i="8"/>
  <c r="O298" i="8"/>
  <c r="O304" i="8"/>
  <c r="O309" i="8"/>
  <c r="O314" i="8"/>
  <c r="O320" i="8"/>
  <c r="O325" i="8"/>
  <c r="O330" i="8"/>
  <c r="O336" i="8"/>
  <c r="O341" i="8"/>
  <c r="O346" i="8"/>
  <c r="O350" i="8"/>
  <c r="O354" i="8"/>
  <c r="O358" i="8"/>
  <c r="O362" i="8"/>
  <c r="O366" i="8"/>
  <c r="O370" i="8"/>
  <c r="O374" i="8"/>
  <c r="O378" i="8"/>
  <c r="O382" i="8"/>
  <c r="O386" i="8"/>
  <c r="O390" i="8"/>
  <c r="O394" i="8"/>
  <c r="O398" i="8"/>
  <c r="O402" i="8"/>
  <c r="O406" i="8"/>
  <c r="O410" i="8"/>
  <c r="O414" i="8"/>
  <c r="O418" i="8"/>
  <c r="O422" i="8"/>
  <c r="O426" i="8"/>
  <c r="O430" i="8"/>
  <c r="O434" i="8"/>
  <c r="O438" i="8"/>
  <c r="O442" i="8"/>
  <c r="O446" i="8"/>
  <c r="O450" i="8"/>
  <c r="O454" i="8"/>
  <c r="O13" i="8"/>
  <c r="O29" i="8"/>
  <c r="O45" i="8"/>
  <c r="O61" i="8"/>
  <c r="O77" i="8"/>
  <c r="O93" i="8"/>
  <c r="O108" i="8"/>
  <c r="O118" i="8"/>
  <c r="O129" i="8"/>
  <c r="O140" i="8"/>
  <c r="O150" i="8"/>
  <c r="O161" i="8"/>
  <c r="O172" i="8"/>
  <c r="O182" i="8"/>
  <c r="O193" i="8"/>
  <c r="O204" i="8"/>
  <c r="O214" i="8"/>
  <c r="O225" i="8"/>
  <c r="O236" i="8"/>
  <c r="O246" i="8"/>
  <c r="O257" i="8"/>
  <c r="O268" i="8"/>
  <c r="O278" i="8"/>
  <c r="O289" i="8"/>
  <c r="O300" i="8"/>
  <c r="O310" i="8"/>
  <c r="O321" i="8"/>
  <c r="O332" i="8"/>
  <c r="O342" i="8"/>
  <c r="O351" i="8"/>
  <c r="O359" i="8"/>
  <c r="O367" i="8"/>
  <c r="O375" i="8"/>
  <c r="O383" i="8"/>
  <c r="O391" i="8"/>
  <c r="O399" i="8"/>
  <c r="O407" i="8"/>
  <c r="O415" i="8"/>
  <c r="O423" i="8"/>
  <c r="O431" i="8"/>
  <c r="O439" i="8"/>
  <c r="O447" i="8"/>
  <c r="O455" i="8"/>
  <c r="O460" i="8"/>
  <c r="O466" i="8"/>
  <c r="O471" i="8"/>
  <c r="O476" i="8"/>
  <c r="O481" i="8"/>
  <c r="O485" i="8"/>
  <c r="O489" i="8"/>
  <c r="O493" i="8"/>
  <c r="O497" i="8"/>
  <c r="O501" i="8"/>
  <c r="O505" i="8"/>
  <c r="O37" i="8"/>
  <c r="O113" i="8"/>
  <c r="O134" i="8"/>
  <c r="O156" i="8"/>
  <c r="O177" i="8"/>
  <c r="O198" i="8"/>
  <c r="O220" i="8"/>
  <c r="O241" i="8"/>
  <c r="O262" i="8"/>
  <c r="O284" i="8"/>
  <c r="O305" i="8"/>
  <c r="O326" i="8"/>
  <c r="O347" i="8"/>
  <c r="O363" i="8"/>
  <c r="O379" i="8"/>
  <c r="O395" i="8"/>
  <c r="O419" i="8"/>
  <c r="O435" i="8"/>
  <c r="O451" i="8"/>
  <c r="O463" i="8"/>
  <c r="O474" i="8"/>
  <c r="O483" i="8"/>
  <c r="O491" i="8"/>
  <c r="O499" i="8"/>
  <c r="O507" i="8"/>
  <c r="O38" i="8"/>
  <c r="O86" i="8"/>
  <c r="O114" i="8"/>
  <c r="O136" i="8"/>
  <c r="O157" i="8"/>
  <c r="O178" i="8"/>
  <c r="O200" i="8"/>
  <c r="O221" i="8"/>
  <c r="O242" i="8"/>
  <c r="O264" i="8"/>
  <c r="O296" i="8"/>
  <c r="O317" i="8"/>
  <c r="O338" i="8"/>
  <c r="O356" i="8"/>
  <c r="O372" i="8"/>
  <c r="O388" i="8"/>
  <c r="O404" i="8"/>
  <c r="O420" i="8"/>
  <c r="O436" i="8"/>
  <c r="O452" i="8"/>
  <c r="O470" i="8"/>
  <c r="O480" i="8"/>
  <c r="O484" i="8"/>
  <c r="O492" i="8"/>
  <c r="O500" i="8"/>
  <c r="O14" i="8"/>
  <c r="O30" i="8"/>
  <c r="O46" i="8"/>
  <c r="O62" i="8"/>
  <c r="O78" i="8"/>
  <c r="O94" i="8"/>
  <c r="O109" i="8"/>
  <c r="O120" i="8"/>
  <c r="O130" i="8"/>
  <c r="O141" i="8"/>
  <c r="O152" i="8"/>
  <c r="O162" i="8"/>
  <c r="O173" i="8"/>
  <c r="O184" i="8"/>
  <c r="O194" i="8"/>
  <c r="O205" i="8"/>
  <c r="O216" i="8"/>
  <c r="O226" i="8"/>
  <c r="O237" i="8"/>
  <c r="O248" i="8"/>
  <c r="O258" i="8"/>
  <c r="O269" i="8"/>
  <c r="O280" i="8"/>
  <c r="O290" i="8"/>
  <c r="O301" i="8"/>
  <c r="O312" i="8"/>
  <c r="O322" i="8"/>
  <c r="O333" i="8"/>
  <c r="O344" i="8"/>
  <c r="O352" i="8"/>
  <c r="O360" i="8"/>
  <c r="O368" i="8"/>
  <c r="O376" i="8"/>
  <c r="O384" i="8"/>
  <c r="O392" i="8"/>
  <c r="O400" i="8"/>
  <c r="O408" i="8"/>
  <c r="O416" i="8"/>
  <c r="O424" i="8"/>
  <c r="O432" i="8"/>
  <c r="O440" i="8"/>
  <c r="O448" i="8"/>
  <c r="O456" i="8"/>
  <c r="O462" i="8"/>
  <c r="O467" i="8"/>
  <c r="O472" i="8"/>
  <c r="O478" i="8"/>
  <c r="O482" i="8"/>
  <c r="O486" i="8"/>
  <c r="O490" i="8"/>
  <c r="O494" i="8"/>
  <c r="O498" i="8"/>
  <c r="O502" i="8"/>
  <c r="O506" i="8"/>
  <c r="O21" i="8"/>
  <c r="O53" i="8"/>
  <c r="O69" i="8"/>
  <c r="O85" i="8"/>
  <c r="O101" i="8"/>
  <c r="O124" i="8"/>
  <c r="O145" i="8"/>
  <c r="O166" i="8"/>
  <c r="O188" i="8"/>
  <c r="O209" i="8"/>
  <c r="O230" i="8"/>
  <c r="O252" i="8"/>
  <c r="O273" i="8"/>
  <c r="O294" i="8"/>
  <c r="O316" i="8"/>
  <c r="O337" i="8"/>
  <c r="O355" i="8"/>
  <c r="O371" i="8"/>
  <c r="O387" i="8"/>
  <c r="O403" i="8"/>
  <c r="O411" i="8"/>
  <c r="O427" i="8"/>
  <c r="O443" i="8"/>
  <c r="O458" i="8"/>
  <c r="O468" i="8"/>
  <c r="O479" i="8"/>
  <c r="O487" i="8"/>
  <c r="O495" i="8"/>
  <c r="O503" i="8"/>
  <c r="O22" i="8"/>
  <c r="O54" i="8"/>
  <c r="O70" i="8"/>
  <c r="O102" i="8"/>
  <c r="O125" i="8"/>
  <c r="O146" i="8"/>
  <c r="O168" i="8"/>
  <c r="O189" i="8"/>
  <c r="O210" i="8"/>
  <c r="O232" i="8"/>
  <c r="O253" i="8"/>
  <c r="O274" i="8"/>
  <c r="O285" i="8"/>
  <c r="O306" i="8"/>
  <c r="O328" i="8"/>
  <c r="O348" i="8"/>
  <c r="O364" i="8"/>
  <c r="O380" i="8"/>
  <c r="O396" i="8"/>
  <c r="O412" i="8"/>
  <c r="O428" i="8"/>
  <c r="O444" i="8"/>
  <c r="O459" i="8"/>
  <c r="O464" i="8"/>
  <c r="O475" i="8"/>
  <c r="O488" i="8"/>
  <c r="O496" i="8"/>
  <c r="O504" i="8"/>
  <c r="O6" i="8"/>
  <c r="M4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K87" i="8"/>
  <c r="K91" i="8"/>
  <c r="K95" i="8"/>
  <c r="K99" i="8"/>
  <c r="K103" i="8"/>
  <c r="K107" i="8"/>
  <c r="K111" i="8"/>
  <c r="K115" i="8"/>
  <c r="K119" i="8"/>
  <c r="K123" i="8"/>
  <c r="K127" i="8"/>
  <c r="K131" i="8"/>
  <c r="K135" i="8"/>
  <c r="K13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339" i="8"/>
  <c r="K343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K84" i="8"/>
  <c r="K88" i="8"/>
  <c r="K92" i="8"/>
  <c r="K96" i="8"/>
  <c r="K100" i="8"/>
  <c r="K104" i="8"/>
  <c r="K108" i="8"/>
  <c r="K112" i="8"/>
  <c r="K116" i="8"/>
  <c r="K120" i="8"/>
  <c r="K124" i="8"/>
  <c r="K128" i="8"/>
  <c r="K132" i="8"/>
  <c r="K136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340" i="8"/>
  <c r="K344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89" i="8"/>
  <c r="K93" i="8"/>
  <c r="K97" i="8"/>
  <c r="K101" i="8"/>
  <c r="K105" i="8"/>
  <c r="K109" i="8"/>
  <c r="K113" i="8"/>
  <c r="K117" i="8"/>
  <c r="K121" i="8"/>
  <c r="K125" i="8"/>
  <c r="K129" i="8"/>
  <c r="K133" i="8"/>
  <c r="K137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293" i="8"/>
  <c r="K297" i="8"/>
  <c r="K301" i="8"/>
  <c r="K305" i="8"/>
  <c r="K309" i="8"/>
  <c r="K313" i="8"/>
  <c r="K317" i="8"/>
  <c r="K321" i="8"/>
  <c r="K325" i="8"/>
  <c r="K329" i="8"/>
  <c r="K333" i="8"/>
  <c r="K337" i="8"/>
  <c r="K341" i="8"/>
  <c r="K345" i="8"/>
  <c r="K10" i="8"/>
  <c r="K26" i="8"/>
  <c r="K42" i="8"/>
  <c r="K58" i="8"/>
  <c r="K74" i="8"/>
  <c r="K90" i="8"/>
  <c r="K106" i="8"/>
  <c r="K122" i="8"/>
  <c r="K138" i="8"/>
  <c r="K154" i="8"/>
  <c r="K170" i="8"/>
  <c r="K186" i="8"/>
  <c r="K202" i="8"/>
  <c r="K218" i="8"/>
  <c r="K234" i="8"/>
  <c r="K250" i="8"/>
  <c r="K266" i="8"/>
  <c r="K282" i="8"/>
  <c r="K298" i="8"/>
  <c r="K314" i="8"/>
  <c r="K330" i="8"/>
  <c r="K346" i="8"/>
  <c r="K350" i="8"/>
  <c r="K354" i="8"/>
  <c r="K358" i="8"/>
  <c r="K362" i="8"/>
  <c r="K366" i="8"/>
  <c r="K370" i="8"/>
  <c r="K374" i="8"/>
  <c r="K378" i="8"/>
  <c r="K382" i="8"/>
  <c r="K386" i="8"/>
  <c r="K390" i="8"/>
  <c r="K394" i="8"/>
  <c r="K398" i="8"/>
  <c r="K402" i="8"/>
  <c r="K406" i="8"/>
  <c r="K410" i="8"/>
  <c r="K414" i="8"/>
  <c r="K418" i="8"/>
  <c r="K422" i="8"/>
  <c r="K426" i="8"/>
  <c r="K430" i="8"/>
  <c r="K434" i="8"/>
  <c r="K438" i="8"/>
  <c r="K442" i="8"/>
  <c r="K446" i="8"/>
  <c r="K450" i="8"/>
  <c r="K454" i="8"/>
  <c r="K458" i="8"/>
  <c r="K462" i="8"/>
  <c r="K466" i="8"/>
  <c r="K470" i="8"/>
  <c r="K474" i="8"/>
  <c r="K478" i="8"/>
  <c r="K482" i="8"/>
  <c r="K486" i="8"/>
  <c r="K490" i="8"/>
  <c r="K494" i="8"/>
  <c r="K498" i="8"/>
  <c r="K502" i="8"/>
  <c r="K506" i="8"/>
  <c r="K22" i="8"/>
  <c r="K86" i="8"/>
  <c r="K118" i="8"/>
  <c r="K150" i="8"/>
  <c r="K182" i="8"/>
  <c r="K214" i="8"/>
  <c r="K246" i="8"/>
  <c r="K278" i="8"/>
  <c r="K310" i="8"/>
  <c r="K342" i="8"/>
  <c r="K349" i="8"/>
  <c r="K357" i="8"/>
  <c r="K369" i="8"/>
  <c r="K377" i="8"/>
  <c r="K385" i="8"/>
  <c r="K397" i="8"/>
  <c r="K405" i="8"/>
  <c r="K417" i="8"/>
  <c r="K429" i="8"/>
  <c r="K437" i="8"/>
  <c r="K445" i="8"/>
  <c r="K457" i="8"/>
  <c r="K469" i="8"/>
  <c r="K481" i="8"/>
  <c r="K493" i="8"/>
  <c r="K505" i="8"/>
  <c r="K14" i="8"/>
  <c r="K30" i="8"/>
  <c r="K46" i="8"/>
  <c r="K62" i="8"/>
  <c r="K78" i="8"/>
  <c r="K94" i="8"/>
  <c r="K110" i="8"/>
  <c r="K126" i="8"/>
  <c r="K142" i="8"/>
  <c r="K158" i="8"/>
  <c r="K174" i="8"/>
  <c r="K190" i="8"/>
  <c r="K206" i="8"/>
  <c r="K222" i="8"/>
  <c r="K238" i="8"/>
  <c r="K254" i="8"/>
  <c r="K270" i="8"/>
  <c r="K286" i="8"/>
  <c r="K302" i="8"/>
  <c r="K318" i="8"/>
  <c r="K334" i="8"/>
  <c r="K347" i="8"/>
  <c r="K351" i="8"/>
  <c r="K355" i="8"/>
  <c r="K359" i="8"/>
  <c r="K363" i="8"/>
  <c r="K367" i="8"/>
  <c r="K371" i="8"/>
  <c r="K375" i="8"/>
  <c r="K379" i="8"/>
  <c r="K383" i="8"/>
  <c r="K387" i="8"/>
  <c r="K391" i="8"/>
  <c r="K395" i="8"/>
  <c r="K399" i="8"/>
  <c r="K403" i="8"/>
  <c r="K407" i="8"/>
  <c r="K411" i="8"/>
  <c r="K415" i="8"/>
  <c r="K419" i="8"/>
  <c r="K423" i="8"/>
  <c r="K427" i="8"/>
  <c r="K431" i="8"/>
  <c r="K435" i="8"/>
  <c r="K439" i="8"/>
  <c r="K443" i="8"/>
  <c r="K447" i="8"/>
  <c r="K451" i="8"/>
  <c r="K455" i="8"/>
  <c r="K459" i="8"/>
  <c r="K463" i="8"/>
  <c r="K467" i="8"/>
  <c r="K471" i="8"/>
  <c r="K475" i="8"/>
  <c r="K479" i="8"/>
  <c r="K483" i="8"/>
  <c r="K487" i="8"/>
  <c r="K491" i="8"/>
  <c r="K495" i="8"/>
  <c r="K499" i="8"/>
  <c r="K503" i="8"/>
  <c r="K507" i="8"/>
  <c r="K38" i="8"/>
  <c r="K70" i="8"/>
  <c r="K102" i="8"/>
  <c r="K134" i="8"/>
  <c r="K166" i="8"/>
  <c r="K198" i="8"/>
  <c r="K230" i="8"/>
  <c r="K262" i="8"/>
  <c r="K294" i="8"/>
  <c r="K326" i="8"/>
  <c r="K353" i="8"/>
  <c r="K361" i="8"/>
  <c r="K373" i="8"/>
  <c r="K381" i="8"/>
  <c r="K389" i="8"/>
  <c r="K401" i="8"/>
  <c r="K413" i="8"/>
  <c r="K425" i="8"/>
  <c r="K441" i="8"/>
  <c r="K453" i="8"/>
  <c r="K465" i="8"/>
  <c r="K477" i="8"/>
  <c r="K489" i="8"/>
  <c r="K501" i="8"/>
  <c r="K18" i="8"/>
  <c r="K34" i="8"/>
  <c r="K50" i="8"/>
  <c r="K66" i="8"/>
  <c r="K82" i="8"/>
  <c r="K98" i="8"/>
  <c r="K114" i="8"/>
  <c r="K130" i="8"/>
  <c r="K146" i="8"/>
  <c r="K162" i="8"/>
  <c r="K178" i="8"/>
  <c r="K194" i="8"/>
  <c r="K210" i="8"/>
  <c r="K226" i="8"/>
  <c r="K242" i="8"/>
  <c r="K258" i="8"/>
  <c r="K274" i="8"/>
  <c r="K290" i="8"/>
  <c r="K306" i="8"/>
  <c r="K322" i="8"/>
  <c r="K338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428" i="8"/>
  <c r="K432" i="8"/>
  <c r="K436" i="8"/>
  <c r="K440" i="8"/>
  <c r="K444" i="8"/>
  <c r="K448" i="8"/>
  <c r="K452" i="8"/>
  <c r="K456" i="8"/>
  <c r="K460" i="8"/>
  <c r="K464" i="8"/>
  <c r="K468" i="8"/>
  <c r="K472" i="8"/>
  <c r="K476" i="8"/>
  <c r="K480" i="8"/>
  <c r="K484" i="8"/>
  <c r="K488" i="8"/>
  <c r="K492" i="8"/>
  <c r="K496" i="8"/>
  <c r="K500" i="8"/>
  <c r="K504" i="8"/>
  <c r="K54" i="8"/>
  <c r="K365" i="8"/>
  <c r="K393" i="8"/>
  <c r="K409" i="8"/>
  <c r="K421" i="8"/>
  <c r="K433" i="8"/>
  <c r="K449" i="8"/>
  <c r="K461" i="8"/>
  <c r="K473" i="8"/>
  <c r="K485" i="8"/>
  <c r="K497" i="8"/>
  <c r="K6" i="8"/>
  <c r="E33" i="7" l="1"/>
  <c r="E32" i="7"/>
  <c r="AE3" i="8"/>
  <c r="W3" i="8"/>
  <c r="AA239" i="8"/>
  <c r="AA235" i="8"/>
  <c r="AA231" i="8"/>
  <c r="AA227" i="8"/>
  <c r="AA223" i="8"/>
  <c r="AA219" i="8"/>
  <c r="AA215" i="8"/>
  <c r="AA211" i="8"/>
  <c r="AA207" i="8"/>
  <c r="AA203" i="8"/>
  <c r="AA199" i="8"/>
  <c r="AA195" i="8"/>
  <c r="AA191" i="8"/>
  <c r="AA187" i="8"/>
  <c r="AA183" i="8"/>
  <c r="AA179" i="8"/>
  <c r="AA175" i="8"/>
  <c r="AA171" i="8"/>
  <c r="AA167" i="8"/>
  <c r="AA238" i="8"/>
  <c r="AA234" i="8"/>
  <c r="AA230" i="8"/>
  <c r="AA226" i="8"/>
  <c r="AA222" i="8"/>
  <c r="AA218" i="8"/>
  <c r="AA214" i="8"/>
  <c r="AA210" i="8"/>
  <c r="AA206" i="8"/>
  <c r="AA202" i="8"/>
  <c r="AA198" i="8"/>
  <c r="AA194" i="8"/>
  <c r="AA190" i="8"/>
  <c r="AA186" i="8"/>
  <c r="AA182" i="8"/>
  <c r="AA178" i="8"/>
  <c r="AA174" i="8"/>
  <c r="AA170" i="8"/>
  <c r="AA241" i="8"/>
  <c r="AA233" i="8"/>
  <c r="AA225" i="8"/>
  <c r="AA217" i="8"/>
  <c r="AA209" i="8"/>
  <c r="AA201" i="8"/>
  <c r="AA193" i="8"/>
  <c r="AA185" i="8"/>
  <c r="AA177" i="8"/>
  <c r="AA169" i="8"/>
  <c r="AA164" i="8"/>
  <c r="AA160" i="8"/>
  <c r="AA156" i="8"/>
  <c r="AA152" i="8"/>
  <c r="AA148" i="8"/>
  <c r="AA144" i="8"/>
  <c r="AA140" i="8"/>
  <c r="AA136" i="8"/>
  <c r="AA132" i="8"/>
  <c r="AA128" i="8"/>
  <c r="AA124" i="8"/>
  <c r="AA120" i="8"/>
  <c r="AA116" i="8"/>
  <c r="AA112" i="8"/>
  <c r="AA108" i="8"/>
  <c r="AA10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AA240" i="8"/>
  <c r="AA232" i="8"/>
  <c r="AA224" i="8"/>
  <c r="AA216" i="8"/>
  <c r="AA208" i="8"/>
  <c r="AA200" i="8"/>
  <c r="AA192" i="8"/>
  <c r="AA184" i="8"/>
  <c r="AA176" i="8"/>
  <c r="AA168" i="8"/>
  <c r="AA163" i="8"/>
  <c r="AA159" i="8"/>
  <c r="AA155" i="8"/>
  <c r="AA151" i="8"/>
  <c r="AA147" i="8"/>
  <c r="AA143" i="8"/>
  <c r="AA139" i="8"/>
  <c r="AA135" i="8"/>
  <c r="AA131" i="8"/>
  <c r="AA127" i="8"/>
  <c r="AA123" i="8"/>
  <c r="AA119" i="8"/>
  <c r="AA115" i="8"/>
  <c r="AA111" i="8"/>
  <c r="AA107" i="8"/>
  <c r="AA103" i="8"/>
  <c r="AA99" i="8"/>
  <c r="AA95" i="8"/>
  <c r="AA237" i="8"/>
  <c r="AA229" i="8"/>
  <c r="AA221" i="8"/>
  <c r="AA213" i="8"/>
  <c r="AA205" i="8"/>
  <c r="AA197" i="8"/>
  <c r="AA189" i="8"/>
  <c r="AA181" i="8"/>
  <c r="AA173" i="8"/>
  <c r="AA166" i="8"/>
  <c r="AA162" i="8"/>
  <c r="AA158" i="8"/>
  <c r="AA154" i="8"/>
  <c r="AA150" i="8"/>
  <c r="AA146" i="8"/>
  <c r="AA142" i="8"/>
  <c r="AA138" i="8"/>
  <c r="AA134" i="8"/>
  <c r="AA130" i="8"/>
  <c r="AA126" i="8"/>
  <c r="AA122" i="8"/>
  <c r="AA118" i="8"/>
  <c r="AA114" i="8"/>
  <c r="AA110" i="8"/>
  <c r="AA106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8" i="8"/>
  <c r="AA14" i="8"/>
  <c r="AA10" i="8"/>
  <c r="AA6" i="8"/>
  <c r="AA212" i="8"/>
  <c r="AA180" i="8"/>
  <c r="AA157" i="8"/>
  <c r="AA141" i="8"/>
  <c r="AA125" i="8"/>
  <c r="AA109" i="8"/>
  <c r="AA93" i="8"/>
  <c r="AA85" i="8"/>
  <c r="AA77" i="8"/>
  <c r="AA69" i="8"/>
  <c r="AA61" i="8"/>
  <c r="AA53" i="8"/>
  <c r="AA45" i="8"/>
  <c r="AA37" i="8"/>
  <c r="AA29" i="8"/>
  <c r="AA21" i="8"/>
  <c r="AA13" i="8"/>
  <c r="AA236" i="8"/>
  <c r="AA204" i="8"/>
  <c r="AA172" i="8"/>
  <c r="AA153" i="8"/>
  <c r="AA137" i="8"/>
  <c r="AA121" i="8"/>
  <c r="AA105" i="8"/>
  <c r="AA91" i="8"/>
  <c r="AA83" i="8"/>
  <c r="AA75" i="8"/>
  <c r="AA67" i="8"/>
  <c r="AA59" i="8"/>
  <c r="AA51" i="8"/>
  <c r="AA43" i="8"/>
  <c r="AA35" i="8"/>
  <c r="AA27" i="8"/>
  <c r="AA19" i="8"/>
  <c r="AA11" i="8"/>
  <c r="AA228" i="8"/>
  <c r="AA196" i="8"/>
  <c r="AA165" i="8"/>
  <c r="AA149" i="8"/>
  <c r="AA133" i="8"/>
  <c r="AA117" i="8"/>
  <c r="AA101" i="8"/>
  <c r="AA89" i="8"/>
  <c r="AA81" i="8"/>
  <c r="AA73" i="8"/>
  <c r="AA65" i="8"/>
  <c r="AA57" i="8"/>
  <c r="AA49" i="8"/>
  <c r="AA41" i="8"/>
  <c r="AA33" i="8"/>
  <c r="AA25" i="8"/>
  <c r="AA17" i="8"/>
  <c r="AA9" i="8"/>
  <c r="AA161" i="8"/>
  <c r="AA97" i="8"/>
  <c r="AA63" i="8"/>
  <c r="AA31" i="8"/>
  <c r="AA145" i="8"/>
  <c r="AA87" i="8"/>
  <c r="AA55" i="8"/>
  <c r="AA23" i="8"/>
  <c r="AA220" i="8"/>
  <c r="AA129" i="8"/>
  <c r="AA79" i="8"/>
  <c r="AA47" i="8"/>
  <c r="AA15" i="8"/>
  <c r="AA188" i="8"/>
  <c r="AA113" i="8"/>
  <c r="AA71" i="8"/>
  <c r="AA39" i="8"/>
  <c r="AA7" i="8"/>
  <c r="S3" i="8"/>
  <c r="O3" i="8"/>
  <c r="K3" i="8"/>
  <c r="G3" i="8"/>
  <c r="AA3" i="8" l="1"/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1" s="1"/>
  <c r="B19" i="1" s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G21" i="2" s="1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H16" i="2" s="1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E14" i="3" s="1"/>
  <c r="F4" i="3"/>
  <c r="G4" i="3"/>
  <c r="H4" i="3"/>
  <c r="H14" i="3" s="1"/>
  <c r="I4" i="3"/>
  <c r="I14" i="3" s="1"/>
  <c r="J4" i="3"/>
  <c r="K4" i="3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L12" i="1" s="1"/>
  <c r="L13" i="1" s="1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20" i="2" s="1"/>
  <c r="F4" i="1"/>
  <c r="F21" i="2" s="1"/>
  <c r="G4" i="1"/>
  <c r="H4" i="1"/>
  <c r="I4" i="1"/>
  <c r="I21" i="2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D23" i="2" s="1"/>
  <c r="E12" i="1"/>
  <c r="F12" i="1"/>
  <c r="F13" i="1" s="1"/>
  <c r="G12" i="1"/>
  <c r="G13" i="1" s="1"/>
  <c r="H12" i="1"/>
  <c r="H13" i="1" s="1"/>
  <c r="I12" i="1"/>
  <c r="I13" i="1" s="1"/>
  <c r="J12" i="1"/>
  <c r="J13" i="1" s="1"/>
  <c r="K12" i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2" s="1"/>
  <c r="A1" i="4" s="1"/>
  <c r="E1" i="6"/>
  <c r="H1" i="1" s="1"/>
  <c r="E1" i="3"/>
  <c r="C16" i="2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E21" i="2"/>
  <c r="C21" i="2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K20" i="2"/>
  <c r="A1" i="3"/>
  <c r="I6" i="1" l="1"/>
  <c r="I19" i="1" s="1"/>
  <c r="E1" i="2"/>
  <c r="I16" i="2"/>
  <c r="L4" i="1"/>
  <c r="L19" i="1" s="1"/>
  <c r="L24" i="1" s="1"/>
  <c r="K23" i="2"/>
  <c r="B21" i="2"/>
  <c r="K21" i="2"/>
  <c r="L11" i="1"/>
  <c r="L10" i="1"/>
  <c r="J14" i="3"/>
  <c r="F14" i="3"/>
  <c r="K16" i="2"/>
  <c r="L6" i="1"/>
  <c r="G14" i="3"/>
  <c r="H21" i="2"/>
  <c r="D21" i="2"/>
  <c r="D6" i="1"/>
  <c r="D19" i="1" s="1"/>
  <c r="F23" i="2"/>
  <c r="E23" i="2"/>
  <c r="D20" i="2"/>
  <c r="J20" i="2"/>
  <c r="J14" i="1"/>
  <c r="C14" i="1"/>
  <c r="K13" i="1"/>
  <c r="K14" i="1" s="1"/>
  <c r="J21" i="2"/>
  <c r="E6" i="1"/>
  <c r="E19" i="1" s="1"/>
  <c r="F14" i="1"/>
  <c r="F20" i="2"/>
  <c r="L23" i="1"/>
  <c r="L14" i="1"/>
  <c r="L25" i="1" s="1"/>
  <c r="J6" i="1"/>
  <c r="J19" i="1" s="1"/>
  <c r="B20" i="2"/>
  <c r="H23" i="1"/>
  <c r="G6" i="1"/>
  <c r="G19" i="1" s="1"/>
  <c r="C6" i="1"/>
  <c r="C19" i="1" s="1"/>
  <c r="B23" i="2"/>
  <c r="H23" i="2"/>
  <c r="C23" i="2"/>
  <c r="N11" i="1"/>
  <c r="M11" i="1"/>
  <c r="G14" i="1"/>
  <c r="I23" i="2"/>
  <c r="G20" i="2"/>
  <c r="B16" i="2"/>
  <c r="K6" i="1"/>
  <c r="K19" i="1" s="1"/>
  <c r="K24" i="1" s="1"/>
  <c r="H14" i="1"/>
  <c r="G16" i="2"/>
  <c r="G24" i="2"/>
  <c r="E24" i="2"/>
  <c r="D13" i="1"/>
  <c r="E13" i="1" s="1"/>
  <c r="E14" i="1" s="1"/>
  <c r="H24" i="2"/>
  <c r="J23" i="1"/>
  <c r="I23" i="1"/>
  <c r="C20" i="2"/>
  <c r="L9" i="1"/>
  <c r="N9" i="1" s="1"/>
  <c r="L8" i="1"/>
  <c r="N8" i="1" s="1"/>
  <c r="L7" i="1"/>
  <c r="E16" i="2"/>
  <c r="J23" i="2"/>
  <c r="J24" i="2"/>
  <c r="D24" i="2"/>
  <c r="I14" i="1"/>
  <c r="C24" i="2"/>
  <c r="F24" i="2"/>
  <c r="G23" i="2"/>
  <c r="B14" i="1"/>
  <c r="K14" i="3"/>
  <c r="C14" i="3"/>
  <c r="K24" i="2"/>
  <c r="I24" i="2"/>
  <c r="M8" i="1"/>
  <c r="I20" i="2"/>
  <c r="H20" i="2"/>
  <c r="K23" i="1"/>
  <c r="H6" i="1"/>
  <c r="H19" i="1" s="1"/>
  <c r="J24" i="1" s="1"/>
  <c r="F6" i="1"/>
  <c r="F19" i="1" s="1"/>
  <c r="E1" i="4"/>
  <c r="M24" i="1" l="1"/>
  <c r="N23" i="1"/>
  <c r="N4" i="1" s="1"/>
  <c r="I25" i="1"/>
  <c r="H24" i="1"/>
  <c r="J25" i="1"/>
  <c r="M9" i="1"/>
  <c r="K25" i="1"/>
  <c r="M25" i="1" s="1"/>
  <c r="M14" i="1" s="1"/>
  <c r="M23" i="1"/>
  <c r="M4" i="1" s="1"/>
  <c r="D14" i="1"/>
  <c r="H25" i="1" s="1"/>
  <c r="I24" i="1"/>
  <c r="M6" i="1"/>
  <c r="M10" i="1" s="1"/>
  <c r="M12" i="1" s="1"/>
  <c r="M13" i="1" s="1"/>
  <c r="M15" i="1" s="1"/>
  <c r="N25" i="1" l="1"/>
  <c r="N14" i="1" s="1"/>
  <c r="N24" i="1"/>
  <c r="N6" i="1" s="1"/>
  <c r="N10" i="1" s="1"/>
  <c r="N12" i="1" s="1"/>
  <c r="N13" i="1" s="1"/>
  <c r="N15" i="1" s="1"/>
  <c r="M5" i="1"/>
  <c r="N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41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</futureMetadata>
  <cellMetadata count="1">
    <bk>
      <rc t="1" v="0"/>
    </bk>
  </cellMetadata>
  <valueMetadata count="34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</valueMetadata>
</metadata>
</file>

<file path=xl/sharedStrings.xml><?xml version="1.0" encoding="utf-8"?>
<sst xmlns="http://schemas.openxmlformats.org/spreadsheetml/2006/main" count="226" uniqueCount="145">
  <si>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</si>
  <si>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</si>
  <si>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</si>
  <si>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</si>
  <si>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</si>
  <si>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</si>
  <si>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</si>
  <si>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</si>
  <si>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</si>
  <si>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</si>
  <si>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</si>
  <si>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</si>
  <si>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</si>
  <si>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</si>
  <si>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</si>
  <si>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</si>
  <si>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</si>
  <si>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</si>
  <si>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</si>
  <si>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</si>
  <si>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</si>
  <si>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</si>
  <si>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</si>
  <si>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</si>
  <si>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</si>
  <si>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</si>
  <si>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</si>
  <si>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</si>
  <si>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</si>
  <si>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</si>
  <si>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</si>
  <si>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</si>
  <si>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</si>
  <si>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</si>
  <si>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</si>
  <si>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</si>
  <si>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</si>
  <si>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</si>
  <si>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</si>
  <si>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</si>
  <si>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</si>
  <si>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</si>
  <si>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</si>
  <si>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</si>
  <si>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</si>
  <si>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</si>
  <si>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</si>
  <si>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</si>
  <si>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</si>
  <si>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</si>
  <si>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</si>
  <si>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</si>
  <si>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</si>
  <si>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</si>
  <si>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</si>
  <si>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</si>
  <si>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</si>
  <si>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</si>
  <si>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</si>
  <si>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</si>
  <si>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</si>
  <si>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</si>
  <si>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</si>
  <si>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</si>
  <si>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</si>
  <si>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</si>
  <si>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</si>
  <si>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</si>
  <si>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</si>
  <si>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</si>
  <si>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</si>
  <si>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</si>
  <si>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</si>
  <si>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</si>
  <si>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</si>
  <si>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</si>
  <si>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</si>
  <si>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</si>
  <si>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</si>
  <si>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</si>
  <si>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</si>
  <si>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</si>
  <si>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</si>
  <si>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</si>
  <si>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</si>
  <si>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</si>
  <si>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</si>
  <si>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</si>
  <si>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</si>
  <si>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</si>
  <si>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</si>
  <si>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</si>
  <si>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</si>
  <si>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Weighted Average Cost of Capital</t>
  </si>
  <si>
    <t>Name of Company</t>
  </si>
  <si>
    <t>County</t>
  </si>
  <si>
    <t>Total Debt</t>
  </si>
  <si>
    <t>Total Equity</t>
  </si>
  <si>
    <t>Tax Rate</t>
  </si>
  <si>
    <t>Debt/</t>
  </si>
  <si>
    <t>Equity</t>
  </si>
  <si>
    <t>Capital</t>
  </si>
  <si>
    <t>Levered</t>
  </si>
  <si>
    <t>Beta</t>
  </si>
  <si>
    <t>Unlevered</t>
  </si>
  <si>
    <t>Asian Paints</t>
  </si>
  <si>
    <t>Berger Paints India Ltd</t>
  </si>
  <si>
    <t>Kansai Nerolac Paints Ltd</t>
  </si>
  <si>
    <t>Akzo Nobel India Ltd</t>
  </si>
  <si>
    <t>Indigo Paints Ltd</t>
  </si>
  <si>
    <t>India</t>
  </si>
  <si>
    <t>Ind-Jap</t>
  </si>
  <si>
    <t>Ind-Dutch</t>
  </si>
  <si>
    <t>Start Date</t>
  </si>
  <si>
    <t>End Date</t>
  </si>
  <si>
    <t>Stocks</t>
  </si>
  <si>
    <t>Nifty 50 (Market Returns)</t>
  </si>
  <si>
    <t>Returns</t>
  </si>
  <si>
    <t>Beta =</t>
  </si>
  <si>
    <t>Beta=</t>
  </si>
  <si>
    <t>Average</t>
  </si>
  <si>
    <t>Mean</t>
  </si>
  <si>
    <t>Cost of Debt</t>
  </si>
  <si>
    <t>Pre Tax cost of debt</t>
  </si>
  <si>
    <t>Post Tax cost of debt</t>
  </si>
  <si>
    <t>Cost of Equity</t>
  </si>
  <si>
    <t>Risk free rate</t>
  </si>
  <si>
    <t>Equity risk premium</t>
  </si>
  <si>
    <t>Levered beta</t>
  </si>
  <si>
    <t>Market Return</t>
  </si>
  <si>
    <t>Capital Structure</t>
  </si>
  <si>
    <t>Levered Beta</t>
  </si>
  <si>
    <t>Current</t>
  </si>
  <si>
    <t>Target</t>
  </si>
  <si>
    <t>Total Capitalization</t>
  </si>
  <si>
    <t>Comps Meadian Unlevered beta</t>
  </si>
  <si>
    <t>Target Debt/Equity</t>
  </si>
  <si>
    <t>Debt/Equity</t>
  </si>
  <si>
    <t>WACC</t>
  </si>
  <si>
    <t>Equity Weight</t>
  </si>
  <si>
    <t>Post Tax Cost of Debt</t>
  </si>
  <si>
    <t>Debt Weight</t>
  </si>
  <si>
    <t>Asian Paints must earn at least 11.52% on its investments to create value.</t>
  </si>
  <si>
    <t>Investors (debt + equity) require a 11.52% return for the risk they are taking.</t>
  </si>
  <si>
    <t>Peers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</si>
</sst>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;\(#,##0.0\);\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84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6" fontId="11" fillId="0" borderId="0" xfId="0" applyNumberFormat="1" applyFont="1" applyAlignment="1">
      <alignment horizontal="right"/>
    </xf>
    <xf numFmtId="10" fontId="11" fillId="0" borderId="0" xfId="6" applyNumberFormat="1" applyFont="1" applyAlignment="1">
      <alignment horizontal="right"/>
    </xf>
    <xf numFmtId="10" fontId="0" fillId="0" borderId="0" xfId="6" applyNumberFormat="1" applyFont="1" applyAlignment="1">
      <alignment horizontal="right"/>
    </xf>
    <xf numFmtId="14" fontId="0" fillId="0" borderId="0" xfId="0" applyNumberFormat="1"/>
    <xf numFmtId="10" fontId="0" fillId="0" borderId="0" xfId="6" applyNumberFormat="1" applyFont="1"/>
    <xf numFmtId="0" fontId="0" fillId="6" borderId="0" xfId="0" applyFill="1"/>
    <xf numFmtId="2" fontId="0" fillId="6" borderId="0" xfId="6" applyNumberFormat="1" applyFont="1" applyFill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2" fontId="11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/>
    <xf numFmtId="0" fontId="0" fillId="0" borderId="3" xfId="0" applyBorder="1" applyAlignment="1"/>
    <xf numFmtId="0" fontId="0" fillId="0" borderId="3" xfId="0" applyBorder="1"/>
    <xf numFmtId="166" fontId="0" fillId="0" borderId="0" xfId="0" applyNumberFormat="1"/>
    <xf numFmtId="0" fontId="1" fillId="7" borderId="0" xfId="0" applyFont="1" applyFill="1"/>
    <xf numFmtId="0" fontId="0" fillId="7" borderId="0" xfId="0" applyFill="1"/>
    <xf numFmtId="166" fontId="11" fillId="7" borderId="0" xfId="0" applyNumberFormat="1" applyFont="1" applyFill="1" applyAlignment="1">
      <alignment horizontal="right"/>
    </xf>
    <xf numFmtId="10" fontId="11" fillId="7" borderId="0" xfId="6" applyNumberFormat="1" applyFont="1" applyFill="1" applyAlignment="1">
      <alignment horizontal="right"/>
    </xf>
    <xf numFmtId="10" fontId="0" fillId="7" borderId="0" xfId="6" applyNumberFormat="1" applyFont="1" applyFill="1" applyAlignment="1">
      <alignment horizontal="right"/>
    </xf>
    <xf numFmtId="0" fontId="11" fillId="7" borderId="0" xfId="0" applyFont="1" applyFill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right"/>
    </xf>
    <xf numFmtId="10" fontId="1" fillId="7" borderId="1" xfId="6" applyNumberFormat="1" applyFont="1" applyFill="1" applyBorder="1" applyAlignment="1">
      <alignment horizontal="right"/>
    </xf>
    <xf numFmtId="0" fontId="1" fillId="7" borderId="2" xfId="0" applyFont="1" applyFill="1" applyBorder="1" applyAlignment="1"/>
    <xf numFmtId="0" fontId="0" fillId="7" borderId="2" xfId="0" applyFill="1" applyBorder="1" applyAlignment="1"/>
    <xf numFmtId="0" fontId="0" fillId="7" borderId="2" xfId="0" applyFill="1" applyBorder="1" applyAlignment="1">
      <alignment horizontal="right"/>
    </xf>
    <xf numFmtId="2" fontId="1" fillId="7" borderId="2" xfId="0" applyNumberFormat="1" applyFont="1" applyFill="1" applyBorder="1" applyAlignment="1">
      <alignment horizontal="right"/>
    </xf>
    <xf numFmtId="0" fontId="1" fillId="7" borderId="2" xfId="0" applyFont="1" applyFill="1" applyBorder="1"/>
    <xf numFmtId="166" fontId="1" fillId="7" borderId="2" xfId="0" applyNumberFormat="1" applyFont="1" applyFill="1" applyBorder="1"/>
    <xf numFmtId="10" fontId="1" fillId="7" borderId="2" xfId="0" applyNumberFormat="1" applyFont="1" applyFill="1" applyBorder="1" applyAlignment="1">
      <alignment horizontal="right"/>
    </xf>
    <xf numFmtId="0" fontId="0" fillId="7" borderId="2" xfId="0" applyFill="1" applyBorder="1"/>
    <xf numFmtId="10" fontId="0" fillId="7" borderId="2" xfId="6" applyNumberFormat="1" applyFont="1" applyFill="1" applyBorder="1" applyAlignment="1">
      <alignment horizontal="right"/>
    </xf>
    <xf numFmtId="10" fontId="1" fillId="7" borderId="2" xfId="6" applyNumberFormat="1" applyFont="1" applyFill="1" applyBorder="1" applyAlignment="1">
      <alignment horizontal="right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299359</xdr:colOff>
      <xdr:row>1</xdr:row>
      <xdr:rowOff>90715</xdr:rowOff>
    </xdr:from>
    <xdr:to>
      <xdr:col>1</xdr:col>
      <xdr:colOff>1052287</xdr:colOff>
      <xdr:row>1</xdr:row>
      <xdr:rowOff>835029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82C4B1E4-C11E-121B-BA15-03355CAC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359" y="272144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503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3">
    <v>856.20669999999996</v>
    <v>834.64430000000004</v>
    <v>854.90899999999999</v>
    <v>879.3664</v>
    <v>880.3646</v>
    <v>878.61770000000001</v>
    <v>873.67629999999997</v>
    <v>877.96879999999999</v>
    <v>867.98620000000005</v>
    <v>867.33730000000003</v>
    <v>895.58810000000005</v>
    <v>854.65940000000001</v>
    <v>852.61300000000006</v>
    <v>859.40120000000002</v>
    <v>865.59040000000005</v>
    <v>894.58979999999997</v>
    <v>873.3768</v>
    <v>848.52020000000005</v>
    <v>868.43539999999996</v>
    <v>850.76620000000003</v>
    <v>871.57989999999995</v>
    <v>870.08249999999998</v>
    <v>866.58860000000004</v>
    <v>886.85329999999999</v>
    <v>940.85910000000001</v>
    <v>954.48530000000005</v>
    <v>996.31240000000003</v>
    <v>1023.8144</v>
    <v>989.97349999999994</v>
    <v>996.11270000000002</v>
    <v>986.9787</v>
    <v>1000.6049</v>
    <v>1009.14</v>
    <v>1023.2155</v>
    <v>1043.4801</v>
    <v>1112.7592999999999</v>
    <v>1140.9601</v>
    <v>1135.9688000000001</v>
    <v>1113.3082999999999</v>
    <v>1121.1946</v>
    <v>1164.0199</v>
    <v>1169.5601999999999</v>
    <v>1153.9375</v>
    <v>1187.2792999999999</v>
    <v>1160.0768</v>
    <v>1183.5359000000001</v>
    <v>1205.7471</v>
    <v>1151.4918</v>
    <v>1068.1370999999999</v>
    <v>1040.8347000000001</v>
    <v>961.92240000000004</v>
    <v>905.67049999999995</v>
    <v>943.50450000000001</v>
    <v>903.97339999999997</v>
    <v>940.01059999999995</v>
    <v>899.33150000000001</v>
    <v>872.22879999999998</v>
    <v>889.79819999999995</v>
    <v>926.08489999999995</v>
    <v>931.22590000000002</v>
    <v>964.11850000000004</v>
    <v>967.41279999999995</v>
    <v>983.6345</v>
    <v>990.97170000000006</v>
    <v>959.27700000000004</v>
    <v>1007.0436999999999</v>
    <v>1012.7338</v>
    <v>1028.1069</v>
    <v>1076.1232</v>
    <v>1064.1441</v>
    <v>1069.335</v>
    <v>1078.7686000000001</v>
    <v>1075.7737999999999</v>
    <v>1061.0495000000001</v>
    <v>1117.6507999999999</v>
    <v>1144.2045000000001</v>
    <v>1130.3287</v>
    <v>1120.2462</v>
    <v>1129.9294</v>
    <v>1160.8254999999999</v>
    <v>1152.2904000000001</v>
    <v>1144.8</v>
    <v>1153.95</v>
    <v>1104.1500000000001</v>
    <v>1117.1500000000001</v>
    <v>1118.0999999999999</v>
    <v>1155.8499999999999</v>
    <v>1152.8499999999999</v>
    <v>1156.8</v>
    <v>1144.45</v>
    <v>1139.9000000000001</v>
    <v>1136.3499999999999</v>
    <v>1214.55</v>
    <v>1202.6500000000001</v>
    <v>1244.1500000000001</v>
    <v>1215.1500000000001</v>
    <v>1117.05</v>
    <v>1158.9000000000001</v>
    <v>1171.9000000000001</v>
    <v>1180.2</v>
    <v>1187.0999999999999</v>
    <v>1173.4000000000001</v>
    <v>1176.45</v>
    <v>1171.0999999999999</v>
    <v>1160.05</v>
    <v>1136.0999999999999</v>
    <v>1134.3499999999999</v>
    <v>1119.95</v>
    <v>1136.75</v>
    <v>1138.3</v>
    <v>1131.55</v>
    <v>1143.7</v>
    <v>1101.9000000000001</v>
    <v>1119.5999999999999</v>
    <v>1127.75</v>
    <v>1125.45</v>
    <v>1107.6500000000001</v>
    <v>1120.7</v>
    <v>1143.8</v>
    <v>1162.8</v>
    <v>1159.0999999999999</v>
    <v>1184.45</v>
    <v>1194.25</v>
    <v>1289.5999999999999</v>
    <v>1306.95</v>
    <v>1289.6500000000001</v>
    <v>1293.5</v>
    <v>1277.4000000000001</v>
    <v>1281.05</v>
    <v>1268.2</v>
    <v>1264.0999999999999</v>
    <v>1322.8</v>
    <v>1368.5</v>
    <v>1396.9</v>
    <v>1433.25</v>
    <v>1411.35</v>
    <v>1418.1</v>
    <v>1399.8</v>
    <v>1392.5</v>
    <v>1371.1</v>
    <v>1317.35</v>
    <v>1331</v>
    <v>1303.0999999999999</v>
    <v>1294.05</v>
    <v>1207.9000000000001</v>
    <v>1261.5</v>
    <v>1237.95</v>
    <v>1189.45</v>
    <v>1246.1500000000001</v>
    <v>1298.2</v>
    <v>1320.45</v>
    <v>1313.85</v>
    <v>1344.9</v>
    <v>1318.6</v>
    <v>1340.05</v>
    <v>1387.8</v>
    <v>1365.35</v>
    <v>1385.3</v>
    <v>1402.2</v>
    <v>1401.3</v>
    <v>1372.2</v>
    <v>1456.95</v>
    <v>1448.4</v>
    <v>1395.25</v>
    <v>1398.3</v>
    <v>1392.15</v>
    <v>1383.6</v>
    <v>1432.25</v>
    <v>1470.7</v>
    <v>1491.9</v>
    <v>1514.75</v>
    <v>1437.6</v>
    <v>1465.35</v>
    <v>1448.05</v>
    <v>1437.75</v>
    <v>1340.95</v>
    <v>1318.15</v>
    <v>1385.55</v>
    <v>1406.7</v>
    <v>1421.1</v>
    <v>1412.65</v>
    <v>1382.95</v>
    <v>1357.65</v>
    <v>1358.4</v>
    <v>1360.4</v>
    <v>1368</v>
    <v>1524.6</v>
    <v>1545.2</v>
    <v>1575.2</v>
    <v>1597</v>
    <v>1579.75</v>
    <v>1615.2</v>
    <v>1532.65</v>
    <v>1547.95</v>
    <v>1672.35</v>
    <v>1776.25</v>
    <v>1724.75</v>
    <v>1790</v>
    <v>1816.6</v>
    <v>1797</v>
    <v>1765.95</v>
    <v>1794.55</v>
    <v>1761.65</v>
    <v>1682.4</v>
    <v>1704</v>
    <v>1717.35</v>
    <v>1744</v>
    <v>1798.55</v>
    <v>1812.95</v>
    <v>1751.65</v>
    <v>1791.05</v>
    <v>1831.2</v>
    <v>1786.1</v>
    <v>1756.4</v>
    <v>1857.55</v>
    <v>1877.2</v>
    <v>1842.85</v>
    <v>1798.2</v>
    <v>1878.5</v>
    <v>1797.6</v>
    <v>1745.85</v>
    <v>1606.2</v>
    <v>1521.3</v>
    <v>1652.45</v>
    <v>1754.6</v>
    <v>1827.4</v>
    <v>1760.05</v>
    <v>1577.9</v>
    <v>1553.75</v>
    <v>1617.85</v>
    <v>1684.4</v>
    <v>1638.4</v>
    <v>1637.95</v>
    <v>1622.25</v>
    <v>1687.35</v>
    <v>1696.1</v>
    <v>1703.05</v>
    <v>1717.95</v>
    <v>1710.95</v>
    <v>1716.65</v>
    <v>1805.05</v>
    <v>1801.6</v>
    <v>1958.35</v>
    <v>1957.7</v>
    <v>1956</v>
    <v>2035.2</v>
    <v>2028.8</v>
    <v>1924.4</v>
    <v>2040.95</v>
    <v>2050.4</v>
    <v>2061.75</v>
    <v>2119.4</v>
    <v>2213.0500000000002</v>
    <v>2208.4499999999998</v>
    <v>2184.5</v>
    <v>2163.85</v>
    <v>2217.35</v>
    <v>2438.75</v>
    <v>2520.1999999999998</v>
    <v>2601.5500000000002</v>
    <v>2649.35</v>
    <v>2775</v>
    <v>2844</v>
    <v>2590</v>
    <v>2596.75</v>
    <v>2407.35</v>
    <v>2376.8000000000002</v>
    <v>2486</v>
    <v>2418.9</v>
    <v>2277.4499999999998</v>
    <v>2386.75</v>
    <v>2401.9499999999998</v>
    <v>2410.4</v>
    <v>2504.5500000000002</v>
    <v>2553.15</v>
    <v>2628.65</v>
    <v>2665.8</v>
    <v>2518.1999999999998</v>
    <v>2540.1</v>
    <v>2551.5</v>
    <v>2773.6</v>
    <v>2832.3</v>
    <v>2939.95</v>
    <v>2924</v>
    <v>2957.1</v>
    <v>3049.65</v>
    <v>3003.25</v>
    <v>3004.45</v>
    <v>3010.45</v>
    <v>2992.65</v>
    <v>3083.2</v>
    <v>2958.55</v>
    <v>2968.65</v>
    <v>2988.4</v>
    <v>3112.7</v>
    <v>3037.25</v>
    <v>3338.75</v>
    <v>3346</v>
    <v>3306.8</v>
    <v>3443.6</v>
    <v>3178.8</v>
    <v>3306.6</v>
    <v>3296.9</v>
    <v>2984.65</v>
    <v>3100.1</v>
    <v>3158.8</v>
    <v>3122.9</v>
    <v>3226.55</v>
    <v>3143.9</v>
    <v>3110.7</v>
    <v>3281.9</v>
    <v>3241.7</v>
    <v>3288.15</v>
    <v>3381.95</v>
    <v>3574.65</v>
    <v>3364.8</v>
    <v>3274.6</v>
    <v>3112.6</v>
    <v>3236.7</v>
    <v>3214.8</v>
    <v>3261.8</v>
    <v>3120.05</v>
    <v>2738.95</v>
    <v>2932.65</v>
    <v>3135</v>
    <v>3046.4</v>
    <v>3113.8</v>
    <v>3206.7</v>
    <v>3080.9</v>
    <v>3164.75</v>
    <v>3239.3</v>
    <v>3016.6</v>
    <v>3065.2</v>
    <v>3109.55</v>
    <v>2835.05</v>
    <v>2887</v>
    <v>2708.75</v>
    <v>2583.1999999999998</v>
    <v>2760.1</v>
    <v>2772.95</v>
    <v>2880.35</v>
    <v>2978.25</v>
    <v>3066.15</v>
    <v>3332.35</v>
    <v>3473.45</v>
    <v>3426</v>
    <v>3482.3</v>
    <v>3323.35</v>
    <v>3429.7</v>
    <v>3439.9</v>
    <v>3339.55</v>
    <v>3393.75</v>
    <v>3342.15</v>
    <v>3344.75</v>
    <v>3185.6</v>
    <v>3091.9</v>
    <v>3053.55</v>
    <v>3180.85</v>
    <v>3054.6</v>
    <v>3098.65</v>
    <v>3107.15</v>
    <v>3143.1</v>
    <v>3227.4</v>
    <v>3057.45</v>
    <v>3056.75</v>
    <v>3091.8</v>
    <v>2979.3</v>
    <v>2909.2</v>
    <v>2788.1</v>
    <v>2726.6</v>
    <v>2760.15</v>
    <v>2804.9</v>
    <v>2835.3</v>
    <v>2738.7</v>
    <v>2828.2</v>
    <v>2829.55</v>
    <v>2861.9</v>
    <v>2798.7</v>
    <v>2761.65</v>
    <v>2809.35</v>
    <v>2808.3</v>
    <v>2880.05</v>
    <v>2901.3</v>
    <v>3011.9</v>
    <v>3131.3</v>
    <v>3083.95</v>
    <v>3127.2</v>
    <v>3235.15</v>
    <v>3180.4</v>
    <v>3315.2</v>
    <v>3297.7</v>
    <v>3361.7</v>
    <v>3344.05</v>
    <v>3429.55</v>
    <v>3516.85</v>
    <v>3390.1</v>
    <v>3339.9</v>
    <v>3185.2</v>
    <v>3161.45</v>
    <v>3259.95</v>
    <v>3259.95</v>
    <v>3236.65</v>
    <v>3196.6</v>
    <v>3276.05</v>
    <v>3161.35</v>
    <v>3193.65</v>
    <v>3148.75</v>
    <v>3105.35</v>
    <v>2954.3</v>
    <v>2977.85</v>
    <v>3075.9</v>
    <v>3167.5</v>
    <v>3136.15</v>
    <v>3172.7</v>
    <v>3233.15</v>
    <v>3312</v>
    <v>3341.55</v>
    <v>3402.1</v>
    <v>3355.5</v>
    <v>3278</v>
    <v>3140.35</v>
    <v>2949.55</v>
    <v>2935.1</v>
    <v>2952.15</v>
    <v>3007.7</v>
    <v>2984.8</v>
    <v>2849.55</v>
    <v>2870.1</v>
    <v>2867.8</v>
    <v>2842.25</v>
    <v>2846</v>
    <v>2884.65</v>
    <v>2855.65</v>
    <v>2808.45</v>
    <v>2844.6</v>
    <v>2927.5</v>
    <v>2772.8</v>
    <v>2816.55</v>
    <v>2875.25</v>
    <v>2877.7</v>
    <v>2928.7</v>
    <v>2920.2</v>
    <v>2890.4</v>
    <v>2917.3</v>
    <v>2935.75</v>
    <v>2999.5</v>
    <v>2945.95</v>
    <v>2949.95</v>
    <v>3107.05</v>
    <v>3040.1</v>
    <v>3047.9</v>
    <v>3153.55</v>
    <v>3126.8</v>
    <v>3274.5</v>
    <v>3358.65</v>
    <v>3309.15</v>
    <v>3310.05</v>
    <v>3071.85</v>
    <v>3038.25</v>
    <v>2990.6</v>
    <v>2959.35</v>
    <v>2940</v>
    <v>2769.25</v>
    <v>2483.15</v>
    <v>2479</v>
    <v>2479.9499999999998</v>
    <v>2429.6</v>
    <v>2407.0500000000002</v>
    <v>2283.0500000000002</v>
    <v>2270.9</v>
    <v>2334.25</v>
    <v>2319.6999999999998</v>
    <v>2259.6999999999998</v>
    <v>2261.8000000000002</v>
    <v>2350.8000000000002</v>
    <v>2272.4</v>
    <v>2230.85</v>
    <v>2257.1999999999998</v>
    <v>2179.9499999999998</v>
    <v>2269.0500000000002</v>
    <v>2230.9499999999998</v>
    <v>2300.25</v>
    <v>2337.6999999999998</v>
    <v>2355.0500000000002</v>
    <v>2394.1999999999998</v>
    <v>2469.65</v>
    <v>2430.1999999999998</v>
    <v>2409.4499999999998</v>
    <v>2300.35</v>
    <v>2353.15</v>
    <v>2314.6</v>
    <v>2260.0500000000002</v>
    <v>2245.4499999999998</v>
    <v>2215.3000000000002</v>
    <v>2284.9499999999998</v>
    <v>2359.25</v>
    <v>2424.8000000000002</v>
    <v>2439.6</v>
    <v>2382.1</v>
    <v>2335.65</v>
    <v>2429.4499999999998</v>
    <v>2475.4</v>
    <v>2529.25</v>
  </a>
  <a r="1" c="503">
    <v>162.09610000000001</v>
    <v>157.44589999999999</v>
    <v>164.8004</v>
    <v>167.4718</v>
    <v>169.7474</v>
    <v>176.2774</v>
    <v>191.745</v>
    <v>174.1337</v>
    <v>174.10079999999999</v>
    <v>173.47409999999999</v>
    <v>178.98179999999999</v>
    <v>175.2551</v>
    <v>177.1019</v>
    <v>177.23390000000001</v>
    <v>186.30330000000001</v>
    <v>182.31280000000001</v>
    <v>182.44470000000001</v>
    <v>180.7627</v>
    <v>186.07249999999999</v>
    <v>185.61070000000001</v>
    <v>192.04179999999999</v>
    <v>195.37280000000001</v>
    <v>188.71080000000001</v>
    <v>194.11949999999999</v>
    <v>196.39519999999999</v>
    <v>191.64609999999999</v>
    <v>192.66839999999999</v>
    <v>195.96639999999999</v>
    <v>194.81209999999999</v>
    <v>203.78970000000001</v>
    <v>206.63800000000001</v>
    <v>204.81639999999999</v>
    <v>210.87739999999999</v>
    <v>210.41370000000001</v>
    <v>207.96279999999999</v>
    <v>225.81469999999999</v>
    <v>246.4487</v>
    <v>238.93039999999999</v>
    <v>246.41560000000001</v>
    <v>240.52010000000001</v>
    <v>245.05760000000001</v>
    <v>249.33019999999999</v>
    <v>249.56200000000001</v>
    <v>245.6207</v>
    <v>239.5265</v>
    <v>253.0728</v>
    <v>248.00530000000001</v>
    <v>248.73400000000001</v>
    <v>250.39</v>
    <v>244.2296</v>
    <v>225.91409999999999</v>
    <v>211.87100000000001</v>
    <v>227.9675</v>
    <v>218.99189999999999</v>
    <v>224.95359999999999</v>
    <v>225.1523</v>
    <v>215.64670000000001</v>
    <v>211.9041</v>
    <v>223.62880000000001</v>
    <v>223.2313</v>
    <v>220.87979999999999</v>
    <v>229.0274</v>
    <v>235.38650000000001</v>
    <v>237.0094</v>
    <v>230.7165</v>
    <v>242.20930000000001</v>
    <v>234.02860000000001</v>
    <v>238.86410000000001</v>
    <v>245.6207</v>
    <v>242.4742</v>
    <v>250.3569</v>
    <v>256.7491</v>
    <v>253.03960000000001</v>
    <v>254.82810000000001</v>
    <v>259.8956</v>
    <v>265.42669999999998</v>
    <v>271.71949999999998</v>
    <v>273.11059999999998</v>
    <v>270.52719999999999</v>
    <v>270.72590000000002</v>
    <v>279.53590000000003</v>
    <v>276.61930000000001</v>
    <v>281.85860000000002</v>
    <v>292.76819999999998</v>
    <v>292.13810000000001</v>
    <v>298.00740000000002</v>
    <v>298.96899999999999</v>
    <v>298.63749999999999</v>
    <v>294.55880000000002</v>
    <v>293.5308</v>
    <v>305.50150000000002</v>
    <v>309.71280000000002</v>
    <v>324.40260000000001</v>
    <v>318.83179999999999</v>
    <v>329.07819999999998</v>
    <v>317.83699999999999</v>
    <v>319.85969999999998</v>
    <v>320.42349999999999</v>
    <v>323.97160000000002</v>
    <v>324.5684</v>
    <v>332.02940000000001</v>
    <v>331.59829999999999</v>
    <v>332.22840000000002</v>
    <v>327.18810000000002</v>
    <v>331.53199999999998</v>
    <v>331.99619999999999</v>
    <v>331.26670000000001</v>
    <v>337.76609999999999</v>
    <v>346.55340000000001</v>
    <v>330.90199999999999</v>
    <v>334.15159999999997</v>
    <v>323.17570000000001</v>
    <v>324.00470000000001</v>
    <v>324.86689999999999</v>
    <v>320.98719999999997</v>
    <v>332.9579</v>
    <v>306.29739999999998</v>
    <v>334.38380000000001</v>
    <v>332.16199999999998</v>
    <v>325.1653</v>
    <v>324.20370000000003</v>
    <v>319.1302</v>
    <v>334.68220000000002</v>
    <v>340.6841</v>
    <v>336.2407</v>
    <v>328.1497</v>
    <v>322.44619999999998</v>
    <v>315.41629999999998</v>
    <v>332.29469999999998</v>
    <v>307.65690000000001</v>
    <v>293.86239999999998</v>
    <v>319.495</v>
    <v>328.44810000000001</v>
    <v>316.9085</v>
    <v>316.70960000000002</v>
    <v>316.27850000000001</v>
    <v>346.45389999999998</v>
    <v>336.04169999999999</v>
    <v>336.83760000000001</v>
    <v>342.74</v>
    <v>328.94549999999998</v>
    <v>318.99759999999998</v>
    <v>296.01780000000002</v>
    <v>304.63940000000002</v>
    <v>266.0745</v>
    <v>279.83580000000001</v>
    <v>276.05560000000003</v>
    <v>243.2937</v>
    <v>256.92239999999998</v>
    <v>265.27870000000001</v>
    <v>277.97890000000001</v>
    <v>294.85719999999998</v>
    <v>304.80520000000001</v>
    <v>295.15570000000002</v>
    <v>303.77719999999999</v>
    <v>319.69389999999999</v>
    <v>318.63279999999997</v>
    <v>318.63279999999997</v>
    <v>298.20639999999997</v>
    <v>301.48919999999998</v>
    <v>297.31110000000001</v>
    <v>302.55029999999999</v>
    <v>310.8734</v>
    <v>298.67059999999998</v>
    <v>293.6635</v>
    <v>295.81889999999999</v>
    <v>295.61989999999997</v>
    <v>308.4196</v>
    <v>297.84160000000003</v>
    <v>303.24669999999998</v>
    <v>310.0444</v>
    <v>306.86110000000002</v>
    <v>298.77010000000001</v>
    <v>292.3039</v>
    <v>283.11860000000001</v>
    <v>275.5582</v>
    <v>272.24220000000003</v>
    <v>290.2149</v>
    <v>305.53469999999999</v>
    <v>296.54840000000002</v>
    <v>298.50479999999999</v>
    <v>298.40530000000001</v>
    <v>292.20440000000002</v>
    <v>290.11540000000002</v>
    <v>289.05430000000001</v>
    <v>278.60890000000001</v>
    <v>267.89830000000001</v>
    <v>287.89370000000002</v>
    <v>315.48259999999999</v>
    <v>317.10750000000002</v>
    <v>312.73039999999997</v>
    <v>305.20310000000001</v>
    <v>306.06529999999998</v>
    <v>317.20699999999999</v>
    <v>320.29079999999999</v>
    <v>343.56900000000002</v>
    <v>325.89479999999998</v>
    <v>336.50599999999997</v>
    <v>358.68990000000002</v>
    <v>361.74059999999997</v>
    <v>356.60079999999999</v>
    <v>349.70359999999999</v>
    <v>364.92399999999998</v>
    <v>349.0736</v>
    <v>348.1782</v>
    <v>346.81869999999998</v>
    <v>350.3999</v>
    <v>356.30239999999998</v>
    <v>341.84469999999999</v>
    <v>341.74520000000001</v>
    <v>336.30700000000002</v>
    <v>342.20949999999999</v>
    <v>346.15550000000002</v>
    <v>328.28230000000002</v>
    <v>337.9982</v>
    <v>332.02940000000001</v>
    <v>334.81479999999999</v>
    <v>331.76409999999998</v>
    <v>319.09710000000001</v>
    <v>300.42809999999997</v>
    <v>245.61490000000001</v>
    <v>237.78919999999999</v>
    <v>249.6935</v>
    <v>251.2852</v>
    <v>251.74940000000001</v>
    <v>261.36579999999998</v>
    <v>274.0992</v>
    <v>238.58500000000001</v>
    <v>239.81190000000001</v>
    <v>234.27420000000001</v>
    <v>242.16630000000001</v>
    <v>265.0797</v>
    <v>254.40219999999999</v>
    <v>256.62389999999999</v>
    <v>304.67250000000001</v>
    <v>299.00220000000002</v>
    <v>286.66680000000002</v>
    <v>298.339</v>
    <v>287.89370000000002</v>
    <v>287.03149999999999</v>
    <v>303.81040000000002</v>
    <v>314.78629999999998</v>
    <v>315.61529999999999</v>
    <v>323.87209999999999</v>
    <v>321.18610000000001</v>
    <v>320.92090000000002</v>
    <v>338.49560000000002</v>
    <v>316.2122</v>
    <v>325.23160000000001</v>
    <v>320.75510000000003</v>
    <v>332.46050000000002</v>
    <v>342.47469999999998</v>
    <v>341.21469999999999</v>
    <v>339.55669999999998</v>
    <v>346.05599999999998</v>
    <v>354.14699999999999</v>
    <v>359.35309999999998</v>
    <v>373.81079999999997</v>
    <v>363.00069999999999</v>
    <v>368.43889999999999</v>
    <v>372.25229999999999</v>
    <v>420.79829999999998</v>
    <v>410.58499999999998</v>
    <v>420.00240000000002</v>
    <v>431.40940000000001</v>
    <v>363.33229999999998</v>
    <v>387.57209999999998</v>
    <v>381.27179999999998</v>
    <v>372.7165</v>
    <v>370.36219999999997</v>
    <v>383.12869999999998</v>
    <v>380.70800000000003</v>
    <v>352.3895</v>
    <v>376.46359999999999</v>
    <v>392.34710000000001</v>
    <v>395.43099999999998</v>
    <v>379.9785</v>
    <v>365.38819999999998</v>
    <v>368.96949999999998</v>
    <v>391.91609999999997</v>
    <v>368.14049999999997</v>
    <v>370.4948</v>
    <v>379.24900000000002</v>
    <v>384.3888</v>
    <v>386.54419999999999</v>
    <v>380.84070000000003</v>
    <v>390.39069999999998</v>
    <v>389.66120000000001</v>
    <v>399.50970000000001</v>
    <v>397.9511</v>
    <v>413.40359999999998</v>
    <v>415.22739999999999</v>
    <v>421.82619999999997</v>
    <v>415.82429999999999</v>
    <v>414.99529999999999</v>
    <v>412.93939999999998</v>
    <v>410.75080000000003</v>
    <v>405.21319999999997</v>
    <v>406.70530000000002</v>
    <v>416.58699999999999</v>
    <v>422.62209999999999</v>
    <v>417.94650000000001</v>
    <v>402.9914</v>
    <v>365.71980000000002</v>
    <v>361.64109999999999</v>
    <v>381.03960000000001</v>
    <v>396.59160000000003</v>
    <v>392.14819999999997</v>
    <v>385.11829999999998</v>
    <v>394.33670000000001</v>
    <v>396.06099999999998</v>
    <v>391.0539</v>
    <v>381.53699999999998</v>
    <v>391.6508</v>
    <v>395.96159999999998</v>
    <v>404.08569999999997</v>
    <v>380.60860000000002</v>
    <v>378.45319999999998</v>
    <v>358.92200000000003</v>
    <v>330.53719999999998</v>
    <v>327.65230000000003</v>
    <v>299.3338</v>
    <v>296.18360000000001</v>
    <v>298.30590000000001</v>
    <v>315.28370000000001</v>
    <v>300.95859999999999</v>
    <v>311.96769999999998</v>
    <v>307.78960000000001</v>
    <v>308.48590000000002</v>
    <v>311.404</v>
    <v>311.50349999999997</v>
    <v>299.23430000000002</v>
    <v>264.21749999999997</v>
    <v>264.51600000000002</v>
    <v>268.19670000000002</v>
    <v>274.03289999999998</v>
    <v>264.35019999999997</v>
    <v>245.5154</v>
    <v>248.1019</v>
    <v>247.04079999999999</v>
    <v>259.11090000000002</v>
    <v>259.60829999999999</v>
    <v>266.50560000000002</v>
    <v>265.7097</v>
    <v>331.36619999999999</v>
    <v>327.7518</v>
    <v>336.20749999999998</v>
    <v>326.59120000000001</v>
    <v>331.16719999999998</v>
    <v>340.55149999999998</v>
    <v>318.76549999999997</v>
    <v>317.40589999999997</v>
    <v>325.59640000000002</v>
    <v>315.38319999999999</v>
    <v>319.19650000000001</v>
    <v>317.96960000000001</v>
    <v>316.17899999999997</v>
    <v>297.90789999999998</v>
    <v>296.44889999999998</v>
    <v>288.82209999999998</v>
    <v>288.42419999999998</v>
    <v>292.6687</v>
    <v>296.51519999999999</v>
    <v>285.47300000000001</v>
    <v>283.21809999999999</v>
    <v>291.24279999999999</v>
    <v>277.94569999999999</v>
    <v>274.23180000000002</v>
    <v>277.21620000000001</v>
    <v>270.31900000000002</v>
    <v>277.87939999999998</v>
    <v>277.94569999999999</v>
    <v>274.76240000000001</v>
    <v>277.71359999999999</v>
    <v>272.37490000000003</v>
    <v>270.98219999999998</v>
    <v>264.58229999999998</v>
    <v>254.8665</v>
    <v>255.9939</v>
    <v>259.93990000000002</v>
    <v>252.5121</v>
    <v>253.7722</v>
    <v>251.94839999999999</v>
    <v>261.73059999999998</v>
    <v>277.41520000000003</v>
    <v>270.75</v>
    <v>272.47430000000003</v>
    <v>282.52179999999998</v>
    <v>287.4957</v>
    <v>300.46120000000002</v>
    <v>304.0093</v>
    <v>298.86959999999999</v>
    <v>312.56299999999999</v>
    <v>306.19639999999998</v>
    <v>320.77</v>
    <v>326.19159999999999</v>
    <v>325.34609999999998</v>
    <v>327.28590000000003</v>
    <v>325.74400000000003</v>
    <v>321.1182</v>
    <v>337.1343</v>
    <v>334.94580000000002</v>
    <v>324.30149999999998</v>
    <v>320.32240000000002</v>
    <v>315.8458</v>
    <v>322.21249999999998</v>
    <v>321.21769999999998</v>
    <v>318.92970000000003</v>
    <v>312.21480000000003</v>
    <v>303.70940000000002</v>
    <v>303.11250000000001</v>
    <v>322.95859999999999</v>
    <v>318.53179999999998</v>
    <v>317.88510000000002</v>
    <v>328.3802</v>
    <v>331.66300000000001</v>
    <v>320.5213</v>
    <v>331.06610000000001</v>
    <v>334.84629999999999</v>
    <v>338.57679999999999</v>
    <v>339.77050000000003</v>
    <v>330.71789999999999</v>
    <v>338.62650000000002</v>
    <v>315.19920000000002</v>
    <v>302.76429999999999</v>
    <v>300.62549999999999</v>
    <v>290.77710000000002</v>
    <v>282.6198</v>
    <v>269.48860000000002</v>
    <v>267.30009999999999</v>
    <v>260.88369999999998</v>
    <v>283.16699999999997</v>
    <v>278.74020000000002</v>
    <v>272.17450000000002</v>
    <v>278.44170000000003</v>
    <v>286.798</v>
    <v>276.50189999999998</v>
    <v>276.30290000000002</v>
    <v>271.82639999999998</v>
    <v>267.99639999999999</v>
    <v>276.8501</v>
    <v>281.42610000000002</v>
    <v>272.87090000000001</v>
    <v>268.64299999999997</v>
    <v>265.41000000000003</v>
    <v>276.70080000000002</v>
    <v>270.08550000000002</v>
    <v>274.01490000000001</v>
    <v>301.02350000000001</v>
    <v>292.31900000000002</v>
    <v>288.83730000000003</v>
    <v>292.81639999999999</v>
    <v>294.95519999999999</v>
    <v>304.75389999999999</v>
    <v>310.07600000000002</v>
    <v>300.47629999999998</v>
    <v>307.39010000000002</v>
    <v>290.52839999999998</v>
    <v>287.44459999999998</v>
    <v>285.25599999999997</v>
    <v>277.89460000000003</v>
    <v>285.7534</v>
    <v>270.03570000000002</v>
    <v>258.04849999999999</v>
    <v>264.21620000000001</v>
    <v>279.28730000000002</v>
    <v>276.70080000000002</v>
    <v>261.3313</v>
    <v>260.98320000000001</v>
    <v>259.83909999999997</v>
    <v>260.43599999999998</v>
    <v>252.37819999999999</v>
    <v>242.87799999999999</v>
    <v>240.88839999999999</v>
    <v>238.84909999999999</v>
    <v>247.05609999999999</v>
    <v>230.39340000000001</v>
    <v>240.68940000000001</v>
    <v>225.4692</v>
    <v>234.72069999999999</v>
    <v>223.28059999999999</v>
    <v>244.32040000000001</v>
    <v>231.38820000000001</v>
    <v>238.25219999999999</v>
    <v>248.20009999999999</v>
    <v>256.15839999999997</v>
    <v>260.63499999999999</v>
    <v>253.22380000000001</v>
    <v>256.20819999999998</v>
    <v>262.17689999999999</v>
    <v>258.89409999999998</v>
    <v>252.22900000000001</v>
    <v>248.00110000000001</v>
    <v>241.23660000000001</v>
    <v>238.84909999999999</v>
    <v>248.3</v>
    <v>249.65</v>
    <v>246</v>
    <v>248.1</v>
    <v>245.1</v>
    <v>249.55</v>
    <v>232.9</v>
    <v>235.75</v>
  </a>
  <a r="1" c="503">
    <v>130.565</v>
    <v>139.01740000000001</v>
    <v>131.19</v>
    <v>142.9162</v>
    <v>149.70179999999999</v>
    <v>155.44589999999999</v>
    <v>150.56489999999999</v>
    <v>152.2911</v>
    <v>150.26730000000001</v>
    <v>158.36250000000001</v>
    <v>166.60650000000001</v>
    <v>141.45779999999999</v>
    <v>141.84469999999999</v>
    <v>135.95189999999999</v>
    <v>140.47569999999999</v>
    <v>141.01140000000001</v>
    <v>134.315</v>
    <v>136.96379999999999</v>
    <v>145.5352</v>
    <v>148.83869999999999</v>
    <v>150.32679999999999</v>
    <v>151.10059999999999</v>
    <v>153.83869999999999</v>
    <v>158.51130000000001</v>
    <v>171.48750000000001</v>
    <v>167.0232</v>
    <v>171.96369999999999</v>
    <v>169.46369999999999</v>
    <v>169.10650000000001</v>
    <v>173.30289999999999</v>
    <v>166.6661</v>
    <v>164.82079999999999</v>
    <v>176.75530000000001</v>
    <v>186.29089999999999</v>
    <v>196.58250000000001</v>
    <v>198.08250000000001</v>
    <v>200.20750000000001</v>
    <v>188.70760000000001</v>
    <v>206.9992</v>
    <v>208.79079999999999</v>
    <v>215.16579999999999</v>
    <v>223.54079999999999</v>
    <v>221.33240000000001</v>
    <v>216.8741</v>
    <v>217.58250000000001</v>
    <v>220.66579999999999</v>
    <v>220.16579999999999</v>
    <v>219.54079999999999</v>
    <v>214.66579999999999</v>
    <v>216.16579999999999</v>
    <v>180.12430000000001</v>
    <v>156.666</v>
    <v>183.54089999999999</v>
    <v>187.66589999999999</v>
    <v>183.62430000000001</v>
    <v>167.99930000000001</v>
    <v>168.416</v>
    <v>175.45760000000001</v>
    <v>182.91589999999999</v>
    <v>178.33260000000001</v>
    <v>175.58260000000001</v>
    <v>175.74930000000001</v>
    <v>186.04089999999999</v>
    <v>191.3742</v>
    <v>186.33260000000001</v>
    <v>192.54089999999999</v>
    <v>187.58260000000001</v>
    <v>186.20760000000001</v>
    <v>192.95760000000001</v>
    <v>190.7492</v>
    <v>201.2492</v>
    <v>198.3742</v>
    <v>196.7492</v>
    <v>205.91579999999999</v>
    <v>217.7491</v>
    <v>215.9991</v>
    <v>213.83250000000001</v>
    <v>206.83250000000001</v>
    <v>215.3741</v>
    <v>212.33250000000001</v>
    <v>209.33250000000001</v>
    <v>209.41579999999999</v>
    <v>204.33250000000001</v>
    <v>205.1242</v>
    <v>204.29079999999999</v>
    <v>210.95750000000001</v>
    <v>210.20750000000001</v>
    <v>209.3742</v>
    <v>201.58250000000001</v>
    <v>198.6242</v>
    <v>200.3742</v>
    <v>203.16589999999999</v>
    <v>208.16579999999999</v>
    <v>213.66579999999999</v>
    <v>220.70750000000001</v>
    <v>210.54079999999999</v>
    <v>204.1242</v>
    <v>214.16579999999999</v>
    <v>213.8741</v>
    <v>218.66579999999999</v>
    <v>227.58240000000001</v>
    <v>217.6241</v>
    <v>209.45750000000001</v>
    <v>212.95750000000001</v>
    <v>213.91579999999999</v>
    <v>213.8741</v>
    <v>209.70750000000001</v>
    <v>208.6242</v>
    <v>209.7492</v>
    <v>205.70750000000001</v>
    <v>205.91579999999999</v>
    <v>205.45750000000001</v>
    <v>204.58250000000001</v>
    <v>204.33250000000001</v>
    <v>205.6242</v>
    <v>210.1242</v>
    <v>202.58250000000001</v>
    <v>213.70750000000001</v>
    <v>220.8741</v>
    <v>226.6241</v>
    <v>224.20740000000001</v>
    <v>232.9991</v>
    <v>226.54079999999999</v>
    <v>231.29069999999999</v>
    <v>233.6241</v>
    <v>246.749</v>
    <v>241.124</v>
    <v>238.04069999999999</v>
    <v>242.999</v>
    <v>237.29069999999999</v>
    <v>234.3741</v>
    <v>246.999</v>
    <v>249.5823</v>
    <v>257.99900000000002</v>
    <v>265.41559999999998</v>
    <v>261.91559999999998</v>
    <v>273.3322</v>
    <v>277.91559999999998</v>
    <v>279.66550000000001</v>
    <v>278.74889999999999</v>
    <v>263.16559999999998</v>
    <v>259.12400000000002</v>
    <v>250.41569999999999</v>
    <v>244.04069999999999</v>
    <v>223.08240000000001</v>
    <v>236.95740000000001</v>
    <v>236.2491</v>
    <v>235.08240000000001</v>
    <v>253.624</v>
    <v>257.49900000000002</v>
    <v>264.20729999999998</v>
    <v>261.24900000000002</v>
    <v>266.24889999999999</v>
    <v>258.79059999999998</v>
    <v>268.45729999999998</v>
    <v>275.2072</v>
    <v>274.91559999999998</v>
    <v>269.20729999999998</v>
    <v>270.66559999999998</v>
    <v>271.74889999999999</v>
    <v>261.33229999999998</v>
    <v>271.16559999999998</v>
    <v>258.08229999999998</v>
    <v>243.874</v>
    <v>245.249</v>
    <v>251.66569999999999</v>
    <v>251.79069999999999</v>
    <v>257.41559999999998</v>
    <v>261.70729999999998</v>
    <v>269.70729999999998</v>
    <v>278.24889999999999</v>
    <v>272.62389999999999</v>
    <v>274.37389999999999</v>
    <v>266.91559999999998</v>
    <v>259.62400000000002</v>
    <v>251.04069999999999</v>
    <v>249.874</v>
    <v>258.87400000000002</v>
    <v>275.4572</v>
    <v>272.0822</v>
    <v>273.24889999999999</v>
    <v>264.83229999999998</v>
    <v>264.45729999999998</v>
    <v>261.29059999999998</v>
    <v>257.91559999999998</v>
    <v>257.70729999999998</v>
    <v>273.24889999999999</v>
    <v>278.8322</v>
    <v>299.45710000000003</v>
    <v>304.91539999999998</v>
    <v>302.66550000000001</v>
    <v>307.58210000000003</v>
    <v>303.66550000000001</v>
    <v>306.70710000000003</v>
    <v>332.95699999999999</v>
    <v>367.91520000000003</v>
    <v>354.20690000000002</v>
    <v>398.2484</v>
    <v>415.87329999999997</v>
    <v>409.9984</v>
    <v>423.83159999999998</v>
    <v>404.45670000000001</v>
    <v>405.95670000000001</v>
    <v>397.4151</v>
    <v>413.62329999999997</v>
    <v>416.99829999999997</v>
    <v>417.16500000000002</v>
    <v>422.29</v>
    <v>428.66500000000002</v>
    <v>424.58159999999998</v>
    <v>426.70659999999998</v>
    <v>469.37310000000002</v>
    <v>466.41480000000001</v>
    <v>457.16480000000001</v>
    <v>475.70639999999997</v>
    <v>482.99810000000002</v>
    <v>477.16480000000001</v>
    <v>471.41480000000001</v>
    <v>445.66489999999999</v>
    <v>381.99849999999998</v>
    <v>376.79020000000003</v>
    <v>400.9151</v>
    <v>373.99849999999998</v>
    <v>395.5401</v>
    <v>430.12329999999997</v>
    <v>433.08159999999998</v>
    <v>423.83159999999998</v>
    <v>379.16520000000003</v>
    <v>375.41520000000003</v>
    <v>381.33179999999999</v>
    <v>409.9984</v>
    <v>425.58159999999998</v>
    <v>417.70670000000001</v>
    <v>417.29</v>
    <v>425.62329999999997</v>
    <v>419.54</v>
    <v>415.12329999999997</v>
    <v>435.83159999999998</v>
    <v>437.24829999999997</v>
    <v>438.70659999999998</v>
    <v>462.53980000000001</v>
    <v>458.6232</v>
    <v>472.45639999999997</v>
    <v>469.99810000000002</v>
    <v>459.91480000000001</v>
    <v>477.24810000000002</v>
    <v>481.99810000000002</v>
    <v>485.33139999999997</v>
    <v>491.87299999999999</v>
    <v>502.37299999999999</v>
    <v>502.91469999999998</v>
    <v>507.37299999999999</v>
    <v>518.87289999999996</v>
    <v>541.03949999999998</v>
    <v>543.37279999999998</v>
    <v>535.78949999999998</v>
    <v>540.33119999999997</v>
    <v>559.37279999999998</v>
    <v>564.2894</v>
    <v>591.37260000000003</v>
    <v>608.37260000000003</v>
    <v>638.99739999999997</v>
    <v>675.2056</v>
    <v>647.16409999999996</v>
    <v>644.70579999999995</v>
    <v>588.74760000000003</v>
    <v>608.41420000000005</v>
    <v>641.66409999999996</v>
    <v>617.74749999999995</v>
    <v>566.58109999999999</v>
    <v>607.91420000000005</v>
    <v>596.95590000000004</v>
    <v>602.87260000000003</v>
    <v>633.20579999999995</v>
    <v>636.83079999999995</v>
    <v>626.99749999999995</v>
    <v>613.24749999999995</v>
    <v>591.08100000000002</v>
    <v>586.28930000000003</v>
    <v>595.99760000000003</v>
    <v>627.20579999999995</v>
    <v>658.99739999999997</v>
    <v>668.3723</v>
    <v>663.66399999999999</v>
    <v>671.7056</v>
    <v>687.28890000000001</v>
    <v>671.66399999999999</v>
    <v>672.78899999999999</v>
    <v>703.53890000000001</v>
    <v>703.12220000000002</v>
    <v>711.99720000000002</v>
    <v>702.62220000000002</v>
    <v>690.4556</v>
    <v>675.28899999999999</v>
    <v>680.3723</v>
    <v>654.70569999999998</v>
    <v>692.74720000000002</v>
    <v>696.74720000000002</v>
    <v>683.4973</v>
    <v>700.20550000000003</v>
    <v>675.2056</v>
    <v>691.91390000000001</v>
    <v>699.08050000000003</v>
    <v>614.37249999999995</v>
    <v>617.58090000000004</v>
    <v>636.03909999999996</v>
    <v>662.03899999999999</v>
    <v>656.12239999999997</v>
    <v>635.12249999999995</v>
    <v>608.08090000000004</v>
    <v>635.37249999999995</v>
    <v>627.37249999999995</v>
    <v>617.66420000000005</v>
    <v>642.95579999999995</v>
    <v>658.66399999999999</v>
    <v>642.78909999999996</v>
    <v>620.45590000000004</v>
    <v>604.16430000000003</v>
    <v>612.78920000000005</v>
    <v>598.12260000000003</v>
    <v>614.62249999999995</v>
    <v>571.45600000000002</v>
    <v>544.83119999999997</v>
    <v>565.9144</v>
    <v>598.58090000000004</v>
    <v>573.9144</v>
    <v>592.99760000000003</v>
    <v>612.74749999999995</v>
    <v>603.53930000000003</v>
    <v>596.91430000000003</v>
    <v>598.91430000000003</v>
    <v>554.6644</v>
    <v>547.45609999999999</v>
    <v>525.53959999999995</v>
    <v>479.66469999999998</v>
    <v>507.37299999999999</v>
    <v>483.95639999999997</v>
    <v>466.45650000000001</v>
    <v>494.99799999999999</v>
    <v>484.70639999999997</v>
    <v>487.78969999999998</v>
    <v>478.08139999999997</v>
    <v>490.74799999999999</v>
    <v>520.58130000000006</v>
    <v>561.20609999999999</v>
    <v>563.4144</v>
    <v>580.62270000000001</v>
    <v>549.91449999999998</v>
    <v>557.24779999999998</v>
    <v>553.37279999999998</v>
    <v>532.70619999999997</v>
    <v>528.24789999999996</v>
    <v>513.74789999999996</v>
    <v>521.33119999999997</v>
    <v>510.78960000000001</v>
    <v>487.91469999999998</v>
    <v>479.03980000000001</v>
    <v>503.4563</v>
    <v>498.2063</v>
    <v>502.74799999999999</v>
    <v>513.70630000000006</v>
    <v>513.24789999999996</v>
    <v>511.91460000000001</v>
    <v>496.12299999999999</v>
    <v>479.53969999999998</v>
    <v>484.53969999999998</v>
    <v>473.95639999999997</v>
    <v>468.70650000000001</v>
    <v>463.87310000000002</v>
    <v>449.45650000000001</v>
    <v>465.20650000000001</v>
    <v>476.33139999999997</v>
    <v>474.08139999999997</v>
    <v>465.33150000000001</v>
    <v>483.83139999999997</v>
    <v>490.78969999999998</v>
    <v>494.28969999999998</v>
    <v>477.53980000000001</v>
    <v>484.49810000000002</v>
    <v>497.8313</v>
    <v>482.12310000000002</v>
    <v>487.58139999999997</v>
    <v>508.0813</v>
    <v>514.28959999999995</v>
    <v>528.20619999999997</v>
    <v>520.95619999999997</v>
    <v>539.45619999999997</v>
    <v>543.62279999999998</v>
    <v>539.66449999999998</v>
    <v>561.74779999999998</v>
    <v>562.7894</v>
    <v>564.74770000000001</v>
    <v>561.33109999999999</v>
    <v>557.33109999999999</v>
    <v>576.33100000000002</v>
    <v>566.49770000000001</v>
    <v>586.99770000000001</v>
    <v>583.53930000000003</v>
    <v>587.53930000000003</v>
    <v>585.62270000000001</v>
    <v>599.99760000000003</v>
    <v>596.87260000000003</v>
    <v>599.70590000000004</v>
    <v>667.8</v>
    <v>568.9</v>
    <v>565.20000000000005</v>
    <v>568.1</v>
    <v>584.20000000000005</v>
    <v>535.35</v>
    <v>553.25</v>
    <v>578.25</v>
    <v>587.79999999999995</v>
    <v>573.20000000000005</v>
    <v>586.04999999999995</v>
    <v>578.75</v>
    <v>585.35</v>
    <v>582.54999999999995</v>
    <v>604.45000000000005</v>
    <v>595.9</v>
    <v>596.1</v>
    <v>575.45000000000005</v>
    <v>554.1</v>
    <v>569.85</v>
    <v>554.04999999999995</v>
    <v>562.70000000000005</v>
    <v>571.79999999999995</v>
    <v>592.70000000000005</v>
    <v>573.25</v>
    <v>557.9</v>
    <v>558.04999999999995</v>
    <v>572.9</v>
    <v>561.79999999999995</v>
    <v>556.75</v>
    <v>504.85</v>
    <v>503.45</v>
    <v>523</v>
    <v>490.35</v>
    <v>494.15</v>
    <v>487.8</v>
    <v>459.55</v>
    <v>482.55</v>
    <v>502.45</v>
    <v>502.1</v>
    <v>504.5</v>
    <v>514</v>
    <v>525.95000000000005</v>
    <v>523.65</v>
    <v>542.25</v>
    <v>549</v>
    <v>530.54999999999995</v>
    <v>549.75</v>
    <v>565.95000000000005</v>
    <v>570.65</v>
    <v>596.20000000000005</v>
    <v>622.35</v>
    <v>622.75</v>
    <v>618.35</v>
    <v>577.1</v>
    <v>571.75</v>
    <v>556.54999999999995</v>
    <v>537.54999999999995</v>
    <v>531.6</v>
    <v>504.05</v>
    <v>492.1</v>
    <v>475.65</v>
    <v>493.85</v>
    <v>480.6</v>
    <v>475.1</v>
    <v>444.8</v>
    <v>442.4</v>
    <v>457.75</v>
    <v>460.3</v>
    <v>468.5</v>
    <v>480.05</v>
    <v>491.85</v>
    <v>479.15</v>
    <v>477.8</v>
    <v>491.15</v>
    <v>488.4</v>
    <v>509.15</v>
    <v>487.85</v>
    <v>500.05</v>
    <v>499.8</v>
    <v>513.1</v>
    <v>530.5</v>
    <v>543.04999999999995</v>
    <v>552.15</v>
    <v>543.6</v>
    <v>536.9</v>
    <v>576.25</v>
    <v>555</v>
    <v>568.45000000000005</v>
    <v>581.54999999999995</v>
    <v>570.1</v>
    <v>537.29999999999995</v>
    <v>584.5</v>
    <v>595.6</v>
    <v>573.15</v>
    <v>577.04999999999995</v>
    <v>558.65</v>
    <v>566.54999999999995</v>
    <v>548.15</v>
    <v>533.35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1198.1968999999999</v>
    <v>1212.9023999999999</v>
    <v>1213.2735</v>
    <v>1257.2045000000001</v>
    <v>1287.7752</v>
    <v>1294.0842</v>
    <v>1256.8334</v>
    <v>1245.2360000000001</v>
    <v>1206.3151</v>
    <v>1243.4268</v>
    <v>1169.1569999999999</v>
    <v>1162.0594000000001</v>
    <v>1195.3670999999999</v>
    <v>1214.2476999999999</v>
    <v>1209.4695999999999</v>
    <v>1211.3252</v>
    <v>1209.9799</v>
    <v>1180.105</v>
    <v>1264.8124</v>
    <v>1202.0935999999999</v>
    <v>1211.9282000000001</v>
    <v>1229.6491000000001</v>
    <v>1234.8911000000001</v>
    <v>1219.0257999999999</v>
    <v>1261.2868000000001</v>
    <v>1325.9539</v>
    <v>1341.4944</v>
    <v>1403.61</v>
    <v>1411.2643</v>
    <v>1405.6976</v>
    <v>1402.3110999999999</v>
    <v>1470.4575</v>
    <v>1467.5813000000001</v>
    <v>1495.5078000000001</v>
    <v>1458.1505999999999</v>
    <v>1605.9422999999999</v>
    <v>1566.2664</v>
    <v>1539.6561999999999</v>
    <v>1553.9185</v>
    <v>1575.8384000000001</v>
    <v>1593.7859000000001</v>
    <v>1584.3574000000001</v>
    <v>1524.7239</v>
    <v>1578.5184999999999</v>
    <v>1625.0383999999999</v>
    <v>1577.8006</v>
    <v>1575.5033000000001</v>
    <v>1621.8797</v>
    <v>1567.8457000000001</v>
    <v>1565.2134000000001</v>
    <v>1446.6164000000001</v>
    <v>1384.0155</v>
    <v>1361.2819999999999</v>
    <v>1339.2184999999999</v>
    <v>1391.1466</v>
    <v>1335.9639999999999</v>
    <v>1313.5655999999999</v>
    <v>1341.8030000000001</v>
    <v>1348.7427</v>
    <v>1300.9784</v>
    <v>1358.2189000000001</v>
    <v>1373.8692000000001</v>
    <v>1447.2384999999999</v>
    <v>1430.0568000000001</v>
    <v>1424.4093</v>
    <v>1449.4401</v>
    <v>1477.1510000000001</v>
    <v>1529.2227</v>
    <v>1535.3488</v>
    <v>1688.3571999999999</v>
    <v>1830.2620999999999</v>
    <v>1789.8204000000001</v>
    <v>1784.8907999999999</v>
    <v>1845.338</v>
    <v>1879.2708</v>
    <v>1887.2634</v>
    <v>1836.1488999999999</v>
    <v>1804.7049</v>
    <v>1727.7460000000001</v>
    <v>1701.8059000000001</v>
    <v>1720.1362999999999</v>
    <v>1830.7407000000001</v>
    <v>1743.7791</v>
    <v>1754.2603999999999</v>
    <v>1738.8495</v>
    <v>1733.6328000000001</v>
    <v>1721.8592000000001</v>
    <v>1724.9701</v>
    <v>1719.1312</v>
    <v>1694.2918999999999</v>
    <v>1691.4681</v>
    <v>1702.9545000000001</v>
    <v>1776.1324999999999</v>
    <v>1739.376</v>
    <v>1739.9982</v>
    <v>1782.4021</v>
    <v>1848.8317999999999</v>
    <v>1782.45</v>
    <v>1751.3409999999999</v>
    <v>1745.9807000000001</v>
    <v>1762.1095</v>
    <v>1781.0619999999999</v>
    <v>1704.8210999999999</v>
    <v>1712.4308000000001</v>
    <v>1743.0612000000001</v>
    <v>1705.5868</v>
    <v>1709.6070999999999</v>
    <v>1763.5931</v>
    <v>1726.7888</v>
    <v>1755.8877</v>
    <v>1785.0344</v>
    <v>1844.3807999999999</v>
    <v>1796.8558</v>
    <v>1788.241</v>
    <v>1732.3884</v>
    <v>1696.4456</v>
    <v>1750.6709000000001</v>
    <v>1682.9012</v>
    <v>1719.8490999999999</v>
    <v>1680.9389000000001</v>
    <v>1695.7276999999999</v>
    <v>1687.3522</v>
    <v>1712.9573</v>
    <v>1828.1084000000001</v>
    <v>1835.3353</v>
    <v>1839.9776999999999</v>
    <v>1833.7559000000001</v>
    <v>1835.9575</v>
    <v>1857.9730999999999</v>
    <v>1864.0034000000001</v>
    <v>1820.7380000000001</v>
    <v>1853.4264000000001</v>
    <v>1746.4593</v>
    <v>1809.1559</v>
    <v>1804.1306</v>
    <v>1762.7317</v>
    <v>1796.7601</v>
    <v>1802.2162000000001</v>
    <v>1734.7336</v>
    <v>1769.9106999999999</v>
    <v>1769.9585</v>
    <v>1674.7171000000001</v>
    <v>1658.2533000000001</v>
    <v>1662.5128</v>
    <v>1642.7945</v>
    <v>1656.626</v>
    <v>1639.0614</v>
    <v>1576.4604999999999</v>
    <v>1534.7266</v>
    <v>1495.0028</v>
    <v>1541.3792000000001</v>
    <v>1522.6659</v>
    <v>1435.7520999999999</v>
    <v>1488.4938999999999</v>
    <v>1534.3915999999999</v>
    <v>1522.7616</v>
    <v>1519.0763999999999</v>
    <v>1511.7538</v>
    <v>1485.0958000000001</v>
    <v>1511.0359000000001</v>
    <v>1564.9740999999999</v>
    <v>1607.7130999999999</v>
    <v>1709.3678</v>
    <v>1651.6007</v>
    <v>1651.4572000000001</v>
    <v>1651.2656999999999</v>
    <v>1655.5253</v>
    <v>1646.384</v>
    <v>1624.9427000000001</v>
    <v>1653.8979999999999</v>
    <v>1688.1658</v>
    <v>1637.9606000000001</v>
    <v>1665.6715999999999</v>
    <v>1677.7801999999999</v>
    <v>1725.6880000000001</v>
    <v>1756.0313000000001</v>
    <v>1686.395</v>
    <v>1688.0700999999999</v>
    <v>1637.3385000000001</v>
    <v>1594.5995</v>
    <v>1597.6147000000001</v>
    <v>1550.664</v>
    <v>1637.9128000000001</v>
    <v>1663.8529000000001</v>
    <v>1692.521</v>
    <v>1723.2472</v>
    <v>1651.3136</v>
    <v>1719.8969999999999</v>
    <v>1684.7677000000001</v>
    <v>1678.2588000000001</v>
    <v>1653.7066</v>
    <v>1652.4621999999999</v>
    <v>1609.3404</v>
    <v>1658.2054000000001</v>
    <v>1634.1796999999999</v>
    <v>1627.91</v>
    <v>1647.0540000000001</v>
    <v>1631.2601999999999</v>
    <v>1627.5272</v>
    <v>1716.8339000000001</v>
    <v>1893.9638</v>
    <v>1799.9188999999999</v>
    <v>1762.8751999999999</v>
    <v>1922.2012</v>
    <v>1944.4082000000001</v>
    <v>2000.6437000000001</v>
    <v>2060.5644000000002</v>
    <v>1848.066</v>
    <v>1847.3480999999999</v>
    <v>1852.2299</v>
    <v>1835.1438000000001</v>
    <v>1877.7871</v>
    <v>1863.2855</v>
    <v>1858.3081</v>
    <v>1897.6968999999999</v>
    <v>1891.14</v>
    <v>1957.5219</v>
    <v>1923.972</v>
    <v>1942.3981000000001</v>
    <v>1991.9811</v>
    <v>2278.9018000000001</v>
    <v>2312.3559</v>
    <v>2249.9465</v>
    <v>2337.4344999999998</v>
    <v>2275.0729999999999</v>
    <v>2052.5239999999999</v>
    <v>2024.7652</v>
    <v>1978.1974</v>
    <v>1994.4219000000001</v>
    <v>2108.1372999999999</v>
    <v>1904.1101000000001</v>
    <v>1996.5755999999999</v>
    <v>1847.4439</v>
    <v>1776.0367000000001</v>
    <v>1721.5242000000001</v>
    <v>1798.4830999999999</v>
    <v>1815.2340999999999</v>
    <v>1798.6267</v>
    <v>1778.6212</v>
    <v>1780.0091</v>
    <v>1723.2950000000001</v>
    <v>1751.2453</v>
    <v>1763.6410000000001</v>
    <v>1768.7619999999999</v>
    <v>1817.6749</v>
    <v>1833.3252</v>
    <v>1919.521</v>
    <v>2010.4549999999999</v>
    <v>2047.8336999999999</v>
    <v>2012.3694</v>
    <v>1919.7125000000001</v>
    <v>2071.7157999999999</v>
    <v>1928.9015999999999</v>
    <v>2086.0259999999998</v>
    <v>1994.0869</v>
    <v>1912.8685</v>
    <v>1915.5008</v>
    <v>1898.4626000000001</v>
    <v>1892.0015000000001</v>
    <v>1915.1179</v>
    <v>2015.9111</v>
    <v>2060.8516</v>
    <v>2155.8537000000001</v>
    <v>2112.3490000000002</v>
    <v>2168.6323000000002</v>
    <v>2138.5284000000001</v>
    <v>2295.3177000000001</v>
    <v>2298.8114999999998</v>
    <v>2213.7642999999998</v>
    <v>2374.4303</v>
    <v>2132.6415999999999</v>
    <v>2177.7257</v>
    <v>2099.3310000000001</v>
    <v>2054.6777000000002</v>
    <v>2065.7332999999999</v>
    <v>2101.9155000000001</v>
    <v>2198.7363</v>
    <v>2105.4571000000001</v>
    <v>2128.9085</v>
    <v>2269.5691000000002</v>
    <v>2244.1075000000001</v>
    <v>2170.5466999999999</v>
    <v>2124.6489999999999</v>
    <v>2147.1432</v>
    <v>2111.1525000000001</v>
    <v>2087.1266999999998</v>
    <v>2170.3074000000001</v>
    <v>2181.4108999999999</v>
    <v>2167.4358000000002</v>
    <v>2195.7211000000002</v>
    <v>2136.5183000000002</v>
    <v>2211.7541999999999</v>
    <v>2248.0320999999999</v>
    <v>2197.2525999999998</v>
    <v>2183.8996999999999</v>
    <v>2190.8872000000001</v>
    <v>2174.5191</v>
    <v>2130.2964999999999</v>
    <v>2123.9310999999998</v>
    <v>2119.6237000000001</v>
    <v>2106.9886000000001</v>
    <v>2158.1030999999998</v>
    <v>2101.8676</v>
    <v>2116.5128</v>
    <v>2112.5882999999999</v>
    <v>2153.3649999999998</v>
    <v>2143.2186999999999</v>
    <v>2126.0848000000001</v>
    <v>2068.7485000000001</v>
    <v>2010.9815000000001</v>
    <v>2034.8158000000001</v>
    <v>2025.4351999999999</v>
    <v>2109.1902</v>
    <v>2001.5531000000001</v>
    <v>1971.0183999999999</v>
    <v>1971.5447999999999</v>
    <v>1905.6895</v>
    <v>1889.6085</v>
    <v>1957.9047</v>
    <v>1914.1606999999999</v>
    <v>1895.0166999999999</v>
    <v>1885.9712</v>
    <v>1851.4640999999999</v>
    <v>1821.0251000000001</v>
    <v>1809.5387000000001</v>
    <v>1855.9150999999999</v>
    <v>1790.5382999999999</v>
    <v>1758.1370999999999</v>
    <v>1868.598</v>
    <v>1857.8773000000001</v>
    <v>1861.6583000000001</v>
    <v>1840.4084</v>
    <v>1832.8466000000001</v>
    <v>1814.1812</v>
    <v>1807.6722</v>
    <v>1798.0523000000001</v>
    <v>1752.346</v>
    <v>1688.9793999999999</v>
    <v>1708.4584</v>
    <v>1663.8050000000001</v>
    <v>1718.8440000000001</v>
    <v>1709.3678</v>
    <v>1628.7715000000001</v>
    <v>1704.6775</v>
    <v>1796.9516000000001</v>
    <v>1815.1384</v>
    <v>1837.9675999999999</v>
    <v>1842.3706999999999</v>
    <v>1861.7539999999999</v>
    <v>1825.1890000000001</v>
    <v>1835.4789000000001</v>
    <v>1816.8613</v>
    <v>1856.0108</v>
    <v>1857.3030000000001</v>
    <v>1932.9218000000001</v>
    <v>2041.229</v>
    <v>2064.3454000000002</v>
    <v>2111.2482</v>
    <v>2129.1478000000002</v>
    <v>1958.5269000000001</v>
    <v>2046.9242999999999</v>
    <v>2039.6017999999999</v>
    <v>2015.0974000000001</v>
    <v>2174.0405000000001</v>
    <v>2239.8000999999999</v>
    <v>2211.1320000000001</v>
    <v>2198.3054999999999</v>
    <v>2154.8008</v>
    <v>2179.2094000000002</v>
    <v>2096.7945</v>
    <v>2124.5533</v>
    <v>2116.4171000000001</v>
    <v>2129.9614000000001</v>
    <v>2162.4105</v>
    <v>2145.6116999999999</v>
    <v>2115.6992</v>
    <v>2216.2051999999999</v>
    <v>2084.5902000000001</v>
    <v>2100.4796999999999</v>
    <v>2091.3384000000001</v>
    <v>2183.2296000000001</v>
    <v>2205.6759999999999</v>
    <v>2251.7172999999998</v>
    <v>2202.0864999999999</v>
    <v>2135.9439000000002</v>
    <v>2205.2451999999998</v>
    <v>2204.9101999999998</v>
    <v>2225.2028</v>
    <v>2305.4641000000001</v>
    <v>2364.7147</v>
    <v>2329.8247999999999</v>
    <v>2392.1385</v>
    <v>2348.1073000000001</v>
    <v>2255.7375000000002</v>
    <v>2347.4850999999999</v>
    <v>2347.3416000000002</v>
    <v>2328.7240000000002</v>
    <v>2408.5545000000002</v>
    <v>2624.4987999999998</v>
    <v>2567.4497000000001</v>
    <v>2602.9618</v>
    <v>2701.9841999999999</v>
    <v>2698.3946999999998</v>
    <v>2705.6694000000002</v>
    <v>2646.3229999999999</v>
    <v>2619.4256999999998</v>
    <v>2591.5711000000001</v>
    <v>2484.2212</v>
    <v>2412.2397000000001</v>
    <v>2401.2319000000002</v>
    <v>2400.5140000000001</v>
    <v>2375.6747</v>
    <v>2337.3388</v>
    <v>2317.7161999999998</v>
    <v>2338.0088999999998</v>
    <v>2347.7244000000001</v>
    <v>2374.9088999999999</v>
    <v>2370.5536999999999</v>
    <v>2375.3397</v>
    <v>2452.0113999999999</v>
    <v>2444.9281000000001</v>
    <v>2456.0315999999998</v>
    <v>2495.8510999999999</v>
    <v>2545.1948000000002</v>
    <v>2547.5877999999998</v>
    <v>2565.8703</v>
    <v>2483.6947</v>
    <v>2567.6889999999999</v>
    <v>2752.8114999999998</v>
    <v>2718.8787000000002</v>
    <v>2616.6019000000001</v>
    <v>2414.6806000000001</v>
    <v>2315.1795999999999</v>
    <v>2292.3982999999998</v>
    <v>2357.105</v>
    <v>2282.6347999999998</v>
    <v>2366.7727</v>
    <v>2350.596</v>
    <v>2303.2624999999998</v>
    <v>2337.4823999999999</v>
    <v>2406.9272999999998</v>
    <v>2388.0225999999998</v>
    <v>2504.1788000000001</v>
    <v>2462.2055999999998</v>
    <v>2455.7444999999998</v>
    <v>2543.7111</v>
    <v>2726.297</v>
    <v>2793.5403000000001</v>
    <v>2714.0448999999999</v>
    <v>2817.9488999999999</v>
    <v>2761.5219999999999</v>
    <v>2719.9317000000001</v>
    <v>2749.4612999999999</v>
    <v>2984.0709999999999</v>
    <v>3201.4989999999998</v>
    <v>3052.7022000000002</v>
    <v>3131.5754999999999</v>
    <v>3316.8416000000002</v>
    <v>3608.9789999999998</v>
    <v>3532.5945000000002</v>
    <v>3548.3883000000001</v>
    <v>3620.944</v>
    <v>3657.174</v>
    <v>3946.4398999999999</v>
    <v>3743.4656</v>
    <v>3553.7964000000002</v>
    <v>4325.1081999999997</v>
    <v>3916.8145</v>
    <v>3490.2384000000002</v>
    <v>3483.2507999999998</v>
    <v>3548.5318000000002</v>
    <v>3517.2793000000001</v>
    <v>3396.2892000000002</v>
    <v>3439.4110000000001</v>
    <v>3263.1426999999999</v>
    <v>3350.2478999999998</v>
    <v>3575.4769999999999</v>
    <v>3676.2701999999999</v>
    <v>3687.5650999999998</v>
    <v>3634.3926999999999</v>
    <v>3465.2076000000002</v>
    <v>3110.3256999999999</v>
    <v>3117.6482999999998</v>
    <v>2977.1313</v>
    <v>3148.7094000000002</v>
    <v>2990.7714000000001</v>
    <v>3230.8850000000002</v>
    <v>3444.0056</v>
    <v>3353.7415999999998</v>
    <v>3360.2026999999998</v>
    <v>3344.9353999999998</v>
    <v>3415.4810000000002</v>
    <v>3302.34</v>
    <v>3282.8130999999998</v>
    <v>3444.3885</v>
    <v>3442.0911999999998</v>
    <v>3202.5998</v>
    <v>3101.0408000000002</v>
    <v>3099.7008000000001</v>
    <v>2966.8413999999998</v>
    <v>3272.2838999999999</v>
    <v>3294.2037999999998</v>
    <v>3486.6967</v>
    <v>3477.1246999999998</v>
    <v>3605.5810000000001</v>
    <v>3480.2835</v>
    <v>3488.6111000000001</v>
    <v>3418.65</v>
  </a>
  <a r="1" c="237"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237">
    <v>2630.05</v>
    <v>2610.75</v>
    <v>2572.6</v>
    <v>2522.1999999999998</v>
    <v>2525.5</v>
    <v>2500.9499999999998</v>
    <v>2285.4499999999998</v>
    <v>2298.15</v>
    <v>2384.25</v>
    <v>2344.5</v>
    <v>2317.85</v>
    <v>2315.1</v>
    <v>2315.5</v>
    <v>2320.3000000000002</v>
    <v>2486.3000000000002</v>
    <v>2528.65</v>
    <v>2505.6999999999998</v>
    <v>2484</v>
    <v>2633.8</v>
    <v>2582.6</v>
    <v>2518.5</v>
    <v>2523.6</v>
    <v>2518.9499999999998</v>
    <v>2610.3000000000002</v>
    <v>2599.6</v>
    <v>2605.1</v>
    <v>2624.4</v>
    <v>2422.15</v>
    <v>2433</v>
    <v>2590.6</v>
    <v>2626.05</v>
    <v>2590.15</v>
    <v>2605.35</v>
    <v>2587.85</v>
    <v>2526.3000000000002</v>
    <v>2533.3000000000002</v>
    <v>2508</v>
    <v>2420.8000000000002</v>
    <v>2390.35</v>
    <v>2349.85</v>
    <v>2298.6999999999998</v>
    <v>2300.6999999999998</v>
    <v>2234.1</v>
    <v>2208.6999999999998</v>
    <v>2071.75</v>
    <v>2036.8</v>
    <v>1914.15</v>
    <v>2130.75</v>
    <v>2062.5500000000002</v>
    <v>2072.1</v>
    <v>2014.15</v>
    <v>1959.35</v>
    <v>1977.55</v>
    <v>1933.65</v>
    <v>1760.2</v>
    <v>1747.5</v>
    <v>1648.1</v>
    <v>1640.7</v>
    <v>1636.7</v>
    <v>1531.4</v>
    <v>1616.8</v>
    <v>1673.65</v>
    <v>1621.8</v>
    <v>1556.9</v>
    <v>1556</v>
    <v>1490.95</v>
    <v>1443.85</v>
    <v>1620.05</v>
    <v>1577.45</v>
    <v>1571.5</v>
    <v>1549.9</v>
    <v>1430.4</v>
    <v>1426.35</v>
    <v>1384.15</v>
    <v>1434.6</v>
    <v>1409.1</v>
    <v>1393.3</v>
    <v>1391.7</v>
    <v>1564.7</v>
    <v>1504.8</v>
    <v>1511.25</v>
    <v>1670.4</v>
    <v>1589.6</v>
    <v>1554</v>
    <v>1601.35</v>
    <v>1523.6</v>
    <v>1499.4</v>
    <v>1493.55</v>
    <v>1482.65</v>
    <v>1418.85</v>
    <v>1430.05</v>
    <v>1542.65</v>
    <v>1439.3</v>
    <v>1336.4</v>
    <v>1318.85</v>
    <v>1340.55</v>
    <v>1331.7</v>
    <v>1319.1</v>
    <v>1252.5</v>
    <v>1302.5999999999999</v>
    <v>1294.25</v>
    <v>1281.7</v>
    <v>1231.0999999999999</v>
    <v>1212.95</v>
    <v>1136.0999999999999</v>
    <v>1161.8</v>
    <v>1080.7</v>
    <v>1016.9</v>
    <v>1079.5</v>
    <v>1042.45</v>
    <v>1042.6500000000001</v>
    <v>1016.9</v>
    <v>1008.35</v>
    <v>1086.75</v>
    <v>1082.6500000000001</v>
    <v>1146.8499999999999</v>
    <v>1153.55</v>
    <v>1209.5</v>
    <v>1301.05</v>
    <v>1403.65</v>
    <v>1507.4</v>
    <v>1460.45</v>
    <v>1417</v>
    <v>1418.05</v>
    <v>1421.2</v>
    <v>1428.9</v>
    <v>1448.45</v>
    <v>1425.7</v>
    <v>1499.9</v>
    <v>1575.05</v>
    <v>1583.35</v>
    <v>1544.85</v>
    <v>1498.05</v>
    <v>1515.55</v>
    <v>1583.2</v>
    <v>1580.8</v>
    <v>1535.15</v>
    <v>1549.15</v>
    <v>1485.8</v>
    <v>1506.45</v>
    <v>1455.4</v>
    <v>1458.6</v>
    <v>1411.8</v>
    <v>1464.1</v>
    <v>1502.95</v>
    <v>1539.65</v>
    <v>1482.5</v>
    <v>1497.75</v>
    <v>1489</v>
    <v>1478.9</v>
    <v>1465.6</v>
    <v>1490.5</v>
    <v>1498.75</v>
    <v>1484.55</v>
    <v>1460.5</v>
    <v>1450</v>
    <v>1418.9</v>
    <v>1423.3</v>
    <v>1494.7</v>
    <v>1443.5</v>
    <v>1408.15</v>
    <v>1363.55</v>
    <v>1341.45</v>
    <v>1321.2</v>
    <v>1256.5999999999999</v>
    <v>1394.65</v>
    <v>1347.8</v>
    <v>1312.25</v>
    <v>1325</v>
    <v>1380.2</v>
    <v>1354.55</v>
    <v>1365</v>
    <v>1356.4</v>
    <v>1340.3</v>
    <v>1365.65</v>
    <v>1374.9</v>
    <v>1363.1</v>
    <v>1373</v>
    <v>1399.9</v>
    <v>1520.85</v>
    <v>1452.8</v>
    <v>1491.95</v>
    <v>1481</v>
    <v>1422.45</v>
    <v>1435.35</v>
    <v>1449.4</v>
    <v>1450.5</v>
    <v>1479.35</v>
    <v>1502.15</v>
    <v>1481.3</v>
    <v>1471.5</v>
    <v>1460.45</v>
    <v>1481.9</v>
    <v>1566.9</v>
    <v>1601.45</v>
    <v>1676.35</v>
    <v>1534.45</v>
    <v>1500.15</v>
    <v>1502.8</v>
    <v>1433.55</v>
    <v>1433.9</v>
    <v>1430.45</v>
    <v>1408.95</v>
    <v>1333.9</v>
    <v>1395.75</v>
    <v>1287.8</v>
    <v>1228.3</v>
    <v>1227.1500000000001</v>
    <v>1278.05</v>
    <v>1255.2</v>
    <v>1085.75</v>
    <v>1078.1500000000001</v>
    <v>1019.85</v>
    <v>1063.5</v>
    <v>990.25</v>
    <v>994.45</v>
    <v>942.7</v>
    <v>963.2</v>
    <v>985.7</v>
    <v>1017.45</v>
    <v>1005.55</v>
    <v>988.4</v>
    <v>950.35</v>
    <v>1028.2</v>
    <v>1031.8</v>
    <v>1079.45</v>
    <v>1074.9000000000001</v>
    <v>1094.5999999999999</v>
    <v>1121</v>
    <v>1161.0999999999999</v>
    <v>1199.5</v>
    <v>1200.2</v>
    <v>1201.0999999999999</v>
    <v>1140.4000000000001</v>
    <v>1204.5999999999999</v>
    <v>1152.4000000000001</v>
    <v>1108.95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2102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7942.7</v>
    <v>7781.9</v>
    <v>7610.45</v>
    <v>7761.95</v>
    <v>7861.05</v>
    <v>7963.2</v>
    <v>7601.35</v>
    <v>7437.8</v>
    <v>7422.45</v>
    <v>7563.55</v>
    <v>7489.1</v>
    <v>6980.95</v>
    <v>7210.75</v>
    <v>7029.75</v>
    <v>7485.35</v>
    <v>7510.2</v>
    <v>7604.35</v>
    <v>7716.5</v>
    <v>7713.05</v>
    <v>7555.2</v>
    <v>7850.45</v>
    <v>7899.3</v>
    <v>7849.8</v>
    <v>7733.45</v>
    <v>7814.9</v>
    <v>7749.7</v>
    <v>8156.65</v>
    <v>8220.7999999999993</v>
    <v>8170.05</v>
    <v>8170.2</v>
    <v>8088.6</v>
    <v>8328.35</v>
    <v>8323.2000000000007</v>
    <v>8541.4</v>
    <v>8541.2000000000007</v>
    <v>8638.5</v>
    <v>8683.15</v>
    <v>8672.15</v>
    <v>8666.9</v>
    <v>8572.5499999999993</v>
    <v>8809.65</v>
    <v>8866.7000000000007</v>
    <v>8779.85</v>
    <v>8831.5499999999993</v>
    <v>8611.15</v>
    <v>8697.6</v>
    <v>8583.4</v>
    <v>8693.0499999999993</v>
    <v>8638</v>
    <v>8433.75</v>
    <v>8296.2999999999993</v>
    <v>8074.1</v>
    <v>8114.3</v>
    <v>8086.8</v>
    <v>8261.75</v>
    <v>8139.45</v>
    <v>7985.75</v>
    <v>8185.8</v>
    <v>8243.7999999999993</v>
    <v>8400.35</v>
    <v>8349.35</v>
    <v>8641.25</v>
    <v>8740.9500000000007</v>
    <v>8793.5499999999993</v>
    <v>8821.7000000000007</v>
    <v>8939.5</v>
    <v>8897.5499999999993</v>
    <v>8934.5499999999993</v>
    <v>9160.0499999999993</v>
    <v>9108</v>
    <v>9173.75</v>
    <v>9198.2999999999993</v>
    <v>9150.7999999999993</v>
    <v>9119.4</v>
    <v>9304.0499999999993</v>
    <v>9285.2999999999993</v>
    <v>9400.9</v>
    <v>9427.9</v>
    <v>9595.1</v>
    <v>9653.5</v>
    <v>9668.25</v>
    <v>9588.0499999999993</v>
    <v>9574.9500000000007</v>
    <v>9520.9</v>
    <v>9665.7999999999993</v>
    <v>9886.35</v>
    <v>9915.25</v>
    <v>10014.5</v>
    <v>10066.4</v>
    <v>9710.7999999999993</v>
    <v>9837.4</v>
    <v>9857.0499999999993</v>
    <v>9974.4</v>
    <v>9934.7999999999993</v>
    <v>10085.4</v>
    <v>9964.4</v>
    <v>9788.6</v>
    <v>9979.7000000000007</v>
    <v>10167.450000000001</v>
    <v>10146.549999999999</v>
    <v>10323.049999999999</v>
    <v>10452.5</v>
    <v>10321.75</v>
    <v>10283.6</v>
    <v>10389.700000000001</v>
    <v>10121.799999999999</v>
    <v>10265.65</v>
    <v>10333.25</v>
    <v>10493</v>
    <v>10530.7</v>
    <v>10558.85</v>
    <v>10681.25</v>
    <v>10894.7</v>
    <v>11069.65</v>
    <v>10760.6</v>
    <v>10454.950000000001</v>
    <v>10452.299999999999</v>
    <v>10491.05</v>
    <v>10458.35</v>
    <v>10226.85</v>
    <v>10195.15</v>
    <v>9998.0499999999993</v>
    <v>10113.700000000001</v>
    <v>10331.6</v>
    <v>10480.6</v>
    <v>10564.05</v>
    <v>10692.3</v>
    <v>10618.25</v>
    <v>10806.5</v>
    <v>10596.4</v>
    <v>10605.15</v>
    <v>10696.2</v>
    <v>10767.65</v>
    <v>10817.7</v>
    <v>10821.85</v>
    <v>10714.3</v>
    <v>10772.65</v>
    <v>11018.9</v>
    <v>11010.2</v>
    <v>11278.35</v>
    <v>11360.8</v>
    <v>11429.5</v>
    <v>11470.75</v>
    <v>11557.1</v>
    <v>11680.5</v>
    <v>11589.1</v>
    <v>11515.2</v>
    <v>11143.1</v>
    <v>10930.45</v>
    <v>10316.450000000001</v>
    <v>10472.5</v>
    <v>10303.549999999999</v>
    <v>10030</v>
    <v>10553</v>
    <v>10585.2</v>
    <v>10682.2</v>
    <v>10526.75</v>
    <v>10876.75</v>
    <v>10693.7</v>
    <v>10805.45</v>
    <v>10754</v>
    <v>10859.9</v>
    <v>10727.35</v>
    <v>10794.95</v>
    <v>10906.95</v>
    <v>10780.55</v>
    <v>10893.65</v>
    <v>10943.6</v>
    <v>10724.4</v>
    <v>10791.65</v>
    <v>10863.5</v>
    <v>11035.4</v>
    <v>11426.85</v>
    <v>11456.9</v>
    <v>11623.9</v>
    <v>11665.95</v>
    <v>11643.45</v>
    <v>11752.8</v>
    <v>11754.65</v>
    <v>11712.25</v>
    <v>11278.9</v>
    <v>11407.15</v>
    <v>11844.1</v>
    <v>11922.8</v>
    <v>11870.65</v>
    <v>11823.3</v>
    <v>11724.1</v>
    <v>11788.85</v>
    <v>11811.15</v>
    <v>11552.5</v>
    <v>11419.25</v>
    <v>11284.3</v>
    <v>10997.35</v>
    <v>11109.65</v>
    <v>11047.8</v>
    <v>10829.35</v>
    <v>11023.25</v>
    <v>10946.2</v>
    <v>11075.9</v>
    <v>11274.2</v>
    <v>11512.4</v>
    <v>11174.75</v>
    <v>11305.05</v>
    <v>11661.85</v>
    <v>11583.9</v>
    <v>11890.6</v>
    <v>11908.15</v>
    <v>11895.45</v>
    <v>11914.4</v>
    <v>12056.05</v>
    <v>11921.5</v>
    <v>12086.7</v>
    <v>12271.8</v>
    <v>12245.8</v>
    <v>12226.65</v>
    <v>12256.8</v>
    <v>12352.35</v>
    <v>12248.25</v>
    <v>11661.85</v>
    <v>12098.35</v>
    <v>12113.45</v>
    <v>12080.85</v>
    <v>11201.75</v>
    <v>10989.45</v>
    <v>9955.2000000000007</v>
    <v>8745.4500000000007</v>
    <v>8660.25</v>
    <v>8083.8</v>
    <v>9111.9</v>
    <v>9266.75</v>
    <v>9154.4</v>
    <v>9859.9</v>
    <v>9251.5</v>
    <v>9136.85</v>
    <v>9039.25</v>
    <v>9580.2999999999993</v>
    <v>10142.15</v>
    <v>9972.9</v>
    <v>10244.4</v>
    <v>10383</v>
    <v>10607.35</v>
    <v>10768.05</v>
    <v>10901.7</v>
    <v>11194.15</v>
    <v>11073.45</v>
    <v>11214.05</v>
    <v>11178.4</v>
    <v>11371.6</v>
    <v>11647.6</v>
    <v>11333.85</v>
    <v>11464.45</v>
    <v>11504.95</v>
    <v>11050.25</v>
    <v>11416.95</v>
    <v>11914.2</v>
    <v>11762.45</v>
    <v>11930.35</v>
    <v>11642.4</v>
    <v>12263.55</v>
    <v>12780.25</v>
    <v>12859.05</v>
    <v>12968.95</v>
    <v>13258.55</v>
    <v>13513.85</v>
    <v>13760.55</v>
    <v>13749.25</v>
    <v>14018.5</v>
    <v>14347.25</v>
    <v>14433.7</v>
    <v>14371.9</v>
    <v>13634.6</v>
    <v>14924.25</v>
    <v>15163.3</v>
    <v>14981.75</v>
    <v>14529.15</v>
    <v>14938.1</v>
    <v>15030.95</v>
    <v>14744</v>
    <v>14507.3</v>
    <v>14867.35</v>
    <v>14834.85</v>
    <v>14617.85</v>
    <v>14341.35</v>
    <v>14631.1</v>
    <v>14823.15</v>
    <v>14677.8</v>
    <v>15175.3</v>
    <v>15435.65</v>
    <v>15670.25</v>
    <v>15799.35</v>
    <v>15683.35</v>
    <v>15860.35</v>
    <v>15722.2</v>
    <v>15689.8</v>
    <v>15923.4</v>
    <v>15856.05</v>
    <v>15763.05</v>
    <v>16238.2</v>
    <v>16529.099999999999</v>
    <v>16450.5</v>
    <v>16705.2</v>
    <v>17323.599999999999</v>
    <v>17369.25</v>
    <v>17585.150000000001</v>
    <v>17853.2</v>
    <v>17532.05</v>
    <v>17895.2</v>
    <v>18338.55</v>
    <v>18114.900000000001</v>
    <v>17671.650000000001</v>
    <v>17916.8</v>
    <v>18102.75</v>
    <v>17764.8</v>
    <v>17026.45</v>
    <v>17196.7</v>
    <v>17511.3</v>
    <v>16985.2</v>
    <v>17003.75</v>
    <v>17354.05</v>
    <v>17812.7</v>
    <v>18255.75</v>
    <v>17617.150000000001</v>
    <v>17101.95</v>
    <v>17516.3</v>
    <v>17374.75</v>
    <v>17276.3</v>
    <v>16658.400000000001</v>
    <v>16245.35</v>
    <v>16630.45</v>
    <v>17287.05</v>
    <v>17153</v>
    <v>17670.45</v>
    <v>17784.349999999999</v>
    <v>17475.650000000001</v>
    <v>17171.95</v>
    <v>17102.55</v>
    <v>16411.25</v>
    <v>15782.15</v>
    <v>16266.15</v>
    <v>16352.45</v>
    <v>16584.3</v>
    <v>16201.8</v>
    <v>15293.5</v>
    <v>15699.25</v>
    <v>15752.05</v>
    <v>16220.6</v>
    <v>16049.2</v>
    <v>16719.45</v>
    <v>17158.25</v>
    <v>17397.5</v>
    <v>17698.150000000001</v>
    <v>17758.45</v>
    <v>17558.900000000001</v>
    <v>17539.45</v>
    <v>17833.349999999999</v>
    <v>17530.849999999999</v>
    <v>17327.349999999999</v>
    <v>17094.349999999999</v>
    <v>17331.8</v>
    <v>17185.7</v>
    <v>17576.3</v>
    <v>17786.8</v>
    <v>18117.150000000001</v>
    <v>18349.7</v>
    <v>18307.650000000001</v>
    <v>18512.75</v>
    <v>18696.099999999999</v>
    <v>18496.599999999999</v>
    <v>18269</v>
    <v>17806.8</v>
    <v>18105.3</v>
    <v>17859.45</v>
    <v>17956.599999999999</v>
    <v>18027.650000000001</v>
    <v>17604.349999999999</v>
    <v>17854.05</v>
    <v>17856.5</v>
    <v>17944.2</v>
    <v>17465.8</v>
    <v>17594.349999999999</v>
    <v>17412.900000000001</v>
    <v>17100.05</v>
    <v>16945.05</v>
    <v>17359.75</v>
    <v>17599.150000000001</v>
    <v>17828</v>
    <v>17624.05</v>
    <v>18065</v>
    <v>18069</v>
    <v>18314.8</v>
    <v>18203.400000000001</v>
    <v>18499.349999999999</v>
    <v>18534.099999999999</v>
    <v>18563.400000000001</v>
    <v>18826</v>
    <v>18665.5</v>
    <v>19189.05</v>
    <v>19331.8</v>
    <v>19564.5</v>
    <v>19745</v>
    <v>19646.05</v>
    <v>19517</v>
    <v>19428.3</v>
    <v>19310.150000000001</v>
    <v>19265.8</v>
    <v>19435.3</v>
    <v>19819.95</v>
    <v>20192.349999999999</v>
    <v>19674.25</v>
    <v>19638.3</v>
    <v>19653.5</v>
    <v>19751.05</v>
    <v>19542.650000000001</v>
    <v>19047.25</v>
    <v>19230.599999999999</v>
    <v>19425.349999999999</v>
    <v>19731.8</v>
    <v>19794.7</v>
    <v>20267.900000000001</v>
    <v>20969.400000000001</v>
    <v>21456.65</v>
    <v>21349.4</v>
    <v>21731.4</v>
    <v>21710.799999999999</v>
    <v>21894.55</v>
    <v>21571.8</v>
    <v>21352.6</v>
    <v>21853.8</v>
    <v>21782.5</v>
    <v>22040.7</v>
    <v>22212.7</v>
    <v>22378.400000000001</v>
    <v>22493.55</v>
    <v>22023.35</v>
    <v>22096.75</v>
    <v>22326.9</v>
    <v>22513.7</v>
    <v>22519.4</v>
    <v>22147</v>
    <v>22419.95</v>
    <v>22475.85</v>
    <v>22055.200000000001</v>
    <v>22502</v>
    <v>22957.1</v>
    <v>22530.7</v>
    <v>23290.15</v>
    <v>23465.599999999999</v>
    <v>23501.1</v>
    <v>24010.6</v>
    <v>24323.85</v>
    <v>24502.15</v>
    <v>24530.9</v>
    <v>24834.85</v>
    <v>24717.7</v>
    <v>24367.5</v>
    <v>24541.15</v>
    <v>24823.15</v>
    <v>25235.9</v>
    <v>24852.15</v>
    <v>25356.5</v>
    <v>25790.95</v>
    <v>26178.95</v>
    <v>25014.6</v>
    <v>24964.25</v>
    <v>24854.05</v>
    <v>24180.799999999999</v>
    <v>24304.35</v>
    <v>24148.2</v>
    <v>23532.7</v>
    <v>23907.25</v>
    <v>24131.1</v>
    <v>24677.8</v>
    <v>24768.3</v>
    <v>23587.5</v>
    <v>23813.4</v>
    <v>24004.75</v>
    <v>23431.5</v>
    <v>23203.200000000001</v>
    <v>23092.2</v>
    <v>23482.15</v>
    <v>23559.95</v>
    <v>22929.25</v>
    <v>22795.9</v>
    <v>22124.7</v>
    <v>22552.5</v>
    <v>22397.200000000001</v>
    <v>23350.400000000001</v>
    <v>23519.35</v>
    <v>22904.45</v>
    <v>22828.55</v>
    <v>23851.65</v>
    <v>24039.35</v>
    <v>24346.7</v>
    <v>24008</v>
    <v>25019.8</v>
    <v>24853.15</v>
    <v>24750.7</v>
    <v>25003.05</v>
    <v>24718.6</v>
    <v>25112.400000000001</v>
    <v>25637.8</v>
    <v>25461</v>
    <v>25149.85</v>
    <v>24968.400000000001</v>
    <v>24837</v>
    <v>24565.35</v>
    <v>24363.3</v>
    <v>24631.3</v>
  </a>
  <a r="1" c="118">
    <v t="i">0</v>
    <v t="i">30</v>
    <v t="i">61</v>
    <v t="i">92</v>
    <v t="i">121</v>
    <v t="i">152</v>
    <v t="i">182</v>
    <v t="i">213</v>
    <v t="i">243</v>
    <v t="i">274</v>
    <v t="i">305</v>
    <v t="i">335</v>
    <v t="i">366</v>
    <v t="i">396</v>
    <v t="i">427</v>
    <v t="i">458</v>
    <v t="i">486</v>
    <v t="i">517</v>
    <v t="i">547</v>
    <v t="i">578</v>
    <v t="i">608</v>
    <v t="i">639</v>
    <v t="i">670</v>
    <v t="i">700</v>
    <v t="i">731</v>
    <v t="i">761</v>
    <v t="i">792</v>
    <v t="i">823</v>
    <v t="i">851</v>
    <v t="i">882</v>
    <v t="i">912</v>
    <v t="i">943</v>
    <v t="i">973</v>
    <v t="i">1004</v>
    <v t="i">1035</v>
    <v t="i">1065</v>
    <v t="i">1096</v>
    <v t="i">1126</v>
    <v t="i">1157</v>
    <v t="i">1188</v>
    <v t="i">1216</v>
    <v t="i">1247</v>
    <v t="i">1277</v>
    <v t="i">1308</v>
    <v t="i">1338</v>
    <v t="i">1369</v>
    <v t="i">1400</v>
    <v t="i">1430</v>
    <v t="i">1461</v>
    <v t="i">1491</v>
    <v t="i">1522</v>
    <v t="i">1553</v>
    <v t="i">1582</v>
    <v t="i">1613</v>
    <v t="i">1643</v>
    <v t="i">1674</v>
    <v t="i">1704</v>
    <v t="i">1735</v>
    <v t="i">1766</v>
    <v t="i">1796</v>
    <v t="i">1827</v>
    <v t="i">1857</v>
    <v t="i">1888</v>
    <v t="i">1919</v>
    <v t="i">1947</v>
    <v t="i">1978</v>
    <v t="i">2008</v>
    <v t="i">2039</v>
    <v t="i">2069</v>
    <v t="i">2100</v>
    <v t="i">2131</v>
    <v t="i">2161</v>
    <v t="i">2192</v>
    <v t="i">2222</v>
    <v t="i">2253</v>
    <v t="i">2284</v>
    <v t="i">2312</v>
    <v t="i">2343</v>
    <v t="i">2373</v>
    <v t="i">2404</v>
    <v t="i">2434</v>
    <v t="i">2465</v>
    <v t="i">2496</v>
    <v t="i">2526</v>
    <v t="i">2557</v>
    <v t="i">2587</v>
    <v t="i">2618</v>
    <v t="i">2649</v>
    <v t="i">2677</v>
    <v t="i">2708</v>
    <v t="i">2738</v>
    <v t="i">2769</v>
    <v t="i">2799</v>
    <v t="i">2830</v>
    <v t="i">2861</v>
    <v t="i">2891</v>
    <v t="i">2922</v>
    <v t="i">2952</v>
    <v t="i">2983</v>
    <v t="i">3014</v>
    <v t="i">3043</v>
    <v t="i">3074</v>
    <v t="i">3104</v>
    <v t="i">3135</v>
    <v t="i">3165</v>
    <v t="i">3196</v>
    <v t="i">3227</v>
    <v t="i">3257</v>
    <v t="i">3288</v>
    <v t="i">3318</v>
    <v t="i">3349</v>
    <v t="i">3380</v>
    <v t="i">3408</v>
    <v t="i">3439</v>
    <v t="i">3469</v>
    <v t="i">3500</v>
    <v t="i">3530</v>
    <v t="i">3561</v>
  </a>
  <a r="1" c="118">
    <v>7935.25</v>
    <v>7946.35</v>
    <v>7563.55</v>
    <v>6987.05</v>
    <v>7738.4</v>
    <v>7849.8</v>
    <v>8160.1</v>
    <v>8287.75</v>
    <v>8638.5</v>
    <v>8786.2000000000007</v>
    <v>8611.15</v>
    <v>8638</v>
    <v>8224.5</v>
    <v>8185.8</v>
    <v>8561.2999999999993</v>
    <v>8879.6</v>
    <v>9173.75</v>
    <v>9304.0499999999993</v>
    <v>9621.25</v>
    <v>9520.9</v>
    <v>10077.1</v>
    <v>9917.9</v>
    <v>9788.6</v>
    <v>10335.299999999999</v>
    <v>10226.549999999999</v>
    <v>10530.7</v>
    <v>11027.7</v>
    <v>10492.85</v>
    <v>10113.700000000001</v>
    <v>10739.35</v>
    <v>10736.15</v>
    <v>10714.3</v>
    <v>11356.5</v>
    <v>11680.5</v>
    <v>10930.45</v>
    <v>10386.6</v>
    <v>10876.75</v>
    <v>10862.55</v>
    <v>10830.95</v>
    <v>10792.5</v>
    <v>11623.9</v>
    <v>11748.15</v>
    <v>11922.8</v>
    <v>11788.85</v>
    <v>11118</v>
    <v>11023.25</v>
    <v>11474.45</v>
    <v>11877.45</v>
    <v>12056.05</v>
    <v>12168.45</v>
    <v>11962.1</v>
    <v>11201.75</v>
    <v>8597.75</v>
    <v>9859.9</v>
    <v>9580.2999999999993</v>
    <v>10302.1</v>
    <v>11073.45</v>
    <v>11387.5</v>
    <v>11247.55</v>
    <v>11642.4</v>
    <v>12968.95</v>
    <v>13981.75</v>
    <v>13634.6</v>
    <v>14529.15</v>
    <v>14690.7</v>
    <v>14631.1</v>
    <v>15582.8</v>
    <v>15721.5</v>
    <v>15763.05</v>
    <v>17132.2</v>
    <v>17618.150000000001</v>
    <v>17671.650000000001</v>
    <v>16983.2</v>
    <v>17354.05</v>
    <v>17339.849999999999</v>
    <v>16793.900000000001</v>
    <v>17464.75</v>
    <v>17102.55</v>
    <v>16584.55</v>
    <v>15780.25</v>
    <v>17158.25</v>
    <v>17759.3</v>
    <v>17094.349999999999</v>
    <v>18012.2</v>
    <v>18758.349999999999</v>
    <v>18105.3</v>
    <v>17662.150000000001</v>
    <v>17303.95</v>
    <v>17359.75</v>
    <v>18065</v>
    <v>18534.400000000001</v>
    <v>19189.05</v>
    <v>19753.8</v>
    <v>19253.8</v>
    <v>19638.3</v>
    <v>19079.599999999999</v>
    <v>20133.150000000001</v>
    <v>21731.4</v>
    <v>21725.7</v>
    <v>21982.799999999999</v>
    <v>22326.9</v>
    <v>22604.85</v>
    <v>22530.7</v>
    <v>24010.6</v>
    <v>24951.15</v>
    <v>25235.9</v>
    <v>25810.85</v>
    <v>24205.35</v>
    <v>24131.1</v>
    <v>23644.799999999999</v>
    <v>23508.400000000001</v>
    <v>22124.7</v>
    <v>23519.35</v>
    <v>24334.2</v>
    <v>24750.7</v>
    <v>25517.05</v>
    <v>24768.35</v>
    <v>24631.3</v>
  </a>
</arrayData>
</file>

<file path=xl/richData/rdrichvalue.xml><?xml version="1.0" encoding="utf-8"?>
<rvData xmlns="http://schemas.microsoft.com/office/spreadsheetml/2017/richdata" count="3425">
  <rv s="0">
    <fb>42331</fb>
    <v>0</v>
  </rv>
  <rv s="0">
    <fb>7942.7</fb>
    <v>1</v>
  </rv>
  <rv s="0">
    <fb>856.20669999999996</fb>
    <v>1</v>
  </rv>
  <rv s="0">
    <fb>130.565</fb>
    <v>1</v>
  </rv>
  <rv s="0">
    <fb>162.09610000000001</fb>
    <v>1</v>
  </rv>
  <rv s="0">
    <fb>1198.1968999999999</fb>
    <v>1</v>
  </rv>
  <rv s="0">
    <fb>44228</fb>
    <v>0</v>
  </rv>
  <rv s="0">
    <fb>2630.05</fb>
    <v>1</v>
  </rv>
  <rv s="0">
    <fb>42309</fb>
    <v>0</v>
  </rv>
  <rv s="0">
    <fb>7935.25</fb>
    <v>1</v>
  </rv>
  <rv s="0">
    <fb>42338</fb>
    <v>0</v>
  </rv>
  <rv s="0">
    <fb>7781.9</fb>
    <v>1</v>
  </rv>
  <rv s="0">
    <fb>834.64430000000004</fb>
    <v>1</v>
  </rv>
  <rv s="0">
    <fb>139.01740000000001</fb>
    <v>1</v>
  </rv>
  <rv s="0">
    <fb>157.44589999999999</fb>
    <v>1</v>
  </rv>
  <rv s="0">
    <fb>1212.9023999999999</fb>
    <v>1</v>
  </rv>
  <rv s="0">
    <fb>44235</fb>
    <v>0</v>
  </rv>
  <rv s="0">
    <fb>2610.75</fb>
    <v>1</v>
  </rv>
  <rv s="0">
    <fb>42339</fb>
    <v>0</v>
  </rv>
  <rv s="0">
    <fb>7946.35</fb>
    <v>1</v>
  </rv>
  <rv s="0">
    <fb>42345</fb>
    <v>0</v>
  </rv>
  <rv s="0">
    <fb>7610.45</fb>
    <v>1</v>
  </rv>
  <rv s="0">
    <fb>854.90899999999999</fb>
    <v>1</v>
  </rv>
  <rv s="0">
    <fb>131.19</fb>
    <v>1</v>
  </rv>
  <rv s="0">
    <fb>164.8004</fb>
    <v>1</v>
  </rv>
  <rv s="0">
    <fb>1213.2735</fb>
    <v>1</v>
  </rv>
  <rv s="0">
    <fb>44242</fb>
    <v>0</v>
  </rv>
  <rv s="0">
    <fb>2572.6</fb>
    <v>1</v>
  </rv>
  <rv s="0">
    <fb>42370</fb>
    <v>0</v>
  </rv>
  <rv s="0">
    <fb>7563.55</fb>
    <v>1</v>
  </rv>
  <rv s="0">
    <fb>42352</fb>
    <v>0</v>
  </rv>
  <rv s="0">
    <fb>7761.95</fb>
    <v>1</v>
  </rv>
  <rv s="0">
    <fb>879.3664</fb>
    <v>1</v>
  </rv>
  <rv s="0">
    <fb>142.9162</fb>
    <v>1</v>
  </rv>
  <rv s="0">
    <fb>167.4718</fb>
    <v>1</v>
  </rv>
  <rv s="0">
    <fb>1257.2045000000001</fb>
    <v>1</v>
  </rv>
  <rv s="0">
    <fb>44249</fb>
    <v>0</v>
  </rv>
  <rv s="0">
    <fb>2522.1999999999998</fb>
    <v>1</v>
  </rv>
  <rv s="0">
    <fb>42401</fb>
    <v>0</v>
  </rv>
  <rv s="0">
    <fb>6987.05</fb>
    <v>1</v>
  </rv>
  <rv s="0">
    <fb>42359</fb>
    <v>0</v>
  </rv>
  <rv s="0">
    <fb>7861.05</fb>
    <v>1</v>
  </rv>
  <rv s="0">
    <fb>880.3646</fb>
    <v>1</v>
  </rv>
  <rv s="0">
    <fb>149.70179999999999</fb>
    <v>1</v>
  </rv>
  <rv s="0">
    <fb>169.7474</fb>
    <v>1</v>
  </rv>
  <rv s="0">
    <fb>1287.7752</fb>
    <v>1</v>
  </rv>
  <rv s="0">
    <fb>44256</fb>
    <v>0</v>
  </rv>
  <rv s="0">
    <fb>2525.5</fb>
    <v>1</v>
  </rv>
  <rv s="0">
    <fb>42430</fb>
    <v>0</v>
  </rv>
  <rv s="0">
    <fb>7738.4</fb>
    <v>1</v>
  </rv>
  <rv s="0">
    <fb>42366</fb>
    <v>0</v>
  </rv>
  <rv s="0">
    <fb>7963.2</fb>
    <v>1</v>
  </rv>
  <rv s="0">
    <fb>878.61770000000001</fb>
    <v>1</v>
  </rv>
  <rv s="0">
    <fb>155.44589999999999</fb>
    <v>1</v>
  </rv>
  <rv s="0">
    <fb>176.2774</fb>
    <v>1</v>
  </rv>
  <rv s="0">
    <fb>1294.0842</fb>
    <v>1</v>
  </rv>
  <rv s="0">
    <fb>44263</fb>
    <v>0</v>
  </rv>
  <rv s="0">
    <fb>2500.9499999999998</fb>
    <v>1</v>
  </rv>
  <rv s="0">
    <fb>42461</fb>
    <v>0</v>
  </rv>
  <rv s="0">
    <fb>7849.8</fb>
    <v>1</v>
  </rv>
  <rv s="0">
    <fb>42373</fb>
    <v>0</v>
  </rv>
  <rv s="0">
    <fb>7601.35</fb>
    <v>1</v>
  </rv>
  <rv s="0">
    <fb>873.67629999999997</fb>
    <v>1</v>
  </rv>
  <rv s="0">
    <fb>150.56489999999999</fb>
    <v>1</v>
  </rv>
  <rv s="0">
    <fb>191.745</fb>
    <v>1</v>
  </rv>
  <rv s="0">
    <fb>1256.8334</fb>
    <v>1</v>
  </rv>
  <rv s="0">
    <fb>44270</fb>
    <v>0</v>
  </rv>
  <rv s="0">
    <fb>2285.4499999999998</fb>
    <v>1</v>
  </rv>
  <rv s="0">
    <fb>42491</fb>
    <v>0</v>
  </rv>
  <rv s="0">
    <fb>8160.1</fb>
    <v>1</v>
  </rv>
  <rv s="0">
    <fb>42380</fb>
    <v>0</v>
  </rv>
  <rv s="0">
    <fb>7437.8</fb>
    <v>1</v>
  </rv>
  <rv s="0">
    <fb>877.96879999999999</fb>
    <v>1</v>
  </rv>
  <rv s="0">
    <fb>152.2911</fb>
    <v>1</v>
  </rv>
  <rv s="0">
    <fb>174.1337</fb>
    <v>1</v>
  </rv>
  <rv s="0">
    <fb>1245.2360000000001</fb>
    <v>1</v>
  </rv>
  <rv s="0">
    <fb>44277</fb>
    <v>0</v>
  </rv>
  <rv s="0">
    <fb>2298.15</fb>
    <v>1</v>
  </rv>
  <rv s="0">
    <fb>42522</fb>
    <v>0</v>
  </rv>
  <rv s="0">
    <fb>8287.75</fb>
    <v>1</v>
  </rv>
  <rv s="0">
    <fb>42387</fb>
    <v>0</v>
  </rv>
  <rv s="0">
    <fb>7422.45</fb>
    <v>1</v>
  </rv>
  <rv s="0">
    <fb>867.98620000000005</fb>
    <v>1</v>
  </rv>
  <rv s="0">
    <fb>150.26730000000001</fb>
    <v>1</v>
  </rv>
  <rv s="0">
    <fb>174.10079999999999</fb>
    <v>1</v>
  </rv>
  <rv s="0">
    <fb>1206.3151</fb>
    <v>1</v>
  </rv>
  <rv s="0">
    <fb>44285</fb>
    <v>0</v>
  </rv>
  <rv s="0">
    <fb>2384.25</fb>
    <v>1</v>
  </rv>
  <rv s="0">
    <fb>42552</fb>
    <v>0</v>
  </rv>
  <rv s="0">
    <fb>8638.5</fb>
    <v>1</v>
  </rv>
  <rv s="0">
    <fb>42394</fb>
    <v>0</v>
  </rv>
  <rv s="0">
    <fb>867.33730000000003</fb>
    <v>1</v>
  </rv>
  <rv s="0">
    <fb>158.36250000000001</fb>
    <v>1</v>
  </rv>
  <rv s="0">
    <fb>173.47409999999999</fb>
    <v>1</v>
  </rv>
  <rv s="0">
    <fb>1243.4268</fb>
    <v>1</v>
  </rv>
  <rv s="0">
    <fb>44291</fb>
    <v>0</v>
  </rv>
  <rv s="0">
    <fb>2344.5</fb>
    <v>1</v>
  </rv>
  <rv s="0">
    <fb>42583</fb>
    <v>0</v>
  </rv>
  <rv s="0">
    <fb>8786.2000000000007</fb>
    <v>1</v>
  </rv>
  <rv s="0">
    <fb>7489.1</fb>
    <v>1</v>
  </rv>
  <rv s="0">
    <fb>895.58810000000005</fb>
    <v>1</v>
  </rv>
  <rv s="0">
    <fb>166.60650000000001</fb>
    <v>1</v>
  </rv>
  <rv s="0">
    <fb>178.98179999999999</fb>
    <v>1</v>
  </rv>
  <rv s="0">
    <fb>1169.1569999999999</fb>
    <v>1</v>
  </rv>
  <rv s="0">
    <fb>44298</fb>
    <v>0</v>
  </rv>
  <rv s="0">
    <fb>2317.85</fb>
    <v>1</v>
  </rv>
  <rv s="0">
    <fb>42614</fb>
    <v>0</v>
  </rv>
  <rv s="0">
    <fb>8611.15</fb>
    <v>1</v>
  </rv>
  <rv s="0">
    <fb>42408</fb>
    <v>0</v>
  </rv>
  <rv s="0">
    <fb>6980.95</fb>
    <v>1</v>
  </rv>
  <rv s="0">
    <fb>854.65940000000001</fb>
    <v>1</v>
  </rv>
  <rv s="0">
    <fb>141.45779999999999</fb>
    <v>1</v>
  </rv>
  <rv s="0">
    <fb>175.2551</fb>
    <v>1</v>
  </rv>
  <rv s="0">
    <fb>1162.0594000000001</fb>
    <v>1</v>
  </rv>
  <rv s="0">
    <fb>44305</fb>
    <v>0</v>
  </rv>
  <rv s="0">
    <fb>2315.1</fb>
    <v>1</v>
  </rv>
  <rv s="0">
    <fb>42644</fb>
    <v>0</v>
  </rv>
  <rv s="0">
    <fb>8638</fb>
    <v>1</v>
  </rv>
  <rv s="0">
    <fb>42415</fb>
    <v>0</v>
  </rv>
  <rv s="0">
    <fb>7210.75</fb>
    <v>1</v>
  </rv>
  <rv s="0">
    <fb>852.61300000000006</fb>
    <v>1</v>
  </rv>
  <rv s="0">
    <fb>141.84469999999999</fb>
    <v>1</v>
  </rv>
  <rv s="0">
    <fb>177.1019</fb>
    <v>1</v>
  </rv>
  <rv s="0">
    <fb>1195.3670999999999</fb>
    <v>1</v>
  </rv>
  <rv s="0">
    <fb>44312</fb>
    <v>0</v>
  </rv>
  <rv s="0">
    <fb>2315.5</fb>
    <v>1</v>
  </rv>
  <rv s="0">
    <fb>42675</fb>
    <v>0</v>
  </rv>
  <rv s="0">
    <fb>8224.5</fb>
    <v>1</v>
  </rv>
  <rv s="0">
    <fb>42422</fb>
    <v>0</v>
  </rv>
  <rv s="0">
    <fb>7029.75</fb>
    <v>1</v>
  </rv>
  <rv s="0">
    <fb>859.40120000000002</fb>
    <v>1</v>
  </rv>
  <rv s="0">
    <fb>135.95189999999999</fb>
    <v>1</v>
  </rv>
  <rv s="0">
    <fb>177.23390000000001</fb>
    <v>1</v>
  </rv>
  <rv s="0">
    <fb>1214.2476999999999</fb>
    <v>1</v>
  </rv>
  <rv s="0">
    <fb>44319</fb>
    <v>0</v>
  </rv>
  <rv s="0">
    <fb>2320.3000000000002</fb>
    <v>1</v>
  </rv>
  <rv s="0">
    <fb>42705</fb>
    <v>0</v>
  </rv>
  <rv s="0">
    <fb>8185.8</fb>
    <v>1</v>
  </rv>
  <rv s="0">
    <fb>42429</fb>
    <v>0</v>
  </rv>
  <rv s="0">
    <fb>7485.35</fb>
    <v>1</v>
  </rv>
  <rv s="0">
    <fb>865.59040000000005</fb>
    <v>1</v>
  </rv>
  <rv s="0">
    <fb>140.47569999999999</fb>
    <v>1</v>
  </rv>
  <rv s="0">
    <fb>186.30330000000001</fb>
    <v>1</v>
  </rv>
  <rv s="0">
    <fb>1209.4695999999999</fb>
    <v>1</v>
  </rv>
  <rv s="0">
    <fb>44326</fb>
    <v>0</v>
  </rv>
  <rv s="0">
    <fb>2486.3000000000002</fb>
    <v>1</v>
  </rv>
  <rv s="0">
    <fb>42736</fb>
    <v>0</v>
  </rv>
  <rv s="0">
    <fb>8561.2999999999993</fb>
    <v>1</v>
  </rv>
  <rv s="0">
    <fb>42437</fb>
    <v>0</v>
  </rv>
  <rv s="0">
    <fb>7510.2</fb>
    <v>1</v>
  </rv>
  <rv s="0">
    <fb>894.58979999999997</fb>
    <v>1</v>
  </rv>
  <rv s="0">
    <fb>141.01140000000001</fb>
    <v>1</v>
  </rv>
  <rv s="0">
    <fb>182.31280000000001</fb>
    <v>1</v>
  </rv>
  <rv s="0">
    <fb>1211.3252</fb>
    <v>1</v>
  </rv>
  <rv s="0">
    <fb>44333</fb>
    <v>0</v>
  </rv>
  <rv s="0">
    <fb>2528.65</fb>
    <v>1</v>
  </rv>
  <rv s="0">
    <fb>42767</fb>
    <v>0</v>
  </rv>
  <rv s="0">
    <fb>8879.6</fb>
    <v>1</v>
  </rv>
  <rv s="0">
    <fb>42443</fb>
    <v>0</v>
  </rv>
  <rv s="0">
    <fb>7604.35</fb>
    <v>1</v>
  </rv>
  <rv s="0">
    <fb>873.3768</fb>
    <v>1</v>
  </rv>
  <rv s="0">
    <fb>134.315</fb>
    <v>1</v>
  </rv>
  <rv s="0">
    <fb>182.44470000000001</fb>
    <v>1</v>
  </rv>
  <rv s="0">
    <fb>1209.9799</fb>
    <v>1</v>
  </rv>
  <rv s="0">
    <fb>44340</fb>
    <v>0</v>
  </rv>
  <rv s="0">
    <fb>2505.6999999999998</fb>
    <v>1</v>
  </rv>
  <rv s="0">
    <fb>42795</fb>
    <v>0</v>
  </rv>
  <rv s="0">
    <fb>9173.75</fb>
    <v>1</v>
  </rv>
  <rv s="0">
    <fb>42450</fb>
    <v>0</v>
  </rv>
  <rv s="0">
    <fb>7716.5</fb>
    <v>1</v>
  </rv>
  <rv s="0">
    <fb>848.52020000000005</fb>
    <v>1</v>
  </rv>
  <rv s="0">
    <fb>136.96379999999999</fb>
    <v>1</v>
  </rv>
  <rv s="0">
    <fb>180.7627</fb>
    <v>1</v>
  </rv>
  <rv s="0">
    <fb>1180.105</fb>
    <v>1</v>
  </rv>
  <rv s="0">
    <fb>44347</fb>
    <v>0</v>
  </rv>
  <rv s="0">
    <fb>2484</fb>
    <v>1</v>
  </rv>
  <rv s="0">
    <fb>42826</fb>
    <v>0</v>
  </rv>
  <rv s="0">
    <fb>9304.0499999999993</fb>
    <v>1</v>
  </rv>
  <rv s="0">
    <fb>42457</fb>
    <v>0</v>
  </rv>
  <rv s="0">
    <fb>7713.05</fb>
    <v>1</v>
  </rv>
  <rv s="0">
    <fb>868.43539999999996</fb>
    <v>1</v>
  </rv>
  <rv s="0">
    <fb>145.5352</fb>
    <v>1</v>
  </rv>
  <rv s="0">
    <fb>186.07249999999999</fb>
    <v>1</v>
  </rv>
  <rv s="0">
    <fb>1264.8124</fb>
    <v>1</v>
  </rv>
  <rv s="0">
    <fb>44354</fb>
    <v>0</v>
  </rv>
  <rv s="0">
    <fb>2633.8</fb>
    <v>1</v>
  </rv>
  <rv s="0">
    <fb>42856</fb>
    <v>0</v>
  </rv>
  <rv s="0">
    <fb>9621.25</fb>
    <v>1</v>
  </rv>
  <rv s="0">
    <fb>42464</fb>
    <v>0</v>
  </rv>
  <rv s="0">
    <fb>7555.2</fb>
    <v>1</v>
  </rv>
  <rv s="0">
    <fb>850.76620000000003</fb>
    <v>1</v>
  </rv>
  <rv s="0">
    <fb>148.83869999999999</fb>
    <v>1</v>
  </rv>
  <rv s="0">
    <fb>185.61070000000001</fb>
    <v>1</v>
  </rv>
  <rv s="0">
    <fb>1202.0935999999999</fb>
    <v>1</v>
  </rv>
  <rv s="0">
    <fb>44361</fb>
    <v>0</v>
  </rv>
  <rv s="0">
    <fb>2582.6</fb>
    <v>1</v>
  </rv>
  <rv s="0">
    <fb>42887</fb>
    <v>0</v>
  </rv>
  <rv s="0">
    <fb>9520.9</fb>
    <v>1</v>
  </rv>
  <rv s="0">
    <fb>42471</fb>
    <v>0</v>
  </rv>
  <rv s="0">
    <fb>7850.45</fb>
    <v>1</v>
  </rv>
  <rv s="0">
    <fb>871.57989999999995</fb>
    <v>1</v>
  </rv>
  <rv s="0">
    <fb>150.32679999999999</fb>
    <v>1</v>
  </rv>
  <rv s="0">
    <fb>192.04179999999999</fb>
    <v>1</v>
  </rv>
  <rv s="0">
    <fb>1211.9282000000001</fb>
    <v>1</v>
  </rv>
  <rv s="0">
    <fb>44368</fb>
    <v>0</v>
  </rv>
  <rv s="0">
    <fb>2518.5</fb>
    <v>1</v>
  </rv>
  <rv s="0">
    <fb>42917</fb>
    <v>0</v>
  </rv>
  <rv s="0">
    <fb>10077.1</fb>
    <v>1</v>
  </rv>
  <rv s="0">
    <fb>42478</fb>
    <v>0</v>
  </rv>
  <rv s="0">
    <fb>7899.3</fb>
    <v>1</v>
  </rv>
  <rv s="0">
    <fb>870.08249999999998</fb>
    <v>1</v>
  </rv>
  <rv s="0">
    <fb>151.10059999999999</fb>
    <v>1</v>
  </rv>
  <rv s="0">
    <fb>195.37280000000001</fb>
    <v>1</v>
  </rv>
  <rv s="0">
    <fb>1229.6491000000001</fb>
    <v>1</v>
  </rv>
  <rv s="0">
    <fb>44375</fb>
    <v>0</v>
  </rv>
  <rv s="0">
    <fb>2523.6</fb>
    <v>1</v>
  </rv>
  <rv s="0">
    <fb>42948</fb>
    <v>0</v>
  </rv>
  <rv s="0">
    <fb>9917.9</fb>
    <v>1</v>
  </rv>
  <rv s="0">
    <fb>42485</fb>
    <v>0</v>
  </rv>
  <rv s="0">
    <fb>866.58860000000004</fb>
    <v>1</v>
  </rv>
  <rv s="0">
    <fb>153.83869999999999</fb>
    <v>1</v>
  </rv>
  <rv s="0">
    <fb>188.71080000000001</fb>
    <v>1</v>
  </rv>
  <rv s="0">
    <fb>1234.8911000000001</fb>
    <v>1</v>
  </rv>
  <rv s="0">
    <fb>44382</fb>
    <v>0</v>
  </rv>
  <rv s="0">
    <fb>2518.9499999999998</fb>
    <v>1</v>
  </rv>
  <rv s="0">
    <fb>42979</fb>
    <v>0</v>
  </rv>
  <rv s="0">
    <fb>9788.6</fb>
    <v>1</v>
  </rv>
  <rv s="0">
    <fb>42492</fb>
    <v>0</v>
  </rv>
  <rv s="0">
    <fb>7733.45</fb>
    <v>1</v>
  </rv>
  <rv s="0">
    <fb>886.85329999999999</fb>
    <v>1</v>
  </rv>
  <rv s="0">
    <fb>158.51130000000001</fb>
    <v>1</v>
  </rv>
  <rv s="0">
    <fb>194.11949999999999</fb>
    <v>1</v>
  </rv>
  <rv s="0">
    <fb>1219.0257999999999</fb>
    <v>1</v>
  </rv>
  <rv s="0">
    <fb>44389</fb>
    <v>0</v>
  </rv>
  <rv s="0">
    <fb>2610.3000000000002</fb>
    <v>1</v>
  </rv>
  <rv s="0">
    <fb>43009</fb>
    <v>0</v>
  </rv>
  <rv s="0">
    <fb>10335.299999999999</fb>
    <v>1</v>
  </rv>
  <rv s="0">
    <fb>42499</fb>
    <v>0</v>
  </rv>
  <rv s="0">
    <fb>7814.9</fb>
    <v>1</v>
  </rv>
  <rv s="0">
    <fb>940.85910000000001</fb>
    <v>1</v>
  </rv>
  <rv s="0">
    <fb>171.48750000000001</fb>
    <v>1</v>
  </rv>
  <rv s="0">
    <fb>196.39519999999999</fb>
    <v>1</v>
  </rv>
  <rv s="0">
    <fb>1261.2868000000001</fb>
    <v>1</v>
  </rv>
  <rv s="0">
    <fb>44396</fb>
    <v>0</v>
  </rv>
  <rv s="0">
    <fb>2599.6</fb>
    <v>1</v>
  </rv>
  <rv s="0">
    <fb>43040</fb>
    <v>0</v>
  </rv>
  <rv s="0">
    <fb>10226.549999999999</fb>
    <v>1</v>
  </rv>
  <rv s="0">
    <fb>42506</fb>
    <v>0</v>
  </rv>
  <rv s="0">
    <fb>7749.7</fb>
    <v>1</v>
  </rv>
  <rv s="0">
    <fb>954.48530000000005</fb>
    <v>1</v>
  </rv>
  <rv s="0">
    <fb>167.0232</fb>
    <v>1</v>
  </rv>
  <rv s="0">
    <fb>191.64609999999999</fb>
    <v>1</v>
  </rv>
  <rv s="0">
    <fb>1325.9539</fb>
    <v>1</v>
  </rv>
  <rv s="0">
    <fb>44403</fb>
    <v>0</v>
  </rv>
  <rv s="0">
    <fb>2605.1</fb>
    <v>1</v>
  </rv>
  <rv s="0">
    <fb>43070</fb>
    <v>0</v>
  </rv>
  <rv s="0">
    <fb>10530.7</fb>
    <v>1</v>
  </rv>
  <rv s="0">
    <fb>42513</fb>
    <v>0</v>
  </rv>
  <rv s="0">
    <fb>8156.65</fb>
    <v>1</v>
  </rv>
  <rv s="0">
    <fb>996.31240000000003</fb>
    <v>1</v>
  </rv>
  <rv s="0">
    <fb>171.96369999999999</fb>
    <v>1</v>
  </rv>
  <rv s="0">
    <fb>192.66839999999999</fb>
    <v>1</v>
  </rv>
  <rv s="0">
    <fb>1341.4944</fb>
    <v>1</v>
  </rv>
  <rv s="0">
    <fb>44410</fb>
    <v>0</v>
  </rv>
  <rv s="0">
    <fb>2624.4</fb>
    <v>1</v>
  </rv>
  <rv s="0">
    <fb>43101</fb>
    <v>0</v>
  </rv>
  <rv s="0">
    <fb>11027.7</fb>
    <v>1</v>
  </rv>
  <rv s="0">
    <fb>42520</fb>
    <v>0</v>
  </rv>
  <rv s="0">
    <fb>8220.7999999999993</fb>
    <v>1</v>
  </rv>
  <rv s="0">
    <fb>1023.8144</fb>
    <v>1</v>
  </rv>
  <rv s="0">
    <fb>169.46369999999999</fb>
    <v>1</v>
  </rv>
  <rv s="0">
    <fb>195.96639999999999</fb>
    <v>1</v>
  </rv>
  <rv s="0">
    <fb>1403.61</fb>
    <v>1</v>
  </rv>
  <rv s="0">
    <fb>44417</fb>
    <v>0</v>
  </rv>
  <rv s="0">
    <fb>2422.15</fb>
    <v>1</v>
  </rv>
  <rv s="0">
    <fb>43132</fb>
    <v>0</v>
  </rv>
  <rv s="0">
    <fb>10492.85</fb>
    <v>1</v>
  </rv>
  <rv s="0">
    <fb>42527</fb>
    <v>0</v>
  </rv>
  <rv s="0">
    <fb>8170.05</fb>
    <v>1</v>
  </rv>
  <rv s="0">
    <fb>989.97349999999994</fb>
    <v>1</v>
  </rv>
  <rv s="0">
    <fb>169.10650000000001</fb>
    <v>1</v>
  </rv>
  <rv s="0">
    <fb>194.81209999999999</fb>
    <v>1</v>
  </rv>
  <rv s="0">
    <fb>1411.2643</fb>
    <v>1</v>
  </rv>
  <rv s="0">
    <fb>44424</fb>
    <v>0</v>
  </rv>
  <rv s="0">
    <fb>2433</fb>
    <v>1</v>
  </rv>
  <rv s="0">
    <fb>43160</fb>
    <v>0</v>
  </rv>
  <rv s="0">
    <fb>10113.700000000001</fb>
    <v>1</v>
  </rv>
  <rv s="0">
    <fb>42534</fb>
    <v>0</v>
  </rv>
  <rv s="0">
    <fb>8170.2</fb>
    <v>1</v>
  </rv>
  <rv s="0">
    <fb>996.11270000000002</fb>
    <v>1</v>
  </rv>
  <rv s="0">
    <fb>173.30289999999999</fb>
    <v>1</v>
  </rv>
  <rv s="0">
    <fb>203.78970000000001</fb>
    <v>1</v>
  </rv>
  <rv s="0">
    <fb>1405.6976</fb>
    <v>1</v>
  </rv>
  <rv s="0">
    <fb>44431</fb>
    <v>0</v>
  </rv>
  <rv s="0">
    <fb>2590.6</fb>
    <v>1</v>
  </rv>
  <rv s="0">
    <fb>43191</fb>
    <v>0</v>
  </rv>
  <rv s="0">
    <fb>10739.35</fb>
    <v>1</v>
  </rv>
  <rv s="0">
    <fb>42541</fb>
    <v>0</v>
  </rv>
  <rv s="0">
    <fb>8088.6</fb>
    <v>1</v>
  </rv>
  <rv s="0">
    <fb>986.9787</fb>
    <v>1</v>
  </rv>
  <rv s="0">
    <fb>166.6661</fb>
    <v>1</v>
  </rv>
  <rv s="0">
    <fb>206.63800000000001</fb>
    <v>1</v>
  </rv>
  <rv s="0">
    <fb>1402.3110999999999</fb>
    <v>1</v>
  </rv>
  <rv s="0">
    <fb>44438</fb>
    <v>0</v>
  </rv>
  <rv s="0">
    <fb>2626.05</fb>
    <v>1</v>
  </rv>
  <rv s="0">
    <fb>43221</fb>
    <v>0</v>
  </rv>
  <rv s="0">
    <fb>10736.15</fb>
    <v>1</v>
  </rv>
  <rv s="0">
    <fb>42548</fb>
    <v>0</v>
  </rv>
  <rv s="0">
    <fb>8328.35</fb>
    <v>1</v>
  </rv>
  <rv s="0">
    <fb>1000.6049</fb>
    <v>1</v>
  </rv>
  <rv s="0">
    <fb>164.82079999999999</fb>
    <v>1</v>
  </rv>
  <rv s="0">
    <fb>204.81639999999999</fb>
    <v>1</v>
  </rv>
  <rv s="0">
    <fb>1470.4575</fb>
    <v>1</v>
  </rv>
  <rv s="0">
    <fb>44445</fb>
    <v>0</v>
  </rv>
  <rv s="0">
    <fb>2590.15</fb>
    <v>1</v>
  </rv>
  <rv s="0">
    <fb>43252</fb>
    <v>0</v>
  </rv>
  <rv s="0">
    <fb>10714.3</fb>
    <v>1</v>
  </rv>
  <rv s="0">
    <fb>42555</fb>
    <v>0</v>
  </rv>
  <rv s="0">
    <fb>8323.2000000000007</fb>
    <v>1</v>
  </rv>
  <rv s="0">
    <fb>1009.14</fb>
    <v>1</v>
  </rv>
  <rv s="0">
    <fb>176.75530000000001</fb>
    <v>1</v>
  </rv>
  <rv s="0">
    <fb>210.87739999999999</fb>
    <v>1</v>
  </rv>
  <rv s="0">
    <fb>1467.5813000000001</fb>
    <v>1</v>
  </rv>
  <rv s="0">
    <fb>44452</fb>
    <v>0</v>
  </rv>
  <rv s="0">
    <fb>2605.35</fb>
    <v>1</v>
  </rv>
  <rv s="0">
    <fb>43282</fb>
    <v>0</v>
  </rv>
  <rv s="0">
    <fb>11356.5</fb>
    <v>1</v>
  </rv>
  <rv s="0">
    <fb>42562</fb>
    <v>0</v>
  </rv>
  <rv s="0">
    <fb>8541.4</fb>
    <v>1</v>
  </rv>
  <rv s="0">
    <fb>1023.2155</fb>
    <v>1</v>
  </rv>
  <rv s="0">
    <fb>186.29089999999999</fb>
    <v>1</v>
  </rv>
  <rv s="0">
    <fb>210.41370000000001</fb>
    <v>1</v>
  </rv>
  <rv s="0">
    <fb>1495.5078000000001</fb>
    <v>1</v>
  </rv>
  <rv s="0">
    <fb>44459</fb>
    <v>0</v>
  </rv>
  <rv s="0">
    <fb>2587.85</fb>
    <v>1</v>
  </rv>
  <rv s="0">
    <fb>43313</fb>
    <v>0</v>
  </rv>
  <rv s="0">
    <fb>11680.5</fb>
    <v>1</v>
  </rv>
  <rv s="0">
    <fb>42569</fb>
    <v>0</v>
  </rv>
  <rv s="0">
    <fb>8541.2000000000007</fb>
    <v>1</v>
  </rv>
  <rv s="0">
    <fb>1043.4801</fb>
    <v>1</v>
  </rv>
  <rv s="0">
    <fb>196.58250000000001</fb>
    <v>1</v>
  </rv>
  <rv s="0">
    <fb>207.96279999999999</fb>
    <v>1</v>
  </rv>
  <rv s="0">
    <fb>1458.1505999999999</fb>
    <v>1</v>
  </rv>
  <rv s="0">
    <fb>44466</fb>
    <v>0</v>
  </rv>
  <rv s="0">
    <fb>2526.3000000000002</fb>
    <v>1</v>
  </rv>
  <rv s="0">
    <fb>43344</fb>
    <v>0</v>
  </rv>
  <rv s="0">
    <fb>10930.45</fb>
    <v>1</v>
  </rv>
  <rv s="0">
    <fb>42576</fb>
    <v>0</v>
  </rv>
  <rv s="0">
    <fb>1112.7592999999999</fb>
    <v>1</v>
  </rv>
  <rv s="0">
    <fb>198.08250000000001</fb>
    <v>1</v>
  </rv>
  <rv s="0">
    <fb>225.81469999999999</fb>
    <v>1</v>
  </rv>
  <rv s="0">
    <fb>1605.9422999999999</fb>
    <v>1</v>
  </rv>
  <rv s="0">
    <fb>44473</fb>
    <v>0</v>
  </rv>
  <rv s="0">
    <fb>2533.3000000000002</fb>
    <v>1</v>
  </rv>
  <rv s="0">
    <fb>43374</fb>
    <v>0</v>
  </rv>
  <rv s="0">
    <fb>10386.6</fb>
    <v>1</v>
  </rv>
  <rv s="0">
    <fb>8683.15</fb>
    <v>1</v>
  </rv>
  <rv s="0">
    <fb>1140.9601</fb>
    <v>1</v>
  </rv>
  <rv s="0">
    <fb>200.20750000000001</fb>
    <v>1</v>
  </rv>
  <rv s="0">
    <fb>246.4487</fb>
    <v>1</v>
  </rv>
  <rv s="0">
    <fb>1566.2664</fb>
    <v>1</v>
  </rv>
  <rv s="0">
    <fb>44480</fb>
    <v>0</v>
  </rv>
  <rv s="0">
    <fb>2508</fb>
    <v>1</v>
  </rv>
  <rv s="0">
    <fb>43405</fb>
    <v>0</v>
  </rv>
  <rv s="0">
    <fb>10876.75</fb>
    <v>1</v>
  </rv>
  <rv s="0">
    <fb>42590</fb>
    <v>0</v>
  </rv>
  <rv s="0">
    <fb>8672.15</fb>
    <v>1</v>
  </rv>
  <rv s="0">
    <fb>1135.9688000000001</fb>
    <v>1</v>
  </rv>
  <rv s="0">
    <fb>188.70760000000001</fb>
    <v>1</v>
  </rv>
  <rv s="0">
    <fb>238.93039999999999</fb>
    <v>1</v>
  </rv>
  <rv s="0">
    <fb>1539.6561999999999</fb>
    <v>1</v>
  </rv>
  <rv s="0">
    <fb>44487</fb>
    <v>0</v>
  </rv>
  <rv s="0">
    <fb>2420.8000000000002</fb>
    <v>1</v>
  </rv>
  <rv s="0">
    <fb>43435</fb>
    <v>0</v>
  </rv>
  <rv s="0">
    <fb>10862.55</fb>
    <v>1</v>
  </rv>
  <rv s="0">
    <fb>42598</fb>
    <v>0</v>
  </rv>
  <rv s="0">
    <fb>8666.9</fb>
    <v>1</v>
  </rv>
  <rv s="0">
    <fb>1113.3082999999999</fb>
    <v>1</v>
  </rv>
  <rv s="0">
    <fb>206.9992</fb>
    <v>1</v>
  </rv>
  <rv s="0">
    <fb>246.41560000000001</fb>
    <v>1</v>
  </rv>
  <rv s="0">
    <fb>1553.9185</fb>
    <v>1</v>
  </rv>
  <rv s="0">
    <fb>44494</fb>
    <v>0</v>
  </rv>
  <rv s="0">
    <fb>2390.35</fb>
    <v>1</v>
  </rv>
  <rv s="0">
    <fb>43466</fb>
    <v>0</v>
  </rv>
  <rv s="0">
    <fb>10830.95</fb>
    <v>1</v>
  </rv>
  <rv s="0">
    <fb>42604</fb>
    <v>0</v>
  </rv>
  <rv s="0">
    <fb>8572.5499999999993</fb>
    <v>1</v>
  </rv>
  <rv s="0">
    <fb>1121.1946</fb>
    <v>1</v>
  </rv>
  <rv s="0">
    <fb>208.79079999999999</fb>
    <v>1</v>
  </rv>
  <rv s="0">
    <fb>240.52010000000001</fb>
    <v>1</v>
  </rv>
  <rv s="0">
    <fb>1575.8384000000001</fb>
    <v>1</v>
  </rv>
  <rv s="0">
    <fb>44501</fb>
    <v>0</v>
  </rv>
  <rv s="0">
    <fb>2349.85</fb>
    <v>1</v>
  </rv>
  <rv s="0">
    <fb>43497</fb>
    <v>0</v>
  </rv>
  <rv s="0">
    <fb>10792.5</fb>
    <v>1</v>
  </rv>
  <rv s="0">
    <fb>42611</fb>
    <v>0</v>
  </rv>
  <rv s="0">
    <fb>8809.65</fb>
    <v>1</v>
  </rv>
  <rv s="0">
    <fb>1164.0199</fb>
    <v>1</v>
  </rv>
  <rv s="0">
    <fb>215.16579999999999</fb>
    <v>1</v>
  </rv>
  <rv s="0">
    <fb>245.05760000000001</fb>
    <v>1</v>
  </rv>
  <rv s="0">
    <fb>1593.7859000000001</fb>
    <v>1</v>
  </rv>
  <rv s="0">
    <fb>44508</fb>
    <v>0</v>
  </rv>
  <rv s="0">
    <fb>2298.6999999999998</fb>
    <v>1</v>
  </rv>
  <rv s="0">
    <fb>43525</fb>
    <v>0</v>
  </rv>
  <rv s="0">
    <fb>11623.9</fb>
    <v>1</v>
  </rv>
  <rv s="0">
    <fb>42619</fb>
    <v>0</v>
  </rv>
  <rv s="0">
    <fb>8866.7000000000007</fb>
    <v>1</v>
  </rv>
  <rv s="0">
    <fb>1169.5601999999999</fb>
    <v>1</v>
  </rv>
  <rv s="0">
    <fb>223.54079999999999</fb>
    <v>1</v>
  </rv>
  <rv s="0">
    <fb>249.33019999999999</fb>
    <v>1</v>
  </rv>
  <rv s="0">
    <fb>1584.3574000000001</fb>
    <v>1</v>
  </rv>
  <rv s="0">
    <fb>44515</fb>
    <v>0</v>
  </rv>
  <rv s="0">
    <fb>2300.6999999999998</fb>
    <v>1</v>
  </rv>
  <rv s="0">
    <fb>43556</fb>
    <v>0</v>
  </rv>
  <rv s="0">
    <fb>11748.15</fb>
    <v>1</v>
  </rv>
  <rv s="0">
    <fb>42625</fb>
    <v>0</v>
  </rv>
  <rv s="0">
    <fb>8779.85</fb>
    <v>1</v>
  </rv>
  <rv s="0">
    <fb>1153.9375</fb>
    <v>1</v>
  </rv>
  <rv s="0">
    <fb>221.33240000000001</fb>
    <v>1</v>
  </rv>
  <rv s="0">
    <fb>249.56200000000001</fb>
    <v>1</v>
  </rv>
  <rv s="0">
    <fb>1524.7239</fb>
    <v>1</v>
  </rv>
  <rv s="0">
    <fb>44522</fb>
    <v>0</v>
  </rv>
  <rv s="0">
    <fb>2234.1</fb>
    <v>1</v>
  </rv>
  <rv s="0">
    <fb>43586</fb>
    <v>0</v>
  </rv>
  <rv s="0">
    <fb>11922.8</fb>
    <v>1</v>
  </rv>
  <rv s="0">
    <fb>42632</fb>
    <v>0</v>
  </rv>
  <rv s="0">
    <fb>8831.5499999999993</fb>
    <v>1</v>
  </rv>
  <rv s="0">
    <fb>1187.2792999999999</fb>
    <v>1</v>
  </rv>
  <rv s="0">
    <fb>216.8741</fb>
    <v>1</v>
  </rv>
  <rv s="0">
    <fb>245.6207</fb>
    <v>1</v>
  </rv>
  <rv s="0">
    <fb>1578.5184999999999</fb>
    <v>1</v>
  </rv>
  <rv s="0">
    <fb>44529</fb>
    <v>0</v>
  </rv>
  <rv s="0">
    <fb>2208.6999999999998</fb>
    <v>1</v>
  </rv>
  <rv s="0">
    <fb>43617</fb>
    <v>0</v>
  </rv>
  <rv s="0">
    <fb>11788.85</fb>
    <v>1</v>
  </rv>
  <rv s="0">
    <fb>42639</fb>
    <v>0</v>
  </rv>
  <rv s="0">
    <fb>1160.0768</fb>
    <v>1</v>
  </rv>
  <rv s="0">
    <fb>217.58250000000001</fb>
    <v>1</v>
  </rv>
  <rv s="0">
    <fb>239.5265</fb>
    <v>1</v>
  </rv>
  <rv s="0">
    <fb>1625.0383999999999</fb>
    <v>1</v>
  </rv>
  <rv s="0">
    <fb>44536</fb>
    <v>0</v>
  </rv>
  <rv s="0">
    <fb>2071.75</fb>
    <v>1</v>
  </rv>
  <rv s="0">
    <fb>43647</fb>
    <v>0</v>
  </rv>
  <rv s="0">
    <fb>11118</fb>
    <v>1</v>
  </rv>
  <rv s="0">
    <fb>42646</fb>
    <v>0</v>
  </rv>
  <rv s="0">
    <fb>8697.6</fb>
    <v>1</v>
  </rv>
  <rv s="0">
    <fb>1183.5359000000001</fb>
    <v>1</v>
  </rv>
  <rv s="0">
    <fb>220.66579999999999</fb>
    <v>1</v>
  </rv>
  <rv s="0">
    <fb>253.0728</fb>
    <v>1</v>
  </rv>
  <rv s="0">
    <fb>1577.8006</fb>
    <v>1</v>
  </rv>
  <rv s="0">
    <fb>44543</fb>
    <v>0</v>
  </rv>
  <rv s="0">
    <fb>2036.8</fb>
    <v>1</v>
  </rv>
  <rv s="0">
    <fb>43678</fb>
    <v>0</v>
  </rv>
  <rv s="0">
    <fb>11023.25</fb>
    <v>1</v>
  </rv>
  <rv s="0">
    <fb>42653</fb>
    <v>0</v>
  </rv>
  <rv s="0">
    <fb>8583.4</fb>
    <v>1</v>
  </rv>
  <rv s="0">
    <fb>1205.7471</fb>
    <v>1</v>
  </rv>
  <rv s="0">
    <fb>220.16579999999999</fb>
    <v>1</v>
  </rv>
  <rv s="0">
    <fb>248.00530000000001</fb>
    <v>1</v>
  </rv>
  <rv s="0">
    <fb>1575.5033000000001</fb>
    <v>1</v>
  </rv>
  <rv s="0">
    <fb>44550</fb>
    <v>0</v>
  </rv>
  <rv s="0">
    <fb>1914.15</fb>
    <v>1</v>
  </rv>
  <rv s="0">
    <fb>43709</fb>
    <v>0</v>
  </rv>
  <rv s="0">
    <fb>11474.45</fb>
    <v>1</v>
  </rv>
  <rv s="0">
    <fb>42660</fb>
    <v>0</v>
  </rv>
  <rv s="0">
    <fb>8693.0499999999993</fb>
    <v>1</v>
  </rv>
  <rv s="0">
    <fb>1151.4918</fb>
    <v>1</v>
  </rv>
  <rv s="0">
    <fb>219.54079999999999</fb>
    <v>1</v>
  </rv>
  <rv s="0">
    <fb>248.73400000000001</fb>
    <v>1</v>
  </rv>
  <rv s="0">
    <fb>1621.8797</fb>
    <v>1</v>
  </rv>
  <rv s="0">
    <fb>44557</fb>
    <v>0</v>
  </rv>
  <rv s="0">
    <fb>2130.75</fb>
    <v>1</v>
  </rv>
  <rv s="0">
    <fb>43739</fb>
    <v>0</v>
  </rv>
  <rv s="0">
    <fb>11877.45</fb>
    <v>1</v>
  </rv>
  <rv s="0">
    <fb>42667</fb>
    <v>0</v>
  </rv>
  <rv s="0">
    <fb>1068.1370999999999</fb>
    <v>1</v>
  </rv>
  <rv s="0">
    <fb>214.66579999999999</fb>
    <v>1</v>
  </rv>
  <rv s="0">
    <fb>250.39</fb>
    <v>1</v>
  </rv>
  <rv s="0">
    <fb>1567.8457000000001</fb>
    <v>1</v>
  </rv>
  <rv s="0">
    <fb>44564</fb>
    <v>0</v>
  </rv>
  <rv s="0">
    <fb>2062.5500000000002</fb>
    <v>1</v>
  </rv>
  <rv s="0">
    <fb>43770</fb>
    <v>0</v>
  </rv>
  <rv s="0">
    <fb>12056.05</fb>
    <v>1</v>
  </rv>
  <rv s="0">
    <fb>8433.75</fb>
    <v>1</v>
  </rv>
  <rv s="0">
    <fb>1040.8347000000001</fb>
    <v>1</v>
  </rv>
  <rv s="0">
    <fb>216.16579999999999</fb>
    <v>1</v>
  </rv>
  <rv s="0">
    <fb>244.2296</fb>
    <v>1</v>
  </rv>
  <rv s="0">
    <fb>1565.2134000000001</fb>
    <v>1</v>
  </rv>
  <rv s="0">
    <fb>44571</fb>
    <v>0</v>
  </rv>
  <rv s="0">
    <fb>2072.1</fb>
    <v>1</v>
  </rv>
  <rv s="0">
    <fb>43800</fb>
    <v>0</v>
  </rv>
  <rv s="0">
    <fb>12168.45</fb>
    <v>1</v>
  </rv>
  <rv s="0">
    <fb>42681</fb>
    <v>0</v>
  </rv>
  <rv s="0">
    <fb>8296.2999999999993</fb>
    <v>1</v>
  </rv>
  <rv s="0">
    <fb>961.92240000000004</fb>
    <v>1</v>
  </rv>
  <rv s="0">
    <fb>180.12430000000001</fb>
    <v>1</v>
  </rv>
  <rv s="0">
    <fb>225.91409999999999</fb>
    <v>1</v>
  </rv>
  <rv s="0">
    <fb>1446.6164000000001</fb>
    <v>1</v>
  </rv>
  <rv s="0">
    <fb>44578</fb>
    <v>0</v>
  </rv>
  <rv s="0">
    <fb>2014.15</fb>
    <v>1</v>
  </rv>
  <rv s="0">
    <fb>43831</fb>
    <v>0</v>
  </rv>
  <rv s="0">
    <fb>11962.1</fb>
    <v>1</v>
  </rv>
  <rv s="0">
    <fb>42689</fb>
    <v>0</v>
  </rv>
  <rv s="0">
    <fb>8074.1</fb>
    <v>1</v>
  </rv>
  <rv s="0">
    <fb>905.67049999999995</fb>
    <v>1</v>
  </rv>
  <rv s="0">
    <fb>156.666</fb>
    <v>1</v>
  </rv>
  <rv s="0">
    <fb>211.87100000000001</fb>
    <v>1</v>
  </rv>
  <rv s="0">
    <fb>1384.0155</fb>
    <v>1</v>
  </rv>
  <rv s="0">
    <fb>44585</fb>
    <v>0</v>
  </rv>
  <rv s="0">
    <fb>1959.35</fb>
    <v>1</v>
  </rv>
  <rv s="0">
    <fb>43862</fb>
    <v>0</v>
  </rv>
  <rv s="0">
    <fb>11201.75</fb>
    <v>1</v>
  </rv>
  <rv s="0">
    <fb>42695</fb>
    <v>0</v>
  </rv>
  <rv s="0">
    <fb>8114.3</fb>
    <v>1</v>
  </rv>
  <rv s="0">
    <fb>943.50450000000001</fb>
    <v>1</v>
  </rv>
  <rv s="0">
    <fb>183.54089999999999</fb>
    <v>1</v>
  </rv>
  <rv s="0">
    <fb>227.9675</fb>
    <v>1</v>
  </rv>
  <rv s="0">
    <fb>1361.2819999999999</fb>
    <v>1</v>
  </rv>
  <rv s="0">
    <fb>44592</fb>
    <v>0</v>
  </rv>
  <rv s="0">
    <fb>1977.55</fb>
    <v>1</v>
  </rv>
  <rv s="0">
    <fb>43891</fb>
    <v>0</v>
  </rv>
  <rv s="0">
    <fb>8597.75</fb>
    <v>1</v>
  </rv>
  <rv s="0">
    <fb>42702</fb>
    <v>0</v>
  </rv>
  <rv s="0">
    <fb>8086.8</fb>
    <v>1</v>
  </rv>
  <rv s="0">
    <fb>903.97339999999997</fb>
    <v>1</v>
  </rv>
  <rv s="0">
    <fb>187.66589999999999</fb>
    <v>1</v>
  </rv>
  <rv s="0">
    <fb>218.99189999999999</fb>
    <v>1</v>
  </rv>
  <rv s="0">
    <fb>1339.2184999999999</fb>
    <v>1</v>
  </rv>
  <rv s="0">
    <fb>44599</fb>
    <v>0</v>
  </rv>
  <rv s="0">
    <fb>1933.65</fb>
    <v>1</v>
  </rv>
  <rv s="0">
    <fb>43922</fb>
    <v>0</v>
  </rv>
  <rv s="0">
    <fb>9859.9</fb>
    <v>1</v>
  </rv>
  <rv s="0">
    <fb>42709</fb>
    <v>0</v>
  </rv>
  <rv s="0">
    <fb>8261.75</fb>
    <v>1</v>
  </rv>
  <rv s="0">
    <fb>940.01059999999995</fb>
    <v>1</v>
  </rv>
  <rv s="0">
    <fb>183.62430000000001</fb>
    <v>1</v>
  </rv>
  <rv s="0">
    <fb>224.95359999999999</fb>
    <v>1</v>
  </rv>
  <rv s="0">
    <fb>1391.1466</fb>
    <v>1</v>
  </rv>
  <rv s="0">
    <fb>44606</fb>
    <v>0</v>
  </rv>
  <rv s="0">
    <fb>1760.2</fb>
    <v>1</v>
  </rv>
  <rv s="0">
    <fb>43952</fb>
    <v>0</v>
  </rv>
  <rv s="0">
    <fb>9580.2999999999993</fb>
    <v>1</v>
  </rv>
  <rv s="0">
    <fb>42716</fb>
    <v>0</v>
  </rv>
  <rv s="0">
    <fb>8139.45</fb>
    <v>1</v>
  </rv>
  <rv s="0">
    <fb>899.33150000000001</fb>
    <v>1</v>
  </rv>
  <rv s="0">
    <fb>167.99930000000001</fb>
    <v>1</v>
  </rv>
  <rv s="0">
    <fb>225.1523</fb>
    <v>1</v>
  </rv>
  <rv s="0">
    <fb>1335.9639999999999</fb>
    <v>1</v>
  </rv>
  <rv s="0">
    <fb>44613</fb>
    <v>0</v>
  </rv>
  <rv s="0">
    <fb>1747.5</fb>
    <v>1</v>
  </rv>
  <rv s="0">
    <fb>43983</fb>
    <v>0</v>
  </rv>
  <rv s="0">
    <fb>10302.1</fb>
    <v>1</v>
  </rv>
  <rv s="0">
    <fb>42723</fb>
    <v>0</v>
  </rv>
  <rv s="0">
    <fb>7985.75</fb>
    <v>1</v>
  </rv>
  <rv s="0">
    <fb>872.22879999999998</fb>
    <v>1</v>
  </rv>
  <rv s="0">
    <fb>168.416</fb>
    <v>1</v>
  </rv>
  <rv s="0">
    <fb>215.64670000000001</fb>
    <v>1</v>
  </rv>
  <rv s="0">
    <fb>1313.5655999999999</fb>
    <v>1</v>
  </rv>
  <rv s="0">
    <fb>44620</fb>
    <v>0</v>
  </rv>
  <rv s="0">
    <fb>1648.1</fb>
    <v>1</v>
  </rv>
  <rv s="0">
    <fb>44013</fb>
    <v>0</v>
  </rv>
  <rv s="0">
    <fb>11073.45</fb>
    <v>1</v>
  </rv>
  <rv s="0">
    <fb>42730</fb>
    <v>0</v>
  </rv>
  <rv s="0">
    <fb>889.79819999999995</fb>
    <v>1</v>
  </rv>
  <rv s="0">
    <fb>175.45760000000001</fb>
    <v>1</v>
  </rv>
  <rv s="0">
    <fb>211.9041</fb>
    <v>1</v>
  </rv>
  <rv s="0">
    <fb>1341.8030000000001</fb>
    <v>1</v>
  </rv>
  <rv s="0">
    <fb>44627</fb>
    <v>0</v>
  </rv>
  <rv s="0">
    <fb>1640.7</fb>
    <v>1</v>
  </rv>
  <rv s="0">
    <fb>44044</fb>
    <v>0</v>
  </rv>
  <rv s="0">
    <fb>11387.5</fb>
    <v>1</v>
  </rv>
  <rv s="0">
    <fb>42737</fb>
    <v>0</v>
  </rv>
  <rv s="0">
    <fb>8243.7999999999993</fb>
    <v>1</v>
  </rv>
  <rv s="0">
    <fb>926.08489999999995</fb>
    <v>1</v>
  </rv>
  <rv s="0">
    <fb>182.91589999999999</fb>
    <v>1</v>
  </rv>
  <rv s="0">
    <fb>223.62880000000001</fb>
    <v>1</v>
  </rv>
  <rv s="0">
    <fb>1348.7427</fb>
    <v>1</v>
  </rv>
  <rv s="0">
    <fb>44634</fb>
    <v>0</v>
  </rv>
  <rv s="0">
    <fb>1636.7</fb>
    <v>1</v>
  </rv>
  <rv s="0">
    <fb>44075</fb>
    <v>0</v>
  </rv>
  <rv s="0">
    <fb>11247.55</fb>
    <v>1</v>
  </rv>
  <rv s="0">
    <fb>42744</fb>
    <v>0</v>
  </rv>
  <rv s="0">
    <fb>8400.35</fb>
    <v>1</v>
  </rv>
  <rv s="0">
    <fb>931.22590000000002</fb>
    <v>1</v>
  </rv>
  <rv s="0">
    <fb>178.33260000000001</fb>
    <v>1</v>
  </rv>
  <rv s="0">
    <fb>223.2313</fb>
    <v>1</v>
  </rv>
  <rv s="0">
    <fb>1300.9784</fb>
    <v>1</v>
  </rv>
  <rv s="0">
    <fb>44641</fb>
    <v>0</v>
  </rv>
  <rv s="0">
    <fb>1531.4</fb>
    <v>1</v>
  </rv>
  <rv s="0">
    <fb>44105</fb>
    <v>0</v>
  </rv>
  <rv s="0">
    <fb>11642.4</fb>
    <v>1</v>
  </rv>
  <rv s="0">
    <fb>42751</fb>
    <v>0</v>
  </rv>
  <rv s="0">
    <fb>8349.35</fb>
    <v>1</v>
  </rv>
  <rv s="0">
    <fb>964.11850000000004</fb>
    <v>1</v>
  </rv>
  <rv s="0">
    <fb>175.58260000000001</fb>
    <v>1</v>
  </rv>
  <rv s="0">
    <fb>220.87979999999999</fb>
    <v>1</v>
  </rv>
  <rv s="0">
    <fb>1358.2189000000001</fb>
    <v>1</v>
  </rv>
  <rv s="0">
    <fb>44648</fb>
    <v>0</v>
  </rv>
  <rv s="0">
    <fb>1616.8</fb>
    <v>1</v>
  </rv>
  <rv s="0">
    <fb>44136</fb>
    <v>0</v>
  </rv>
  <rv s="0">
    <fb>12968.95</fb>
    <v>1</v>
  </rv>
  <rv s="0">
    <fb>42758</fb>
    <v>0</v>
  </rv>
  <rv s="0">
    <fb>8641.25</fb>
    <v>1</v>
  </rv>
  <rv s="0">
    <fb>967.41279999999995</fb>
    <v>1</v>
  </rv>
  <rv s="0">
    <fb>175.74930000000001</fb>
    <v>1</v>
  </rv>
  <rv s="0">
    <fb>229.0274</fb>
    <v>1</v>
  </rv>
  <rv s="0">
    <fb>1373.8692000000001</fb>
    <v>1</v>
  </rv>
  <rv s="0">
    <fb>44655</fb>
    <v>0</v>
  </rv>
  <rv s="0">
    <fb>1673.65</fb>
    <v>1</v>
  </rv>
  <rv s="0">
    <fb>44166</fb>
    <v>0</v>
  </rv>
  <rv s="0">
    <fb>13981.75</fb>
    <v>1</v>
  </rv>
  <rv s="0">
    <fb>42765</fb>
    <v>0</v>
  </rv>
  <rv s="0">
    <fb>8740.9500000000007</fb>
    <v>1</v>
  </rv>
  <rv s="0">
    <fb>983.6345</fb>
    <v>1</v>
  </rv>
  <rv s="0">
    <fb>186.04089999999999</fb>
    <v>1</v>
  </rv>
  <rv s="0">
    <fb>235.38650000000001</fb>
    <v>1</v>
  </rv>
  <rv s="0">
    <fb>1447.2384999999999</fb>
    <v>1</v>
  </rv>
  <rv s="0">
    <fb>44662</fb>
    <v>0</v>
  </rv>
  <rv s="0">
    <fb>1621.8</fb>
    <v>1</v>
  </rv>
  <rv s="0">
    <fb>44197</fb>
    <v>0</v>
  </rv>
  <rv s="0">
    <fb>13634.6</fb>
    <v>1</v>
  </rv>
  <rv s="0">
    <fb>42772</fb>
    <v>0</v>
  </rv>
  <rv s="0">
    <fb>8793.5499999999993</fb>
    <v>1</v>
  </rv>
  <rv s="0">
    <fb>990.97170000000006</fb>
    <v>1</v>
  </rv>
  <rv s="0">
    <fb>191.3742</fb>
    <v>1</v>
  </rv>
  <rv s="0">
    <fb>237.0094</fb>
    <v>1</v>
  </rv>
  <rv s="0">
    <fb>1430.0568000000001</fb>
    <v>1</v>
  </rv>
  <rv s="0">
    <fb>44669</fb>
    <v>0</v>
  </rv>
  <rv s="0">
    <fb>1556.9</fb>
    <v>1</v>
  </rv>
  <rv s="0">
    <fb>14529.15</fb>
    <v>1</v>
  </rv>
  <rv s="0">
    <fb>42779</fb>
    <v>0</v>
  </rv>
  <rv s="0">
    <fb>8821.7000000000007</fb>
    <v>1</v>
  </rv>
  <rv s="0">
    <fb>959.27700000000004</fb>
    <v>1</v>
  </rv>
  <rv s="0">
    <fb>186.33260000000001</fb>
    <v>1</v>
  </rv>
  <rv s="0">
    <fb>230.7165</fb>
    <v>1</v>
  </rv>
  <rv s="0">
    <fb>1424.4093</fb>
    <v>1</v>
  </rv>
  <rv s="0">
    <fb>44676</fb>
    <v>0</v>
  </rv>
  <rv s="0">
    <fb>1556</fb>
    <v>1</v>
  </rv>
  <rv s="0">
    <fb>14690.7</fb>
    <v>1</v>
  </rv>
  <rv s="0">
    <fb>42786</fb>
    <v>0</v>
  </rv>
  <rv s="0">
    <fb>8939.5</fb>
    <v>1</v>
  </rv>
  <rv s="0">
    <fb>1007.0436999999999</fb>
    <v>1</v>
  </rv>
  <rv s="0">
    <fb>192.54089999999999</fb>
    <v>1</v>
  </rv>
  <rv s="0">
    <fb>242.20930000000001</fb>
    <v>1</v>
  </rv>
  <rv s="0">
    <fb>1449.4401</fb>
    <v>1</v>
  </rv>
  <rv s="0">
    <fb>44683</fb>
    <v>0</v>
  </rv>
  <rv s="0">
    <fb>1490.95</fb>
    <v>1</v>
  </rv>
  <rv s="0">
    <fb>44287</fb>
    <v>0</v>
  </rv>
  <rv s="0">
    <fb>14631.1</fb>
    <v>1</v>
  </rv>
  <rv s="0">
    <fb>42793</fb>
    <v>0</v>
  </rv>
  <rv s="0">
    <fb>8897.5499999999993</fb>
    <v>1</v>
  </rv>
  <rv s="0">
    <fb>1012.7338</fb>
    <v>1</v>
  </rv>
  <rv s="0">
    <fb>187.58260000000001</fb>
    <v>1</v>
  </rv>
  <rv s="0">
    <fb>234.02860000000001</fb>
    <v>1</v>
  </rv>
  <rv s="0">
    <fb>1477.1510000000001</fb>
    <v>1</v>
  </rv>
  <rv s="0">
    <fb>44690</fb>
    <v>0</v>
  </rv>
  <rv s="0">
    <fb>1443.85</fb>
    <v>1</v>
  </rv>
  <rv s="0">
    <fb>44317</fb>
    <v>0</v>
  </rv>
  <rv s="0">
    <fb>15582.8</fb>
    <v>1</v>
  </rv>
  <rv s="0">
    <fb>42800</fb>
    <v>0</v>
  </rv>
  <rv s="0">
    <fb>8934.5499999999993</fb>
    <v>1</v>
  </rv>
  <rv s="0">
    <fb>1028.1069</fb>
    <v>1</v>
  </rv>
  <rv s="0">
    <fb>186.20760000000001</fb>
    <v>1</v>
  </rv>
  <rv s="0">
    <fb>238.86410000000001</fb>
    <v>1</v>
  </rv>
  <rv s="0">
    <fb>1529.2227</fb>
    <v>1</v>
  </rv>
  <rv s="0">
    <fb>44697</fb>
    <v>0</v>
  </rv>
  <rv s="0">
    <fb>1620.05</fb>
    <v>1</v>
  </rv>
  <rv s="0">
    <fb>44348</fb>
    <v>0</v>
  </rv>
  <rv s="0">
    <fb>15721.5</fb>
    <v>1</v>
  </rv>
  <rv s="0">
    <fb>42808</fb>
    <v>0</v>
  </rv>
  <rv s="0">
    <fb>9160.0499999999993</fb>
    <v>1</v>
  </rv>
  <rv s="0">
    <fb>1076.1232</fb>
    <v>1</v>
  </rv>
  <rv s="0">
    <fb>192.95760000000001</fb>
    <v>1</v>
  </rv>
  <rv s="0">
    <fb>1535.3488</fb>
    <v>1</v>
  </rv>
  <rv s="0">
    <fb>44704</fb>
    <v>0</v>
  </rv>
  <rv s="0">
    <fb>1577.45</fb>
    <v>1</v>
  </rv>
  <rv s="0">
    <fb>44378</fb>
    <v>0</v>
  </rv>
  <rv s="0">
    <fb>15763.05</fb>
    <v>1</v>
  </rv>
  <rv s="0">
    <fb>42814</fb>
    <v>0</v>
  </rv>
  <rv s="0">
    <fb>9108</fb>
    <v>1</v>
  </rv>
  <rv s="0">
    <fb>1064.1441</fb>
    <v>1</v>
  </rv>
  <rv s="0">
    <fb>190.7492</fb>
    <v>1</v>
  </rv>
  <rv s="0">
    <fb>242.4742</fb>
    <v>1</v>
  </rv>
  <rv s="0">
    <fb>1688.3571999999999</fb>
    <v>1</v>
  </rv>
  <rv s="0">
    <fb>44711</fb>
    <v>0</v>
  </rv>
  <rv s="0">
    <fb>1571.5</fb>
    <v>1</v>
  </rv>
  <rv s="0">
    <fb>44409</fb>
    <v>0</v>
  </rv>
  <rv s="0">
    <fb>17132.2</fb>
    <v>1</v>
  </rv>
  <rv s="0">
    <fb>42821</fb>
    <v>0</v>
  </rv>
  <rv s="0">
    <fb>1069.335</fb>
    <v>1</v>
  </rv>
  <rv s="0">
    <fb>201.2492</fb>
    <v>1</v>
  </rv>
  <rv s="0">
    <fb>250.3569</fb>
    <v>1</v>
  </rv>
  <rv s="0">
    <fb>1830.2620999999999</fb>
    <v>1</v>
  </rv>
  <rv s="0">
    <fb>44718</fb>
    <v>0</v>
  </rv>
  <rv s="0">
    <fb>1549.9</fb>
    <v>1</v>
  </rv>
  <rv s="0">
    <fb>44440</fb>
    <v>0</v>
  </rv>
  <rv s="0">
    <fb>17618.150000000001</fb>
    <v>1</v>
  </rv>
  <rv s="0">
    <fb>42828</fb>
    <v>0</v>
  </rv>
  <rv s="0">
    <fb>9198.2999999999993</fb>
    <v>1</v>
  </rv>
  <rv s="0">
    <fb>1078.7686000000001</fb>
    <v>1</v>
  </rv>
  <rv s="0">
    <fb>198.3742</fb>
    <v>1</v>
  </rv>
  <rv s="0">
    <fb>256.7491</fb>
    <v>1</v>
  </rv>
  <rv s="0">
    <fb>1789.8204000000001</fb>
    <v>1</v>
  </rv>
  <rv s="0">
    <fb>44725</fb>
    <v>0</v>
  </rv>
  <rv s="0">
    <fb>1430.4</fb>
    <v>1</v>
  </rv>
  <rv s="0">
    <fb>44470</fb>
    <v>0</v>
  </rv>
  <rv s="0">
    <fb>17671.650000000001</fb>
    <v>1</v>
  </rv>
  <rv s="0">
    <fb>42835</fb>
    <v>0</v>
  </rv>
  <rv s="0">
    <fb>9150.7999999999993</fb>
    <v>1</v>
  </rv>
  <rv s="0">
    <fb>1075.7737999999999</fb>
    <v>1</v>
  </rv>
  <rv s="0">
    <fb>196.7492</fb>
    <v>1</v>
  </rv>
  <rv s="0">
    <fb>253.03960000000001</fb>
    <v>1</v>
  </rv>
  <rv s="0">
    <fb>1784.8907999999999</fb>
    <v>1</v>
  </rv>
  <rv s="0">
    <fb>44732</fb>
    <v>0</v>
  </rv>
  <rv s="0">
    <fb>1426.35</fb>
    <v>1</v>
  </rv>
  <rv s="0">
    <fb>16983.2</fb>
    <v>1</v>
  </rv>
  <rv s="0">
    <fb>42842</fb>
    <v>0</v>
  </rv>
  <rv s="0">
    <fb>9119.4</fb>
    <v>1</v>
  </rv>
  <rv s="0">
    <fb>1061.0495000000001</fb>
    <v>1</v>
  </rv>
  <rv s="0">
    <fb>205.91579999999999</fb>
    <v>1</v>
  </rv>
  <rv s="0">
    <fb>254.82810000000001</fb>
    <v>1</v>
  </rv>
  <rv s="0">
    <fb>1845.338</fb>
    <v>1</v>
  </rv>
  <rv s="0">
    <fb>44739</fb>
    <v>0</v>
  </rv>
  <rv s="0">
    <fb>1384.15</fb>
    <v>1</v>
  </rv>
  <rv s="0">
    <fb>44531</fb>
    <v>0</v>
  </rv>
  <rv s="0">
    <fb>17354.05</fb>
    <v>1</v>
  </rv>
  <rv s="0">
    <fb>42849</fb>
    <v>0</v>
  </rv>
  <rv s="0">
    <fb>1117.6507999999999</fb>
    <v>1</v>
  </rv>
  <rv s="0">
    <fb>217.7491</fb>
    <v>1</v>
  </rv>
  <rv s="0">
    <fb>259.8956</fb>
    <v>1</v>
  </rv>
  <rv s="0">
    <fb>1879.2708</fb>
    <v>1</v>
  </rv>
  <rv s="0">
    <fb>44746</fb>
    <v>0</v>
  </rv>
  <rv s="0">
    <fb>1434.6</fb>
    <v>1</v>
  </rv>
  <rv s="0">
    <fb>44562</fb>
    <v>0</v>
  </rv>
  <rv s="0">
    <fb>17339.849999999999</fb>
    <v>1</v>
  </rv>
  <rv s="0">
    <fb>42857</fb>
    <v>0</v>
  </rv>
  <rv s="0">
    <fb>9285.2999999999993</fb>
    <v>1</v>
  </rv>
  <rv s="0">
    <fb>1144.2045000000001</fb>
    <v>1</v>
  </rv>
  <rv s="0">
    <fb>215.9991</fb>
    <v>1</v>
  </rv>
  <rv s="0">
    <fb>265.42669999999998</fb>
    <v>1</v>
  </rv>
  <rv s="0">
    <fb>1887.2634</fb>
    <v>1</v>
  </rv>
  <rv s="0">
    <fb>44753</fb>
    <v>0</v>
  </rv>
  <rv s="0">
    <fb>1409.1</fb>
    <v>1</v>
  </rv>
  <rv s="0">
    <fb>44593</fb>
    <v>0</v>
  </rv>
  <rv s="0">
    <fb>16793.900000000001</fb>
    <v>1</v>
  </rv>
  <rv s="0">
    <fb>42863</fb>
    <v>0</v>
  </rv>
  <rv s="0">
    <fb>9400.9</fb>
    <v>1</v>
  </rv>
  <rv s="0">
    <fb>1130.3287</fb>
    <v>1</v>
  </rv>
  <rv s="0">
    <fb>213.83250000000001</fb>
    <v>1</v>
  </rv>
  <rv s="0">
    <fb>271.71949999999998</fb>
    <v>1</v>
  </rv>
  <rv s="0">
    <fb>1836.1488999999999</fb>
    <v>1</v>
  </rv>
  <rv s="0">
    <fb>44760</fb>
    <v>0</v>
  </rv>
  <rv s="0">
    <fb>1393.3</fb>
    <v>1</v>
  </rv>
  <rv s="0">
    <fb>44621</fb>
    <v>0</v>
  </rv>
  <rv s="0">
    <fb>17464.75</fb>
    <v>1</v>
  </rv>
  <rv s="0">
    <fb>42870</fb>
    <v>0</v>
  </rv>
  <rv s="0">
    <fb>9427.9</fb>
    <v>1</v>
  </rv>
  <rv s="0">
    <fb>1120.2462</fb>
    <v>1</v>
  </rv>
  <rv s="0">
    <fb>206.83250000000001</fb>
    <v>1</v>
  </rv>
  <rv s="0">
    <fb>273.11059999999998</fb>
    <v>1</v>
  </rv>
  <rv s="0">
    <fb>1804.7049</fb>
    <v>1</v>
  </rv>
  <rv s="0">
    <fb>44767</fb>
    <v>0</v>
  </rv>
  <rv s="0">
    <fb>1391.7</fb>
    <v>1</v>
  </rv>
  <rv s="0">
    <fb>44652</fb>
    <v>0</v>
  </rv>
  <rv s="0">
    <fb>17102.55</fb>
    <v>1</v>
  </rv>
  <rv s="0">
    <fb>42877</fb>
    <v>0</v>
  </rv>
  <rv s="0">
    <fb>9595.1</fb>
    <v>1</v>
  </rv>
  <rv s="0">
    <fb>1129.9294</fb>
    <v>1</v>
  </rv>
  <rv s="0">
    <fb>215.3741</fb>
    <v>1</v>
  </rv>
  <rv s="0">
    <fb>270.52719999999999</fb>
    <v>1</v>
  </rv>
  <rv s="0">
    <fb>1727.7460000000001</fb>
    <v>1</v>
  </rv>
  <rv s="0">
    <fb>44774</fb>
    <v>0</v>
  </rv>
  <rv s="0">
    <fb>1564.7</fb>
    <v>1</v>
  </rv>
  <rv s="0">
    <fb>44682</fb>
    <v>0</v>
  </rv>
  <rv s="0">
    <fb>16584.55</fb>
    <v>1</v>
  </rv>
  <rv s="0">
    <fb>42884</fb>
    <v>0</v>
  </rv>
  <rv s="0">
    <fb>9653.5</fb>
    <v>1</v>
  </rv>
  <rv s="0">
    <fb>1160.8254999999999</fb>
    <v>1</v>
  </rv>
  <rv s="0">
    <fb>212.33250000000001</fb>
    <v>1</v>
  </rv>
  <rv s="0">
    <fb>270.72590000000002</fb>
    <v>1</v>
  </rv>
  <rv s="0">
    <fb>1701.8059000000001</fb>
    <v>1</v>
  </rv>
  <rv s="0">
    <fb>44781</fb>
    <v>0</v>
  </rv>
  <rv s="0">
    <fb>1504.8</fb>
    <v>1</v>
  </rv>
  <rv s="0">
    <fb>44713</fb>
    <v>0</v>
  </rv>
  <rv s="0">
    <fb>15780.25</fb>
    <v>1</v>
  </rv>
  <rv s="0">
    <fb>42891</fb>
    <v>0</v>
  </rv>
  <rv s="0">
    <fb>9668.25</fb>
    <v>1</v>
  </rv>
  <rv s="0">
    <fb>1152.2904000000001</fb>
    <v>1</v>
  </rv>
  <rv s="0">
    <fb>209.33250000000001</fb>
    <v>1</v>
  </rv>
  <rv s="0">
    <fb>279.53590000000003</fb>
    <v>1</v>
  </rv>
  <rv s="0">
    <fb>1720.1362999999999</fb>
    <v>1</v>
  </rv>
  <rv s="0">
    <fb>44789</fb>
    <v>0</v>
  </rv>
  <rv s="0">
    <fb>1511.25</fb>
    <v>1</v>
  </rv>
  <rv s="0">
    <fb>44743</fb>
    <v>0</v>
  </rv>
  <rv s="0">
    <fb>17158.25</fb>
    <v>1</v>
  </rv>
  <rv s="0">
    <fb>42898</fb>
    <v>0</v>
  </rv>
  <rv s="0">
    <fb>9588.0499999999993</fb>
    <v>1</v>
  </rv>
  <rv s="0">
    <fb>1144.8</fb>
    <v>1</v>
  </rv>
  <rv s="0">
    <fb>209.41579999999999</fb>
    <v>1</v>
  </rv>
  <rv s="0">
    <fb>276.61930000000001</fb>
    <v>1</v>
  </rv>
  <rv s="0">
    <fb>1830.7407000000001</fb>
    <v>1</v>
  </rv>
  <rv s="0">
    <fb>44795</fb>
    <v>0</v>
  </rv>
  <rv s="0">
    <fb>1670.4</fb>
    <v>1</v>
  </rv>
  <rv s="0">
    <fb>17759.3</fb>
    <v>1</v>
  </rv>
  <rv s="0">
    <fb>42905</fb>
    <v>0</v>
  </rv>
  <rv s="0">
    <fb>9574.9500000000007</fb>
    <v>1</v>
  </rv>
  <rv s="0">
    <fb>1153.95</fb>
    <v>1</v>
  </rv>
  <rv s="0">
    <fb>204.33250000000001</fb>
    <v>1</v>
  </rv>
  <rv s="0">
    <fb>281.85860000000002</fb>
    <v>1</v>
  </rv>
  <rv s="0">
    <fb>1743.7791</fb>
    <v>1</v>
  </rv>
  <rv s="0">
    <fb>44802</fb>
    <v>0</v>
  </rv>
  <rv s="0">
    <fb>1589.6</fb>
    <v>1</v>
  </rv>
  <rv s="0">
    <fb>44805</fb>
    <v>0</v>
  </rv>
  <rv s="0">
    <fb>17094.349999999999</fb>
    <v>1</v>
  </rv>
  <rv s="0">
    <fb>42913</fb>
    <v>0</v>
  </rv>
  <rv s="0">
    <fb>1104.1500000000001</fb>
    <v>1</v>
  </rv>
  <rv s="0">
    <fb>205.1242</fb>
    <v>1</v>
  </rv>
  <rv s="0">
    <fb>292.76819999999998</fb>
    <v>1</v>
  </rv>
  <rv s="0">
    <fb>1754.2603999999999</fb>
    <v>1</v>
  </rv>
  <rv s="0">
    <fb>44809</fb>
    <v>0</v>
  </rv>
  <rv s="0">
    <fb>1554</fb>
    <v>1</v>
  </rv>
  <rv s="0">
    <fb>44835</fb>
    <v>0</v>
  </rv>
  <rv s="0">
    <fb>18012.2</fb>
    <v>1</v>
  </rv>
  <rv s="0">
    <fb>42919</fb>
    <v>0</v>
  </rv>
  <rv s="0">
    <fb>9665.7999999999993</fb>
    <v>1</v>
  </rv>
  <rv s="0">
    <fb>1117.1500000000001</fb>
    <v>1</v>
  </rv>
  <rv s="0">
    <fb>204.29079999999999</fb>
    <v>1</v>
  </rv>
  <rv s="0">
    <fb>292.13810000000001</fb>
    <v>1</v>
  </rv>
  <rv s="0">
    <fb>1738.8495</fb>
    <v>1</v>
  </rv>
  <rv s="0">
    <fb>44816</fb>
    <v>0</v>
  </rv>
  <rv s="0">
    <fb>1601.35</fb>
    <v>1</v>
  </rv>
  <rv s="0">
    <fb>44866</fb>
    <v>0</v>
  </rv>
  <rv s="0">
    <fb>18758.349999999999</fb>
    <v>1</v>
  </rv>
  <rv s="0">
    <fb>42926</fb>
    <v>0</v>
  </rv>
  <rv s="0">
    <fb>9886.35</fb>
    <v>1</v>
  </rv>
  <rv s="0">
    <fb>1118.0999999999999</fb>
    <v>1</v>
  </rv>
  <rv s="0">
    <fb>210.95750000000001</fb>
    <v>1</v>
  </rv>
  <rv s="0">
    <fb>298.00740000000002</fb>
    <v>1</v>
  </rv>
  <rv s="0">
    <fb>1733.6328000000001</fb>
    <v>1</v>
  </rv>
  <rv s="0">
    <fb>44823</fb>
    <v>0</v>
  </rv>
  <rv s="0">
    <fb>1523.6</fb>
    <v>1</v>
  </rv>
  <rv s="0">
    <fb>44896</fb>
    <v>0</v>
  </rv>
  <rv s="0">
    <fb>18105.3</fb>
    <v>1</v>
  </rv>
  <rv s="0">
    <fb>42933</fb>
    <v>0</v>
  </rv>
  <rv s="0">
    <fb>9915.25</fb>
    <v>1</v>
  </rv>
  <rv s="0">
    <fb>1155.8499999999999</fb>
    <v>1</v>
  </rv>
  <rv s="0">
    <fb>210.20750000000001</fb>
    <v>1</v>
  </rv>
  <rv s="0">
    <fb>298.96899999999999</fb>
    <v>1</v>
  </rv>
  <rv s="0">
    <fb>1721.8592000000001</fb>
    <v>1</v>
  </rv>
  <rv s="0">
    <fb>44830</fb>
    <v>0</v>
  </rv>
  <rv s="0">
    <fb>1499.4</fb>
    <v>1</v>
  </rv>
  <rv s="0">
    <fb>44927</fb>
    <v>0</v>
  </rv>
  <rv s="0">
    <fb>17662.150000000001</fb>
    <v>1</v>
  </rv>
  <rv s="0">
    <fb>42940</fb>
    <v>0</v>
  </rv>
  <rv s="0">
    <fb>10014.5</fb>
    <v>1</v>
  </rv>
  <rv s="0">
    <fb>1152.8499999999999</fb>
    <v>1</v>
  </rv>
  <rv s="0">
    <fb>209.3742</fb>
    <v>1</v>
  </rv>
  <rv s="0">
    <fb>298.63749999999999</fb>
    <v>1</v>
  </rv>
  <rv s="0">
    <fb>1724.9701</fb>
    <v>1</v>
  </rv>
  <rv s="0">
    <fb>44837</fb>
    <v>0</v>
  </rv>
  <rv s="0">
    <fb>1493.55</fb>
    <v>1</v>
  </rv>
  <rv s="0">
    <fb>44958</fb>
    <v>0</v>
  </rv>
  <rv s="0">
    <fb>17303.95</fb>
    <v>1</v>
  </rv>
  <rv s="0">
    <fb>42947</fb>
    <v>0</v>
  </rv>
  <rv s="0">
    <fb>10066.4</fb>
    <v>1</v>
  </rv>
  <rv s="0">
    <fb>1156.8</fb>
    <v>1</v>
  </rv>
  <rv s="0">
    <fb>201.58250000000001</fb>
    <v>1</v>
  </rv>
  <rv s="0">
    <fb>294.55880000000002</fb>
    <v>1</v>
  </rv>
  <rv s="0">
    <fb>1719.1312</fb>
    <v>1</v>
  </rv>
  <rv s="0">
    <fb>44844</fb>
    <v>0</v>
  </rv>
  <rv s="0">
    <fb>1482.65</fb>
    <v>1</v>
  </rv>
  <rv s="0">
    <fb>44986</fb>
    <v>0</v>
  </rv>
  <rv s="0">
    <fb>17359.75</fb>
    <v>1</v>
  </rv>
  <rv s="0">
    <fb>42954</fb>
    <v>0</v>
  </rv>
  <rv s="0">
    <fb>9710.7999999999993</fb>
    <v>1</v>
  </rv>
  <rv s="0">
    <fb>1144.45</fb>
    <v>1</v>
  </rv>
  <rv s="0">
    <fb>198.6242</fb>
    <v>1</v>
  </rv>
  <rv s="0">
    <fb>293.5308</fb>
    <v>1</v>
  </rv>
  <rv s="0">
    <fb>1694.2918999999999</fb>
    <v>1</v>
  </rv>
  <rv s="0">
    <fb>44851</fb>
    <v>0</v>
  </rv>
  <rv s="0">
    <fb>1418.85</fb>
    <v>1</v>
  </rv>
  <rv s="0">
    <fb>45017</fb>
    <v>0</v>
  </rv>
  <rv s="0">
    <fb>18065</fb>
    <v>1</v>
  </rv>
  <rv s="0">
    <fb>42961</fb>
    <v>0</v>
  </rv>
  <rv s="0">
    <fb>9837.4</fb>
    <v>1</v>
  </rv>
  <rv s="0">
    <fb>1139.9000000000001</fb>
    <v>1</v>
  </rv>
  <rv s="0">
    <fb>200.3742</fb>
    <v>1</v>
  </rv>
  <rv s="0">
    <fb>305.50150000000002</fb>
    <v>1</v>
  </rv>
  <rv s="0">
    <fb>1691.4681</fb>
    <v>1</v>
  </rv>
  <rv s="0">
    <fb>44858</fb>
    <v>0</v>
  </rv>
  <rv s="0">
    <fb>1430.05</fb>
    <v>1</v>
  </rv>
  <rv s="0">
    <fb>45047</fb>
    <v>0</v>
  </rv>
  <rv s="0">
    <fb>18534.400000000001</fb>
    <v>1</v>
  </rv>
  <rv s="0">
    <fb>42968</fb>
    <v>0</v>
  </rv>
  <rv s="0">
    <fb>9857.0499999999993</fb>
    <v>1</v>
  </rv>
  <rv s="0">
    <fb>1136.3499999999999</fb>
    <v>1</v>
  </rv>
  <rv s="0">
    <fb>203.16589999999999</fb>
    <v>1</v>
  </rv>
  <rv s="0">
    <fb>309.71280000000002</fb>
    <v>1</v>
  </rv>
  <rv s="0">
    <fb>1702.9545000000001</fb>
    <v>1</v>
  </rv>
  <rv s="0">
    <fb>44865</fb>
    <v>0</v>
  </rv>
  <rv s="0">
    <fb>1542.65</fb>
    <v>1</v>
  </rv>
  <rv s="0">
    <fb>45078</fb>
    <v>0</v>
  </rv>
  <rv s="0">
    <fb>19189.05</fb>
    <v>1</v>
  </rv>
  <rv s="0">
    <fb>42975</fb>
    <v>0</v>
  </rv>
  <rv s="0">
    <fb>9974.4</fb>
    <v>1</v>
  </rv>
  <rv s="0">
    <fb>1214.55</fb>
    <v>1</v>
  </rv>
  <rv s="0">
    <fb>208.16579999999999</fb>
    <v>1</v>
  </rv>
  <rv s="0">
    <fb>324.40260000000001</fb>
    <v>1</v>
  </rv>
  <rv s="0">
    <fb>1776.1324999999999</fb>
    <v>1</v>
  </rv>
  <rv s="0">
    <fb>44872</fb>
    <v>0</v>
  </rv>
  <rv s="0">
    <fb>1439.3</fb>
    <v>1</v>
  </rv>
  <rv s="0">
    <fb>45108</fb>
    <v>0</v>
  </rv>
  <rv s="0">
    <fb>19753.8</fb>
    <v>1</v>
  </rv>
  <rv s="0">
    <fb>42982</fb>
    <v>0</v>
  </rv>
  <rv s="0">
    <fb>9934.7999999999993</fb>
    <v>1</v>
  </rv>
  <rv s="0">
    <fb>1202.6500000000001</fb>
    <v>1</v>
  </rv>
  <rv s="0">
    <fb>213.66579999999999</fb>
    <v>1</v>
  </rv>
  <rv s="0">
    <fb>318.83179999999999</fb>
    <v>1</v>
  </rv>
  <rv s="0">
    <fb>1739.376</fb>
    <v>1</v>
  </rv>
  <rv s="0">
    <fb>44879</fb>
    <v>0</v>
  </rv>
  <rv s="0">
    <fb>1336.4</fb>
    <v>1</v>
  </rv>
  <rv s="0">
    <fb>45139</fb>
    <v>0</v>
  </rv>
  <rv s="0">
    <fb>19253.8</fb>
    <v>1</v>
  </rv>
  <rv s="0">
    <fb>42989</fb>
    <v>0</v>
  </rv>
  <rv s="0">
    <fb>10085.4</fb>
    <v>1</v>
  </rv>
  <rv s="0">
    <fb>1244.1500000000001</fb>
    <v>1</v>
  </rv>
  <rv s="0">
    <fb>220.70750000000001</fb>
    <v>1</v>
  </rv>
  <rv s="0">
    <fb>329.07819999999998</fb>
    <v>1</v>
  </rv>
  <rv s="0">
    <fb>1739.9982</fb>
    <v>1</v>
  </rv>
  <rv s="0">
    <fb>44886</fb>
    <v>0</v>
  </rv>
  <rv s="0">
    <fb>1318.85</fb>
    <v>1</v>
  </rv>
  <rv s="0">
    <fb>45170</fb>
    <v>0</v>
  </rv>
  <rv s="0">
    <fb>19638.3</fb>
    <v>1</v>
  </rv>
  <rv s="0">
    <fb>42996</fb>
    <v>0</v>
  </rv>
  <rv s="0">
    <fb>9964.4</fb>
    <v>1</v>
  </rv>
  <rv s="0">
    <fb>1215.1500000000001</fb>
    <v>1</v>
  </rv>
  <rv s="0">
    <fb>210.54079999999999</fb>
    <v>1</v>
  </rv>
  <rv s="0">
    <fb>317.83699999999999</fb>
    <v>1</v>
  </rv>
  <rv s="0">
    <fb>1782.4021</fb>
    <v>1</v>
  </rv>
  <rv s="0">
    <fb>44893</fb>
    <v>0</v>
  </rv>
  <rv s="0">
    <fb>1340.55</fb>
    <v>1</v>
  </rv>
  <rv s="0">
    <fb>45200</fb>
    <v>0</v>
  </rv>
  <rv s="0">
    <fb>19079.599999999999</fb>
    <v>1</v>
  </rv>
  <rv s="0">
    <fb>43003</fb>
    <v>0</v>
  </rv>
  <rv s="0">
    <fb>1117.05</fb>
    <v>1</v>
  </rv>
  <rv s="0">
    <fb>204.1242</fb>
    <v>1</v>
  </rv>
  <rv s="0">
    <fb>319.85969999999998</fb>
    <v>1</v>
  </rv>
  <rv s="0">
    <fb>1848.8317999999999</fb>
    <v>1</v>
  </rv>
  <rv s="0">
    <fb>44900</fb>
    <v>0</v>
  </rv>
  <rv s="0">
    <fb>1331.7</fb>
    <v>1</v>
  </rv>
  <rv s="0">
    <fb>45231</fb>
    <v>0</v>
  </rv>
  <rv s="0">
    <fb>20133.150000000001</fb>
    <v>1</v>
  </rv>
  <rv s="0">
    <fb>43011</fb>
    <v>0</v>
  </rv>
  <rv s="0">
    <fb>9979.7000000000007</fb>
    <v>1</v>
  </rv>
  <rv s="0">
    <fb>1158.9000000000001</fb>
    <v>1</v>
  </rv>
  <rv s="0">
    <fb>214.16579999999999</fb>
    <v>1</v>
  </rv>
  <rv s="0">
    <fb>320.42349999999999</fb>
    <v>1</v>
  </rv>
  <rv s="0">
    <fb>1782.45</fb>
    <v>1</v>
  </rv>
  <rv s="0">
    <fb>44907</fb>
    <v>0</v>
  </rv>
  <rv s="0">
    <fb>1319.1</fb>
    <v>1</v>
  </rv>
  <rv s="0">
    <fb>45261</fb>
    <v>0</v>
  </rv>
  <rv s="0">
    <fb>21731.4</fb>
    <v>1</v>
  </rv>
  <rv s="0">
    <fb>43017</fb>
    <v>0</v>
  </rv>
  <rv s="0">
    <fb>10167.450000000001</fb>
    <v>1</v>
  </rv>
  <rv s="0">
    <fb>1171.9000000000001</fb>
    <v>1</v>
  </rv>
  <rv s="0">
    <fb>213.8741</fb>
    <v>1</v>
  </rv>
  <rv s="0">
    <fb>323.97160000000002</fb>
    <v>1</v>
  </rv>
  <rv s="0">
    <fb>1751.3409999999999</fb>
    <v>1</v>
  </rv>
  <rv s="0">
    <fb>44914</fb>
    <v>0</v>
  </rv>
  <rv s="0">
    <fb>1252.5</fb>
    <v>1</v>
  </rv>
  <rv s="0">
    <fb>45292</fb>
    <v>0</v>
  </rv>
  <rv s="0">
    <fb>21725.7</fb>
    <v>1</v>
  </rv>
  <rv s="0">
    <fb>43024</fb>
    <v>0</v>
  </rv>
  <rv s="0">
    <fb>10146.549999999999</fb>
    <v>1</v>
  </rv>
  <rv s="0">
    <fb>1180.2</fb>
    <v>1</v>
  </rv>
  <rv s="0">
    <fb>218.66579999999999</fb>
    <v>1</v>
  </rv>
  <rv s="0">
    <fb>324.5684</fb>
    <v>1</v>
  </rv>
  <rv s="0">
    <fb>1745.9807000000001</fb>
    <v>1</v>
  </rv>
  <rv s="0">
    <fb>44921</fb>
    <v>0</v>
  </rv>
  <rv s="0">
    <fb>1302.5999999999999</fb>
    <v>1</v>
  </rv>
  <rv s="0">
    <fb>45323</fb>
    <v>0</v>
  </rv>
  <rv s="0">
    <fb>21982.799999999999</fb>
    <v>1</v>
  </rv>
  <rv s="0">
    <fb>43031</fb>
    <v>0</v>
  </rv>
  <rv s="0">
    <fb>10323.049999999999</fb>
    <v>1</v>
  </rv>
  <rv s="0">
    <fb>1187.0999999999999</fb>
    <v>1</v>
  </rv>
  <rv s="0">
    <fb>227.58240000000001</fb>
    <v>1</v>
  </rv>
  <rv s="0">
    <fb>332.02940000000001</fb>
    <v>1</v>
  </rv>
  <rv s="0">
    <fb>1762.1095</fb>
    <v>1</v>
  </rv>
  <rv s="0">
    <fb>44928</fb>
    <v>0</v>
  </rv>
  <rv s="0">
    <fb>1294.25</fb>
    <v>1</v>
  </rv>
  <rv s="0">
    <fb>45352</fb>
    <v>0</v>
  </rv>
  <rv s="0">
    <fb>22326.9</fb>
    <v>1</v>
  </rv>
  <rv s="0">
    <fb>43038</fb>
    <v>0</v>
  </rv>
  <rv s="0">
    <fb>10452.5</fb>
    <v>1</v>
  </rv>
  <rv s="0">
    <fb>1173.4000000000001</fb>
    <v>1</v>
  </rv>
  <rv s="0">
    <fb>217.6241</fb>
    <v>1</v>
  </rv>
  <rv s="0">
    <fb>331.59829999999999</fb>
    <v>1</v>
  </rv>
  <rv s="0">
    <fb>1781.0619999999999</fb>
    <v>1</v>
  </rv>
  <rv s="0">
    <fb>44935</fb>
    <v>0</v>
  </rv>
  <rv s="0">
    <fb>1281.7</fb>
    <v>1</v>
  </rv>
  <rv s="0">
    <fb>45383</fb>
    <v>0</v>
  </rv>
  <rv s="0">
    <fb>22604.85</fb>
    <v>1</v>
  </rv>
  <rv s="0">
    <fb>43045</fb>
    <v>0</v>
  </rv>
  <rv s="0">
    <fb>10321.75</fb>
    <v>1</v>
  </rv>
  <rv s="0">
    <fb>1176.45</fb>
    <v>1</v>
  </rv>
  <rv s="0">
    <fb>209.45750000000001</fb>
    <v>1</v>
  </rv>
  <rv s="0">
    <fb>332.22840000000002</fb>
    <v>1</v>
  </rv>
  <rv s="0">
    <fb>1704.8210999999999</fb>
    <v>1</v>
  </rv>
  <rv s="0">
    <fb>44942</fb>
    <v>0</v>
  </rv>
  <rv s="0">
    <fb>1231.0999999999999</fb>
    <v>1</v>
  </rv>
  <rv s="0">
    <fb>45413</fb>
    <v>0</v>
  </rv>
  <rv s="0">
    <fb>22530.7</fb>
    <v>1</v>
  </rv>
  <rv s="0">
    <fb>43052</fb>
    <v>0</v>
  </rv>
  <rv s="0">
    <fb>10283.6</fb>
    <v>1</v>
  </rv>
  <rv s="0">
    <fb>1171.0999999999999</fb>
    <v>1</v>
  </rv>
  <rv s="0">
    <fb>212.95750000000001</fb>
    <v>1</v>
  </rv>
  <rv s="0">
    <fb>327.18810000000002</fb>
    <v>1</v>
  </rv>
  <rv s="0">
    <fb>1712.4308000000001</fb>
    <v>1</v>
  </rv>
  <rv s="0">
    <fb>44949</fb>
    <v>0</v>
  </rv>
  <rv s="0">
    <fb>1212.95</fb>
    <v>1</v>
  </rv>
  <rv s="0">
    <fb>45444</fb>
    <v>0</v>
  </rv>
  <rv s="0">
    <fb>24010.6</fb>
    <v>1</v>
  </rv>
  <rv s="0">
    <fb>43059</fb>
    <v>0</v>
  </rv>
  <rv s="0">
    <fb>10389.700000000001</fb>
    <v>1</v>
  </rv>
  <rv s="0">
    <fb>1160.05</fb>
    <v>1</v>
  </rv>
  <rv s="0">
    <fb>213.91579999999999</fb>
    <v>1</v>
  </rv>
  <rv s="0">
    <fb>331.53199999999998</fb>
    <v>1</v>
  </rv>
  <rv s="0">
    <fb>1743.0612000000001</fb>
    <v>1</v>
  </rv>
  <rv s="0">
    <fb>44956</fb>
    <v>0</v>
  </rv>
  <rv s="0">
    <fb>1136.0999999999999</fb>
    <v>1</v>
  </rv>
  <rv s="0">
    <fb>45474</fb>
    <v>0</v>
  </rv>
  <rv s="0">
    <fb>24951.15</fb>
    <v>1</v>
  </rv>
  <rv s="0">
    <fb>43066</fb>
    <v>0</v>
  </rv>
  <rv s="0">
    <fb>10121.799999999999</fb>
    <v>1</v>
  </rv>
  <rv s="0">
    <fb>331.99619999999999</fb>
    <v>1</v>
  </rv>
  <rv s="0">
    <fb>1705.5868</fb>
    <v>1</v>
  </rv>
  <rv s="0">
    <fb>44963</fb>
    <v>0</v>
  </rv>
  <rv s="0">
    <fb>1161.8</fb>
    <v>1</v>
  </rv>
  <rv s="0">
    <fb>45505</fb>
    <v>0</v>
  </rv>
  <rv s="0">
    <fb>25235.9</fb>
    <v>1</v>
  </rv>
  <rv s="0">
    <fb>43073</fb>
    <v>0</v>
  </rv>
  <rv s="0">
    <fb>10265.65</fb>
    <v>1</v>
  </rv>
  <rv s="0">
    <fb>1134.3499999999999</fb>
    <v>1</v>
  </rv>
  <rv s="0">
    <fb>209.70750000000001</fb>
    <v>1</v>
  </rv>
  <rv s="0">
    <fb>331.26670000000001</fb>
    <v>1</v>
  </rv>
  <rv s="0">
    <fb>1709.6070999999999</fb>
    <v>1</v>
  </rv>
  <rv s="0">
    <fb>44970</fb>
    <v>0</v>
  </rv>
  <rv s="0">
    <fb>1080.7</fb>
    <v>1</v>
  </rv>
  <rv s="0">
    <fb>45536</fb>
    <v>0</v>
  </rv>
  <rv s="0">
    <fb>25810.85</fb>
    <v>1</v>
  </rv>
  <rv s="0">
    <fb>43080</fb>
    <v>0</v>
  </rv>
  <rv s="0">
    <fb>10333.25</fb>
    <v>1</v>
  </rv>
  <rv s="0">
    <fb>1119.95</fb>
    <v>1</v>
  </rv>
  <rv s="0">
    <fb>208.6242</fb>
    <v>1</v>
  </rv>
  <rv s="0">
    <fb>337.76609999999999</fb>
    <v>1</v>
  </rv>
  <rv s="0">
    <fb>1763.5931</fb>
    <v>1</v>
  </rv>
  <rv s="0">
    <fb>44977</fb>
    <v>0</v>
  </rv>
  <rv s="0">
    <fb>1016.9</fb>
    <v>1</v>
  </rv>
  <rv s="0">
    <fb>45566</fb>
    <v>0</v>
  </rv>
  <rv s="0">
    <fb>24205.35</fb>
    <v>1</v>
  </rv>
  <rv s="0">
    <fb>43087</fb>
    <v>0</v>
  </rv>
  <rv s="0">
    <fb>10493</fb>
    <v>1</v>
  </rv>
  <rv s="0">
    <fb>1136.75</fb>
    <v>1</v>
  </rv>
  <rv s="0">
    <fb>209.7492</fb>
    <v>1</v>
  </rv>
  <rv s="0">
    <fb>346.55340000000001</fb>
    <v>1</v>
  </rv>
  <rv s="0">
    <fb>1726.7888</fb>
    <v>1</v>
  </rv>
  <rv s="0">
    <fb>44984</fb>
    <v>0</v>
  </rv>
  <rv s="0">
    <fb>1079.5</fb>
    <v>1</v>
  </rv>
  <rv s="0">
    <fb>45597</fb>
    <v>0</v>
  </rv>
  <rv s="0">
    <fb>24131.1</fb>
    <v>1</v>
  </rv>
  <rv s="0">
    <fb>43095</fb>
    <v>0</v>
  </rv>
  <rv s="0">
    <fb>43129</fb>
    <v>0</v>
  </rv>
  <rv s="0">
    <fb>1138.3</fb>
    <v>1</v>
  </rv>
  <rv s="0">
    <fb>205.70750000000001</fb>
    <v>1</v>
  </rv>
  <rv s="0">
    <fb>330.90199999999999</fb>
    <v>1</v>
  </rv>
  <rv s="0">
    <fb>1755.8877</fb>
    <v>1</v>
  </rv>
  <rv s="0">
    <fb>44991</fb>
    <v>0</v>
  </rv>
  <rv s="0">
    <fb>1042.45</fb>
    <v>1</v>
  </rv>
  <rv s="0">
    <fb>45627</fb>
    <v>0</v>
  </rv>
  <rv s="0">
    <fb>23644.799999999999</fb>
    <v>1</v>
  </rv>
  <rv s="0">
    <fb>10558.85</fb>
    <v>1</v>
  </rv>
  <rv s="0">
    <fb>43136</fb>
    <v>0</v>
  </rv>
  <rv s="0">
    <fb>1131.55</fb>
    <v>1</v>
  </rv>
  <rv s="0">
    <fb>334.15159999999997</fb>
    <v>1</v>
  </rv>
  <rv s="0">
    <fb>1785.0344</fb>
    <v>1</v>
  </rv>
  <rv s="0">
    <fb>44998</fb>
    <v>0</v>
  </rv>
  <rv s="0">
    <fb>1042.6500000000001</fb>
    <v>1</v>
  </rv>
  <rv s="0">
    <fb>45658</fb>
    <v>0</v>
  </rv>
  <rv s="0">
    <fb>23508.400000000001</fb>
    <v>1</v>
  </rv>
  <rv s="0">
    <fb>43108</fb>
    <v>0</v>
  </rv>
  <rv s="0">
    <fb>10681.25</fb>
    <v>1</v>
  </rv>
  <rv s="0">
    <fb>43143</fb>
    <v>0</v>
  </rv>
  <rv s="0">
    <fb>1143.7</fb>
    <v>1</v>
  </rv>
  <rv s="0">
    <fb>205.45750000000001</fb>
    <v>1</v>
  </rv>
  <rv s="0">
    <fb>323.17570000000001</fb>
    <v>1</v>
  </rv>
  <rv s="0">
    <fb>1844.3807999999999</fb>
    <v>1</v>
  </rv>
  <rv s="0">
    <fb>45005</fb>
    <v>0</v>
  </rv>
  <rv s="0">
    <fb>45689</fb>
    <v>0</v>
  </rv>
  <rv s="0">
    <fb>22124.7</fb>
    <v>1</v>
  </rv>
  <rv s="0">
    <fb>43115</fb>
    <v>0</v>
  </rv>
  <rv s="0">
    <fb>10894.7</fb>
    <v>1</v>
  </rv>
  <rv s="0">
    <fb>43150</fb>
    <v>0</v>
  </rv>
  <rv s="0">
    <fb>1101.9000000000001</fb>
    <v>1</v>
  </rv>
  <rv s="0">
    <fb>204.58250000000001</fb>
    <v>1</v>
  </rv>
  <rv s="0">
    <fb>324.00470000000001</fb>
    <v>1</v>
  </rv>
  <rv s="0">
    <fb>1796.8558</fb>
    <v>1</v>
  </rv>
  <rv s="0">
    <fb>45012</fb>
    <v>0</v>
  </rv>
  <rv s="0">
    <fb>1008.35</fb>
    <v>1</v>
  </rv>
  <rv s="0">
    <fb>45717</fb>
    <v>0</v>
  </rv>
  <rv s="0">
    <fb>23519.35</fb>
    <v>1</v>
  </rv>
  <rv s="0">
    <fb>43122</fb>
    <v>0</v>
  </rv>
  <rv s="0">
    <fb>11069.65</fb>
    <v>1</v>
  </rv>
  <rv s="0">
    <fb>43157</fb>
    <v>0</v>
  </rv>
  <rv s="0">
    <fb>1119.5999999999999</fb>
    <v>1</v>
  </rv>
  <rv s="0">
    <fb>324.86689999999999</fb>
    <v>1</v>
  </rv>
  <rv s="0">
    <fb>1788.241</fb>
    <v>1</v>
  </rv>
  <rv s="0">
    <fb>45019</fb>
    <v>0</v>
  </rv>
  <rv s="0">
    <fb>1086.75</fb>
    <v>1</v>
  </rv>
  <rv s="0">
    <fb>45748</fb>
    <v>0</v>
  </rv>
  <rv s="0">
    <fb>24334.2</fb>
    <v>1</v>
  </rv>
  <rv s="0">
    <fb>10760.6</fb>
    <v>1</v>
  </rv>
  <rv s="0">
    <fb>43164</fb>
    <v>0</v>
  </rv>
  <rv s="0">
    <fb>1127.75</fb>
    <v>1</v>
  </rv>
  <rv s="0">
    <fb>205.6242</fb>
    <v>1</v>
  </rv>
  <rv s="0">
    <fb>320.98719999999997</fb>
    <v>1</v>
  </rv>
  <rv s="0">
    <fb>1732.3884</fb>
    <v>1</v>
  </rv>
  <rv s="0">
    <fb>45026</fb>
    <v>0</v>
  </rv>
  <rv s="0">
    <fb>1082.6500000000001</fb>
    <v>1</v>
  </rv>
  <rv s="0">
    <fb>45778</fb>
    <v>0</v>
  </rv>
  <rv s="0">
    <fb>24750.7</fb>
    <v>1</v>
  </rv>
  <rv s="0">
    <fb>10454.950000000001</fb>
    <v>1</v>
  </rv>
  <rv s="0">
    <fb>43171</fb>
    <v>0</v>
  </rv>
  <rv s="0">
    <fb>1125.45</fb>
    <v>1</v>
  </rv>
  <rv s="0">
    <fb>210.1242</fb>
    <v>1</v>
  </rv>
  <rv s="0">
    <fb>332.9579</fb>
    <v>1</v>
  </rv>
  <rv s="0">
    <fb>1696.4456</fb>
    <v>1</v>
  </rv>
  <rv s="0">
    <fb>45033</fb>
    <v>0</v>
  </rv>
  <rv s="0">
    <fb>1146.8499999999999</fb>
    <v>1</v>
  </rv>
  <rv s="0">
    <fb>45809</fb>
    <v>0</v>
  </rv>
  <rv s="0">
    <fb>25517.05</fb>
    <v>1</v>
  </rv>
  <rv s="0">
    <fb>10452.299999999999</fb>
    <v>1</v>
  </rv>
  <rv s="0">
    <fb>43178</fb>
    <v>0</v>
  </rv>
  <rv s="0">
    <fb>1107.6500000000001</fb>
    <v>1</v>
  </rv>
  <rv s="0">
    <fb>202.58250000000001</fb>
    <v>1</v>
  </rv>
  <rv s="0">
    <fb>306.29739999999998</fb>
    <v>1</v>
  </rv>
  <rv s="0">
    <fb>1750.6709000000001</fb>
    <v>1</v>
  </rv>
  <rv s="0">
    <fb>45040</fb>
    <v>0</v>
  </rv>
  <rv s="0">
    <fb>1153.55</fb>
    <v>1</v>
  </rv>
  <rv s="0">
    <fb>45839</fb>
    <v>0</v>
  </rv>
  <rv s="0">
    <fb>24768.35</fb>
    <v>1</v>
  </rv>
  <rv s="0">
    <fb>10491.05</fb>
    <v>1</v>
  </rv>
  <rv s="0">
    <fb>43185</fb>
    <v>0</v>
  </rv>
  <rv s="0">
    <fb>1120.7</fb>
    <v>1</v>
  </rv>
  <rv s="0">
    <fb>213.70750000000001</fb>
    <v>1</v>
  </rv>
  <rv s="0">
    <fb>334.38380000000001</fb>
    <v>1</v>
  </rv>
  <rv s="0">
    <fb>1682.9012</fb>
    <v>1</v>
  </rv>
  <rv s="0">
    <fb>45048</fb>
    <v>0</v>
  </rv>
  <rv s="0">
    <fb>1209.5</fb>
    <v>1</v>
  </rv>
  <rv s="0">
    <fb>45870</fb>
    <v>0</v>
  </rv>
  <rv s="0">
    <fb>24631.3</fb>
    <v>1</v>
  </rv>
  <rv s="0">
    <fb>10458.35</fb>
    <v>1</v>
  </rv>
  <rv s="0">
    <fb>43192</fb>
    <v>0</v>
  </rv>
  <rv s="0">
    <fb>1143.8</fb>
    <v>1</v>
  </rv>
  <rv s="0">
    <fb>220.8741</fb>
    <v>1</v>
  </rv>
  <rv s="0">
    <fb>332.16199999999998</fb>
    <v>1</v>
  </rv>
  <rv s="0">
    <fb>1719.8490999999999</fb>
    <v>1</v>
  </rv>
  <rv s="0">
    <fb>45054</fb>
    <v>0</v>
  </rv>
  <rv s="0">
    <fb>1301.05</fb>
    <v>1</v>
  </rv>
  <rv s="0">
    <fb>10226.85</fb>
    <v>1</v>
  </rv>
  <rv s="0">
    <fb>43199</fb>
    <v>0</v>
  </rv>
  <rv s="0">
    <fb>1162.8</fb>
    <v>1</v>
  </rv>
  <rv s="0">
    <fb>226.6241</fb>
    <v>1</v>
  </rv>
  <rv s="0">
    <fb>325.1653</fb>
    <v>1</v>
  </rv>
  <rv s="0">
    <fb>1680.9389000000001</fb>
    <v>1</v>
  </rv>
  <rv s="0">
    <fb>45061</fb>
    <v>0</v>
  </rv>
  <rv s="0">
    <fb>1403.65</fb>
    <v>1</v>
  </rv>
  <rv s="0">
    <fb>10195.15</fb>
    <v>1</v>
  </rv>
  <rv s="0">
    <fb>43206</fb>
    <v>0</v>
  </rv>
  <rv s="0">
    <fb>1159.0999999999999</fb>
    <v>1</v>
  </rv>
  <rv s="0">
    <fb>224.20740000000001</fb>
    <v>1</v>
  </rv>
  <rv s="0">
    <fb>324.20370000000003</fb>
    <v>1</v>
  </rv>
  <rv s="0">
    <fb>1695.7276999999999</fb>
    <v>1</v>
  </rv>
  <rv s="0">
    <fb>45068</fb>
    <v>0</v>
  </rv>
  <rv s="0">
    <fb>1507.4</fb>
    <v>1</v>
  </rv>
  <rv s="0">
    <fb>9998.0499999999993</fb>
    <v>1</v>
  </rv>
  <rv s="0">
    <fb>43213</fb>
    <v>0</v>
  </rv>
  <rv s="0">
    <fb>1184.45</fb>
    <v>1</v>
  </rv>
  <rv s="0">
    <fb>232.9991</fb>
    <v>1</v>
  </rv>
  <rv s="0">
    <fb>319.1302</fb>
    <v>1</v>
  </rv>
  <rv s="0">
    <fb>1687.3522</fb>
    <v>1</v>
  </rv>
  <rv s="0">
    <fb>45075</fb>
    <v>0</v>
  </rv>
  <rv s="0">
    <fb>1460.45</fb>
    <v>1</v>
  </rv>
  <rv s="0">
    <fb>43220</fb>
    <v>0</v>
  </rv>
  <rv s="0">
    <fb>1194.25</fb>
    <v>1</v>
  </rv>
  <rv s="0">
    <fb>226.54079999999999</fb>
    <v>1</v>
  </rv>
  <rv s="0">
    <fb>334.68220000000002</fb>
    <v>1</v>
  </rv>
  <rv s="0">
    <fb>1712.9573</fb>
    <v>1</v>
  </rv>
  <rv s="0">
    <fb>45082</fb>
    <v>0</v>
  </rv>
  <rv s="0">
    <fb>1417</fb>
    <v>1</v>
  </rv>
  <rv s="0">
    <fb>10331.6</fb>
    <v>1</v>
  </rv>
  <rv s="0">
    <fb>43227</fb>
    <v>0</v>
  </rv>
  <rv s="0">
    <fb>1289.5999999999999</fb>
    <v>1</v>
  </rv>
  <rv s="0">
    <fb>231.29069999999999</fb>
    <v>1</v>
  </rv>
  <rv s="0">
    <fb>340.6841</fb>
    <v>1</v>
  </rv>
  <rv s="0">
    <fb>1828.1084000000001</fb>
    <v>1</v>
  </rv>
  <rv s="0">
    <fb>45089</fb>
    <v>0</v>
  </rv>
  <rv s="0">
    <fb>1418.05</fb>
    <v>1</v>
  </rv>
  <rv s="0">
    <fb>10480.6</fb>
    <v>1</v>
  </rv>
  <rv s="0">
    <fb>43234</fb>
    <v>0</v>
  </rv>
  <rv s="0">
    <fb>1306.95</fb>
    <v>1</v>
  </rv>
  <rv s="0">
    <fb>233.6241</fb>
    <v>1</v>
  </rv>
  <rv s="0">
    <fb>336.2407</fb>
    <v>1</v>
  </rv>
  <rv s="0">
    <fb>1835.3353</fb>
    <v>1</v>
  </rv>
  <rv s="0">
    <fb>45096</fb>
    <v>0</v>
  </rv>
  <rv s="0">
    <fb>1421.2</fb>
    <v>1</v>
  </rv>
  <rv s="0">
    <fb>10564.05</fb>
    <v>1</v>
  </rv>
  <rv s="0">
    <fb>43241</fb>
    <v>0</v>
  </rv>
  <rv s="0">
    <fb>1289.6500000000001</fb>
    <v>1</v>
  </rv>
  <rv s="0">
    <fb>246.749</fb>
    <v>1</v>
  </rv>
  <rv s="0">
    <fb>328.1497</fb>
    <v>1</v>
  </rv>
  <rv s="0">
    <fb>1839.9776999999999</fb>
    <v>1</v>
  </rv>
  <rv s="0">
    <fb>45103</fb>
    <v>0</v>
  </rv>
  <rv s="0">
    <fb>1428.9</fb>
    <v>1</v>
  </rv>
  <rv s="0">
    <fb>10692.3</fb>
    <v>1</v>
  </rv>
  <rv s="0">
    <fb>43248</fb>
    <v>0</v>
  </rv>
  <rv s="0">
    <fb>1293.5</fb>
    <v>1</v>
  </rv>
  <rv s="0">
    <fb>241.124</fb>
    <v>1</v>
  </rv>
  <rv s="0">
    <fb>322.44619999999998</fb>
    <v>1</v>
  </rv>
  <rv s="0">
    <fb>1833.7559000000001</fb>
    <v>1</v>
  </rv>
  <rv s="0">
    <fb>45110</fb>
    <v>0</v>
  </rv>
  <rv s="0">
    <fb>1448.45</fb>
    <v>1</v>
  </rv>
  <rv s="0">
    <fb>10618.25</fb>
    <v>1</v>
  </rv>
  <rv s="0">
    <fb>43255</fb>
    <v>0</v>
  </rv>
  <rv s="0">
    <fb>1277.4000000000001</fb>
    <v>1</v>
  </rv>
  <rv s="0">
    <fb>238.04069999999999</fb>
    <v>1</v>
  </rv>
  <rv s="0">
    <fb>315.41629999999998</fb>
    <v>1</v>
  </rv>
  <rv s="0">
    <fb>1835.9575</fb>
    <v>1</v>
  </rv>
  <rv s="0">
    <fb>45117</fb>
    <v>0</v>
  </rv>
  <rv s="0">
    <fb>1425.7</fb>
    <v>1</v>
  </rv>
  <rv s="0">
    <fb>10806.5</fb>
    <v>1</v>
  </rv>
  <rv s="0">
    <fb>43262</fb>
    <v>0</v>
  </rv>
  <rv s="0">
    <fb>1281.05</fb>
    <v>1</v>
  </rv>
  <rv s="0">
    <fb>242.999</fb>
    <v>1</v>
  </rv>
  <rv s="0">
    <fb>332.29469999999998</fb>
    <v>1</v>
  </rv>
  <rv s="0">
    <fb>1857.9730999999999</fb>
    <v>1</v>
  </rv>
  <rv s="0">
    <fb>45124</fb>
    <v>0</v>
  </rv>
  <rv s="0">
    <fb>1499.9</fb>
    <v>1</v>
  </rv>
  <rv s="0">
    <fb>10596.4</fb>
    <v>1</v>
  </rv>
  <rv s="0">
    <fb>43269</fb>
    <v>0</v>
  </rv>
  <rv s="0">
    <fb>1268.2</fb>
    <v>1</v>
  </rv>
  <rv s="0">
    <fb>237.29069999999999</fb>
    <v>1</v>
  </rv>
  <rv s="0">
    <fb>307.65690000000001</fb>
    <v>1</v>
  </rv>
  <rv s="0">
    <fb>1864.0034000000001</fb>
    <v>1</v>
  </rv>
  <rv s="0">
    <fb>45131</fb>
    <v>0</v>
  </rv>
  <rv s="0">
    <fb>1575.05</fb>
    <v>1</v>
  </rv>
  <rv s="0">
    <fb>10605.15</fb>
    <v>1</v>
  </rv>
  <rv s="0">
    <fb>43276</fb>
    <v>0</v>
  </rv>
  <rv s="0">
    <fb>1264.0999999999999</fb>
    <v>1</v>
  </rv>
  <rv s="0">
    <fb>234.3741</fb>
    <v>1</v>
  </rv>
  <rv s="0">
    <fb>293.86239999999998</fb>
    <v>1</v>
  </rv>
  <rv s="0">
    <fb>1820.7380000000001</fb>
    <v>1</v>
  </rv>
  <rv s="0">
    <fb>45138</fb>
    <v>0</v>
  </rv>
  <rv s="0">
    <fb>1583.35</fb>
    <v>1</v>
  </rv>
  <rv s="0">
    <fb>10696.2</fb>
    <v>1</v>
  </rv>
  <rv s="0">
    <fb>43283</fb>
    <v>0</v>
  </rv>
  <rv s="0">
    <fb>1322.8</fb>
    <v>1</v>
  </rv>
  <rv s="0">
    <fb>246.999</fb>
    <v>1</v>
  </rv>
  <rv s="0">
    <fb>319.495</fb>
    <v>1</v>
  </rv>
  <rv s="0">
    <fb>1853.4264000000001</fb>
    <v>1</v>
  </rv>
  <rv s="0">
    <fb>45145</fb>
    <v>0</v>
  </rv>
  <rv s="0">
    <fb>1544.85</fb>
    <v>1</v>
  </rv>
  <rv s="0">
    <fb>10767.65</fb>
    <v>1</v>
  </rv>
  <rv s="0">
    <fb>43290</fb>
    <v>0</v>
  </rv>
  <rv s="0">
    <fb>1368.5</fb>
    <v>1</v>
  </rv>
  <rv s="0">
    <fb>249.5823</fb>
    <v>1</v>
  </rv>
  <rv s="0">
    <fb>328.44810000000001</fb>
    <v>1</v>
  </rv>
  <rv s="0">
    <fb>1746.4593</fb>
    <v>1</v>
  </rv>
  <rv s="0">
    <fb>45152</fb>
    <v>0</v>
  </rv>
  <rv s="0">
    <fb>1498.05</fb>
    <v>1</v>
  </rv>
  <rv s="0">
    <fb>10817.7</fb>
    <v>1</v>
  </rv>
  <rv s="0">
    <fb>43297</fb>
    <v>0</v>
  </rv>
  <rv s="0">
    <fb>1396.9</fb>
    <v>1</v>
  </rv>
  <rv s="0">
    <fb>257.99900000000002</fb>
    <v>1</v>
  </rv>
  <rv s="0">
    <fb>316.9085</fb>
    <v>1</v>
  </rv>
  <rv s="0">
    <fb>1809.1559</fb>
    <v>1</v>
  </rv>
  <rv s="0">
    <fb>45159</fb>
    <v>0</v>
  </rv>
  <rv s="0">
    <fb>1515.55</fb>
    <v>1</v>
  </rv>
  <rv s="0">
    <fb>10821.85</fb>
    <v>1</v>
  </rv>
  <rv s="0">
    <fb>43304</fb>
    <v>0</v>
  </rv>
  <rv s="0">
    <fb>1433.25</fb>
    <v>1</v>
  </rv>
  <rv s="0">
    <fb>265.41559999999998</fb>
    <v>1</v>
  </rv>
  <rv s="0">
    <fb>316.70960000000002</fb>
    <v>1</v>
  </rv>
  <rv s="0">
    <fb>1804.1306</fb>
    <v>1</v>
  </rv>
  <rv s="0">
    <fb>45166</fb>
    <v>0</v>
  </rv>
  <rv s="0">
    <fb>1583.2</fb>
    <v>1</v>
  </rv>
  <rv s="0">
    <fb>43311</fb>
    <v>0</v>
  </rv>
  <rv s="0">
    <fb>1411.35</fb>
    <v>1</v>
  </rv>
  <rv s="0">
    <fb>261.91559999999998</fb>
    <v>1</v>
  </rv>
  <rv s="0">
    <fb>316.27850000000001</fb>
    <v>1</v>
  </rv>
  <rv s="0">
    <fb>1762.7317</fb>
    <v>1</v>
  </rv>
  <rv s="0">
    <fb>45173</fb>
    <v>0</v>
  </rv>
  <rv s="0">
    <fb>1580.8</fb>
    <v>1</v>
  </rv>
  <rv s="0">
    <fb>10772.65</fb>
    <v>1</v>
  </rv>
  <rv s="0">
    <fb>43318</fb>
    <v>0</v>
  </rv>
  <rv s="0">
    <fb>1418.1</fb>
    <v>1</v>
  </rv>
  <rv s="0">
    <fb>273.3322</fb>
    <v>1</v>
  </rv>
  <rv s="0">
    <fb>346.45389999999998</fb>
    <v>1</v>
  </rv>
  <rv s="0">
    <fb>1796.7601</fb>
    <v>1</v>
  </rv>
  <rv s="0">
    <fb>45180</fb>
    <v>0</v>
  </rv>
  <rv s="0">
    <fb>1535.15</fb>
    <v>1</v>
  </rv>
  <rv s="0">
    <fb>11018.9</fb>
    <v>1</v>
  </rv>
  <rv s="0">
    <fb>43325</fb>
    <v>0</v>
  </rv>
  <rv s="0">
    <fb>1399.8</fb>
    <v>1</v>
  </rv>
  <rv s="0">
    <fb>277.91559999999998</fb>
    <v>1</v>
  </rv>
  <rv s="0">
    <fb>336.04169999999999</fb>
    <v>1</v>
  </rv>
  <rv s="0">
    <fb>1802.2162000000001</fb>
    <v>1</v>
  </rv>
  <rv s="0">
    <fb>45187</fb>
    <v>0</v>
  </rv>
  <rv s="0">
    <fb>1549.15</fb>
    <v>1</v>
  </rv>
  <rv s="0">
    <fb>11010.2</fb>
    <v>1</v>
  </rv>
  <rv s="0">
    <fb>43332</fb>
    <v>0</v>
  </rv>
  <rv s="0">
    <fb>1392.5</fb>
    <v>1</v>
  </rv>
  <rv s="0">
    <fb>279.66550000000001</fb>
    <v>1</v>
  </rv>
  <rv s="0">
    <fb>336.83760000000001</fb>
    <v>1</v>
  </rv>
  <rv s="0">
    <fb>1734.7336</fb>
    <v>1</v>
  </rv>
  <rv s="0">
    <fb>45194</fb>
    <v>0</v>
  </rv>
  <rv s="0">
    <fb>1485.8</fb>
    <v>1</v>
  </rv>
  <rv s="0">
    <fb>11278.35</fb>
    <v>1</v>
  </rv>
  <rv s="0">
    <fb>43339</fb>
    <v>0</v>
  </rv>
  <rv s="0">
    <fb>1371.1</fb>
    <v>1</v>
  </rv>
  <rv s="0">
    <fb>278.74889999999999</fb>
    <v>1</v>
  </rv>
  <rv s="0">
    <fb>342.74</fb>
    <v>1</v>
  </rv>
  <rv s="0">
    <fb>1769.9106999999999</fb>
    <v>1</v>
  </rv>
  <rv s="0">
    <fb>45202</fb>
    <v>0</v>
  </rv>
  <rv s="0">
    <fb>1506.45</fb>
    <v>1</v>
  </rv>
  <rv s="0">
    <fb>11360.8</fb>
    <v>1</v>
  </rv>
  <rv s="0">
    <fb>43346</fb>
    <v>0</v>
  </rv>
  <rv s="0">
    <fb>1317.35</fb>
    <v>1</v>
  </rv>
  <rv s="0">
    <fb>263.16559999999998</fb>
    <v>1</v>
  </rv>
  <rv s="0">
    <fb>328.94549999999998</fb>
    <v>1</v>
  </rv>
  <rv s="0">
    <fb>1769.9585</fb>
    <v>1</v>
  </rv>
  <rv s="0">
    <fb>45208</fb>
    <v>0</v>
  </rv>
  <rv s="0">
    <fb>1455.4</fb>
    <v>1</v>
  </rv>
  <rv s="0">
    <fb>11429.5</fb>
    <v>1</v>
  </rv>
  <rv s="0">
    <fb>43353</fb>
    <v>0</v>
  </rv>
  <rv s="0">
    <fb>1331</fb>
    <v>1</v>
  </rv>
  <rv s="0">
    <fb>259.12400000000002</fb>
    <v>1</v>
  </rv>
  <rv s="0">
    <fb>318.99759999999998</fb>
    <v>1</v>
  </rv>
  <rv s="0">
    <fb>1674.7171000000001</fb>
    <v>1</v>
  </rv>
  <rv s="0">
    <fb>45215</fb>
    <v>0</v>
  </rv>
  <rv s="0">
    <fb>1458.6</fb>
    <v>1</v>
  </rv>
  <rv s="0">
    <fb>11470.75</fb>
    <v>1</v>
  </rv>
  <rv s="0">
    <fb>43360</fb>
    <v>0</v>
  </rv>
  <rv s="0">
    <fb>1303.0999999999999</fb>
    <v>1</v>
  </rv>
  <rv s="0">
    <fb>250.41569999999999</fb>
    <v>1</v>
  </rv>
  <rv s="0">
    <fb>296.01780000000002</fb>
    <v>1</v>
  </rv>
  <rv s="0">
    <fb>1658.2533000000001</fb>
    <v>1</v>
  </rv>
  <rv s="0">
    <fb>45222</fb>
    <v>0</v>
  </rv>
  <rv s="0">
    <fb>1411.8</fb>
    <v>1</v>
  </rv>
  <rv s="0">
    <fb>11557.1</fb>
    <v>1</v>
  </rv>
  <rv s="0">
    <fb>43367</fb>
    <v>0</v>
  </rv>
  <rv s="0">
    <fb>1294.05</fb>
    <v>1</v>
  </rv>
  <rv s="0">
    <fb>244.04069999999999</fb>
    <v>1</v>
  </rv>
  <rv s="0">
    <fb>304.63940000000002</fb>
    <v>1</v>
  </rv>
  <rv s="0">
    <fb>1662.5128</fb>
    <v>1</v>
  </rv>
  <rv s="0">
    <fb>45229</fb>
    <v>0</v>
  </rv>
  <rv s="0">
    <fb>1464.1</fb>
    <v>1</v>
  </rv>
  <rv s="0">
    <fb>1207.9000000000001</fb>
    <v>1</v>
  </rv>
  <rv s="0">
    <fb>223.08240000000001</fb>
    <v>1</v>
  </rv>
  <rv s="0">
    <fb>266.0745</fb>
    <v>1</v>
  </rv>
  <rv s="0">
    <fb>1642.7945</fb>
    <v>1</v>
  </rv>
  <rv s="0">
    <fb>45236</fb>
    <v>0</v>
  </rv>
  <rv s="0">
    <fb>1502.95</fb>
    <v>1</v>
  </rv>
  <rv s="0">
    <fb>11589.1</fb>
    <v>1</v>
  </rv>
  <rv s="0">
    <fb>43381</fb>
    <v>0</v>
  </rv>
  <rv s="0">
    <fb>1261.5</fb>
    <v>1</v>
  </rv>
  <rv s="0">
    <fb>236.95740000000001</fb>
    <v>1</v>
  </rv>
  <rv s="0">
    <fb>279.83580000000001</fb>
    <v>1</v>
  </rv>
  <rv s="0">
    <fb>1656.626</fb>
    <v>1</v>
  </rv>
  <rv s="0">
    <fb>45242</fb>
    <v>0</v>
  </rv>
  <rv s="0">
    <fb>1539.65</fb>
    <v>1</v>
  </rv>
  <rv s="0">
    <fb>11515.2</fb>
    <v>1</v>
  </rv>
  <rv s="0">
    <fb>43388</fb>
    <v>0</v>
  </rv>
  <rv s="0">
    <fb>1237.95</fb>
    <v>1</v>
  </rv>
  <rv s="0">
    <fb>236.2491</fb>
    <v>1</v>
  </rv>
  <rv s="0">
    <fb>276.05560000000003</fb>
    <v>1</v>
  </rv>
  <rv s="0">
    <fb>1639.0614</fb>
    <v>1</v>
  </rv>
  <rv s="0">
    <fb>45250</fb>
    <v>0</v>
  </rv>
  <rv s="0">
    <fb>1482.5</fb>
    <v>1</v>
  </rv>
  <rv s="0">
    <fb>11143.1</fb>
    <v>1</v>
  </rv>
  <rv s="0">
    <fb>43395</fb>
    <v>0</v>
  </rv>
  <rv s="0">
    <fb>1189.45</fb>
    <v>1</v>
  </rv>
  <rv s="0">
    <fb>235.08240000000001</fb>
    <v>1</v>
  </rv>
  <rv s="0">
    <fb>243.2937</fb>
    <v>1</v>
  </rv>
  <rv s="0">
    <fb>1576.4604999999999</fb>
    <v>1</v>
  </rv>
  <rv s="0">
    <fb>45258</fb>
    <v>0</v>
  </rv>
  <rv s="0">
    <fb>1497.75</fb>
    <v>1</v>
  </rv>
  <rv s="0">
    <fb>43402</fb>
    <v>0</v>
  </rv>
  <rv s="0">
    <fb>1246.1500000000001</fb>
    <v>1</v>
  </rv>
  <rv s="0">
    <fb>253.624</fb>
    <v>1</v>
  </rv>
  <rv s="0">
    <fb>256.92239999999998</fb>
    <v>1</v>
  </rv>
  <rv s="0">
    <fb>1534.7266</fb>
    <v>1</v>
  </rv>
  <rv s="0">
    <fb>45264</fb>
    <v>0</v>
  </rv>
  <rv s="0">
    <fb>1489</fb>
    <v>1</v>
  </rv>
  <rv s="0">
    <fb>10316.450000000001</fb>
    <v>1</v>
  </rv>
  <rv s="0">
    <fb>43409</fb>
    <v>0</v>
  </rv>
  <rv s="0">
    <fb>1298.2</fb>
    <v>1</v>
  </rv>
  <rv s="0">
    <fb>257.49900000000002</fb>
    <v>1</v>
  </rv>
  <rv s="0">
    <fb>265.27870000000001</fb>
    <v>1</v>
  </rv>
  <rv s="0">
    <fb>1495.0028</fb>
    <v>1</v>
  </rv>
  <rv s="0">
    <fb>45271</fb>
    <v>0</v>
  </rv>
  <rv s="0">
    <fb>1478.9</fb>
    <v>1</v>
  </rv>
  <rv s="0">
    <fb>10472.5</fb>
    <v>1</v>
  </rv>
  <rv s="0">
    <fb>43416</fb>
    <v>0</v>
  </rv>
  <rv s="0">
    <fb>1320.45</fb>
    <v>1</v>
  </rv>
  <rv s="0">
    <fb>264.20729999999998</fb>
    <v>1</v>
  </rv>
  <rv s="0">
    <fb>277.97890000000001</fb>
    <v>1</v>
  </rv>
  <rv s="0">
    <fb>1541.3792000000001</fb>
    <v>1</v>
  </rv>
  <rv s="0">
    <fb>45278</fb>
    <v>0</v>
  </rv>
  <rv s="0">
    <fb>1465.6</fb>
    <v>1</v>
  </rv>
  <rv s="0">
    <fb>10303.549999999999</fb>
    <v>1</v>
  </rv>
  <rv s="0">
    <fb>43423</fb>
    <v>0</v>
  </rv>
  <rv s="0">
    <fb>1313.85</fb>
    <v>1</v>
  </rv>
  <rv s="0">
    <fb>261.24900000000002</fb>
    <v>1</v>
  </rv>
  <rv s="0">
    <fb>294.85719999999998</fb>
    <v>1</v>
  </rv>
  <rv s="0">
    <fb>1522.6659</fb>
    <v>1</v>
  </rv>
  <rv s="0">
    <fb>45286</fb>
    <v>0</v>
  </rv>
  <rv s="0">
    <fb>1490.5</fb>
    <v>1</v>
  </rv>
  <rv s="0">
    <fb>10030</fb>
    <v>1</v>
  </rv>
  <rv s="0">
    <fb>43430</fb>
    <v>0</v>
  </rv>
  <rv s="0">
    <fb>1344.9</fb>
    <v>1</v>
  </rv>
  <rv s="0">
    <fb>266.24889999999999</fb>
    <v>1</v>
  </rv>
  <rv s="0">
    <fb>304.80520000000001</fb>
    <v>1</v>
  </rv>
  <rv s="0">
    <fb>1435.7520999999999</fb>
    <v>1</v>
  </rv>
  <rv s="0">
    <fb>1498.75</fb>
    <v>1</v>
  </rv>
  <rv s="0">
    <fb>10553</fb>
    <v>1</v>
  </rv>
  <rv s="0">
    <fb>43437</fb>
    <v>0</v>
  </rv>
  <rv s="0">
    <fb>1318.6</fb>
    <v>1</v>
  </rv>
  <rv s="0">
    <fb>258.79059999999998</fb>
    <v>1</v>
  </rv>
  <rv s="0">
    <fb>295.15570000000002</fb>
    <v>1</v>
  </rv>
  <rv s="0">
    <fb>1488.4938999999999</fb>
    <v>1</v>
  </rv>
  <rv s="0">
    <fb>45299</fb>
    <v>0</v>
  </rv>
  <rv s="0">
    <fb>1484.55</fb>
    <v>1</v>
  </rv>
  <rv s="0">
    <fb>10585.2</fb>
    <v>1</v>
  </rv>
  <rv s="0">
    <fb>43444</fb>
    <v>0</v>
  </rv>
  <rv s="0">
    <fb>1340.05</fb>
    <v>1</v>
  </rv>
  <rv s="0">
    <fb>268.45729999999998</fb>
    <v>1</v>
  </rv>
  <rv s="0">
    <fb>303.77719999999999</fb>
    <v>1</v>
  </rv>
  <rv s="0">
    <fb>1534.3915999999999</fb>
    <v>1</v>
  </rv>
  <rv s="0">
    <fb>45306</fb>
    <v>0</v>
  </rv>
  <rv s="0">
    <fb>1460.5</fb>
    <v>1</v>
  </rv>
  <rv s="0">
    <fb>10682.2</fb>
    <v>1</v>
  </rv>
  <rv s="0">
    <fb>43451</fb>
    <v>0</v>
  </rv>
  <rv s="0">
    <fb>1387.8</fb>
    <v>1</v>
  </rv>
  <rv s="0">
    <fb>275.2072</fb>
    <v>1</v>
  </rv>
  <rv s="0">
    <fb>319.69389999999999</fb>
    <v>1</v>
  </rv>
  <rv s="0">
    <fb>1522.7616</fb>
    <v>1</v>
  </rv>
  <rv s="0">
    <fb>45314</fb>
    <v>0</v>
  </rv>
  <rv s="0">
    <fb>1450</fb>
    <v>1</v>
  </rv>
  <rv s="0">
    <fb>10526.75</fb>
    <v>1</v>
  </rv>
  <rv s="0">
    <fb>43458</fb>
    <v>0</v>
  </rv>
  <rv s="0">
    <fb>1365.35</fb>
    <v>1</v>
  </rv>
  <rv s="0">
    <fb>274.91559999999998</fb>
    <v>1</v>
  </rv>
  <rv s="0">
    <fb>318.63279999999997</fb>
    <v>1</v>
  </rv>
  <rv s="0">
    <fb>1519.0763999999999</fb>
    <v>1</v>
  </rv>
  <rv s="0">
    <fb>45320</fb>
    <v>0</v>
  </rv>
  <rv s="0">
    <fb>1418.9</fb>
    <v>1</v>
  </rv>
  <rv s="0">
    <fb>43465</fb>
    <v>0</v>
  </rv>
  <rv s="0">
    <fb>1385.3</fb>
    <v>1</v>
  </rv>
  <rv s="0">
    <fb>269.20729999999998</fb>
    <v>1</v>
  </rv>
  <rv s="0">
    <fb>1511.7538</fb>
    <v>1</v>
  </rv>
  <rv s="0">
    <fb>45327</fb>
    <v>0</v>
  </rv>
  <rv s="0">
    <fb>1423.3</fb>
    <v>1</v>
  </rv>
  <rv s="0">
    <fb>10693.7</fb>
    <v>1</v>
  </rv>
  <rv s="0">
    <fb>43472</fb>
    <v>0</v>
  </rv>
  <rv s="0">
    <fb>1402.2</fb>
    <v>1</v>
  </rv>
  <rv s="0">
    <fb>270.66559999999998</fb>
    <v>1</v>
  </rv>
  <rv s="0">
    <fb>298.20639999999997</fb>
    <v>1</v>
  </rv>
  <rv s="0">
    <fb>1485.0958000000001</fb>
    <v>1</v>
  </rv>
  <rv s="0">
    <fb>45334</fb>
    <v>0</v>
  </rv>
  <rv s="0">
    <fb>1494.7</fb>
    <v>1</v>
  </rv>
  <rv s="0">
    <fb>10805.45</fb>
    <v>1</v>
  </rv>
  <rv s="0">
    <fb>43479</fb>
    <v>0</v>
  </rv>
  <rv s="0">
    <fb>1401.3</fb>
    <v>1</v>
  </rv>
  <rv s="0">
    <fb>271.74889999999999</fb>
    <v>1</v>
  </rv>
  <rv s="0">
    <fb>301.48919999999998</fb>
    <v>1</v>
  </rv>
  <rv s="0">
    <fb>1511.0359000000001</fb>
    <v>1</v>
  </rv>
  <rv s="0">
    <fb>45341</fb>
    <v>0</v>
  </rv>
  <rv s="0">
    <fb>1443.5</fb>
    <v>1</v>
  </rv>
  <rv s="0">
    <fb>10754</fb>
    <v>1</v>
  </rv>
  <rv s="0">
    <fb>43486</fb>
    <v>0</v>
  </rv>
  <rv s="0">
    <fb>1372.2</fb>
    <v>1</v>
  </rv>
  <rv s="0">
    <fb>261.33229999999998</fb>
    <v>1</v>
  </rv>
  <rv s="0">
    <fb>297.31110000000001</fb>
    <v>1</v>
  </rv>
  <rv s="0">
    <fb>1564.9740999999999</fb>
    <v>1</v>
  </rv>
  <rv s="0">
    <fb>45348</fb>
    <v>0</v>
  </rv>
  <rv s="0">
    <fb>1408.15</fb>
    <v>1</v>
  </rv>
  <rv s="0">
    <fb>10859.9</fb>
    <v>1</v>
  </rv>
  <rv s="0">
    <fb>43493</fb>
    <v>0</v>
  </rv>
  <rv s="0">
    <fb>1456.95</fb>
    <v>1</v>
  </rv>
  <rv s="0">
    <fb>271.16559999999998</fb>
    <v>1</v>
  </rv>
  <rv s="0">
    <fb>302.55029999999999</fb>
    <v>1</v>
  </rv>
  <rv s="0">
    <fb>1607.7130999999999</fb>
    <v>1</v>
  </rv>
  <rv s="0">
    <fb>45355</fb>
    <v>0</v>
  </rv>
  <rv s="0">
    <fb>1363.55</fb>
    <v>1</v>
  </rv>
  <rv s="0">
    <fb>10727.35</fb>
    <v>1</v>
  </rv>
  <rv s="0">
    <fb>43500</fb>
    <v>0</v>
  </rv>
  <rv s="0">
    <fb>1448.4</fb>
    <v>1</v>
  </rv>
  <rv s="0">
    <fb>258.08229999999998</fb>
    <v>1</v>
  </rv>
  <rv s="0">
    <fb>310.8734</fb>
    <v>1</v>
  </rv>
  <rv s="0">
    <fb>1709.3678</fb>
    <v>1</v>
  </rv>
  <rv s="0">
    <fb>45362</fb>
    <v>0</v>
  </rv>
  <rv s="0">
    <fb>1341.45</fb>
    <v>1</v>
  </rv>
  <rv s="0">
    <fb>10794.95</fb>
    <v>1</v>
  </rv>
  <rv s="0">
    <fb>43507</fb>
    <v>0</v>
  </rv>
  <rv s="0">
    <fb>1395.25</fb>
    <v>1</v>
  </rv>
  <rv s="0">
    <fb>243.874</fb>
    <v>1</v>
  </rv>
  <rv s="0">
    <fb>298.67059999999998</fb>
    <v>1</v>
  </rv>
  <rv s="0">
    <fb>1651.6007</fb>
    <v>1</v>
  </rv>
  <rv s="0">
    <fb>45369</fb>
    <v>0</v>
  </rv>
  <rv s="0">
    <fb>1321.2</fb>
    <v>1</v>
  </rv>
  <rv s="0">
    <fb>10906.95</fb>
    <v>1</v>
  </rv>
  <rv s="0">
    <fb>43514</fb>
    <v>0</v>
  </rv>
  <rv s="0">
    <fb>1398.3</fb>
    <v>1</v>
  </rv>
  <rv s="0">
    <fb>245.249</fb>
    <v>1</v>
  </rv>
  <rv s="0">
    <fb>293.6635</fb>
    <v>1</v>
  </rv>
  <rv s="0">
    <fb>1651.4572000000001</fb>
    <v>1</v>
  </rv>
  <rv s="0">
    <fb>45377</fb>
    <v>0</v>
  </rv>
  <rv s="0">
    <fb>1256.5999999999999</fb>
    <v>1</v>
  </rv>
  <rv s="0">
    <fb>10780.55</fb>
    <v>1</v>
  </rv>
  <rv s="0">
    <fb>43521</fb>
    <v>0</v>
  </rv>
  <rv s="0">
    <fb>1392.15</fb>
    <v>1</v>
  </rv>
  <rv s="0">
    <fb>251.66569999999999</fb>
    <v>1</v>
  </rv>
  <rv s="0">
    <fb>295.81889999999999</fb>
    <v>1</v>
  </rv>
  <rv s="0">
    <fb>1651.2656999999999</fb>
    <v>1</v>
  </rv>
  <rv s="0">
    <fb>1394.65</fb>
    <v>1</v>
  </rv>
  <rv s="0">
    <fb>10893.65</fb>
    <v>1</v>
  </rv>
  <rv s="0">
    <fb>43529</fb>
    <v>0</v>
  </rv>
  <rv s="0">
    <fb>1383.6</fb>
    <v>1</v>
  </rv>
  <rv s="0">
    <fb>251.79069999999999</fb>
    <v>1</v>
  </rv>
  <rv s="0">
    <fb>295.61989999999997</fb>
    <v>1</v>
  </rv>
  <rv s="0">
    <fb>1655.5253</fb>
    <v>1</v>
  </rv>
  <rv s="0">
    <fb>45390</fb>
    <v>0</v>
  </rv>
  <rv s="0">
    <fb>1347.8</fb>
    <v>1</v>
  </rv>
  <rv s="0">
    <fb>10943.6</fb>
    <v>1</v>
  </rv>
  <rv s="0">
    <fb>43535</fb>
    <v>0</v>
  </rv>
  <rv s="0">
    <fb>1432.25</fb>
    <v>1</v>
  </rv>
  <rv s="0">
    <fb>257.41559999999998</fb>
    <v>1</v>
  </rv>
  <rv s="0">
    <fb>308.4196</fb>
    <v>1</v>
  </rv>
  <rv s="0">
    <fb>1646.384</fb>
    <v>1</v>
  </rv>
  <rv s="0">
    <fb>45397</fb>
    <v>0</v>
  </rv>
  <rv s="0">
    <fb>1312.25</fb>
    <v>1</v>
  </rv>
  <rv s="0">
    <fb>10724.4</fb>
    <v>1</v>
  </rv>
  <rv s="0">
    <fb>43542</fb>
    <v>0</v>
  </rv>
  <rv s="0">
    <fb>1470.7</fb>
    <v>1</v>
  </rv>
  <rv s="0">
    <fb>261.70729999999998</fb>
    <v>1</v>
  </rv>
  <rv s="0">
    <fb>297.84160000000003</fb>
    <v>1</v>
  </rv>
  <rv s="0">
    <fb>1624.9427000000001</fb>
    <v>1</v>
  </rv>
  <rv s="0">
    <fb>45404</fb>
    <v>0</v>
  </rv>
  <rv s="0">
    <fb>1325</fb>
    <v>1</v>
  </rv>
  <rv s="0">
    <fb>10791.65</fb>
    <v>1</v>
  </rv>
  <rv s="0">
    <fb>43549</fb>
    <v>0</v>
  </rv>
  <rv s="0">
    <fb>1491.9</fb>
    <v>1</v>
  </rv>
  <rv s="0">
    <fb>269.70729999999998</fb>
    <v>1</v>
  </rv>
  <rv s="0">
    <fb>303.24669999999998</fb>
    <v>1</v>
  </rv>
  <rv s="0">
    <fb>1653.8979999999999</fb>
    <v>1</v>
  </rv>
  <rv s="0">
    <fb>45411</fb>
    <v>0</v>
  </rv>
  <rv s="0">
    <fb>1380.2</fb>
    <v>1</v>
  </rv>
  <rv s="0">
    <fb>10863.5</fb>
    <v>1</v>
  </rv>
  <rv s="0">
    <fb>1514.75</fb>
    <v>1</v>
  </rv>
  <rv s="0">
    <fb>278.24889999999999</fb>
    <v>1</v>
  </rv>
  <rv s="0">
    <fb>310.0444</fb>
    <v>1</v>
  </rv>
  <rv s="0">
    <fb>1688.1658</fb>
    <v>1</v>
  </rv>
  <rv s="0">
    <fb>45418</fb>
    <v>0</v>
  </rv>
  <rv s="0">
    <fb>1354.55</fb>
    <v>1</v>
  </rv>
  <rv s="0">
    <fb>11035.4</fb>
    <v>1</v>
  </rv>
  <rv s="0">
    <fb>43563</fb>
    <v>0</v>
  </rv>
  <rv s="0">
    <fb>1437.6</fb>
    <v>1</v>
  </rv>
  <rv s="0">
    <fb>272.62389999999999</fb>
    <v>1</v>
  </rv>
  <rv s="0">
    <fb>306.86110000000002</fb>
    <v>1</v>
  </rv>
  <rv s="0">
    <fb>1637.9606000000001</fb>
    <v>1</v>
  </rv>
  <rv s="0">
    <fb>45425</fb>
    <v>0</v>
  </rv>
  <rv s="0">
    <fb>1365</fb>
    <v>1</v>
  </rv>
  <rv s="0">
    <fb>11426.85</fb>
    <v>1</v>
  </rv>
  <rv s="0">
    <fb>43570</fb>
    <v>0</v>
  </rv>
  <rv s="0">
    <fb>1465.35</fb>
    <v>1</v>
  </rv>
  <rv s="0">
    <fb>274.37389999999999</fb>
    <v>1</v>
  </rv>
  <rv s="0">
    <fb>298.77010000000001</fb>
    <v>1</v>
  </rv>
  <rv s="0">
    <fb>1665.6715999999999</fb>
    <v>1</v>
  </rv>
  <rv s="0">
    <fb>45433</fb>
    <v>0</v>
  </rv>
  <rv s="0">
    <fb>1356.4</fb>
    <v>1</v>
  </rv>
  <rv s="0">
    <fb>11456.9</fb>
    <v>1</v>
  </rv>
  <rv s="0">
    <fb>43577</fb>
    <v>0</v>
  </rv>
  <rv s="0">
    <fb>1448.05</fb>
    <v>1</v>
  </rv>
  <rv s="0">
    <fb>266.91559999999998</fb>
    <v>1</v>
  </rv>
  <rv s="0">
    <fb>292.3039</fb>
    <v>1</v>
  </rv>
  <rv s="0">
    <fb>1677.7801999999999</fb>
    <v>1</v>
  </rv>
  <rv s="0">
    <fb>45439</fb>
    <v>0</v>
  </rv>
  <rv s="0">
    <fb>1340.3</fb>
    <v>1</v>
  </rv>
  <rv s="0">
    <fb>43585</fb>
    <v>0</v>
  </rv>
  <rv s="0">
    <fb>1437.75</fb>
    <v>1</v>
  </rv>
  <rv s="0">
    <fb>259.62400000000002</fb>
    <v>1</v>
  </rv>
  <rv s="0">
    <fb>283.11860000000001</fb>
    <v>1</v>
  </rv>
  <rv s="0">
    <fb>1725.6880000000001</fb>
    <v>1</v>
  </rv>
  <rv s="0">
    <fb>45446</fb>
    <v>0</v>
  </rv>
  <rv s="0">
    <fb>1365.65</fb>
    <v>1</v>
  </rv>
  <rv s="0">
    <fb>11665.95</fb>
    <v>1</v>
  </rv>
  <rv s="0">
    <fb>43591</fb>
    <v>0</v>
  </rv>
  <rv s="0">
    <fb>1340.95</fb>
    <v>1</v>
  </rv>
  <rv s="0">
    <fb>251.04069999999999</fb>
    <v>1</v>
  </rv>
  <rv s="0">
    <fb>275.5582</fb>
    <v>1</v>
  </rv>
  <rv s="0">
    <fb>1756.0313000000001</fb>
    <v>1</v>
  </rv>
  <rv s="0">
    <fb>45453</fb>
    <v>0</v>
  </rv>
  <rv s="0">
    <fb>1374.9</fb>
    <v>1</v>
  </rv>
  <rv s="0">
    <fb>11643.45</fb>
    <v>1</v>
  </rv>
  <rv s="0">
    <fb>43598</fb>
    <v>0</v>
  </rv>
  <rv s="0">
    <fb>1318.15</fb>
    <v>1</v>
  </rv>
  <rv s="0">
    <fb>249.874</fb>
    <v>1</v>
  </rv>
  <rv s="0">
    <fb>272.24220000000003</fb>
    <v>1</v>
  </rv>
  <rv s="0">
    <fb>1686.395</fb>
    <v>1</v>
  </rv>
  <rv s="0">
    <fb>45461</fb>
    <v>0</v>
  </rv>
  <rv s="0">
    <fb>1363.1</fb>
    <v>1</v>
  </rv>
  <rv s="0">
    <fb>11752.8</fb>
    <v>1</v>
  </rv>
  <rv s="0">
    <fb>43605</fb>
    <v>0</v>
  </rv>
  <rv s="0">
    <fb>1385.55</fb>
    <v>1</v>
  </rv>
  <rv s="0">
    <fb>258.87400000000002</fb>
    <v>1</v>
  </rv>
  <rv s="0">
    <fb>290.2149</fb>
    <v>1</v>
  </rv>
  <rv s="0">
    <fb>1688.0700999999999</fb>
    <v>1</v>
  </rv>
  <rv s="0">
    <fb>45467</fb>
    <v>0</v>
  </rv>
  <rv s="0">
    <fb>1373</fb>
    <v>1</v>
  </rv>
  <rv s="0">
    <fb>11754.65</fb>
    <v>1</v>
  </rv>
  <rv s="0">
    <fb>43612</fb>
    <v>0</v>
  </rv>
  <rv s="0">
    <fb>1406.7</fb>
    <v>1</v>
  </rv>
  <rv s="0">
    <fb>275.4572</fb>
    <v>1</v>
  </rv>
  <rv s="0">
    <fb>305.53469999999999</fb>
    <v>1</v>
  </rv>
  <rv s="0">
    <fb>1637.3385000000001</fb>
    <v>1</v>
  </rv>
  <rv s="0">
    <fb>1399.9</fb>
    <v>1</v>
  </rv>
  <rv s="0">
    <fb>11712.25</fb>
    <v>1</v>
  </rv>
  <rv s="0">
    <fb>43619</fb>
    <v>0</v>
  </rv>
  <rv s="0">
    <fb>1421.1</fb>
    <v>1</v>
  </rv>
  <rv s="0">
    <fb>272.0822</fb>
    <v>1</v>
  </rv>
  <rv s="0">
    <fb>296.54840000000002</fb>
    <v>1</v>
  </rv>
  <rv s="0">
    <fb>1594.5995</fb>
    <v>1</v>
  </rv>
  <rv s="0">
    <fb>45481</fb>
    <v>0</v>
  </rv>
  <rv s="0">
    <fb>1520.85</fb>
    <v>1</v>
  </rv>
  <rv s="0">
    <fb>11278.9</fb>
    <v>1</v>
  </rv>
  <rv s="0">
    <fb>43626</fb>
    <v>0</v>
  </rv>
  <rv s="0">
    <fb>1412.65</fb>
    <v>1</v>
  </rv>
  <rv s="0">
    <fb>273.24889999999999</fb>
    <v>1</v>
  </rv>
  <rv s="0">
    <fb>298.50479999999999</fb>
    <v>1</v>
  </rv>
  <rv s="0">
    <fb>1597.6147000000001</fb>
    <v>1</v>
  </rv>
  <rv s="0">
    <fb>45488</fb>
    <v>0</v>
  </rv>
  <rv s="0">
    <fb>1452.8</fb>
    <v>1</v>
  </rv>
  <rv s="0">
    <fb>11407.15</fb>
    <v>1</v>
  </rv>
  <rv s="0">
    <fb>43633</fb>
    <v>0</v>
  </rv>
  <rv s="0">
    <fb>1382.95</fb>
    <v>1</v>
  </rv>
  <rv s="0">
    <fb>264.83229999999998</fb>
    <v>1</v>
  </rv>
  <rv s="0">
    <fb>298.40530000000001</fb>
    <v>1</v>
  </rv>
  <rv s="0">
    <fb>1550.664</fb>
    <v>1</v>
  </rv>
  <rv s="0">
    <fb>45495</fb>
    <v>0</v>
  </rv>
  <rv s="0">
    <fb>1491.95</fb>
    <v>1</v>
  </rv>
  <rv s="0">
    <fb>11844.1</fb>
    <v>1</v>
  </rv>
  <rv s="0">
    <fb>43640</fb>
    <v>0</v>
  </rv>
  <rv s="0">
    <fb>1357.65</fb>
    <v>1</v>
  </rv>
  <rv s="0">
    <fb>264.45729999999998</fb>
    <v>1</v>
  </rv>
  <rv s="0">
    <fb>292.20440000000002</fb>
    <v>1</v>
  </rv>
  <rv s="0">
    <fb>1637.9128000000001</fb>
    <v>1</v>
  </rv>
  <rv s="0">
    <fb>45502</fb>
    <v>0</v>
  </rv>
  <rv s="0">
    <fb>1481</fb>
    <v>1</v>
  </rv>
  <rv s="0">
    <fb>1358.4</fb>
    <v>1</v>
  </rv>
  <rv s="0">
    <fb>261.29059999999998</fb>
    <v>1</v>
  </rv>
  <rv s="0">
    <fb>290.11540000000002</fb>
    <v>1</v>
  </rv>
  <rv s="0">
    <fb>1663.8529000000001</fb>
    <v>1</v>
  </rv>
  <rv s="0">
    <fb>45509</fb>
    <v>0</v>
  </rv>
  <rv s="0">
    <fb>1422.45</fb>
    <v>1</v>
  </rv>
  <rv s="0">
    <fb>11870.65</fb>
    <v>1</v>
  </rv>
  <rv s="0">
    <fb>43654</fb>
    <v>0</v>
  </rv>
  <rv s="0">
    <fb>1360.4</fb>
    <v>1</v>
  </rv>
  <rv s="0">
    <fb>257.91559999999998</fb>
    <v>1</v>
  </rv>
  <rv s="0">
    <fb>289.05430000000001</fb>
    <v>1</v>
  </rv>
  <rv s="0">
    <fb>1692.521</fb>
    <v>1</v>
  </rv>
  <rv s="0">
    <fb>45516</fb>
    <v>0</v>
  </rv>
  <rv s="0">
    <fb>1435.35</fb>
    <v>1</v>
  </rv>
  <rv s="0">
    <fb>11823.3</fb>
    <v>1</v>
  </rv>
  <rv s="0">
    <fb>43661</fb>
    <v>0</v>
  </rv>
  <rv s="0">
    <fb>1368</fb>
    <v>1</v>
  </rv>
  <rv s="0">
    <fb>257.70729999999998</fb>
    <v>1</v>
  </rv>
  <rv s="0">
    <fb>278.60890000000001</fb>
    <v>1</v>
  </rv>
  <rv s="0">
    <fb>1723.2472</fb>
    <v>1</v>
  </rv>
  <rv s="0">
    <fb>45523</fb>
    <v>0</v>
  </rv>
  <rv s="0">
    <fb>1449.4</fb>
    <v>1</v>
  </rv>
  <rv s="0">
    <fb>11724.1</fb>
    <v>1</v>
  </rv>
  <rv s="0">
    <fb>43668</fb>
    <v>0</v>
  </rv>
  <rv s="0">
    <fb>1524.6</fb>
    <v>1</v>
  </rv>
  <rv s="0">
    <fb>267.89830000000001</fb>
    <v>1</v>
  </rv>
  <rv s="0">
    <fb>1651.3136</fb>
    <v>1</v>
  </rv>
  <rv s="0">
    <fb>45530</fb>
    <v>0</v>
  </rv>
  <rv s="0">
    <fb>1450.5</fb>
    <v>1</v>
  </rv>
  <rv s="0">
    <fb>43675</fb>
    <v>0</v>
  </rv>
  <rv s="0">
    <fb>1545.2</fb>
    <v>1</v>
  </rv>
  <rv s="0">
    <fb>278.8322</fb>
    <v>1</v>
  </rv>
  <rv s="0">
    <fb>287.89370000000002</fb>
    <v>1</v>
  </rv>
  <rv s="0">
    <fb>1719.8969999999999</fb>
    <v>1</v>
  </rv>
  <rv s="0">
    <fb>45537</fb>
    <v>0</v>
  </rv>
  <rv s="0">
    <fb>1479.35</fb>
    <v>1</v>
  </rv>
  <rv s="0">
    <fb>11811.15</fb>
    <v>1</v>
  </rv>
  <rv s="0">
    <fb>43682</fb>
    <v>0</v>
  </rv>
  <rv s="0">
    <fb>1575.2</fb>
    <v>1</v>
  </rv>
  <rv s="0">
    <fb>299.45710000000003</fb>
    <v>1</v>
  </rv>
  <rv s="0">
    <fb>315.48259999999999</fb>
    <v>1</v>
  </rv>
  <rv s="0">
    <fb>1684.7677000000001</fb>
    <v>1</v>
  </rv>
  <rv s="0">
    <fb>45544</fb>
    <v>0</v>
  </rv>
  <rv s="0">
    <fb>1502.15</fb>
    <v>1</v>
  </rv>
  <rv s="0">
    <fb>11552.5</fb>
    <v>1</v>
  </rv>
  <rv s="0">
    <fb>43690</fb>
    <v>0</v>
  </rv>
  <rv s="0">
    <fb>1597</fb>
    <v>1</v>
  </rv>
  <rv s="0">
    <fb>304.91539999999998</fb>
    <v>1</v>
  </rv>
  <rv s="0">
    <fb>317.10750000000002</fb>
    <v>1</v>
  </rv>
  <rv s="0">
    <fb>1678.2588000000001</fb>
    <v>1</v>
  </rv>
  <rv s="0">
    <fb>45551</fb>
    <v>0</v>
  </rv>
  <rv s="0">
    <fb>1481.3</fb>
    <v>1</v>
  </rv>
  <rv s="0">
    <fb>11419.25</fb>
    <v>1</v>
  </rv>
  <rv s="0">
    <fb>43696</fb>
    <v>0</v>
  </rv>
  <rv s="0">
    <fb>1579.75</fb>
    <v>1</v>
  </rv>
  <rv s="0">
    <fb>302.66550000000001</fb>
    <v>1</v>
  </rv>
  <rv s="0">
    <fb>312.73039999999997</fb>
    <v>1</v>
  </rv>
  <rv s="0">
    <fb>1653.7066</fb>
    <v>1</v>
  </rv>
  <rv s="0">
    <fb>45558</fb>
    <v>0</v>
  </rv>
  <rv s="0">
    <fb>1471.5</fb>
    <v>1</v>
  </rv>
  <rv s="0">
    <fb>11284.3</fb>
    <v>1</v>
  </rv>
  <rv s="0">
    <fb>43703</fb>
    <v>0</v>
  </rv>
  <rv s="0">
    <fb>1615.2</fb>
    <v>1</v>
  </rv>
  <rv s="0">
    <fb>307.58210000000003</fb>
    <v>1</v>
  </rv>
  <rv s="0">
    <fb>305.20310000000001</fb>
    <v>1</v>
  </rv>
  <rv s="0">
    <fb>1652.4621999999999</fb>
    <v>1</v>
  </rv>
  <rv s="0">
    <fb>45565</fb>
    <v>0</v>
  </rv>
  <rv s="0">
    <fb>10997.35</fb>
    <v>1</v>
  </rv>
  <rv s="0">
    <fb>43711</fb>
    <v>0</v>
  </rv>
  <rv s="0">
    <fb>1532.65</fb>
    <v>1</v>
  </rv>
  <rv s="0">
    <fb>303.66550000000001</fb>
    <v>1</v>
  </rv>
  <rv s="0">
    <fb>306.06529999999998</fb>
    <v>1</v>
  </rv>
  <rv s="0">
    <fb>1609.3404</fb>
    <v>1</v>
  </rv>
  <rv s="0">
    <fb>45572</fb>
    <v>0</v>
  </rv>
  <rv s="0">
    <fb>1481.9</fb>
    <v>1</v>
  </rv>
  <rv s="0">
    <fb>11109.65</fb>
    <v>1</v>
  </rv>
  <rv s="0">
    <fb>43717</fb>
    <v>0</v>
  </rv>
  <rv s="0">
    <fb>1547.95</fb>
    <v>1</v>
  </rv>
  <rv s="0">
    <fb>306.70710000000003</fb>
    <v>1</v>
  </rv>
  <rv s="0">
    <fb>317.20699999999999</fb>
    <v>1</v>
  </rv>
  <rv s="0">
    <fb>1658.2054000000001</fb>
    <v>1</v>
  </rv>
  <rv s="0">
    <fb>45579</fb>
    <v>0</v>
  </rv>
  <rv s="0">
    <fb>1566.9</fb>
    <v>1</v>
  </rv>
  <rv s="0">
    <fb>11047.8</fb>
    <v>1</v>
  </rv>
  <rv s="0">
    <fb>43724</fb>
    <v>0</v>
  </rv>
  <rv s="0">
    <fb>1672.35</fb>
    <v>1</v>
  </rv>
  <rv s="0">
    <fb>332.95699999999999</fb>
    <v>1</v>
  </rv>
  <rv s="0">
    <fb>320.29079999999999</fb>
    <v>1</v>
  </rv>
  <rv s="0">
    <fb>1634.1796999999999</fb>
    <v>1</v>
  </rv>
  <rv s="0">
    <fb>45586</fb>
    <v>0</v>
  </rv>
  <rv s="0">
    <fb>1601.45</fb>
    <v>1</v>
  </rv>
  <rv s="0">
    <fb>10829.35</fb>
    <v>1</v>
  </rv>
  <rv s="0">
    <fb>43731</fb>
    <v>0</v>
  </rv>
  <rv s="0">
    <fb>1776.25</fb>
    <v>1</v>
  </rv>
  <rv s="0">
    <fb>367.91520000000003</fb>
    <v>1</v>
  </rv>
  <rv s="0">
    <fb>343.56900000000002</fb>
    <v>1</v>
  </rv>
  <rv s="0">
    <fb>1627.91</fb>
    <v>1</v>
  </rv>
  <rv s="0">
    <fb>45593</fb>
    <v>0</v>
  </rv>
  <rv s="0">
    <fb>1676.35</fb>
    <v>1</v>
  </rv>
  <rv s="0">
    <fb>43738</fb>
    <v>0</v>
  </rv>
  <rv s="0">
    <fb>1724.75</fb>
    <v>1</v>
  </rv>
  <rv s="0">
    <fb>354.20690000000002</fb>
    <v>1</v>
  </rv>
  <rv s="0">
    <fb>325.89479999999998</fb>
    <v>1</v>
  </rv>
  <rv s="0">
    <fb>1647.0540000000001</fb>
    <v>1</v>
  </rv>
  <rv s="0">
    <fb>45600</fb>
    <v>0</v>
  </rv>
  <rv s="0">
    <fb>1534.45</fb>
    <v>1</v>
  </rv>
  <rv s="0">
    <fb>10946.2</fb>
    <v>1</v>
  </rv>
  <rv s="0">
    <fb>43745</fb>
    <v>0</v>
  </rv>
  <rv s="0">
    <fb>1790</fb>
    <v>1</v>
  </rv>
  <rv s="0">
    <fb>398.2484</fb>
    <v>1</v>
  </rv>
  <rv s="0">
    <fb>336.50599999999997</fb>
    <v>1</v>
  </rv>
  <rv s="0">
    <fb>1631.2601999999999</fb>
    <v>1</v>
  </rv>
  <rv s="0">
    <fb>45607</fb>
    <v>0</v>
  </rv>
  <rv s="0">
    <fb>1500.15</fb>
    <v>1</v>
  </rv>
  <rv s="0">
    <fb>11075.9</fb>
    <v>1</v>
  </rv>
  <rv s="0">
    <fb>43752</fb>
    <v>0</v>
  </rv>
  <rv s="0">
    <fb>1816.6</fb>
    <v>1</v>
  </rv>
  <rv s="0">
    <fb>415.87329999999997</fb>
    <v>1</v>
  </rv>
  <rv s="0">
    <fb>358.68990000000002</fb>
    <v>1</v>
  </rv>
  <rv s="0">
    <fb>1627.5272</fb>
    <v>1</v>
  </rv>
  <rv s="0">
    <fb>45614</fb>
    <v>0</v>
  </rv>
  <rv s="0">
    <fb>1502.8</fb>
    <v>1</v>
  </rv>
  <rv s="0">
    <fb>11274.2</fb>
    <v>1</v>
  </rv>
  <rv s="0">
    <fb>43760</fb>
    <v>0</v>
  </rv>
  <rv s="0">
    <fb>1797</fb>
    <v>1</v>
  </rv>
  <rv s="0">
    <fb>409.9984</fb>
    <v>1</v>
  </rv>
  <rv s="0">
    <fb>361.74059999999997</fb>
    <v>1</v>
  </rv>
  <rv s="0">
    <fb>1716.8339000000001</fb>
    <v>1</v>
  </rv>
  <rv s="0">
    <fb>45621</fb>
    <v>0</v>
  </rv>
  <rv s="0">
    <fb>1433.55</fb>
    <v>1</v>
  </rv>
  <rv s="0">
    <fb>11512.4</fb>
    <v>1</v>
  </rv>
  <rv s="0">
    <fb>43765</fb>
    <v>0</v>
  </rv>
  <rv s="0">
    <fb>1765.95</fb>
    <v>1</v>
  </rv>
  <rv s="0">
    <fb>423.83159999999998</fb>
    <v>1</v>
  </rv>
  <rv s="0">
    <fb>356.60079999999999</fb>
    <v>1</v>
  </rv>
  <rv s="0">
    <fb>1893.9638</fb>
    <v>1</v>
  </rv>
  <rv s="0">
    <fb>45628</fb>
    <v>0</v>
  </rv>
  <rv s="0">
    <fb>1433.9</fb>
    <v>1</v>
  </rv>
  <rv s="0">
    <fb>11174.75</fb>
    <v>1</v>
  </rv>
  <rv s="0">
    <fb>43773</fb>
    <v>0</v>
  </rv>
  <rv s="0">
    <fb>1794.55</fb>
    <v>1</v>
  </rv>
  <rv s="0">
    <fb>404.45670000000001</fb>
    <v>1</v>
  </rv>
  <rv s="0">
    <fb>349.70359999999999</fb>
    <v>1</v>
  </rv>
  <rv s="0">
    <fb>1799.9188999999999</fb>
    <v>1</v>
  </rv>
  <rv s="0">
    <fb>45635</fb>
    <v>0</v>
  </rv>
  <rv s="0">
    <fb>1430.45</fb>
    <v>1</v>
  </rv>
  <rv s="0">
    <fb>11305.05</fb>
    <v>1</v>
  </rv>
  <rv s="0">
    <fb>43780</fb>
    <v>0</v>
  </rv>
  <rv s="0">
    <fb>1761.65</fb>
    <v>1</v>
  </rv>
  <rv s="0">
    <fb>405.95670000000001</fb>
    <v>1</v>
  </rv>
  <rv s="0">
    <fb>364.92399999999998</fb>
    <v>1</v>
  </rv>
  <rv s="0">
    <fb>1762.8751999999999</fb>
    <v>1</v>
  </rv>
  <rv s="0">
    <fb>45642</fb>
    <v>0</v>
  </rv>
  <rv s="0">
    <fb>1408.95</fb>
    <v>1</v>
  </rv>
  <rv s="0">
    <fb>11661.85</fb>
    <v>1</v>
  </rv>
  <rv s="0">
    <fb>43787</fb>
    <v>0</v>
  </rv>
  <rv s="0">
    <fb>1682.4</fb>
    <v>1</v>
  </rv>
  <rv s="0">
    <fb>397.4151</fb>
    <v>1</v>
  </rv>
  <rv s="0">
    <fb>349.0736</fb>
    <v>1</v>
  </rv>
  <rv s="0">
    <fb>1922.2012</fb>
    <v>1</v>
  </rv>
  <rv s="0">
    <fb>45649</fb>
    <v>0</v>
  </rv>
  <rv s="0">
    <fb>1333.9</fb>
    <v>1</v>
  </rv>
  <rv s="0">
    <fb>11583.9</fb>
    <v>1</v>
  </rv>
  <rv s="0">
    <fb>43794</fb>
    <v>0</v>
  </rv>
  <rv s="0">
    <fb>1704</fb>
    <v>1</v>
  </rv>
  <rv s="0">
    <fb>413.62329999999997</fb>
    <v>1</v>
  </rv>
  <rv s="0">
    <fb>348.1782</fb>
    <v>1</v>
  </rv>
  <rv s="0">
    <fb>1944.4082000000001</fb>
    <v>1</v>
  </rv>
  <rv s="0">
    <fb>45656</fb>
    <v>0</v>
  </rv>
  <rv s="0">
    <fb>1395.75</fb>
    <v>1</v>
  </rv>
  <rv s="0">
    <fb>11890.6</fb>
    <v>1</v>
  </rv>
  <rv s="0">
    <fb>43801</fb>
    <v>0</v>
  </rv>
  <rv s="0">
    <fb>1717.35</fb>
    <v>1</v>
  </rv>
  <rv s="0">
    <fb>416.99829999999997</fb>
    <v>1</v>
  </rv>
  <rv s="0">
    <fb>346.81869999999998</fb>
    <v>1</v>
  </rv>
  <rv s="0">
    <fb>2000.6437000000001</fb>
    <v>1</v>
  </rv>
  <rv s="0">
    <fb>45663</fb>
    <v>0</v>
  </rv>
  <rv s="0">
    <fb>1287.8</fb>
    <v>1</v>
  </rv>
  <rv s="0">
    <fb>11908.15</fb>
    <v>1</v>
  </rv>
  <rv s="0">
    <fb>43808</fb>
    <v>0</v>
  </rv>
  <rv s="0">
    <fb>1744</fb>
    <v>1</v>
  </rv>
  <rv s="0">
    <fb>417.16500000000002</fb>
    <v>1</v>
  </rv>
  <rv s="0">
    <fb>350.3999</fb>
    <v>1</v>
  </rv>
  <rv s="0">
    <fb>2060.5644000000002</fb>
    <v>1</v>
  </rv>
  <rv s="0">
    <fb>45670</fb>
    <v>0</v>
  </rv>
  <rv s="0">
    <fb>1228.3</fb>
    <v>1</v>
  </rv>
  <rv s="0">
    <fb>11895.45</fb>
    <v>1</v>
  </rv>
  <rv s="0">
    <fb>43815</fb>
    <v>0</v>
  </rv>
  <rv s="0">
    <fb>1798.55</fb>
    <v>1</v>
  </rv>
  <rv s="0">
    <fb>422.29</fb>
    <v>1</v>
  </rv>
  <rv s="0">
    <fb>356.30239999999998</fb>
    <v>1</v>
  </rv>
  <rv s="0">
    <fb>1848.066</fb>
    <v>1</v>
  </rv>
  <rv s="0">
    <fb>45677</fb>
    <v>0</v>
  </rv>
  <rv s="0">
    <fb>1227.1500000000001</fb>
    <v>1</v>
  </rv>
  <rv s="0">
    <fb>11914.4</fb>
    <v>1</v>
  </rv>
  <rv s="0">
    <fb>43822</fb>
    <v>0</v>
  </rv>
  <rv s="0">
    <fb>1812.95</fb>
    <v>1</v>
  </rv>
  <rv s="0">
    <fb>428.66500000000002</fb>
    <v>1</v>
  </rv>
  <rv s="0">
    <fb>341.84469999999999</fb>
    <v>1</v>
  </rv>
  <rv s="0">
    <fb>1847.3480999999999</fb>
    <v>1</v>
  </rv>
  <rv s="0">
    <fb>45684</fb>
    <v>0</v>
  </rv>
  <rv s="0">
    <fb>1278.05</fb>
    <v>1</v>
  </rv>
  <rv s="0">
    <fb>43829</fb>
    <v>0</v>
  </rv>
  <rv s="0">
    <fb>1751.65</fb>
    <v>1</v>
  </rv>
  <rv s="0">
    <fb>424.58159999999998</fb>
    <v>1</v>
  </rv>
  <rv s="0">
    <fb>341.74520000000001</fb>
    <v>1</v>
  </rv>
  <rv s="0">
    <fb>1852.2299</fb>
    <v>1</v>
  </rv>
  <rv s="0">
    <fb>45691</fb>
    <v>0</v>
  </rv>
  <rv s="0">
    <fb>1255.2</fb>
    <v>1</v>
  </rv>
  <rv s="0">
    <fb>11921.5</fb>
    <v>1</v>
  </rv>
  <rv s="0">
    <fb>43836</fb>
    <v>0</v>
  </rv>
  <rv s="0">
    <fb>1791.05</fb>
    <v>1</v>
  </rv>
  <rv s="0">
    <fb>426.70659999999998</fb>
    <v>1</v>
  </rv>
  <rv s="0">
    <fb>336.30700000000002</fb>
    <v>1</v>
  </rv>
  <rv s="0">
    <fb>1835.1438000000001</fb>
    <v>1</v>
  </rv>
  <rv s="0">
    <fb>45698</fb>
    <v>0</v>
  </rv>
  <rv s="0">
    <fb>1085.75</fb>
    <v>1</v>
  </rv>
  <rv s="0">
    <fb>12086.7</fb>
    <v>1</v>
  </rv>
  <rv s="0">
    <fb>43843</fb>
    <v>0</v>
  </rv>
  <rv s="0">
    <fb>1831.2</fb>
    <v>1</v>
  </rv>
  <rv s="0">
    <fb>469.37310000000002</fb>
    <v>1</v>
  </rv>
  <rv s="0">
    <fb>342.20949999999999</fb>
    <v>1</v>
  </rv>
  <rv s="0">
    <fb>1877.7871</fb>
    <v>1</v>
  </rv>
  <rv s="0">
    <fb>45705</fb>
    <v>0</v>
  </rv>
  <rv s="0">
    <fb>1078.1500000000001</fb>
    <v>1</v>
  </rv>
  <rv s="0">
    <fb>12271.8</fb>
    <v>1</v>
  </rv>
  <rv s="0">
    <fb>43850</fb>
    <v>0</v>
  </rv>
  <rv s="0">
    <fb>1786.1</fb>
    <v>1</v>
  </rv>
  <rv s="0">
    <fb>466.41480000000001</fb>
    <v>1</v>
  </rv>
  <rv s="0">
    <fb>346.15550000000002</fb>
    <v>1</v>
  </rv>
  <rv s="0">
    <fb>1863.2855</fb>
    <v>1</v>
  </rv>
  <rv s="0">
    <fb>45712</fb>
    <v>0</v>
  </rv>
  <rv s="0">
    <fb>1019.85</fb>
    <v>1</v>
  </rv>
  <rv s="0">
    <fb>12245.8</fb>
    <v>1</v>
  </rv>
  <rv s="0">
    <fb>43857</fb>
    <v>0</v>
  </rv>
  <rv s="0">
    <fb>1756.4</fb>
    <v>1</v>
  </rv>
  <rv s="0">
    <fb>457.16480000000001</fb>
    <v>1</v>
  </rv>
  <rv s="0">
    <fb>328.28230000000002</fb>
    <v>1</v>
  </rv>
  <rv s="0">
    <fb>1858.3081</fb>
    <v>1</v>
  </rv>
  <rv s="0">
    <fb>45719</fb>
    <v>0</v>
  </rv>
  <rv s="0">
    <fb>1063.5</fb>
    <v>1</v>
  </rv>
  <rv s="0">
    <fb>12226.65</fb>
    <v>1</v>
  </rv>
  <rv s="0">
    <fb>43864</fb>
    <v>0</v>
  </rv>
  <rv s="0">
    <fb>1857.55</fb>
    <v>1</v>
  </rv>
  <rv s="0">
    <fb>475.70639999999997</fb>
    <v>1</v>
  </rv>
  <rv s="0">
    <fb>337.9982</fb>
    <v>1</v>
  </rv>
  <rv s="0">
    <fb>1897.6968999999999</fb>
    <v>1</v>
  </rv>
  <rv s="0">
    <fb>45726</fb>
    <v>0</v>
  </rv>
  <rv s="0">
    <fb>990.25</fb>
    <v>1</v>
  </rv>
  <rv s="0">
    <fb>12256.8</fb>
    <v>1</v>
  </rv>
  <rv s="0">
    <fb>43871</fb>
    <v>0</v>
  </rv>
  <rv s="0">
    <fb>1877.2</fb>
    <v>1</v>
  </rv>
  <rv s="0">
    <fb>482.99810000000002</fb>
    <v>1</v>
  </rv>
  <rv s="0">
    <fb>1891.14</fb>
    <v>1</v>
  </rv>
  <rv s="0">
    <fb>45733</fb>
    <v>0</v>
  </rv>
  <rv s="0">
    <fb>994.45</fb>
    <v>1</v>
  </rv>
  <rv s="0">
    <fb>12352.35</fb>
    <v>1</v>
  </rv>
  <rv s="0">
    <fb>43878</fb>
    <v>0</v>
  </rv>
  <rv s="0">
    <fb>1842.85</fb>
    <v>1</v>
  </rv>
  <rv s="0">
    <fb>477.16480000000001</fb>
    <v>1</v>
  </rv>
  <rv s="0">
    <fb>334.81479999999999</fb>
    <v>1</v>
  </rv>
  <rv s="0">
    <fb>1957.5219</fb>
    <v>1</v>
  </rv>
  <rv s="0">
    <fb>45740</fb>
    <v>0</v>
  </rv>
  <rv s="0">
    <fb>942.7</fb>
    <v>1</v>
  </rv>
  <rv s="0">
    <fb>12248.25</fb>
    <v>1</v>
  </rv>
  <rv s="0">
    <fb>43885</fb>
    <v>0</v>
  </rv>
  <rv s="0">
    <fb>1798.2</fb>
    <v>1</v>
  </rv>
  <rv s="0">
    <fb>471.41480000000001</fb>
    <v>1</v>
  </rv>
  <rv s="0">
    <fb>331.76409999999998</fb>
    <v>1</v>
  </rv>
  <rv s="0">
    <fb>1923.972</fb>
    <v>1</v>
  </rv>
  <rv s="0">
    <fb>963.2</fb>
    <v>1</v>
  </rv>
  <rv s="0">
    <fb>43892</fb>
    <v>0</v>
  </rv>
  <rv s="0">
    <fb>1878.5</fb>
    <v>1</v>
  </rv>
  <rv s="0">
    <fb>445.66489999999999</fb>
    <v>1</v>
  </rv>
  <rv s="0">
    <fb>319.09710000000001</fb>
    <v>1</v>
  </rv>
  <rv s="0">
    <fb>1942.3981000000001</fb>
    <v>1</v>
  </rv>
  <rv s="0">
    <fb>45754</fb>
    <v>0</v>
  </rv>
  <rv s="0">
    <fb>985.7</fb>
    <v>1</v>
  </rv>
  <rv s="0">
    <fb>12098.35</fb>
    <v>1</v>
  </rv>
  <rv s="0">
    <fb>43899</fb>
    <v>0</v>
  </rv>
  <rv s="0">
    <fb>1797.6</fb>
    <v>1</v>
  </rv>
  <rv s="0">
    <fb>381.99849999999998</fb>
    <v>1</v>
  </rv>
  <rv s="0">
    <fb>300.42809999999997</fb>
    <v>1</v>
  </rv>
  <rv s="0">
    <fb>1991.9811</fb>
    <v>1</v>
  </rv>
  <rv s="0">
    <fb>45762</fb>
    <v>0</v>
  </rv>
  <rv s="0">
    <fb>1017.45</fb>
    <v>1</v>
  </rv>
  <rv s="0">
    <fb>12113.45</fb>
    <v>1</v>
  </rv>
  <rv s="0">
    <fb>43906</fb>
    <v>0</v>
  </rv>
  <rv s="0">
    <fb>1745.85</fb>
    <v>1</v>
  </rv>
  <rv s="0">
    <fb>376.79020000000003</fb>
    <v>1</v>
  </rv>
  <rv s="0">
    <fb>245.61490000000001</fb>
    <v>1</v>
  </rv>
  <rv s="0">
    <fb>2278.9018000000001</fb>
    <v>1</v>
  </rv>
  <rv s="0">
    <fb>45768</fb>
    <v>0</v>
  </rv>
  <rv s="0">
    <fb>1005.55</fb>
    <v>1</v>
  </rv>
  <rv s="0">
    <fb>12080.85</fb>
    <v>1</v>
  </rv>
  <rv s="0">
    <fb>43913</fb>
    <v>0</v>
  </rv>
  <rv s="0">
    <fb>1606.2</fb>
    <v>1</v>
  </rv>
  <rv s="0">
    <fb>400.9151</fb>
    <v>1</v>
  </rv>
  <rv s="0">
    <fb>237.78919999999999</fb>
    <v>1</v>
  </rv>
  <rv s="0">
    <fb>2312.3559</fb>
    <v>1</v>
  </rv>
  <rv s="0">
    <fb>45775</fb>
    <v>0</v>
  </rv>
  <rv s="0">
    <fb>988.4</fb>
    <v>1</v>
  </rv>
  <rv s="0">
    <fb>43920</fb>
    <v>0</v>
  </rv>
  <rv s="0">
    <fb>1521.3</fb>
    <v>1</v>
  </rv>
  <rv s="0">
    <fb>373.99849999999998</fb>
    <v>1</v>
  </rv>
  <rv s="0">
    <fb>249.6935</fb>
    <v>1</v>
  </rv>
  <rv s="0">
    <fb>2249.9465</fb>
    <v>1</v>
  </rv>
  <rv s="0">
    <fb>45782</fb>
    <v>0</v>
  </rv>
  <rv s="0">
    <fb>950.35</fb>
    <v>1</v>
  </rv>
  <rv s="0">
    <fb>10989.45</fb>
    <v>1</v>
  </rv>
  <rv s="0">
    <fb>43928</fb>
    <v>0</v>
  </rv>
  <rv s="0">
    <fb>1652.45</fb>
    <v>1</v>
  </rv>
  <rv s="0">
    <fb>395.5401</fb>
    <v>1</v>
  </rv>
  <rv s="0">
    <fb>251.2852</fb>
    <v>1</v>
  </rv>
  <rv s="0">
    <fb>2337.4344999999998</fb>
    <v>1</v>
  </rv>
  <rv s="0">
    <fb>45789</fb>
    <v>0</v>
  </rv>
  <rv s="0">
    <fb>1028.2</fb>
    <v>1</v>
  </rv>
  <rv s="0">
    <fb>9955.2000000000007</fb>
    <v>1</v>
  </rv>
  <rv s="0">
    <fb>43934</fb>
    <v>0</v>
  </rv>
  <rv s="0">
    <fb>1754.6</fb>
    <v>1</v>
  </rv>
  <rv s="0">
    <fb>430.12329999999997</fb>
    <v>1</v>
  </rv>
  <rv s="0">
    <fb>251.74940000000001</fb>
    <v>1</v>
  </rv>
  <rv s="0">
    <fb>2275.0729999999999</fb>
    <v>1</v>
  </rv>
  <rv s="0">
    <fb>45796</fb>
    <v>0</v>
  </rv>
  <rv s="0">
    <fb>1031.8</fb>
    <v>1</v>
  </rv>
  <rv s="0">
    <fb>8745.4500000000007</fb>
    <v>1</v>
  </rv>
  <rv s="0">
    <fb>43941</fb>
    <v>0</v>
  </rv>
  <rv s="0">
    <fb>1827.4</fb>
    <v>1</v>
  </rv>
  <rv s="0">
    <fb>433.08159999999998</fb>
    <v>1</v>
  </rv>
  <rv s="0">
    <fb>261.36579999999998</fb>
    <v>1</v>
  </rv>
  <rv s="0">
    <fb>2052.5239999999999</fb>
    <v>1</v>
  </rv>
  <rv s="0">
    <fb>45803</fb>
    <v>0</v>
  </rv>
  <rv s="0">
    <fb>1079.45</fb>
    <v>1</v>
  </rv>
  <rv s="0">
    <fb>8660.25</fb>
    <v>1</v>
  </rv>
  <rv s="0">
    <fb>43948</fb>
    <v>0</v>
  </rv>
  <rv s="0">
    <fb>1760.05</fb>
    <v>1</v>
  </rv>
  <rv s="0">
    <fb>274.0992</fb>
    <v>1</v>
  </rv>
  <rv s="0">
    <fb>2024.7652</fb>
    <v>1</v>
  </rv>
  <rv s="0">
    <fb>45810</fb>
    <v>0</v>
  </rv>
  <rv s="0">
    <fb>1074.9000000000001</fb>
    <v>1</v>
  </rv>
  <rv s="0">
    <fb>8083.8</fb>
    <v>1</v>
  </rv>
  <rv s="0">
    <fb>43955</fb>
    <v>0</v>
  </rv>
  <rv s="0">
    <fb>1577.9</fb>
    <v>1</v>
  </rv>
  <rv s="0">
    <fb>379.16520000000003</fb>
    <v>1</v>
  </rv>
  <rv s="0">
    <fb>238.58500000000001</fb>
    <v>1</v>
  </rv>
  <rv s="0">
    <fb>1978.1974</fb>
    <v>1</v>
  </rv>
  <rv s="0">
    <fb>45817</fb>
    <v>0</v>
  </rv>
  <rv s="0">
    <fb>1094.5999999999999</fb>
    <v>1</v>
  </rv>
  <rv s="0">
    <fb>9111.9</fb>
    <v>1</v>
  </rv>
  <rv s="0">
    <fb>43962</fb>
    <v>0</v>
  </rv>
  <rv s="0">
    <fb>1553.75</fb>
    <v>1</v>
  </rv>
  <rv s="0">
    <fb>375.41520000000003</fb>
    <v>1</v>
  </rv>
  <rv s="0">
    <fb>239.81190000000001</fb>
    <v>1</v>
  </rv>
  <rv s="0">
    <fb>1994.4219000000001</fb>
    <v>1</v>
  </rv>
  <rv s="0">
    <fb>45824</fb>
    <v>0</v>
  </rv>
  <rv s="0">
    <fb>1121</fb>
    <v>1</v>
  </rv>
  <rv s="0">
    <fb>9266.75</fb>
    <v>1</v>
  </rv>
  <rv s="0">
    <fb>43969</fb>
    <v>0</v>
  </rv>
  <rv s="0">
    <fb>1617.85</fb>
    <v>1</v>
  </rv>
  <rv s="0">
    <fb>381.33179999999999</fb>
    <v>1</v>
  </rv>
  <rv s="0">
    <fb>234.27420000000001</fb>
    <v>1</v>
  </rv>
  <rv s="0">
    <fb>2108.1372999999999</fb>
    <v>1</v>
  </rv>
  <rv s="0">
    <fb>45831</fb>
    <v>0</v>
  </rv>
  <rv s="0">
    <fb>1161.0999999999999</fb>
    <v>1</v>
  </rv>
  <rv s="0">
    <fb>9154.4</fb>
    <v>1</v>
  </rv>
  <rv s="0">
    <fb>43977</fb>
    <v>0</v>
  </rv>
  <rv s="0">
    <fb>1684.4</fb>
    <v>1</v>
  </rv>
  <rv s="0">
    <fb>242.16630000000001</fb>
    <v>1</v>
  </rv>
  <rv s="0">
    <fb>1904.1101000000001</fb>
    <v>1</v>
  </rv>
  <rv s="0">
    <fb>45838</fb>
    <v>0</v>
  </rv>
  <rv s="0">
    <fb>1199.5</fb>
    <v>1</v>
  </rv>
  <rv s="0">
    <fb>1638.4</fb>
    <v>1</v>
  </rv>
  <rv s="0">
    <fb>425.58159999999998</fb>
    <v>1</v>
  </rv>
  <rv s="0">
    <fb>265.0797</fb>
    <v>1</v>
  </rv>
  <rv s="0">
    <fb>1996.5755999999999</fb>
    <v>1</v>
  </rv>
  <rv s="0">
    <fb>45845</fb>
    <v>0</v>
  </rv>
  <rv s="0">
    <fb>1200.2</fb>
    <v>1</v>
  </rv>
  <rv s="0">
    <fb>9251.5</fb>
    <v>1</v>
  </rv>
  <rv s="0">
    <fb>43990</fb>
    <v>0</v>
  </rv>
  <rv s="0">
    <fb>1637.95</fb>
    <v>1</v>
  </rv>
  <rv s="0">
    <fb>417.70670000000001</fb>
    <v>1</v>
  </rv>
  <rv s="0">
    <fb>254.40219999999999</fb>
    <v>1</v>
  </rv>
  <rv s="0">
    <fb>1847.4439</fb>
    <v>1</v>
  </rv>
  <rv s="0">
    <fb>45852</fb>
    <v>0</v>
  </rv>
  <rv s="0">
    <fb>1201.0999999999999</fb>
    <v>1</v>
  </rv>
  <rv s="0">
    <fb>9136.85</fb>
    <v>1</v>
  </rv>
  <rv s="0">
    <fb>43997</fb>
    <v>0</v>
  </rv>
  <rv s="0">
    <fb>1622.25</fb>
    <v>1</v>
  </rv>
  <rv s="0">
    <fb>417.29</fb>
    <v>1</v>
  </rv>
  <rv s="0">
    <fb>256.62389999999999</fb>
    <v>1</v>
  </rv>
  <rv s="0">
    <fb>1776.0367000000001</fb>
    <v>1</v>
  </rv>
  <rv s="0">
    <fb>45859</fb>
    <v>0</v>
  </rv>
  <rv s="0">
    <fb>1140.4000000000001</fb>
    <v>1</v>
  </rv>
  <rv s="0">
    <fb>9039.25</fb>
    <v>1</v>
  </rv>
  <rv s="0">
    <fb>44004</fb>
    <v>0</v>
  </rv>
  <rv s="0">
    <fb>1687.35</fb>
    <v>1</v>
  </rv>
  <rv s="0">
    <fb>425.62329999999997</fb>
    <v>1</v>
  </rv>
  <rv s="0">
    <fb>304.67250000000001</fb>
    <v>1</v>
  </rv>
  <rv s="0">
    <fb>1721.5242000000001</fb>
    <v>1</v>
  </rv>
  <rv s="0">
    <fb>45866</fb>
    <v>0</v>
  </rv>
  <rv s="0">
    <fb>1204.5999999999999</fb>
    <v>1</v>
  </rv>
  <rv s="0">
    <fb>44011</fb>
    <v>0</v>
  </rv>
  <rv s="0">
    <fb>1696.1</fb>
    <v>1</v>
  </rv>
  <rv s="0">
    <fb>419.54</fb>
    <v>1</v>
  </rv>
  <rv s="0">
    <fb>299.00220000000002</fb>
    <v>1</v>
  </rv>
  <rv s="0">
    <fb>1798.4830999999999</fb>
    <v>1</v>
  </rv>
  <rv s="0">
    <fb>45873</fb>
    <v>0</v>
  </rv>
  <rv s="0">
    <fb>1152.4000000000001</fb>
    <v>1</v>
  </rv>
  <rv s="0">
    <fb>10142.15</fb>
    <v>1</v>
  </rv>
  <rv s="0">
    <fb>44018</fb>
    <v>0</v>
  </rv>
  <rv s="0">
    <fb>1703.05</fb>
    <v>1</v>
  </rv>
  <rv s="0">
    <fb>415.12329999999997</fb>
    <v>1</v>
  </rv>
  <rv s="0">
    <fb>286.66680000000002</fb>
    <v>1</v>
  </rv>
  <rv s="0">
    <fb>1815.2340999999999</fb>
    <v>1</v>
  </rv>
  <rv s="0">
    <fb>45880</fb>
    <v>0</v>
  </rv>
  <rv s="0">
    <fb>1108.95</fb>
    <v>1</v>
  </rv>
  <rv s="0">
    <fb>9972.9</fb>
    <v>1</v>
  </rv>
  <rv s="0">
    <fb>44025</fb>
    <v>0</v>
  </rv>
  <rv s="0">
    <fb>1717.95</fb>
    <v>1</v>
  </rv>
  <rv s="0">
    <fb>435.83159999999998</fb>
    <v>1</v>
  </rv>
  <rv s="0">
    <fb>298.339</fb>
    <v>1</v>
  </rv>
  <rv s="0">
    <fb>1798.6267</fb>
    <v>1</v>
  </rv>
  <rv s="0">
    <fb>10244.4</fb>
    <v>1</v>
  </rv>
  <rv s="0">
    <fb>44032</fb>
    <v>0</v>
  </rv>
  <rv s="0">
    <fb>1710.95</fb>
    <v>1</v>
  </rv>
  <rv s="0">
    <fb>437.24829999999997</fb>
    <v>1</v>
  </rv>
  <rv s="0">
    <fb>1778.6212</fb>
    <v>1</v>
  </rv>
  <rv s="0">
    <fb>10383</fb>
    <v>1</v>
  </rv>
  <rv s="0">
    <fb>44039</fb>
    <v>0</v>
  </rv>
  <rv s="0">
    <fb>1716.65</fb>
    <v>1</v>
  </rv>
  <rv s="0">
    <fb>438.70659999999998</fb>
    <v>1</v>
  </rv>
  <rv s="0">
    <fb>287.03149999999999</fb>
    <v>1</v>
  </rv>
  <rv s="0">
    <fb>1780.0091</fb>
    <v>1</v>
  </rv>
  <rv s="0">
    <fb>10607.35</fb>
    <v>1</v>
  </rv>
  <rv s="0">
    <fb>44046</fb>
    <v>0</v>
  </rv>
  <rv s="0">
    <fb>1805.05</fb>
    <v>1</v>
  </rv>
  <rv s="0">
    <fb>462.53980000000001</fb>
    <v>1</v>
  </rv>
  <rv s="0">
    <fb>303.81040000000002</fb>
    <v>1</v>
  </rv>
  <rv s="0">
    <fb>1723.2950000000001</fb>
    <v>1</v>
  </rv>
  <rv s="0">
    <fb>10768.05</fb>
    <v>1</v>
  </rv>
  <rv s="0">
    <fb>44053</fb>
    <v>0</v>
  </rv>
  <rv s="0">
    <fb>1801.6</fb>
    <v>1</v>
  </rv>
  <rv s="0">
    <fb>458.6232</fb>
    <v>1</v>
  </rv>
  <rv s="0">
    <fb>314.78629999999998</fb>
    <v>1</v>
  </rv>
  <rv s="0">
    <fb>1751.2453</fb>
    <v>1</v>
  </rv>
  <rv s="0">
    <fb>10901.7</fb>
    <v>1</v>
  </rv>
  <rv s="0">
    <fb>44060</fb>
    <v>0</v>
  </rv>
  <rv s="0">
    <fb>1958.35</fb>
    <v>1</v>
  </rv>
  <rv s="0">
    <fb>472.45639999999997</fb>
    <v>1</v>
  </rv>
  <rv s="0">
    <fb>315.61529999999999</fb>
    <v>1</v>
  </rv>
  <rv s="0">
    <fb>1763.6410000000001</fb>
    <v>1</v>
  </rv>
  <rv s="0">
    <fb>11194.15</fb>
    <v>1</v>
  </rv>
  <rv s="0">
    <fb>44067</fb>
    <v>0</v>
  </rv>
  <rv s="0">
    <fb>1957.7</fb>
    <v>1</v>
  </rv>
  <rv s="0">
    <fb>469.99810000000002</fb>
    <v>1</v>
  </rv>
  <rv s="0">
    <fb>323.87209999999999</fb>
    <v>1</v>
  </rv>
  <rv s="0">
    <fb>1768.7619999999999</fb>
    <v>1</v>
  </rv>
  <rv s="0">
    <fb>44074</fb>
    <v>0</v>
  </rv>
  <rv s="0">
    <fb>1956</fb>
    <v>1</v>
  </rv>
  <rv s="0">
    <fb>459.91480000000001</fb>
    <v>1</v>
  </rv>
  <rv s="0">
    <fb>321.18610000000001</fb>
    <v>1</v>
  </rv>
  <rv s="0">
    <fb>1817.6749</fb>
    <v>1</v>
  </rv>
  <rv s="0">
    <fb>11214.05</fb>
    <v>1</v>
  </rv>
  <rv s="0">
    <fb>44081</fb>
    <v>0</v>
  </rv>
  <rv s="0">
    <fb>2035.2</fb>
    <v>1</v>
  </rv>
  <rv s="0">
    <fb>477.24810000000002</fb>
    <v>1</v>
  </rv>
  <rv s="0">
    <fb>320.92090000000002</fb>
    <v>1</v>
  </rv>
  <rv s="0">
    <fb>1833.3252</fb>
    <v>1</v>
  </rv>
  <rv s="0">
    <fb>11178.4</fb>
    <v>1</v>
  </rv>
  <rv s="0">
    <fb>44088</fb>
    <v>0</v>
  </rv>
  <rv s="0">
    <fb>2028.8</fb>
    <v>1</v>
  </rv>
  <rv s="0">
    <fb>481.99810000000002</fb>
    <v>1</v>
  </rv>
  <rv s="0">
    <fb>338.49560000000002</fb>
    <v>1</v>
  </rv>
  <rv s="0">
    <fb>1919.521</fb>
    <v>1</v>
  </rv>
  <rv s="0">
    <fb>11371.6</fb>
    <v>1</v>
  </rv>
  <rv s="0">
    <fb>44095</fb>
    <v>0</v>
  </rv>
  <rv s="0">
    <fb>1924.4</fb>
    <v>1</v>
  </rv>
  <rv s="0">
    <fb>485.33139999999997</fb>
    <v>1</v>
  </rv>
  <rv s="0">
    <fb>316.2122</fb>
    <v>1</v>
  </rv>
  <rv s="0">
    <fb>2010.4549999999999</fb>
    <v>1</v>
  </rv>
  <rv s="0">
    <fb>11647.6</fb>
    <v>1</v>
  </rv>
  <rv s="0">
    <fb>44102</fb>
    <v>0</v>
  </rv>
  <rv s="0">
    <fb>2040.95</fb>
    <v>1</v>
  </rv>
  <rv s="0">
    <fb>491.87299999999999</fb>
    <v>1</v>
  </rv>
  <rv s="0">
    <fb>325.23160000000001</fb>
    <v>1</v>
  </rv>
  <rv s="0">
    <fb>2047.8336999999999</fb>
    <v>1</v>
  </rv>
  <rv s="0">
    <fb>11333.85</fb>
    <v>1</v>
  </rv>
  <rv s="0">
    <fb>44109</fb>
    <v>0</v>
  </rv>
  <rv s="0">
    <fb>2050.4</fb>
    <v>1</v>
  </rv>
  <rv s="0">
    <fb>502.37299999999999</fb>
    <v>1</v>
  </rv>
  <rv s="0">
    <fb>320.75510000000003</fb>
    <v>1</v>
  </rv>
  <rv s="0">
    <fb>2012.3694</fb>
    <v>1</v>
  </rv>
  <rv s="0">
    <fb>11464.45</fb>
    <v>1</v>
  </rv>
  <rv s="0">
    <fb>44116</fb>
    <v>0</v>
  </rv>
  <rv s="0">
    <fb>2061.75</fb>
    <v>1</v>
  </rv>
  <rv s="0">
    <fb>502.91469999999998</fb>
    <v>1</v>
  </rv>
  <rv s="0">
    <fb>332.46050000000002</fb>
    <v>1</v>
  </rv>
  <rv s="0">
    <fb>1919.7125000000001</fb>
    <v>1</v>
  </rv>
  <rv s="0">
    <fb>11504.95</fb>
    <v>1</v>
  </rv>
  <rv s="0">
    <fb>44123</fb>
    <v>0</v>
  </rv>
  <rv s="0">
    <fb>2119.4</fb>
    <v>1</v>
  </rv>
  <rv s="0">
    <fb>507.37299999999999</fb>
    <v>1</v>
  </rv>
  <rv s="0">
    <fb>342.47469999999998</fb>
    <v>1</v>
  </rv>
  <rv s="0">
    <fb>2071.7157999999999</fb>
    <v>1</v>
  </rv>
  <rv s="0">
    <fb>11050.25</fb>
    <v>1</v>
  </rv>
  <rv s="0">
    <fb>44130</fb>
    <v>0</v>
  </rv>
  <rv s="0">
    <fb>2213.0500000000002</fb>
    <v>1</v>
  </rv>
  <rv s="0">
    <fb>518.87289999999996</fb>
    <v>1</v>
  </rv>
  <rv s="0">
    <fb>341.21469999999999</fb>
    <v>1</v>
  </rv>
  <rv s="0">
    <fb>1928.9015999999999</fb>
    <v>1</v>
  </rv>
  <rv s="0">
    <fb>11416.95</fb>
    <v>1</v>
  </rv>
  <rv s="0">
    <fb>44137</fb>
    <v>0</v>
  </rv>
  <rv s="0">
    <fb>2208.4499999999998</fb>
    <v>1</v>
  </rv>
  <rv s="0">
    <fb>541.03949999999998</fb>
    <v>1</v>
  </rv>
  <rv s="0">
    <fb>339.55669999999998</fb>
    <v>1</v>
  </rv>
  <rv s="0">
    <fb>2086.0259999999998</fb>
    <v>1</v>
  </rv>
  <rv s="0">
    <fb>11914.2</fb>
    <v>1</v>
  </rv>
  <rv s="0">
    <fb>44144</fb>
    <v>0</v>
  </rv>
  <rv s="0">
    <fb>2184.5</fb>
    <v>1</v>
  </rv>
  <rv s="0">
    <fb>543.37279999999998</fb>
    <v>1</v>
  </rv>
  <rv s="0">
    <fb>346.05599999999998</fb>
    <v>1</v>
  </rv>
  <rv s="0">
    <fb>1994.0869</fb>
    <v>1</v>
  </rv>
  <rv s="0">
    <fb>11762.45</fb>
    <v>1</v>
  </rv>
  <rv s="0">
    <fb>44152</fb>
    <v>0</v>
  </rv>
  <rv s="0">
    <fb>2163.85</fb>
    <v>1</v>
  </rv>
  <rv s="0">
    <fb>535.78949999999998</fb>
    <v>1</v>
  </rv>
  <rv s="0">
    <fb>354.14699999999999</fb>
    <v>1</v>
  </rv>
  <rv s="0">
    <fb>1912.8685</fb>
    <v>1</v>
  </rv>
  <rv s="0">
    <fb>11930.35</fb>
    <v>1</v>
  </rv>
  <rv s="0">
    <fb>44158</fb>
    <v>0</v>
  </rv>
  <rv s="0">
    <fb>2217.35</fb>
    <v>1</v>
  </rv>
  <rv s="0">
    <fb>540.33119999999997</fb>
    <v>1</v>
  </rv>
  <rv s="0">
    <fb>359.35309999999998</fb>
    <v>1</v>
  </rv>
  <rv s="0">
    <fb>1915.5008</fb>
    <v>1</v>
  </rv>
  <rv s="0">
    <fb>2438.75</fb>
    <v>1</v>
  </rv>
  <rv s="0">
    <fb>559.37279999999998</fb>
    <v>1</v>
  </rv>
  <rv s="0">
    <fb>373.81079999999997</fb>
    <v>1</v>
  </rv>
  <rv s="0">
    <fb>1898.4626000000001</fb>
    <v>1</v>
  </rv>
  <rv s="0">
    <fb>12263.55</fb>
    <v>1</v>
  </rv>
  <rv s="0">
    <fb>44172</fb>
    <v>0</v>
  </rv>
  <rv s="0">
    <fb>2520.1999999999998</fb>
    <v>1</v>
  </rv>
  <rv s="0">
    <fb>564.2894</fb>
    <v>1</v>
  </rv>
  <rv s="0">
    <fb>363.00069999999999</fb>
    <v>1</v>
  </rv>
  <rv s="0">
    <fb>1892.0015000000001</fb>
    <v>1</v>
  </rv>
  <rv s="0">
    <fb>12780.25</fb>
    <v>1</v>
  </rv>
  <rv s="0">
    <fb>44179</fb>
    <v>0</v>
  </rv>
  <rv s="0">
    <fb>2601.5500000000002</fb>
    <v>1</v>
  </rv>
  <rv s="0">
    <fb>591.37260000000003</fb>
    <v>1</v>
  </rv>
  <rv s="0">
    <fb>368.43889999999999</fb>
    <v>1</v>
  </rv>
  <rv s="0">
    <fb>1915.1179</fb>
    <v>1</v>
  </rv>
  <rv s="0">
    <fb>12859.05</fb>
    <v>1</v>
  </rv>
  <rv s="0">
    <fb>44186</fb>
    <v>0</v>
  </rv>
  <rv s="0">
    <fb>2649.35</fb>
    <v>1</v>
  </rv>
  <rv s="0">
    <fb>608.37260000000003</fb>
    <v>1</v>
  </rv>
  <rv s="0">
    <fb>372.25229999999999</fb>
    <v>1</v>
  </rv>
  <rv s="0">
    <fb>2015.9111</fb>
    <v>1</v>
  </rv>
  <rv s="0">
    <fb>44193</fb>
    <v>0</v>
  </rv>
  <rv s="0">
    <fb>2775</fb>
    <v>1</v>
  </rv>
  <rv s="0">
    <fb>638.99739999999997</fb>
    <v>1</v>
  </rv>
  <rv s="0">
    <fb>420.79829999999998</fb>
    <v>1</v>
  </rv>
  <rv s="0">
    <fb>2060.8516</fb>
    <v>1</v>
  </rv>
  <rv s="0">
    <fb>13258.55</fb>
    <v>1</v>
  </rv>
  <rv s="0">
    <fb>44200</fb>
    <v>0</v>
  </rv>
  <rv s="0">
    <fb>2844</fb>
    <v>1</v>
  </rv>
  <rv s="0">
    <fb>675.2056</fb>
    <v>1</v>
  </rv>
  <rv s="0">
    <fb>410.58499999999998</fb>
    <v>1</v>
  </rv>
  <rv s="0">
    <fb>2155.8537000000001</fb>
    <v>1</v>
  </rv>
  <rv s="0">
    <fb>13513.85</fb>
    <v>1</v>
  </rv>
  <rv s="0">
    <fb>44207</fb>
    <v>0</v>
  </rv>
  <rv s="0">
    <fb>2590</fb>
    <v>1</v>
  </rv>
  <rv s="0">
    <fb>647.16409999999996</fb>
    <v>1</v>
  </rv>
  <rv s="0">
    <fb>420.00240000000002</fb>
    <v>1</v>
  </rv>
  <rv s="0">
    <fb>2112.3490000000002</fb>
    <v>1</v>
  </rv>
  <rv s="0">
    <fb>13760.55</fb>
    <v>1</v>
  </rv>
  <rv s="0">
    <fb>44214</fb>
    <v>0</v>
  </rv>
  <rv s="0">
    <fb>2596.75</fb>
    <v>1</v>
  </rv>
  <rv s="0">
    <fb>644.70579999999995</fb>
    <v>1</v>
  </rv>
  <rv s="0">
    <fb>431.40940000000001</fb>
    <v>1</v>
  </rv>
  <rv s="0">
    <fb>2168.6323000000002</fb>
    <v>1</v>
  </rv>
  <rv s="0">
    <fb>13749.25</fb>
    <v>1</v>
  </rv>
  <rv s="0">
    <fb>44221</fb>
    <v>0</v>
  </rv>
  <rv s="0">
    <fb>2407.35</fb>
    <v>1</v>
  </rv>
  <rv s="0">
    <fb>588.74760000000003</fb>
    <v>1</v>
  </rv>
  <rv s="0">
    <fb>363.33229999999998</fb>
    <v>1</v>
  </rv>
  <rv s="0">
    <fb>2138.5284000000001</fb>
    <v>1</v>
  </rv>
  <rv s="0">
    <fb>14018.5</fb>
    <v>1</v>
  </rv>
  <rv s="0">
    <fb>2376.8000000000002</fb>
    <v>1</v>
  </rv>
  <rv s="0">
    <fb>608.41420000000005</fb>
    <v>1</v>
  </rv>
  <rv s="0">
    <fb>387.57209999999998</fb>
    <v>1</v>
  </rv>
  <rv s="0">
    <fb>2295.3177000000001</fb>
    <v>1</v>
  </rv>
  <rv s="0">
    <fb>14347.25</fb>
    <v>1</v>
  </rv>
  <rv s="0">
    <fb>2486</fb>
    <v>1</v>
  </rv>
  <rv s="0">
    <fb>641.66409999999996</fb>
    <v>1</v>
  </rv>
  <rv s="0">
    <fb>381.27179999999998</fb>
    <v>1</v>
  </rv>
  <rv s="0">
    <fb>2298.8114999999998</fb>
    <v>1</v>
  </rv>
  <rv s="0">
    <fb>14433.7</fb>
    <v>1</v>
  </rv>
  <rv s="0">
    <fb>2418.9</fb>
    <v>1</v>
  </rv>
  <rv s="0">
    <fb>617.74749999999995</fb>
    <v>1</v>
  </rv>
  <rv s="0">
    <fb>372.7165</fb>
    <v>1</v>
  </rv>
  <rv s="0">
    <fb>2213.7642999999998</fb>
    <v>1</v>
  </rv>
  <rv s="0">
    <fb>14371.9</fb>
    <v>1</v>
  </rv>
  <rv s="0">
    <fb>2277.4499999999998</fb>
    <v>1</v>
  </rv>
  <rv s="0">
    <fb>566.58109999999999</fb>
    <v>1</v>
  </rv>
  <rv s="0">
    <fb>370.36219999999997</fb>
    <v>1</v>
  </rv>
  <rv s="0">
    <fb>2374.4303</fb>
    <v>1</v>
  </rv>
  <rv s="0">
    <fb>2386.75</fb>
    <v>1</v>
  </rv>
  <rv s="0">
    <fb>607.91420000000005</fb>
    <v>1</v>
  </rv>
  <rv s="0">
    <fb>383.12869999999998</fb>
    <v>1</v>
  </rv>
  <rv s="0">
    <fb>2132.6415999999999</fb>
    <v>1</v>
  </rv>
  <rv s="0">
    <fb>14924.25</fb>
    <v>1</v>
  </rv>
  <rv s="0">
    <fb>2401.9499999999998</fb>
    <v>1</v>
  </rv>
  <rv s="0">
    <fb>596.95590000000004</fb>
    <v>1</v>
  </rv>
  <rv s="0">
    <fb>380.70800000000003</fb>
    <v>1</v>
  </rv>
  <rv s="0">
    <fb>2177.7257</fb>
    <v>1</v>
  </rv>
  <rv s="0">
    <fb>15163.3</fb>
    <v>1</v>
  </rv>
  <rv s="0">
    <fb>2410.4</fb>
    <v>1</v>
  </rv>
  <rv s="0">
    <fb>602.87260000000003</fb>
    <v>1</v>
  </rv>
  <rv s="0">
    <fb>352.3895</fb>
    <v>1</v>
  </rv>
  <rv s="0">
    <fb>2099.3310000000001</fb>
    <v>1</v>
  </rv>
  <rv s="0">
    <fb>14981.75</fb>
    <v>1</v>
  </rv>
  <rv s="0">
    <fb>2504.5500000000002</fb>
    <v>1</v>
  </rv>
  <rv s="0">
    <fb>633.20579999999995</fb>
    <v>1</v>
  </rv>
  <rv s="0">
    <fb>376.46359999999999</fb>
    <v>1</v>
  </rv>
  <rv s="0">
    <fb>2054.6777000000002</fb>
    <v>1</v>
  </rv>
  <rv s="0">
    <fb>2553.15</fb>
    <v>1</v>
  </rv>
  <rv s="0">
    <fb>636.83079999999995</fb>
    <v>1</v>
  </rv>
  <rv s="0">
    <fb>392.34710000000001</fb>
    <v>1</v>
  </rv>
  <rv s="0">
    <fb>2065.7332999999999</fb>
    <v>1</v>
  </rv>
  <rv s="0">
    <fb>14938.1</fb>
    <v>1</v>
  </rv>
  <rv s="0">
    <fb>2628.65</fb>
    <v>1</v>
  </rv>
  <rv s="0">
    <fb>626.99749999999995</fb>
    <v>1</v>
  </rv>
  <rv s="0">
    <fb>395.43099999999998</fb>
    <v>1</v>
  </rv>
  <rv s="0">
    <fb>2101.9155000000001</fb>
    <v>1</v>
  </rv>
  <rv s="0">
    <fb>15030.95</fb>
    <v>1</v>
  </rv>
  <rv s="0">
    <fb>2665.8</fb>
    <v>1</v>
  </rv>
  <rv s="0">
    <fb>613.24749999999995</fb>
    <v>1</v>
  </rv>
  <rv s="0">
    <fb>379.9785</fb>
    <v>1</v>
  </rv>
  <rv s="0">
    <fb>2198.7363</fb>
    <v>1</v>
  </rv>
  <rv s="0">
    <fb>14744</fb>
    <v>1</v>
  </rv>
  <rv s="0">
    <fb>2518.1999999999998</fb>
    <v>1</v>
  </rv>
  <rv s="0">
    <fb>591.08100000000002</fb>
    <v>1</v>
  </rv>
  <rv s="0">
    <fb>365.38819999999998</fb>
    <v>1</v>
  </rv>
  <rv s="0">
    <fb>2105.4571000000001</fb>
    <v>1</v>
  </rv>
  <rv s="0">
    <fb>14507.3</fb>
    <v>1</v>
  </rv>
  <rv s="0">
    <fb>2540.1</fb>
    <v>1</v>
  </rv>
  <rv s="0">
    <fb>586.28930000000003</fb>
    <v>1</v>
  </rv>
  <rv s="0">
    <fb>368.96949999999998</fb>
    <v>1</v>
  </rv>
  <rv s="0">
    <fb>2128.9085</fb>
    <v>1</v>
  </rv>
  <rv s="0">
    <fb>14867.35</fb>
    <v>1</v>
  </rv>
  <rv s="0">
    <fb>2551.5</fb>
    <v>1</v>
  </rv>
  <rv s="0">
    <fb>595.99760000000003</fb>
    <v>1</v>
  </rv>
  <rv s="0">
    <fb>391.91609999999997</fb>
    <v>1</v>
  </rv>
  <rv s="0">
    <fb>2269.5691000000002</fb>
    <v>1</v>
  </rv>
  <rv s="0">
    <fb>14834.85</fb>
    <v>1</v>
  </rv>
  <rv s="0">
    <fb>2773.6</fb>
    <v>1</v>
  </rv>
  <rv s="0">
    <fb>627.20579999999995</fb>
    <v>1</v>
  </rv>
  <rv s="0">
    <fb>368.14049999999997</fb>
    <v>1</v>
  </rv>
  <rv s="0">
    <fb>2244.1075000000001</fb>
    <v>1</v>
  </rv>
  <rv s="0">
    <fb>14617.85</fb>
    <v>1</v>
  </rv>
  <rv s="0">
    <fb>2832.3</fb>
    <v>1</v>
  </rv>
  <rv s="0">
    <fb>658.99739999999997</fb>
    <v>1</v>
  </rv>
  <rv s="0">
    <fb>370.4948</fb>
    <v>1</v>
  </rv>
  <rv s="0">
    <fb>2170.5466999999999</fb>
    <v>1</v>
  </rv>
  <rv s="0">
    <fb>14341.35</fb>
    <v>1</v>
  </rv>
  <rv s="0">
    <fb>2939.95</fb>
    <v>1</v>
  </rv>
  <rv s="0">
    <fb>668.3723</fb>
    <v>1</v>
  </rv>
  <rv s="0">
    <fb>379.24900000000002</fb>
    <v>1</v>
  </rv>
  <rv s="0">
    <fb>2124.6489999999999</fb>
    <v>1</v>
  </rv>
  <rv s="0">
    <fb>2924</fb>
    <v>1</v>
  </rv>
  <rv s="0">
    <fb>663.66399999999999</fb>
    <v>1</v>
  </rv>
  <rv s="0">
    <fb>384.3888</fb>
    <v>1</v>
  </rv>
  <rv s="0">
    <fb>2147.1432</fb>
    <v>1</v>
  </rv>
  <rv s="0">
    <fb>14823.15</fb>
    <v>1</v>
  </rv>
  <rv s="0">
    <fb>2957.1</fb>
    <v>1</v>
  </rv>
  <rv s="0">
    <fb>671.7056</fb>
    <v>1</v>
  </rv>
  <rv s="0">
    <fb>386.54419999999999</fb>
    <v>1</v>
  </rv>
  <rv s="0">
    <fb>2111.1525000000001</fb>
    <v>1</v>
  </rv>
  <rv s="0">
    <fb>14677.8</fb>
    <v>1</v>
  </rv>
  <rv s="0">
    <fb>3049.65</fb>
    <v>1</v>
  </rv>
  <rv s="0">
    <fb>687.28890000000001</fb>
    <v>1</v>
  </rv>
  <rv s="0">
    <fb>380.84070000000003</fb>
    <v>1</v>
  </rv>
  <rv s="0">
    <fb>2087.1266999999998</fb>
    <v>1</v>
  </rv>
  <rv s="0">
    <fb>15175.3</fb>
    <v>1</v>
  </rv>
  <rv s="0">
    <fb>3003.25</fb>
    <v>1</v>
  </rv>
  <rv s="0">
    <fb>671.66399999999999</fb>
    <v>1</v>
  </rv>
  <rv s="0">
    <fb>390.39069999999998</fb>
    <v>1</v>
  </rv>
  <rv s="0">
    <fb>2170.3074000000001</fb>
    <v>1</v>
  </rv>
  <rv s="0">
    <fb>15435.65</fb>
    <v>1</v>
  </rv>
  <rv s="0">
    <fb>3004.45</fb>
    <v>1</v>
  </rv>
  <rv s="0">
    <fb>672.78899999999999</fb>
    <v>1</v>
  </rv>
  <rv s="0">
    <fb>389.66120000000001</fb>
    <v>1</v>
  </rv>
  <rv s="0">
    <fb>2181.4108999999999</fb>
    <v>1</v>
  </rv>
  <rv s="0">
    <fb>15670.25</fb>
    <v>1</v>
  </rv>
  <rv s="0">
    <fb>3010.45</fb>
    <v>1</v>
  </rv>
  <rv s="0">
    <fb>703.53890000000001</fb>
    <v>1</v>
  </rv>
  <rv s="0">
    <fb>399.50970000000001</fb>
    <v>1</v>
  </rv>
  <rv s="0">
    <fb>2167.4358000000002</fb>
    <v>1</v>
  </rv>
  <rv s="0">
    <fb>15799.35</fb>
    <v>1</v>
  </rv>
  <rv s="0">
    <fb>2992.65</fb>
    <v>1</v>
  </rv>
  <rv s="0">
    <fb>703.12220000000002</fb>
    <v>1</v>
  </rv>
  <rv s="0">
    <fb>397.9511</fb>
    <v>1</v>
  </rv>
  <rv s="0">
    <fb>2195.7211000000002</fb>
    <v>1</v>
  </rv>
  <rv s="0">
    <fb>15683.35</fb>
    <v>1</v>
  </rv>
  <rv s="0">
    <fb>3083.2</fb>
    <v>1</v>
  </rv>
  <rv s="0">
    <fb>711.99720000000002</fb>
    <v>1</v>
  </rv>
  <rv s="0">
    <fb>413.40359999999998</fb>
    <v>1</v>
  </rv>
  <rv s="0">
    <fb>2136.5183000000002</fb>
    <v>1</v>
  </rv>
  <rv s="0">
    <fb>15860.35</fb>
    <v>1</v>
  </rv>
  <rv s="0">
    <fb>2958.55</fb>
    <v>1</v>
  </rv>
  <rv s="0">
    <fb>702.62220000000002</fb>
    <v>1</v>
  </rv>
  <rv s="0">
    <fb>415.22739999999999</fb>
    <v>1</v>
  </rv>
  <rv s="0">
    <fb>2211.7541999999999</fb>
    <v>1</v>
  </rv>
  <rv s="0">
    <fb>15722.2</fb>
    <v>1</v>
  </rv>
  <rv s="0">
    <fb>2968.65</fb>
    <v>1</v>
  </rv>
  <rv s="0">
    <fb>690.4556</fb>
    <v>1</v>
  </rv>
  <rv s="0">
    <fb>421.82619999999997</fb>
    <v>1</v>
  </rv>
  <rv s="0">
    <fb>2248.0320999999999</fb>
    <v>1</v>
  </rv>
  <rv s="0">
    <fb>15689.8</fb>
    <v>1</v>
  </rv>
  <rv s="0">
    <fb>2988.4</fb>
    <v>1</v>
  </rv>
  <rv s="0">
    <fb>675.28899999999999</fb>
    <v>1</v>
  </rv>
  <rv s="0">
    <fb>415.82429999999999</fb>
    <v>1</v>
  </rv>
  <rv s="0">
    <fb>2197.2525999999998</fb>
    <v>1</v>
  </rv>
  <rv s="0">
    <fb>15923.4</fb>
    <v>1</v>
  </rv>
  <rv s="0">
    <fb>3112.7</fb>
    <v>1</v>
  </rv>
  <rv s="0">
    <fb>680.3723</fb>
    <v>1</v>
  </rv>
  <rv s="0">
    <fb>414.99529999999999</fb>
    <v>1</v>
  </rv>
  <rv s="0">
    <fb>2183.8996999999999</fb>
    <v>1</v>
  </rv>
  <rv s="0">
    <fb>15856.05</fb>
    <v>1</v>
  </rv>
  <rv s="0">
    <fb>3037.25</fb>
    <v>1</v>
  </rv>
  <rv s="0">
    <fb>654.70569999999998</fb>
    <v>1</v>
  </rv>
  <rv s="0">
    <fb>412.93939999999998</fb>
    <v>1</v>
  </rv>
  <rv s="0">
    <fb>2190.8872000000001</fb>
    <v>1</v>
  </rv>
  <rv s="0">
    <fb>3338.75</fb>
    <v>1</v>
  </rv>
  <rv s="0">
    <fb>692.74720000000002</fb>
    <v>1</v>
  </rv>
  <rv s="0">
    <fb>410.75080000000003</fb>
    <v>1</v>
  </rv>
  <rv s="0">
    <fb>2174.5191</fb>
    <v>1</v>
  </rv>
  <rv s="0">
    <fb>16238.2</fb>
    <v>1</v>
  </rv>
  <rv s="0">
    <fb>3346</fb>
    <v>1</v>
  </rv>
  <rv s="0">
    <fb>696.74720000000002</fb>
    <v>1</v>
  </rv>
  <rv s="0">
    <fb>405.21319999999997</fb>
    <v>1</v>
  </rv>
  <rv s="0">
    <fb>2130.2964999999999</fb>
    <v>1</v>
  </rv>
  <rv s="0">
    <fb>16529.099999999999</fb>
    <v>1</v>
  </rv>
  <rv s="0">
    <fb>3306.8</fb>
    <v>1</v>
  </rv>
  <rv s="0">
    <fb>683.4973</fb>
    <v>1</v>
  </rv>
  <rv s="0">
    <fb>406.70530000000002</fb>
    <v>1</v>
  </rv>
  <rv s="0">
    <fb>2123.9310999999998</fb>
    <v>1</v>
  </rv>
  <rv s="0">
    <fb>16450.5</fb>
    <v>1</v>
  </rv>
  <rv s="0">
    <fb>3443.6</fb>
    <v>1</v>
  </rv>
  <rv s="0">
    <fb>700.20550000000003</fb>
    <v>1</v>
  </rv>
  <rv s="0">
    <fb>416.58699999999999</fb>
    <v>1</v>
  </rv>
  <rv s="0">
    <fb>2119.6237000000001</fb>
    <v>1</v>
  </rv>
  <rv s="0">
    <fb>44432</fb>
    <v>0</v>
  </rv>
  <rv s="0">
    <fb>16705.2</fb>
    <v>1</v>
  </rv>
  <rv s="0">
    <fb>3178.8</fb>
    <v>1</v>
  </rv>
  <rv s="0">
    <fb>422.62209999999999</fb>
    <v>1</v>
  </rv>
  <rv s="0">
    <fb>2106.9886000000001</fb>
    <v>1</v>
  </rv>
  <rv s="0">
    <fb>17323.599999999999</fb>
    <v>1</v>
  </rv>
  <rv s="0">
    <fb>3306.6</fb>
    <v>1</v>
  </rv>
  <rv s="0">
    <fb>691.91390000000001</fb>
    <v>1</v>
  </rv>
  <rv s="0">
    <fb>417.94650000000001</fb>
    <v>1</v>
  </rv>
  <rv s="0">
    <fb>2158.1030999999998</fb>
    <v>1</v>
  </rv>
  <rv s="0">
    <fb>17369.25</fb>
    <v>1</v>
  </rv>
  <rv s="0">
    <fb>3296.9</fb>
    <v>1</v>
  </rv>
  <rv s="0">
    <fb>699.08050000000003</fb>
    <v>1</v>
  </rv>
  <rv s="0">
    <fb>402.9914</fb>
    <v>1</v>
  </rv>
  <rv s="0">
    <fb>2101.8676</fb>
    <v>1</v>
  </rv>
  <rv s="0">
    <fb>17585.150000000001</fb>
    <v>1</v>
  </rv>
  <rv s="0">
    <fb>2984.65</fb>
    <v>1</v>
  </rv>
  <rv s="0">
    <fb>614.37249999999995</fb>
    <v>1</v>
  </rv>
  <rv s="0">
    <fb>365.71980000000002</fb>
    <v>1</v>
  </rv>
  <rv s="0">
    <fb>2116.5128</fb>
    <v>1</v>
  </rv>
  <rv s="0">
    <fb>17853.2</fb>
    <v>1</v>
  </rv>
  <rv s="0">
    <fb>3100.1</fb>
    <v>1</v>
  </rv>
  <rv s="0">
    <fb>617.58090000000004</fb>
    <v>1</v>
  </rv>
  <rv s="0">
    <fb>361.64109999999999</fb>
    <v>1</v>
  </rv>
  <rv s="0">
    <fb>2112.5882999999999</fb>
    <v>1</v>
  </rv>
  <rv s="0">
    <fb>17532.05</fb>
    <v>1</v>
  </rv>
  <rv s="0">
    <fb>3158.8</fb>
    <v>1</v>
  </rv>
  <rv s="0">
    <fb>636.03909999999996</fb>
    <v>1</v>
  </rv>
  <rv s="0">
    <fb>381.03960000000001</fb>
    <v>1</v>
  </rv>
  <rv s="0">
    <fb>2153.3649999999998</fb>
    <v>1</v>
  </rv>
  <rv s="0">
    <fb>17895.2</fb>
    <v>1</v>
  </rv>
  <rv s="0">
    <fb>3122.9</fb>
    <v>1</v>
  </rv>
  <rv s="0">
    <fb>662.03899999999999</fb>
    <v>1</v>
  </rv>
  <rv s="0">
    <fb>396.59160000000003</fb>
    <v>1</v>
  </rv>
  <rv s="0">
    <fb>2143.2186999999999</fb>
    <v>1</v>
  </rv>
  <rv s="0">
    <fb>18338.55</fb>
    <v>1</v>
  </rv>
  <rv s="0">
    <fb>3226.55</fb>
    <v>1</v>
  </rv>
  <rv s="0">
    <fb>656.12239999999997</fb>
    <v>1</v>
  </rv>
  <rv s="0">
    <fb>392.14819999999997</fb>
    <v>1</v>
  </rv>
  <rv s="0">
    <fb>2126.0848000000001</fb>
    <v>1</v>
  </rv>
  <rv s="0">
    <fb>18114.900000000001</fb>
    <v>1</v>
  </rv>
  <rv s="0">
    <fb>3143.9</fb>
    <v>1</v>
  </rv>
  <rv s="0">
    <fb>635.12249999999995</fb>
    <v>1</v>
  </rv>
  <rv s="0">
    <fb>385.11829999999998</fb>
    <v>1</v>
  </rv>
  <rv s="0">
    <fb>2068.7485000000001</fb>
    <v>1</v>
  </rv>
  <rv s="0">
    <fb>3110.7</fb>
    <v>1</v>
  </rv>
  <rv s="0">
    <fb>608.08090000000004</fb>
    <v>1</v>
  </rv>
  <rv s="0">
    <fb>394.33670000000001</fb>
    <v>1</v>
  </rv>
  <rv s="0">
    <fb>2010.9815000000001</fb>
    <v>1</v>
  </rv>
  <rv s="0">
    <fb>17916.8</fb>
    <v>1</v>
  </rv>
  <rv s="0">
    <fb>3281.9</fb>
    <v>1</v>
  </rv>
  <rv s="0">
    <fb>635.37249999999995</fb>
    <v>1</v>
  </rv>
  <rv s="0">
    <fb>396.06099999999998</fb>
    <v>1</v>
  </rv>
  <rv s="0">
    <fb>2034.8158000000001</fb>
    <v>1</v>
  </rv>
  <rv s="0">
    <fb>18102.75</fb>
    <v>1</v>
  </rv>
  <rv s="0">
    <fb>3241.7</fb>
    <v>1</v>
  </rv>
  <rv s="0">
    <fb>627.37249999999995</fb>
    <v>1</v>
  </rv>
  <rv s="0">
    <fb>391.0539</fb>
    <v>1</v>
  </rv>
  <rv s="0">
    <fb>2025.4351999999999</fb>
    <v>1</v>
  </rv>
  <rv s="0">
    <fb>17764.8</fb>
    <v>1</v>
  </rv>
  <rv s="0">
    <fb>3288.15</fb>
    <v>1</v>
  </rv>
  <rv s="0">
    <fb>617.66420000000005</fb>
    <v>1</v>
  </rv>
  <rv s="0">
    <fb>381.53699999999998</fb>
    <v>1</v>
  </rv>
  <rv s="0">
    <fb>2109.1902</fb>
    <v>1</v>
  </rv>
  <rv s="0">
    <fb>17026.45</fb>
    <v>1</v>
  </rv>
  <rv s="0">
    <fb>3381.95</fb>
    <v>1</v>
  </rv>
  <rv s="0">
    <fb>642.95579999999995</fb>
    <v>1</v>
  </rv>
  <rv s="0">
    <fb>391.6508</fb>
    <v>1</v>
  </rv>
  <rv s="0">
    <fb>2001.5531000000001</fb>
    <v>1</v>
  </rv>
  <rv s="0">
    <fb>17196.7</fb>
    <v>1</v>
  </rv>
  <rv s="0">
    <fb>3574.65</fb>
    <v>1</v>
  </rv>
  <rv s="0">
    <fb>658.66399999999999</fb>
    <v>1</v>
  </rv>
  <rv s="0">
    <fb>395.96159999999998</fb>
    <v>1</v>
  </rv>
  <rv s="0">
    <fb>1971.0183999999999</fb>
    <v>1</v>
  </rv>
  <rv s="0">
    <fb>17511.3</fb>
    <v>1</v>
  </rv>
  <rv s="0">
    <fb>3364.8</fb>
    <v>1</v>
  </rv>
  <rv s="0">
    <fb>642.78909999999996</fb>
    <v>1</v>
  </rv>
  <rv s="0">
    <fb>404.08569999999997</fb>
    <v>1</v>
  </rv>
  <rv s="0">
    <fb>1971.5447999999999</fb>
    <v>1</v>
  </rv>
  <rv s="0">
    <fb>16985.2</fb>
    <v>1</v>
  </rv>
  <rv s="0">
    <fb>3274.6</fb>
    <v>1</v>
  </rv>
  <rv s="0">
    <fb>620.45590000000004</fb>
    <v>1</v>
  </rv>
  <rv s="0">
    <fb>380.60860000000002</fb>
    <v>1</v>
  </rv>
  <rv s="0">
    <fb>1905.6895</fb>
    <v>1</v>
  </rv>
  <rv s="0">
    <fb>17003.75</fb>
    <v>1</v>
  </rv>
  <rv s="0">
    <fb>3112.6</fb>
    <v>1</v>
  </rv>
  <rv s="0">
    <fb>604.16430000000003</fb>
    <v>1</v>
  </rv>
  <rv s="0">
    <fb>378.45319999999998</fb>
    <v>1</v>
  </rv>
  <rv s="0">
    <fb>1889.6085</fb>
    <v>1</v>
  </rv>
  <rv s="0">
    <fb>3236.7</fb>
    <v>1</v>
  </rv>
  <rv s="0">
    <fb>612.78920000000005</fb>
    <v>1</v>
  </rv>
  <rv s="0">
    <fb>358.92200000000003</fb>
    <v>1</v>
  </rv>
  <rv s="0">
    <fb>1957.9047</fb>
    <v>1</v>
  </rv>
  <rv s="0">
    <fb>17812.7</fb>
    <v>1</v>
  </rv>
  <rv s="0">
    <fb>3214.8</fb>
    <v>1</v>
  </rv>
  <rv s="0">
    <fb>598.12260000000003</fb>
    <v>1</v>
  </rv>
  <rv s="0">
    <fb>330.53719999999998</fb>
    <v>1</v>
  </rv>
  <rv s="0">
    <fb>1914.1606999999999</fb>
    <v>1</v>
  </rv>
  <rv s="0">
    <fb>18255.75</fb>
    <v>1</v>
  </rv>
  <rv s="0">
    <fb>3261.8</fb>
    <v>1</v>
  </rv>
  <rv s="0">
    <fb>614.62249999999995</fb>
    <v>1</v>
  </rv>
  <rv s="0">
    <fb>327.65230000000003</fb>
    <v>1</v>
  </rv>
  <rv s="0">
    <fb>1895.0166999999999</fb>
    <v>1</v>
  </rv>
  <rv s="0">
    <fb>17617.150000000001</fb>
    <v>1</v>
  </rv>
  <rv s="0">
    <fb>3120.05</fb>
    <v>1</v>
  </rv>
  <rv s="0">
    <fb>571.45600000000002</fb>
    <v>1</v>
  </rv>
  <rv s="0">
    <fb>299.3338</fb>
    <v>1</v>
  </rv>
  <rv s="0">
    <fb>1885.9712</fb>
    <v>1</v>
  </rv>
  <rv s="0">
    <fb>17101.95</fb>
    <v>1</v>
  </rv>
  <rv s="0">
    <fb>2738.95</fb>
    <v>1</v>
  </rv>
  <rv s="0">
    <fb>544.83119999999997</fb>
    <v>1</v>
  </rv>
  <rv s="0">
    <fb>296.18360000000001</fb>
    <v>1</v>
  </rv>
  <rv s="0">
    <fb>1851.4640999999999</fb>
    <v>1</v>
  </rv>
  <rv s="0">
    <fb>17516.3</fb>
    <v>1</v>
  </rv>
  <rv s="0">
    <fb>2932.65</fb>
    <v>1</v>
  </rv>
  <rv s="0">
    <fb>565.9144</fb>
    <v>1</v>
  </rv>
  <rv s="0">
    <fb>298.30590000000001</fb>
    <v>1</v>
  </rv>
  <rv s="0">
    <fb>1821.0251000000001</fb>
    <v>1</v>
  </rv>
  <rv s="0">
    <fb>17374.75</fb>
    <v>1</v>
  </rv>
  <rv s="0">
    <fb>3135</fb>
    <v>1</v>
  </rv>
  <rv s="0">
    <fb>598.58090000000004</fb>
    <v>1</v>
  </rv>
  <rv s="0">
    <fb>315.28370000000001</fb>
    <v>1</v>
  </rv>
  <rv s="0">
    <fb>1809.5387000000001</fb>
    <v>1</v>
  </rv>
  <rv s="0">
    <fb>17276.3</fb>
    <v>1</v>
  </rv>
  <rv s="0">
    <fb>3046.4</fb>
    <v>1</v>
  </rv>
  <rv s="0">
    <fb>573.9144</fb>
    <v>1</v>
  </rv>
  <rv s="0">
    <fb>300.95859999999999</fb>
    <v>1</v>
  </rv>
  <rv s="0">
    <fb>1855.9150999999999</fb>
    <v>1</v>
  </rv>
  <rv s="0">
    <fb>16658.400000000001</fb>
    <v>1</v>
  </rv>
  <rv s="0">
    <fb>3113.8</fb>
    <v>1</v>
  </rv>
  <rv s="0">
    <fb>592.99760000000003</fb>
    <v>1</v>
  </rv>
  <rv s="0">
    <fb>311.96769999999998</fb>
    <v>1</v>
  </rv>
  <rv s="0">
    <fb>1790.5382999999999</fb>
    <v>1</v>
  </rv>
  <rv s="0">
    <fb>16245.35</fb>
    <v>1</v>
  </rv>
  <rv s="0">
    <fb>3206.7</fb>
    <v>1</v>
  </rv>
  <rv s="0">
    <fb>612.74749999999995</fb>
    <v>1</v>
  </rv>
  <rv s="0">
    <fb>307.78960000000001</fb>
    <v>1</v>
  </rv>
  <rv s="0">
    <fb>1758.1370999999999</fb>
    <v>1</v>
  </rv>
  <rv s="0">
    <fb>16630.45</fb>
    <v>1</v>
  </rv>
  <rv s="0">
    <fb>3080.9</fb>
    <v>1</v>
  </rv>
  <rv s="0">
    <fb>603.53930000000003</fb>
    <v>1</v>
  </rv>
  <rv s="0">
    <fb>308.48590000000002</fb>
    <v>1</v>
  </rv>
  <rv s="0">
    <fb>1868.598</fb>
    <v>1</v>
  </rv>
  <rv s="0">
    <fb>17287.05</fb>
    <v>1</v>
  </rv>
  <rv s="0">
    <fb>3164.75</fb>
    <v>1</v>
  </rv>
  <rv s="0">
    <fb>596.91430000000003</fb>
    <v>1</v>
  </rv>
  <rv s="0">
    <fb>311.404</fb>
    <v>1</v>
  </rv>
  <rv s="0">
    <fb>1857.8773000000001</fb>
    <v>1</v>
  </rv>
  <rv s="0">
    <fb>17153</fb>
    <v>1</v>
  </rv>
  <rv s="0">
    <fb>3239.3</fb>
    <v>1</v>
  </rv>
  <rv s="0">
    <fb>598.91430000000003</fb>
    <v>1</v>
  </rv>
  <rv s="0">
    <fb>311.50349999999997</fb>
    <v>1</v>
  </rv>
  <rv s="0">
    <fb>1861.6583000000001</fb>
    <v>1</v>
  </rv>
  <rv s="0">
    <fb>17670.45</fb>
    <v>1</v>
  </rv>
  <rv s="0">
    <fb>3016.6</fb>
    <v>1</v>
  </rv>
  <rv s="0">
    <fb>554.6644</fb>
    <v>1</v>
  </rv>
  <rv s="0">
    <fb>299.23430000000002</fb>
    <v>1</v>
  </rv>
  <rv s="0">
    <fb>1840.4084</fb>
    <v>1</v>
  </rv>
  <rv s="0">
    <fb>17784.349999999999</fb>
    <v>1</v>
  </rv>
  <rv s="0">
    <fb>3065.2</fb>
    <v>1</v>
  </rv>
  <rv s="0">
    <fb>547.45609999999999</fb>
    <v>1</v>
  </rv>
  <rv s="0">
    <fb>264.21749999999997</fb>
    <v>1</v>
  </rv>
  <rv s="0">
    <fb>1832.8466000000001</fb>
    <v>1</v>
  </rv>
  <rv s="0">
    <fb>17475.650000000001</fb>
    <v>1</v>
  </rv>
  <rv s="0">
    <fb>3109.55</fb>
    <v>1</v>
  </rv>
  <rv s="0">
    <fb>525.53959999999995</fb>
    <v>1</v>
  </rv>
  <rv s="0">
    <fb>264.51600000000002</fb>
    <v>1</v>
  </rv>
  <rv s="0">
    <fb>1814.1812</fb>
    <v>1</v>
  </rv>
  <rv s="0">
    <fb>17171.95</fb>
    <v>1</v>
  </rv>
  <rv s="0">
    <fb>2835.05</fb>
    <v>1</v>
  </rv>
  <rv s="0">
    <fb>479.66469999999998</fb>
    <v>1</v>
  </rv>
  <rv s="0">
    <fb>268.19670000000002</fb>
    <v>1</v>
  </rv>
  <rv s="0">
    <fb>1807.6722</fb>
    <v>1</v>
  </rv>
  <rv s="0">
    <fb>2887</fb>
    <v>1</v>
  </rv>
  <rv s="0">
    <fb>274.03289999999998</fb>
    <v>1</v>
  </rv>
  <rv s="0">
    <fb>1798.0523000000001</fb>
    <v>1</v>
  </rv>
  <rv s="0">
    <fb>16411.25</fb>
    <v>1</v>
  </rv>
  <rv s="0">
    <fb>2708.75</fb>
    <v>1</v>
  </rv>
  <rv s="0">
    <fb>483.95639999999997</fb>
    <v>1</v>
  </rv>
  <rv s="0">
    <fb>264.35019999999997</fb>
    <v>1</v>
  </rv>
  <rv s="0">
    <fb>1752.346</fb>
    <v>1</v>
  </rv>
  <rv s="0">
    <fb>15782.15</fb>
    <v>1</v>
  </rv>
  <rv s="0">
    <fb>2583.1999999999998</fb>
    <v>1</v>
  </rv>
  <rv s="0">
    <fb>466.45650000000001</fb>
    <v>1</v>
  </rv>
  <rv s="0">
    <fb>245.5154</fb>
    <v>1</v>
  </rv>
  <rv s="0">
    <fb>1688.9793999999999</fb>
    <v>1</v>
  </rv>
  <rv s="0">
    <fb>16266.15</fb>
    <v>1</v>
  </rv>
  <rv s="0">
    <fb>2760.1</fb>
    <v>1</v>
  </rv>
  <rv s="0">
    <fb>494.99799999999999</fb>
    <v>1</v>
  </rv>
  <rv s="0">
    <fb>248.1019</fb>
    <v>1</v>
  </rv>
  <rv s="0">
    <fb>1708.4584</fb>
    <v>1</v>
  </rv>
  <rv s="0">
    <fb>16352.45</fb>
    <v>1</v>
  </rv>
  <rv s="0">
    <fb>2772.95</fb>
    <v>1</v>
  </rv>
  <rv s="0">
    <fb>484.70639999999997</fb>
    <v>1</v>
  </rv>
  <rv s="0">
    <fb>247.04079999999999</fb>
    <v>1</v>
  </rv>
  <rv s="0">
    <fb>1663.8050000000001</fb>
    <v>1</v>
  </rv>
  <rv s="0">
    <fb>16584.3</fb>
    <v>1</v>
  </rv>
  <rv s="0">
    <fb>2880.35</fb>
    <v>1</v>
  </rv>
  <rv s="0">
    <fb>487.78969999999998</fb>
    <v>1</v>
  </rv>
  <rv s="0">
    <fb>259.11090000000002</fb>
    <v>1</v>
  </rv>
  <rv s="0">
    <fb>1718.8440000000001</fb>
    <v>1</v>
  </rv>
  <rv s="0">
    <fb>16201.8</fb>
    <v>1</v>
  </rv>
  <rv s="0">
    <fb>2978.25</fb>
    <v>1</v>
  </rv>
  <rv s="0">
    <fb>478.08139999999997</fb>
    <v>1</v>
  </rv>
  <rv s="0">
    <fb>259.60829999999999</fb>
    <v>1</v>
  </rv>
  <rv s="0">
    <fb>15293.5</fb>
    <v>1</v>
  </rv>
  <rv s="0">
    <fb>3066.15</fb>
    <v>1</v>
  </rv>
  <rv s="0">
    <fb>490.74799999999999</fb>
    <v>1</v>
  </rv>
  <rv s="0">
    <fb>266.50560000000002</fb>
    <v>1</v>
  </rv>
  <rv s="0">
    <fb>1628.7715000000001</fb>
    <v>1</v>
  </rv>
  <rv s="0">
    <fb>15699.25</fb>
    <v>1</v>
  </rv>
  <rv s="0">
    <fb>3332.35</fb>
    <v>1</v>
  </rv>
  <rv s="0">
    <fb>520.58130000000006</fb>
    <v>1</v>
  </rv>
  <rv s="0">
    <fb>265.7097</fb>
    <v>1</v>
  </rv>
  <rv s="0">
    <fb>1704.6775</fb>
    <v>1</v>
  </rv>
  <rv s="0">
    <fb>15752.05</fb>
    <v>1</v>
  </rv>
  <rv s="0">
    <fb>3473.45</fb>
    <v>1</v>
  </rv>
  <rv s="0">
    <fb>561.20609999999999</fb>
    <v>1</v>
  </rv>
  <rv s="0">
    <fb>331.36619999999999</fb>
    <v>1</v>
  </rv>
  <rv s="0">
    <fb>1796.9516000000001</fb>
    <v>1</v>
  </rv>
  <rv s="0">
    <fb>16220.6</fb>
    <v>1</v>
  </rv>
  <rv s="0">
    <fb>3426</fb>
    <v>1</v>
  </rv>
  <rv s="0">
    <fb>563.4144</fb>
    <v>1</v>
  </rv>
  <rv s="0">
    <fb>327.7518</fb>
    <v>1</v>
  </rv>
  <rv s="0">
    <fb>1815.1384</fb>
    <v>1</v>
  </rv>
  <rv s="0">
    <fb>16049.2</fb>
    <v>1</v>
  </rv>
  <rv s="0">
    <fb>3482.3</fb>
    <v>1</v>
  </rv>
  <rv s="0">
    <fb>580.62270000000001</fb>
    <v>1</v>
  </rv>
  <rv s="0">
    <fb>336.20749999999998</fb>
    <v>1</v>
  </rv>
  <rv s="0">
    <fb>1837.9675999999999</fb>
    <v>1</v>
  </rv>
  <rv s="0">
    <fb>16719.45</fb>
    <v>1</v>
  </rv>
  <rv s="0">
    <fb>3323.35</fb>
    <v>1</v>
  </rv>
  <rv s="0">
    <fb>549.91449999999998</fb>
    <v>1</v>
  </rv>
  <rv s="0">
    <fb>326.59120000000001</fb>
    <v>1</v>
  </rv>
  <rv s="0">
    <fb>1842.3706999999999</fb>
    <v>1</v>
  </rv>
  <rv s="0">
    <fb>3429.7</fb>
    <v>1</v>
  </rv>
  <rv s="0">
    <fb>557.24779999999998</fb>
    <v>1</v>
  </rv>
  <rv s="0">
    <fb>331.16719999999998</fb>
    <v>1</v>
  </rv>
  <rv s="0">
    <fb>1861.7539999999999</fb>
    <v>1</v>
  </rv>
  <rv s="0">
    <fb>17397.5</fb>
    <v>1</v>
  </rv>
  <rv s="0">
    <fb>3439.9</fb>
    <v>1</v>
  </rv>
  <rv s="0">
    <fb>553.37279999999998</fb>
    <v>1</v>
  </rv>
  <rv s="0">
    <fb>340.55149999999998</fb>
    <v>1</v>
  </rv>
  <rv s="0">
    <fb>1825.1890000000001</fb>
    <v>1</v>
  </rv>
  <rv s="0">
    <fb>17698.150000000001</fb>
    <v>1</v>
  </rv>
  <rv s="0">
    <fb>3339.55</fb>
    <v>1</v>
  </rv>
  <rv s="0">
    <fb>532.70619999999997</fb>
    <v>1</v>
  </rv>
  <rv s="0">
    <fb>318.76549999999997</fb>
    <v>1</v>
  </rv>
  <rv s="0">
    <fb>1835.4789000000001</fb>
    <v>1</v>
  </rv>
  <rv s="0">
    <fb>17758.45</fb>
    <v>1</v>
  </rv>
  <rv s="0">
    <fb>3393.75</fb>
    <v>1</v>
  </rv>
  <rv s="0">
    <fb>528.24789999999996</fb>
    <v>1</v>
  </rv>
  <rv s="0">
    <fb>317.40589999999997</fb>
    <v>1</v>
  </rv>
  <rv s="0">
    <fb>1816.8613</fb>
    <v>1</v>
  </rv>
  <rv s="0">
    <fb>17558.900000000001</fb>
    <v>1</v>
  </rv>
  <rv s="0">
    <fb>3342.15</fb>
    <v>1</v>
  </rv>
  <rv s="0">
    <fb>513.74789999999996</fb>
    <v>1</v>
  </rv>
  <rv s="0">
    <fb>325.59640000000002</fb>
    <v>1</v>
  </rv>
  <rv s="0">
    <fb>1856.0108</fb>
    <v>1</v>
  </rv>
  <rv s="0">
    <fb>17539.45</fb>
    <v>1</v>
  </rv>
  <rv s="0">
    <fb>3344.75</fb>
    <v>1</v>
  </rv>
  <rv s="0">
    <fb>521.33119999999997</fb>
    <v>1</v>
  </rv>
  <rv s="0">
    <fb>315.38319999999999</fb>
    <v>1</v>
  </rv>
  <rv s="0">
    <fb>1857.3030000000001</fb>
    <v>1</v>
  </rv>
  <rv s="0">
    <fb>17833.349999999999</fb>
    <v>1</v>
  </rv>
  <rv s="0">
    <fb>3185.6</fb>
    <v>1</v>
  </rv>
  <rv s="0">
    <fb>510.78960000000001</fb>
    <v>1</v>
  </rv>
  <rv s="0">
    <fb>319.19650000000001</fb>
    <v>1</v>
  </rv>
  <rv s="0">
    <fb>1932.9218000000001</fb>
    <v>1</v>
  </rv>
  <rv s="0">
    <fb>17530.849999999999</fb>
    <v>1</v>
  </rv>
  <rv s="0">
    <fb>3091.9</fb>
    <v>1</v>
  </rv>
  <rv s="0">
    <fb>487.91469999999998</fb>
    <v>1</v>
  </rv>
  <rv s="0">
    <fb>317.96960000000001</fb>
    <v>1</v>
  </rv>
  <rv s="0">
    <fb>2041.229</fb>
    <v>1</v>
  </rv>
  <rv s="0">
    <fb>17327.349999999999</fb>
    <v>1</v>
  </rv>
  <rv s="0">
    <fb>3053.55</fb>
    <v>1</v>
  </rv>
  <rv s="0">
    <fb>479.03980000000001</fb>
    <v>1</v>
  </rv>
  <rv s="0">
    <fb>316.17899999999997</fb>
    <v>1</v>
  </rv>
  <rv s="0">
    <fb>2064.3454000000002</fb>
    <v>1</v>
  </rv>
  <rv s="0">
    <fb>3180.85</fb>
    <v>1</v>
  </rv>
  <rv s="0">
    <fb>503.4563</fb>
    <v>1</v>
  </rv>
  <rv s="0">
    <fb>297.90789999999998</fb>
    <v>1</v>
  </rv>
  <rv s="0">
    <fb>2111.2482</fb>
    <v>1</v>
  </rv>
  <rv s="0">
    <fb>17331.8</fb>
    <v>1</v>
  </rv>
  <rv s="0">
    <fb>3054.6</fb>
    <v>1</v>
  </rv>
  <rv s="0">
    <fb>498.2063</fb>
    <v>1</v>
  </rv>
  <rv s="0">
    <fb>296.44889999999998</fb>
    <v>1</v>
  </rv>
  <rv s="0">
    <fb>2129.1478000000002</fb>
    <v>1</v>
  </rv>
  <rv s="0">
    <fb>17185.7</fb>
    <v>1</v>
  </rv>
  <rv s="0">
    <fb>3098.65</fb>
    <v>1</v>
  </rv>
  <rv s="0">
    <fb>502.74799999999999</fb>
    <v>1</v>
  </rv>
  <rv s="0">
    <fb>288.82209999999998</fb>
    <v>1</v>
  </rv>
  <rv s="0">
    <fb>1958.5269000000001</fb>
    <v>1</v>
  </rv>
  <rv s="0">
    <fb>17576.3</fb>
    <v>1</v>
  </rv>
  <rv s="0">
    <fb>3107.15</fb>
    <v>1</v>
  </rv>
  <rv s="0">
    <fb>513.70630000000006</fb>
    <v>1</v>
  </rv>
  <rv s="0">
    <fb>288.42419999999998</fb>
    <v>1</v>
  </rv>
  <rv s="0">
    <fb>2046.9242999999999</fb>
    <v>1</v>
  </rv>
  <rv s="0">
    <fb>17786.8</fb>
    <v>1</v>
  </rv>
  <rv s="0">
    <fb>3143.1</fb>
    <v>1</v>
  </rv>
  <rv s="0">
    <fb>513.24789999999996</fb>
    <v>1</v>
  </rv>
  <rv s="0">
    <fb>292.6687</fb>
    <v>1</v>
  </rv>
  <rv s="0">
    <fb>2039.6017999999999</fb>
    <v>1</v>
  </rv>
  <rv s="0">
    <fb>18117.150000000001</fb>
    <v>1</v>
  </rv>
  <rv s="0">
    <fb>3227.4</fb>
    <v>1</v>
  </rv>
  <rv s="0">
    <fb>511.91460000000001</fb>
    <v>1</v>
  </rv>
  <rv s="0">
    <fb>296.51519999999999</fb>
    <v>1</v>
  </rv>
  <rv s="0">
    <fb>2015.0974000000001</fb>
    <v>1</v>
  </rv>
  <rv s="0">
    <fb>18349.7</fb>
    <v>1</v>
  </rv>
  <rv s="0">
    <fb>3057.45</fb>
    <v>1</v>
  </rv>
  <rv s="0">
    <fb>496.12299999999999</fb>
    <v>1</v>
  </rv>
  <rv s="0">
    <fb>285.47300000000001</fb>
    <v>1</v>
  </rv>
  <rv s="0">
    <fb>2174.0405000000001</fb>
    <v>1</v>
  </rv>
  <rv s="0">
    <fb>18307.650000000001</fb>
    <v>1</v>
  </rv>
  <rv s="0">
    <fb>3056.75</fb>
    <v>1</v>
  </rv>
  <rv s="0">
    <fb>479.53969999999998</fb>
    <v>1</v>
  </rv>
  <rv s="0">
    <fb>283.21809999999999</fb>
    <v>1</v>
  </rv>
  <rv s="0">
    <fb>2239.8000999999999</fb>
    <v>1</v>
  </rv>
  <rv s="0">
    <fb>18512.75</fb>
    <v>1</v>
  </rv>
  <rv s="0">
    <fb>3091.8</fb>
    <v>1</v>
  </rv>
  <rv s="0">
    <fb>484.53969999999998</fb>
    <v>1</v>
  </rv>
  <rv s="0">
    <fb>291.24279999999999</fb>
    <v>1</v>
  </rv>
  <rv s="0">
    <fb>2211.1320000000001</fb>
    <v>1</v>
  </rv>
  <rv s="0">
    <fb>18696.099999999999</fb>
    <v>1</v>
  </rv>
  <rv s="0">
    <fb>2979.3</fb>
    <v>1</v>
  </rv>
  <rv s="0">
    <fb>473.95639999999997</fb>
    <v>1</v>
  </rv>
  <rv s="0">
    <fb>277.94569999999999</fb>
    <v>1</v>
  </rv>
  <rv s="0">
    <fb>2198.3054999999999</fb>
    <v>1</v>
  </rv>
  <rv s="0">
    <fb>18496.599999999999</fb>
    <v>1</v>
  </rv>
  <rv s="0">
    <fb>2909.2</fb>
    <v>1</v>
  </rv>
  <rv s="0">
    <fb>468.70650000000001</fb>
    <v>1</v>
  </rv>
  <rv s="0">
    <fb>274.23180000000002</fb>
    <v>1</v>
  </rv>
  <rv s="0">
    <fb>2154.8008</fb>
    <v>1</v>
  </rv>
  <rv s="0">
    <fb>18269</fb>
    <v>1</v>
  </rv>
  <rv s="0">
    <fb>2788.1</fb>
    <v>1</v>
  </rv>
  <rv s="0">
    <fb>463.87310000000002</fb>
    <v>1</v>
  </rv>
  <rv s="0">
    <fb>277.21620000000001</fb>
    <v>1</v>
  </rv>
  <rv s="0">
    <fb>2179.2094000000002</fb>
    <v>1</v>
  </rv>
  <rv s="0">
    <fb>17806.8</fb>
    <v>1</v>
  </rv>
  <rv s="0">
    <fb>2726.6</fb>
    <v>1</v>
  </rv>
  <rv s="0">
    <fb>449.45650000000001</fb>
    <v>1</v>
  </rv>
  <rv s="0">
    <fb>270.31900000000002</fb>
    <v>1</v>
  </rv>
  <rv s="0">
    <fb>2096.7945</fb>
    <v>1</v>
  </rv>
  <rv s="0">
    <fb>2760.15</fb>
    <v>1</v>
  </rv>
  <rv s="0">
    <fb>465.20650000000001</fb>
    <v>1</v>
  </rv>
  <rv s="0">
    <fb>277.87939999999998</fb>
    <v>1</v>
  </rv>
  <rv s="0">
    <fb>2124.5533</fb>
    <v>1</v>
  </rv>
  <rv s="0">
    <fb>17859.45</fb>
    <v>1</v>
  </rv>
  <rv s="0">
    <fb>2804.9</fb>
    <v>1</v>
  </rv>
  <rv s="0">
    <fb>476.33139999999997</fb>
    <v>1</v>
  </rv>
  <rv s="0">
    <fb>2116.4171000000001</fb>
    <v>1</v>
  </rv>
  <rv s="0">
    <fb>17956.599999999999</fb>
    <v>1</v>
  </rv>
  <rv s="0">
    <fb>2835.3</fb>
    <v>1</v>
  </rv>
  <rv s="0">
    <fb>474.08139999999997</fb>
    <v>1</v>
  </rv>
  <rv s="0">
    <fb>274.76240000000001</fb>
    <v>1</v>
  </rv>
  <rv s="0">
    <fb>2129.9614000000001</fb>
    <v>1</v>
  </rv>
  <rv s="0">
    <fb>18027.650000000001</fb>
    <v>1</v>
  </rv>
  <rv s="0">
    <fb>2738.7</fb>
    <v>1</v>
  </rv>
  <rv s="0">
    <fb>465.33150000000001</fb>
    <v>1</v>
  </rv>
  <rv s="0">
    <fb>277.71359999999999</fb>
    <v>1</v>
  </rv>
  <rv s="0">
    <fb>2162.4105</fb>
    <v>1</v>
  </rv>
  <rv s="0">
    <fb>17604.349999999999</fb>
    <v>1</v>
  </rv>
  <rv s="0">
    <fb>2828.2</fb>
    <v>1</v>
  </rv>
  <rv s="0">
    <fb>483.83139999999997</fb>
    <v>1</v>
  </rv>
  <rv s="0">
    <fb>272.37490000000003</fb>
    <v>1</v>
  </rv>
  <rv s="0">
    <fb>2145.6116999999999</fb>
    <v>1</v>
  </rv>
  <rv s="0">
    <fb>17854.05</fb>
    <v>1</v>
  </rv>
  <rv s="0">
    <fb>2829.55</fb>
    <v>1</v>
  </rv>
  <rv s="0">
    <fb>490.78969999999998</fb>
    <v>1</v>
  </rv>
  <rv s="0">
    <fb>270.98219999999998</fb>
    <v>1</v>
  </rv>
  <rv s="0">
    <fb>2115.6992</fb>
    <v>1</v>
  </rv>
  <rv s="0">
    <fb>17856.5</fb>
    <v>1</v>
  </rv>
  <rv s="0">
    <fb>2861.9</fb>
    <v>1</v>
  </rv>
  <rv s="0">
    <fb>494.28969999999998</fb>
    <v>1</v>
  </rv>
  <rv s="0">
    <fb>264.58229999999998</fb>
    <v>1</v>
  </rv>
  <rv s="0">
    <fb>2216.2051999999999</fb>
    <v>1</v>
  </rv>
  <rv s="0">
    <fb>17944.2</fb>
    <v>1</v>
  </rv>
  <rv s="0">
    <fb>2798.7</fb>
    <v>1</v>
  </rv>
  <rv s="0">
    <fb>477.53980000000001</fb>
    <v>1</v>
  </rv>
  <rv s="0">
    <fb>254.8665</fb>
    <v>1</v>
  </rv>
  <rv s="0">
    <fb>2084.5902000000001</fb>
    <v>1</v>
  </rv>
  <rv s="0">
    <fb>17465.8</fb>
    <v>1</v>
  </rv>
  <rv s="0">
    <fb>2761.65</fb>
    <v>1</v>
  </rv>
  <rv s="0">
    <fb>484.49810000000002</fb>
    <v>1</v>
  </rv>
  <rv s="0">
    <fb>255.9939</fb>
    <v>1</v>
  </rv>
  <rv s="0">
    <fb>2100.4796999999999</fb>
    <v>1</v>
  </rv>
  <rv s="0">
    <fb>17594.349999999999</fb>
    <v>1</v>
  </rv>
  <rv s="0">
    <fb>2809.35</fb>
    <v>1</v>
  </rv>
  <rv s="0">
    <fb>497.8313</fb>
    <v>1</v>
  </rv>
  <rv s="0">
    <fb>259.93990000000002</fb>
    <v>1</v>
  </rv>
  <rv s="0">
    <fb>2091.3384000000001</fb>
    <v>1</v>
  </rv>
  <rv s="0">
    <fb>17412.900000000001</fb>
    <v>1</v>
  </rv>
  <rv s="0">
    <fb>2808.3</fb>
    <v>1</v>
  </rv>
  <rv s="0">
    <fb>482.12310000000002</fb>
    <v>1</v>
  </rv>
  <rv s="0">
    <fb>252.5121</fb>
    <v>1</v>
  </rv>
  <rv s="0">
    <fb>2183.2296000000001</fb>
    <v>1</v>
  </rv>
  <rv s="0">
    <fb>17100.05</fb>
    <v>1</v>
  </rv>
  <rv s="0">
    <fb>2880.05</fb>
    <v>1</v>
  </rv>
  <rv s="0">
    <fb>487.58139999999997</fb>
    <v>1</v>
  </rv>
  <rv s="0">
    <fb>253.7722</fb>
    <v>1</v>
  </rv>
  <rv s="0">
    <fb>2205.6759999999999</fb>
    <v>1</v>
  </rv>
  <rv s="0">
    <fb>16945.05</fb>
    <v>1</v>
  </rv>
  <rv s="0">
    <fb>2901.3</fb>
    <v>1</v>
  </rv>
  <rv s="0">
    <fb>508.0813</fb>
    <v>1</v>
  </rv>
  <rv s="0">
    <fb>251.94839999999999</fb>
    <v>1</v>
  </rv>
  <rv s="0">
    <fb>2251.7172999999998</fb>
    <v>1</v>
  </rv>
  <rv s="0">
    <fb>3011.9</fb>
    <v>1</v>
  </rv>
  <rv s="0">
    <fb>514.28959999999995</fb>
    <v>1</v>
  </rv>
  <rv s="0">
    <fb>261.73059999999998</fb>
    <v>1</v>
  </rv>
  <rv s="0">
    <fb>2202.0864999999999</fb>
    <v>1</v>
  </rv>
  <rv s="0">
    <fb>17599.150000000001</fb>
    <v>1</v>
  </rv>
  <rv s="0">
    <fb>3131.3</fb>
    <v>1</v>
  </rv>
  <rv s="0">
    <fb>528.20619999999997</fb>
    <v>1</v>
  </rv>
  <rv s="0">
    <fb>277.41520000000003</fb>
    <v>1</v>
  </rv>
  <rv s="0">
    <fb>2135.9439000000002</fb>
    <v>1</v>
  </rv>
  <rv s="0">
    <fb>17828</fb>
    <v>1</v>
  </rv>
  <rv s="0">
    <fb>3083.95</fb>
    <v>1</v>
  </rv>
  <rv s="0">
    <fb>520.95619999999997</fb>
    <v>1</v>
  </rv>
  <rv s="0">
    <fb>270.75</fb>
    <v>1</v>
  </rv>
  <rv s="0">
    <fb>2205.2451999999998</fb>
    <v>1</v>
  </rv>
  <rv s="0">
    <fb>17624.05</fb>
    <v>1</v>
  </rv>
  <rv s="0">
    <fb>3127.2</fb>
    <v>1</v>
  </rv>
  <rv s="0">
    <fb>539.45619999999997</fb>
    <v>1</v>
  </rv>
  <rv s="0">
    <fb>272.47430000000003</fb>
    <v>1</v>
  </rv>
  <rv s="0">
    <fb>2204.9101999999998</fb>
    <v>1</v>
  </rv>
  <rv s="0">
    <fb>3235.15</fb>
    <v>1</v>
  </rv>
  <rv s="0">
    <fb>543.62279999999998</fb>
    <v>1</v>
  </rv>
  <rv s="0">
    <fb>282.52179999999998</fb>
    <v>1</v>
  </rv>
  <rv s="0">
    <fb>2225.2028</fb>
    <v>1</v>
  </rv>
  <rv s="0">
    <fb>18069</fb>
    <v>1</v>
  </rv>
  <rv s="0">
    <fb>3180.4</fb>
    <v>1</v>
  </rv>
  <rv s="0">
    <fb>539.66449999999998</fb>
    <v>1</v>
  </rv>
  <rv s="0">
    <fb>287.4957</fb>
    <v>1</v>
  </rv>
  <rv s="0">
    <fb>2305.4641000000001</fb>
    <v>1</v>
  </rv>
  <rv s="0">
    <fb>18314.8</fb>
    <v>1</v>
  </rv>
  <rv s="0">
    <fb>3315.2</fb>
    <v>1</v>
  </rv>
  <rv s="0">
    <fb>561.74779999999998</fb>
    <v>1</v>
  </rv>
  <rv s="0">
    <fb>300.46120000000002</fb>
    <v>1</v>
  </rv>
  <rv s="0">
    <fb>2364.7147</fb>
    <v>1</v>
  </rv>
  <rv s="0">
    <fb>18203.400000000001</fb>
    <v>1</v>
  </rv>
  <rv s="0">
    <fb>3297.7</fb>
    <v>1</v>
  </rv>
  <rv s="0">
    <fb>562.7894</fb>
    <v>1</v>
  </rv>
  <rv s="0">
    <fb>304.0093</fb>
    <v>1</v>
  </rv>
  <rv s="0">
    <fb>2329.8247999999999</fb>
    <v>1</v>
  </rv>
  <rv s="0">
    <fb>18499.349999999999</fb>
    <v>1</v>
  </rv>
  <rv s="0">
    <fb>3361.7</fb>
    <v>1</v>
  </rv>
  <rv s="0">
    <fb>564.74770000000001</fb>
    <v>1</v>
  </rv>
  <rv s="0">
    <fb>298.86959999999999</fb>
    <v>1</v>
  </rv>
  <rv s="0">
    <fb>2392.1385</fb>
    <v>1</v>
  </rv>
  <rv s="0">
    <fb>18534.099999999999</fb>
    <v>1</v>
  </rv>
  <rv s="0">
    <fb>3344.05</fb>
    <v>1</v>
  </rv>
  <rv s="0">
    <fb>561.33109999999999</fb>
    <v>1</v>
  </rv>
  <rv s="0">
    <fb>312.56299999999999</fb>
    <v>1</v>
  </rv>
  <rv s="0">
    <fb>2348.1073000000001</fb>
    <v>1</v>
  </rv>
  <rv s="0">
    <fb>18563.400000000001</fb>
    <v>1</v>
  </rv>
  <rv s="0">
    <fb>3429.55</fb>
    <v>1</v>
  </rv>
  <rv s="0">
    <fb>557.33109999999999</fb>
    <v>1</v>
  </rv>
  <rv s="0">
    <fb>306.19639999999998</fb>
    <v>1</v>
  </rv>
  <rv s="0">
    <fb>2255.7375000000002</fb>
    <v>1</v>
  </rv>
  <rv s="0">
    <fb>18826</fb>
    <v>1</v>
  </rv>
  <rv s="0">
    <fb>3516.85</fb>
    <v>1</v>
  </rv>
  <rv s="0">
    <fb>576.33100000000002</fb>
    <v>1</v>
  </rv>
  <rv s="0">
    <fb>320.77</fb>
    <v>1</v>
  </rv>
  <rv s="0">
    <fb>2347.4850999999999</fb>
    <v>1</v>
  </rv>
  <rv s="0">
    <fb>18665.5</fb>
    <v>1</v>
  </rv>
  <rv s="0">
    <fb>3390.1</fb>
    <v>1</v>
  </rv>
  <rv s="0">
    <fb>566.49770000000001</fb>
    <v>1</v>
  </rv>
  <rv s="0">
    <fb>326.19159999999999</fb>
    <v>1</v>
  </rv>
  <rv s="0">
    <fb>2347.3416000000002</fb>
    <v>1</v>
  </rv>
  <rv s="0">
    <fb>3339.9</fb>
    <v>1</v>
  </rv>
  <rv s="0">
    <fb>586.99770000000001</fb>
    <v>1</v>
  </rv>
  <rv s="0">
    <fb>325.34609999999998</fb>
    <v>1</v>
  </rv>
  <rv s="0">
    <fb>2328.7240000000002</fb>
    <v>1</v>
  </rv>
  <rv s="0">
    <fb>19331.8</fb>
    <v>1</v>
  </rv>
  <rv s="0">
    <fb>3185.2</fb>
    <v>1</v>
  </rv>
  <rv s="0">
    <fb>583.53930000000003</fb>
    <v>1</v>
  </rv>
  <rv s="0">
    <fb>327.28590000000003</fb>
    <v>1</v>
  </rv>
  <rv s="0">
    <fb>2408.5545000000002</fb>
    <v>1</v>
  </rv>
  <rv s="0">
    <fb>19564.5</fb>
    <v>1</v>
  </rv>
  <rv s="0">
    <fb>3161.45</fb>
    <v>1</v>
  </rv>
  <rv s="0">
    <fb>587.53930000000003</fb>
    <v>1</v>
  </rv>
  <rv s="0">
    <fb>325.74400000000003</fb>
    <v>1</v>
  </rv>
  <rv s="0">
    <fb>2624.4987999999998</fb>
    <v>1</v>
  </rv>
  <rv s="0">
    <fb>19745</fb>
    <v>1</v>
  </rv>
  <rv s="0">
    <fb>3259.95</fb>
    <v>1</v>
  </rv>
  <rv s="0">
    <fb>585.62270000000001</fb>
    <v>1</v>
  </rv>
  <rv s="0">
    <fb>321.1182</fb>
    <v>1</v>
  </rv>
  <rv s="0">
    <fb>2567.4497000000001</fb>
    <v>1</v>
  </rv>
  <rv s="0">
    <fb>19646.05</fb>
    <v>1</v>
  </rv>
  <rv s="0">
    <fb>599.99760000000003</fb>
    <v>1</v>
  </rv>
  <rv s="0">
    <fb>337.1343</fb>
    <v>1</v>
  </rv>
  <rv s="0">
    <fb>2602.9618</fb>
    <v>1</v>
  </rv>
  <rv s="0">
    <fb>19517</fb>
    <v>1</v>
  </rv>
  <rv s="0">
    <fb>3236.65</fb>
    <v>1</v>
  </rv>
  <rv s="0">
    <fb>596.87260000000003</fb>
    <v>1</v>
  </rv>
  <rv s="0">
    <fb>334.94580000000002</fb>
    <v>1</v>
  </rv>
  <rv s="0">
    <fb>2701.9841999999999</fb>
    <v>1</v>
  </rv>
  <rv s="0">
    <fb>19428.3</fb>
    <v>1</v>
  </rv>
  <rv s="0">
    <fb>3196.6</fb>
    <v>1</v>
  </rv>
  <rv s="0">
    <fb>599.70590000000004</fb>
    <v>1</v>
  </rv>
  <rv s="0">
    <fb>324.30149999999998</fb>
    <v>1</v>
  </rv>
  <rv s="0">
    <fb>2698.3946999999998</fb>
    <v>1</v>
  </rv>
  <rv s="0">
    <fb>19310.150000000001</fb>
    <v>1</v>
  </rv>
  <rv s="0">
    <fb>3276.05</fb>
    <v>1</v>
  </rv>
  <rv s="0">
    <fb>667.8</fb>
    <v>1</v>
  </rv>
  <rv s="0">
    <fb>320.32240000000002</fb>
    <v>1</v>
  </rv>
  <rv s="0">
    <fb>2705.6694000000002</fb>
    <v>1</v>
  </rv>
  <rv s="0">
    <fb>19265.8</fb>
    <v>1</v>
  </rv>
  <rv s="0">
    <fb>3161.35</fb>
    <v>1</v>
  </rv>
  <rv s="0">
    <fb>568.9</fb>
    <v>1</v>
  </rv>
  <rv s="0">
    <fb>315.8458</fb>
    <v>1</v>
  </rv>
  <rv s="0">
    <fb>2646.3229999999999</fb>
    <v>1</v>
  </rv>
  <rv s="0">
    <fb>19435.3</fb>
    <v>1</v>
  </rv>
  <rv s="0">
    <fb>3193.65</fb>
    <v>1</v>
  </rv>
  <rv s="0">
    <fb>565.20000000000005</fb>
    <v>1</v>
  </rv>
  <rv s="0">
    <fb>322.21249999999998</fb>
    <v>1</v>
  </rv>
  <rv s="0">
    <fb>2619.4256999999998</fb>
    <v>1</v>
  </rv>
  <rv s="0">
    <fb>19819.95</fb>
    <v>1</v>
  </rv>
  <rv s="0">
    <fb>3148.75</fb>
    <v>1</v>
  </rv>
  <rv s="0">
    <fb>568.1</fb>
    <v>1</v>
  </rv>
  <rv s="0">
    <fb>321.21769999999998</fb>
    <v>1</v>
  </rv>
  <rv s="0">
    <fb>2591.5711000000001</fb>
    <v>1</v>
  </rv>
  <rv s="0">
    <fb>20192.349999999999</fb>
    <v>1</v>
  </rv>
  <rv s="0">
    <fb>3105.35</fb>
    <v>1</v>
  </rv>
  <rv s="0">
    <fb>584.20000000000005</fb>
    <v>1</v>
  </rv>
  <rv s="0">
    <fb>318.92970000000003</fb>
    <v>1</v>
  </rv>
  <rv s="0">
    <fb>2484.2212</fb>
    <v>1</v>
  </rv>
  <rv s="0">
    <fb>19674.25</fb>
    <v>1</v>
  </rv>
  <rv s="0">
    <fb>2954.3</fb>
    <v>1</v>
  </rv>
  <rv s="0">
    <fb>535.35</fb>
    <v>1</v>
  </rv>
  <rv s="0">
    <fb>312.21480000000003</fb>
    <v>1</v>
  </rv>
  <rv s="0">
    <fb>2412.2397000000001</fb>
    <v>1</v>
  </rv>
  <rv s="0">
    <fb>2977.85</fb>
    <v>1</v>
  </rv>
  <rv s="0">
    <fb>553.25</fb>
    <v>1</v>
  </rv>
  <rv s="0">
    <fb>303.70940000000002</fb>
    <v>1</v>
  </rv>
  <rv s="0">
    <fb>2401.2319000000002</fb>
    <v>1</v>
  </rv>
  <rv s="0">
    <fb>19653.5</fb>
    <v>1</v>
  </rv>
  <rv s="0">
    <fb>3075.9</fb>
    <v>1</v>
  </rv>
  <rv s="0">
    <fb>578.25</fb>
    <v>1</v>
  </rv>
  <rv s="0">
    <fb>303.11250000000001</fb>
    <v>1</v>
  </rv>
  <rv s="0">
    <fb>2400.5140000000001</fb>
    <v>1</v>
  </rv>
  <rv s="0">
    <fb>19751.05</fb>
    <v>1</v>
  </rv>
  <rv s="0">
    <fb>3167.5</fb>
    <v>1</v>
  </rv>
  <rv s="0">
    <fb>587.79999999999995</fb>
    <v>1</v>
  </rv>
  <rv s="0">
    <fb>322.95859999999999</fb>
    <v>1</v>
  </rv>
  <rv s="0">
    <fb>2375.6747</fb>
    <v>1</v>
  </rv>
  <rv s="0">
    <fb>19542.650000000001</fb>
    <v>1</v>
  </rv>
  <rv s="0">
    <fb>3136.15</fb>
    <v>1</v>
  </rv>
  <rv s="0">
    <fb>573.20000000000005</fb>
    <v>1</v>
  </rv>
  <rv s="0">
    <fb>318.53179999999998</fb>
    <v>1</v>
  </rv>
  <rv s="0">
    <fb>2337.3388</fb>
    <v>1</v>
  </rv>
  <rv s="0">
    <fb>19047.25</fb>
    <v>1</v>
  </rv>
  <rv s="0">
    <fb>3172.7</fb>
    <v>1</v>
  </rv>
  <rv s="0">
    <fb>586.04999999999995</fb>
    <v>1</v>
  </rv>
  <rv s="0">
    <fb>317.88510000000002</fb>
    <v>1</v>
  </rv>
  <rv s="0">
    <fb>2317.7161999999998</fb>
    <v>1</v>
  </rv>
  <rv s="0">
    <fb>19230.599999999999</fb>
    <v>1</v>
  </rv>
  <rv s="0">
    <fb>3233.15</fb>
    <v>1</v>
  </rv>
  <rv s="0">
    <fb>578.75</fb>
    <v>1</v>
  </rv>
  <rv s="0">
    <fb>328.3802</fb>
    <v>1</v>
  </rv>
  <rv s="0">
    <fb>2338.0088999999998</fb>
    <v>1</v>
  </rv>
  <rv s="0">
    <fb>19425.349999999999</fb>
    <v>1</v>
  </rv>
  <rv s="0">
    <fb>3312</fb>
    <v>1</v>
  </rv>
  <rv s="0">
    <fb>585.35</fb>
    <v>1</v>
  </rv>
  <rv s="0">
    <fb>331.66300000000001</fb>
    <v>1</v>
  </rv>
  <rv s="0">
    <fb>2347.7244000000001</fb>
    <v>1</v>
  </rv>
  <rv s="0">
    <fb>19731.8</fb>
    <v>1</v>
  </rv>
  <rv s="0">
    <fb>3341.55</fb>
    <v>1</v>
  </rv>
  <rv s="0">
    <fb>582.54999999999995</fb>
    <v>1</v>
  </rv>
  <rv s="0">
    <fb>320.5213</fb>
    <v>1</v>
  </rv>
  <rv s="0">
    <fb>2374.9088999999999</fb>
    <v>1</v>
  </rv>
  <rv s="0">
    <fb>19794.7</fb>
    <v>1</v>
  </rv>
  <rv s="0">
    <fb>3402.1</fb>
    <v>1</v>
  </rv>
  <rv s="0">
    <fb>604.45000000000005</fb>
    <v>1</v>
  </rv>
  <rv s="0">
    <fb>331.06610000000001</fb>
    <v>1</v>
  </rv>
  <rv s="0">
    <fb>2370.5536999999999</fb>
    <v>1</v>
  </rv>
  <rv s="0">
    <fb>20267.900000000001</fb>
    <v>1</v>
  </rv>
  <rv s="0">
    <fb>3355.5</fb>
    <v>1</v>
  </rv>
  <rv s="0">
    <fb>595.9</fb>
    <v>1</v>
  </rv>
  <rv s="0">
    <fb>334.84629999999999</fb>
    <v>1</v>
  </rv>
  <rv s="0">
    <fb>2375.3397</fb>
    <v>1</v>
  </rv>
  <rv s="0">
    <fb>20969.400000000001</fb>
    <v>1</v>
  </rv>
  <rv s="0">
    <fb>3278</fb>
    <v>1</v>
  </rv>
  <rv s="0">
    <fb>596.1</fb>
    <v>1</v>
  </rv>
  <rv s="0">
    <fb>338.57679999999999</fb>
    <v>1</v>
  </rv>
  <rv s="0">
    <fb>2452.0113999999999</fb>
    <v>1</v>
  </rv>
  <rv s="0">
    <fb>21456.65</fb>
    <v>1</v>
  </rv>
  <rv s="0">
    <fb>3140.35</fb>
    <v>1</v>
  </rv>
  <rv s="0">
    <fb>575.45000000000005</fb>
    <v>1</v>
  </rv>
  <rv s="0">
    <fb>339.77050000000003</fb>
    <v>1</v>
  </rv>
  <rv s="0">
    <fb>2444.9281000000001</fb>
    <v>1</v>
  </rv>
  <rv s="0">
    <fb>21349.4</fb>
    <v>1</v>
  </rv>
  <rv s="0">
    <fb>2949.55</fb>
    <v>1</v>
  </rv>
  <rv s="0">
    <fb>554.1</fb>
    <v>1</v>
  </rv>
  <rv s="0">
    <fb>330.71789999999999</fb>
    <v>1</v>
  </rv>
  <rv s="0">
    <fb>2456.0315999999998</fb>
    <v>1</v>
  </rv>
  <rv s="0">
    <fb>2935.1</fb>
    <v>1</v>
  </rv>
  <rv s="0">
    <fb>569.85</fb>
    <v>1</v>
  </rv>
  <rv s="0">
    <fb>338.62650000000002</fb>
    <v>1</v>
  </rv>
  <rv s="0">
    <fb>2495.8510999999999</fb>
    <v>1</v>
  </rv>
  <rv s="0">
    <fb>21710.799999999999</fb>
    <v>1</v>
  </rv>
  <rv s="0">
    <fb>2952.15</fb>
    <v>1</v>
  </rv>
  <rv s="0">
    <fb>554.04999999999995</fb>
    <v>1</v>
  </rv>
  <rv s="0">
    <fb>315.19920000000002</fb>
    <v>1</v>
  </rv>
  <rv s="0">
    <fb>2545.1948000000002</fb>
    <v>1</v>
  </rv>
  <rv s="0">
    <fb>21894.55</fb>
    <v>1</v>
  </rv>
  <rv s="0">
    <fb>3007.7</fb>
    <v>1</v>
  </rv>
  <rv s="0">
    <fb>562.70000000000005</fb>
    <v>1</v>
  </rv>
  <rv s="0">
    <fb>302.76429999999999</fb>
    <v>1</v>
  </rv>
  <rv s="0">
    <fb>2547.5877999999998</fb>
    <v>1</v>
  </rv>
  <rv s="0">
    <fb>21571.8</fb>
    <v>1</v>
  </rv>
  <rv s="0">
    <fb>2984.8</fb>
    <v>1</v>
  </rv>
  <rv s="0">
    <fb>571.79999999999995</fb>
    <v>1</v>
  </rv>
  <rv s="0">
    <fb>300.62549999999999</fb>
    <v>1</v>
  </rv>
  <rv s="0">
    <fb>2565.8703</fb>
    <v>1</v>
  </rv>
  <rv s="0">
    <fb>21352.6</fb>
    <v>1</v>
  </rv>
  <rv s="0">
    <fb>2849.55</fb>
    <v>1</v>
  </rv>
  <rv s="0">
    <fb>592.70000000000005</fb>
    <v>1</v>
  </rv>
  <rv s="0">
    <fb>290.77710000000002</fb>
    <v>1</v>
  </rv>
  <rv s="0">
    <fb>2483.6947</fb>
    <v>1</v>
  </rv>
  <rv s="0">
    <fb>21853.8</fb>
    <v>1</v>
  </rv>
  <rv s="0">
    <fb>2870.1</fb>
    <v>1</v>
  </rv>
  <rv s="0">
    <fb>573.25</fb>
    <v>1</v>
  </rv>
  <rv s="0">
    <fb>282.6198</fb>
    <v>1</v>
  </rv>
  <rv s="0">
    <fb>2567.6889999999999</fb>
    <v>1</v>
  </rv>
  <rv s="0">
    <fb>21782.5</fb>
    <v>1</v>
  </rv>
  <rv s="0">
    <fb>2867.8</fb>
    <v>1</v>
  </rv>
  <rv s="0">
    <fb>557.9</fb>
    <v>1</v>
  </rv>
  <rv s="0">
    <fb>269.48860000000002</fb>
    <v>1</v>
  </rv>
  <rv s="0">
    <fb>2752.8114999999998</fb>
    <v>1</v>
  </rv>
  <rv s="0">
    <fb>22040.7</fb>
    <v>1</v>
  </rv>
  <rv s="0">
    <fb>2842.25</fb>
    <v>1</v>
  </rv>
  <rv s="0">
    <fb>558.04999999999995</fb>
    <v>1</v>
  </rv>
  <rv s="0">
    <fb>267.30009999999999</fb>
    <v>1</v>
  </rv>
  <rv s="0">
    <fb>2718.8787000000002</fb>
    <v>1</v>
  </rv>
  <rv s="0">
    <fb>22212.7</fb>
    <v>1</v>
  </rv>
  <rv s="0">
    <fb>2846</fb>
    <v>1</v>
  </rv>
  <rv s="0">
    <fb>572.9</fb>
    <v>1</v>
  </rv>
  <rv s="0">
    <fb>260.88369999999998</fb>
    <v>1</v>
  </rv>
  <rv s="0">
    <fb>2616.6019000000001</fb>
    <v>1</v>
  </rv>
  <rv s="0">
    <fb>22378.400000000001</fb>
    <v>1</v>
  </rv>
  <rv s="0">
    <fb>2884.65</fb>
    <v>1</v>
  </rv>
  <rv s="0">
    <fb>561.79999999999995</fb>
    <v>1</v>
  </rv>
  <rv s="0">
    <fb>283.16699999999997</fb>
    <v>1</v>
  </rv>
  <rv s="0">
    <fb>2414.6806000000001</fb>
    <v>1</v>
  </rv>
  <rv s="0">
    <fb>22493.55</fb>
    <v>1</v>
  </rv>
  <rv s="0">
    <fb>2855.65</fb>
    <v>1</v>
  </rv>
  <rv s="0">
    <fb>556.75</fb>
    <v>1</v>
  </rv>
  <rv s="0">
    <fb>278.74020000000002</fb>
    <v>1</v>
  </rv>
  <rv s="0">
    <fb>2315.1795999999999</fb>
    <v>1</v>
  </rv>
  <rv s="0">
    <fb>22023.35</fb>
    <v>1</v>
  </rv>
  <rv s="0">
    <fb>2808.45</fb>
    <v>1</v>
  </rv>
  <rv s="0">
    <fb>504.85</fb>
    <v>1</v>
  </rv>
  <rv s="0">
    <fb>272.17450000000002</fb>
    <v>1</v>
  </rv>
  <rv s="0">
    <fb>2292.3982999999998</fb>
    <v>1</v>
  </rv>
  <rv s="0">
    <fb>22096.75</fb>
    <v>1</v>
  </rv>
  <rv s="0">
    <fb>2844.6</fb>
    <v>1</v>
  </rv>
  <rv s="0">
    <fb>503.45</fb>
    <v>1</v>
  </rv>
  <rv s="0">
    <fb>278.44170000000003</fb>
    <v>1</v>
  </rv>
  <rv s="0">
    <fb>2357.105</fb>
    <v>1</v>
  </rv>
  <rv s="0">
    <fb>2927.5</fb>
    <v>1</v>
  </rv>
  <rv s="0">
    <fb>523</fb>
    <v>1</v>
  </rv>
  <rv s="0">
    <fb>286.798</fb>
    <v>1</v>
  </rv>
  <rv s="0">
    <fb>2282.6347999999998</fb>
    <v>1</v>
  </rv>
  <rv s="0">
    <fb>22513.7</fb>
    <v>1</v>
  </rv>
  <rv s="0">
    <fb>2772.8</fb>
    <v>1</v>
  </rv>
  <rv s="0">
    <fb>490.35</fb>
    <v>1</v>
  </rv>
  <rv s="0">
    <fb>276.50189999999998</fb>
    <v>1</v>
  </rv>
  <rv s="0">
    <fb>2366.7727</fb>
    <v>1</v>
  </rv>
  <rv s="0">
    <fb>22519.4</fb>
    <v>1</v>
  </rv>
  <rv s="0">
    <fb>2816.55</fb>
    <v>1</v>
  </rv>
  <rv s="0">
    <fb>494.15</fb>
    <v>1</v>
  </rv>
  <rv s="0">
    <fb>276.30290000000002</fb>
    <v>1</v>
  </rv>
  <rv s="0">
    <fb>2350.596</fb>
    <v>1</v>
  </rv>
  <rv s="0">
    <fb>22147</fb>
    <v>1</v>
  </rv>
  <rv s="0">
    <fb>2875.25</fb>
    <v>1</v>
  </rv>
  <rv s="0">
    <fb>487.8</fb>
    <v>1</v>
  </rv>
  <rv s="0">
    <fb>271.82639999999998</fb>
    <v>1</v>
  </rv>
  <rv s="0">
    <fb>2303.2624999999998</fb>
    <v>1</v>
  </rv>
  <rv s="0">
    <fb>22419.95</fb>
    <v>1</v>
  </rv>
  <rv s="0">
    <fb>2877.7</fb>
    <v>1</v>
  </rv>
  <rv s="0">
    <fb>459.55</fb>
    <v>1</v>
  </rv>
  <rv s="0">
    <fb>267.99639999999999</fb>
    <v>1</v>
  </rv>
  <rv s="0">
    <fb>2337.4823999999999</fb>
    <v>1</v>
  </rv>
  <rv s="0">
    <fb>22475.85</fb>
    <v>1</v>
  </rv>
  <rv s="0">
    <fb>2928.7</fb>
    <v>1</v>
  </rv>
  <rv s="0">
    <fb>482.55</fb>
    <v>1</v>
  </rv>
  <rv s="0">
    <fb>276.8501</fb>
    <v>1</v>
  </rv>
  <rv s="0">
    <fb>2406.9272999999998</fb>
    <v>1</v>
  </rv>
  <rv s="0">
    <fb>22055.200000000001</fb>
    <v>1</v>
  </rv>
  <rv s="0">
    <fb>2920.2</fb>
    <v>1</v>
  </rv>
  <rv s="0">
    <fb>502.45</fb>
    <v>1</v>
  </rv>
  <rv s="0">
    <fb>281.42610000000002</fb>
    <v>1</v>
  </rv>
  <rv s="0">
    <fb>2388.0225999999998</fb>
    <v>1</v>
  </rv>
  <rv s="0">
    <fb>22502</fb>
    <v>1</v>
  </rv>
  <rv s="0">
    <fb>2890.4</fb>
    <v>1</v>
  </rv>
  <rv s="0">
    <fb>502.1</fb>
    <v>1</v>
  </rv>
  <rv s="0">
    <fb>272.87090000000001</fb>
    <v>1</v>
  </rv>
  <rv s="0">
    <fb>2504.1788000000001</fb>
    <v>1</v>
  </rv>
  <rv s="0">
    <fb>22957.1</fb>
    <v>1</v>
  </rv>
  <rv s="0">
    <fb>2917.3</fb>
    <v>1</v>
  </rv>
  <rv s="0">
    <fb>504.5</fb>
    <v>1</v>
  </rv>
  <rv s="0">
    <fb>268.64299999999997</fb>
    <v>1</v>
  </rv>
  <rv s="0">
    <fb>2462.2055999999998</fb>
    <v>1</v>
  </rv>
  <rv s="0">
    <fb>2935.75</fb>
    <v>1</v>
  </rv>
  <rv s="0">
    <fb>514</fb>
    <v>1</v>
  </rv>
  <rv s="0">
    <fb>265.41000000000003</fb>
    <v>1</v>
  </rv>
  <rv s="0">
    <fb>2455.7444999999998</fb>
    <v>1</v>
  </rv>
  <rv s="0">
    <fb>23290.15</fb>
    <v>1</v>
  </rv>
  <rv s="0">
    <fb>2999.5</fb>
    <v>1</v>
  </rv>
  <rv s="0">
    <fb>525.95000000000005</fb>
    <v>1</v>
  </rv>
  <rv s="0">
    <fb>276.70080000000002</fb>
    <v>1</v>
  </rv>
  <rv s="0">
    <fb>2543.7111</fb>
    <v>1</v>
  </rv>
  <rv s="0">
    <fb>23465.599999999999</fb>
    <v>1</v>
  </rv>
  <rv s="0">
    <fb>2945.95</fb>
    <v>1</v>
  </rv>
  <rv s="0">
    <fb>523.65</fb>
    <v>1</v>
  </rv>
  <rv s="0">
    <fb>270.08550000000002</fb>
    <v>1</v>
  </rv>
  <rv s="0">
    <fb>2726.297</fb>
    <v>1</v>
  </rv>
  <rv s="0">
    <fb>23501.1</fb>
    <v>1</v>
  </rv>
  <rv s="0">
    <fb>2949.95</fb>
    <v>1</v>
  </rv>
  <rv s="0">
    <fb>542.25</fb>
    <v>1</v>
  </rv>
  <rv s="0">
    <fb>274.01490000000001</fb>
    <v>1</v>
  </rv>
  <rv s="0">
    <fb>2793.5403000000001</fb>
    <v>1</v>
  </rv>
  <rv s="0">
    <fb>3107.05</fb>
    <v>1</v>
  </rv>
  <rv s="0">
    <fb>549</fb>
    <v>1</v>
  </rv>
  <rv s="0">
    <fb>301.02350000000001</fb>
    <v>1</v>
  </rv>
  <rv s="0">
    <fb>2714.0448999999999</fb>
    <v>1</v>
  </rv>
  <rv s="0">
    <fb>24323.85</fb>
    <v>1</v>
  </rv>
  <rv s="0">
    <fb>3040.1</fb>
    <v>1</v>
  </rv>
  <rv s="0">
    <fb>530.54999999999995</fb>
    <v>1</v>
  </rv>
  <rv s="0">
    <fb>292.31900000000002</fb>
    <v>1</v>
  </rv>
  <rv s="0">
    <fb>2817.9488999999999</fb>
    <v>1</v>
  </rv>
  <rv s="0">
    <fb>24502.15</fb>
    <v>1</v>
  </rv>
  <rv s="0">
    <fb>3047.9</fb>
    <v>1</v>
  </rv>
  <rv s="0">
    <fb>549.75</fb>
    <v>1</v>
  </rv>
  <rv s="0">
    <fb>288.83730000000003</fb>
    <v>1</v>
  </rv>
  <rv s="0">
    <fb>2761.5219999999999</fb>
    <v>1</v>
  </rv>
  <rv s="0">
    <fb>24530.9</fb>
    <v>1</v>
  </rv>
  <rv s="0">
    <fb>3153.55</fb>
    <v>1</v>
  </rv>
  <rv s="0">
    <fb>565.95000000000005</fb>
    <v>1</v>
  </rv>
  <rv s="0">
    <fb>292.81639999999999</fb>
    <v>1</v>
  </rv>
  <rv s="0">
    <fb>2719.9317000000001</fb>
    <v>1</v>
  </rv>
  <rv s="0">
    <fb>24834.85</fb>
    <v>1</v>
  </rv>
  <rv s="0">
    <fb>3126.8</fb>
    <v>1</v>
  </rv>
  <rv s="0">
    <fb>570.65</fb>
    <v>1</v>
  </rv>
  <rv s="0">
    <fb>294.95519999999999</fb>
    <v>1</v>
  </rv>
  <rv s="0">
    <fb>2749.4612999999999</fb>
    <v>1</v>
  </rv>
  <rv s="0">
    <fb>24717.7</fb>
    <v>1</v>
  </rv>
  <rv s="0">
    <fb>3274.5</fb>
    <v>1</v>
  </rv>
  <rv s="0">
    <fb>596.20000000000005</fb>
    <v>1</v>
  </rv>
  <rv s="0">
    <fb>304.75389999999999</fb>
    <v>1</v>
  </rv>
  <rv s="0">
    <fb>2984.0709999999999</fb>
    <v>1</v>
  </rv>
  <rv s="0">
    <fb>24367.5</fb>
    <v>1</v>
  </rv>
  <rv s="0">
    <fb>3358.65</fb>
    <v>1</v>
  </rv>
  <rv s="0">
    <fb>622.35</fb>
    <v>1</v>
  </rv>
  <rv s="0">
    <fb>310.07600000000002</fb>
    <v>1</v>
  </rv>
  <rv s="0">
    <fb>3201.4989999999998</fb>
    <v>1</v>
  </rv>
  <rv s="0">
    <fb>24541.15</fb>
    <v>1</v>
  </rv>
  <rv s="0">
    <fb>3309.15</fb>
    <v>1</v>
  </rv>
  <rv s="0">
    <fb>622.75</fb>
    <v>1</v>
  </rv>
  <rv s="0">
    <fb>300.47629999999998</fb>
    <v>1</v>
  </rv>
  <rv s="0">
    <fb>3052.7022000000002</fb>
    <v>1</v>
  </rv>
  <rv s="0">
    <fb>24823.15</fb>
    <v>1</v>
  </rv>
  <rv s="0">
    <fb>3310.05</fb>
    <v>1</v>
  </rv>
  <rv s="0">
    <fb>618.35</fb>
    <v>1</v>
  </rv>
  <rv s="0">
    <fb>307.39010000000002</fb>
    <v>1</v>
  </rv>
  <rv s="0">
    <fb>3131.5754999999999</fb>
    <v>1</v>
  </rv>
  <rv s="0">
    <fb>3071.85</fb>
    <v>1</v>
  </rv>
  <rv s="0">
    <fb>577.1</fb>
    <v>1</v>
  </rv>
  <rv s="0">
    <fb>290.52839999999998</fb>
    <v>1</v>
  </rv>
  <rv s="0">
    <fb>3316.8416000000002</fb>
    <v>1</v>
  </rv>
  <rv s="0">
    <fb>24852.15</fb>
    <v>1</v>
  </rv>
  <rv s="0">
    <fb>3038.25</fb>
    <v>1</v>
  </rv>
  <rv s="0">
    <fb>571.75</fb>
    <v>1</v>
  </rv>
  <rv s="0">
    <fb>287.44459999999998</fb>
    <v>1</v>
  </rv>
  <rv s="0">
    <fb>3608.9789999999998</fb>
    <v>1</v>
  </rv>
  <rv s="0">
    <fb>25356.5</fb>
    <v>1</v>
  </rv>
  <rv s="0">
    <fb>2990.6</fb>
    <v>1</v>
  </rv>
  <rv s="0">
    <fb>556.54999999999995</fb>
    <v>1</v>
  </rv>
  <rv s="0">
    <fb>285.25599999999997</fb>
    <v>1</v>
  </rv>
  <rv s="0">
    <fb>3532.5945000000002</fb>
    <v>1</v>
  </rv>
  <rv s="0">
    <fb>25790.95</fb>
    <v>1</v>
  </rv>
  <rv s="0">
    <fb>2959.35</fb>
    <v>1</v>
  </rv>
  <rv s="0">
    <fb>537.54999999999995</fb>
    <v>1</v>
  </rv>
  <rv s="0">
    <fb>277.89460000000003</fb>
    <v>1</v>
  </rv>
  <rv s="0">
    <fb>3548.3883000000001</fb>
    <v>1</v>
  </rv>
  <rv s="0">
    <fb>26178.95</fb>
    <v>1</v>
  </rv>
  <rv s="0">
    <fb>2940</fb>
    <v>1</v>
  </rv>
  <rv s="0">
    <fb>531.6</fb>
    <v>1</v>
  </rv>
  <rv s="0">
    <fb>285.7534</fb>
    <v>1</v>
  </rv>
  <rv s="0">
    <fb>3620.944</fb>
    <v>1</v>
  </rv>
  <rv s="0">
    <fb>25014.6</fb>
    <v>1</v>
  </rv>
  <rv s="0">
    <fb>2769.25</fb>
    <v>1</v>
  </rv>
  <rv s="0">
    <fb>504.05</fb>
    <v>1</v>
  </rv>
  <rv s="0">
    <fb>270.03570000000002</fb>
    <v>1</v>
  </rv>
  <rv s="0">
    <fb>3657.174</fb>
    <v>1</v>
  </rv>
  <rv s="0">
    <fb>24964.25</fb>
    <v>1</v>
  </rv>
  <rv s="0">
    <fb>2483.15</fb>
    <v>1</v>
  </rv>
  <rv s="0">
    <fb>492.1</fb>
    <v>1</v>
  </rv>
  <rv s="0">
    <fb>258.04849999999999</fb>
    <v>1</v>
  </rv>
  <rv s="0">
    <fb>3946.4398999999999</fb>
    <v>1</v>
  </rv>
  <rv s="0">
    <fb>24854.05</fb>
    <v>1</v>
  </rv>
  <rv s="0">
    <fb>2479</fb>
    <v>1</v>
  </rv>
  <rv s="0">
    <fb>475.65</fb>
    <v>1</v>
  </rv>
  <rv s="0">
    <fb>264.21620000000001</fb>
    <v>1</v>
  </rv>
  <rv s="0">
    <fb>3743.4656</fb>
    <v>1</v>
  </rv>
  <rv s="0">
    <fb>24180.799999999999</fb>
    <v>1</v>
  </rv>
  <rv s="0">
    <fb>2479.9499999999998</fb>
    <v>1</v>
  </rv>
  <rv s="0">
    <fb>493.85</fb>
    <v>1</v>
  </rv>
  <rv s="0">
    <fb>279.28730000000002</fb>
    <v>1</v>
  </rv>
  <rv s="0">
    <fb>3553.7964000000002</fb>
    <v>1</v>
  </rv>
  <rv s="0">
    <fb>24304.35</fb>
    <v>1</v>
  </rv>
  <rv s="0">
    <fb>2429.6</fb>
    <v>1</v>
  </rv>
  <rv s="0">
    <fb>480.6</fb>
    <v>1</v>
  </rv>
  <rv s="0">
    <fb>4325.1081999999997</fb>
    <v>1</v>
  </rv>
  <rv s="0">
    <fb>24148.2</fb>
    <v>1</v>
  </rv>
  <rv s="0">
    <fb>2407.0500000000002</fb>
    <v>1</v>
  </rv>
  <rv s="0">
    <fb>475.1</fb>
    <v>1</v>
  </rv>
  <rv s="0">
    <fb>261.3313</fb>
    <v>1</v>
  </rv>
  <rv s="0">
    <fb>3916.8145</fb>
    <v>1</v>
  </rv>
  <rv s="0">
    <fb>23532.7</fb>
    <v>1</v>
  </rv>
  <rv s="0">
    <fb>2283.0500000000002</fb>
    <v>1</v>
  </rv>
  <rv s="0">
    <fb>444.8</fb>
    <v>1</v>
  </rv>
  <rv s="0">
    <fb>260.98320000000001</fb>
    <v>1</v>
  </rv>
  <rv s="0">
    <fb>3490.2384000000002</fb>
    <v>1</v>
  </rv>
  <rv s="0">
    <fb>23907.25</fb>
    <v>1</v>
  </rv>
  <rv s="0">
    <fb>2270.9</fb>
    <v>1</v>
  </rv>
  <rv s="0">
    <fb>442.4</fb>
    <v>1</v>
  </rv>
  <rv s="0">
    <fb>259.83909999999997</fb>
    <v>1</v>
  </rv>
  <rv s="0">
    <fb>3483.2507999999998</fb>
    <v>1</v>
  </rv>
  <rv s="0">
    <fb>2334.25</fb>
    <v>1</v>
  </rv>
  <rv s="0">
    <fb>457.75</fb>
    <v>1</v>
  </rv>
  <rv s="0">
    <fb>260.43599999999998</fb>
    <v>1</v>
  </rv>
  <rv s="0">
    <fb>3548.5318000000002</fb>
    <v>1</v>
  </rv>
  <rv s="0">
    <fb>24677.8</fb>
    <v>1</v>
  </rv>
  <rv s="0">
    <fb>2319.6999999999998</fb>
    <v>1</v>
  </rv>
  <rv s="0">
    <fb>460.3</fb>
    <v>1</v>
  </rv>
  <rv s="0">
    <fb>252.37819999999999</fb>
    <v>1</v>
  </rv>
  <rv s="0">
    <fb>3517.2793000000001</fb>
    <v>1</v>
  </rv>
  <rv s="0">
    <fb>24768.3</fb>
    <v>1</v>
  </rv>
  <rv s="0">
    <fb>2259.6999999999998</fb>
    <v>1</v>
  </rv>
  <rv s="0">
    <fb>468.5</fb>
    <v>1</v>
  </rv>
  <rv s="0">
    <fb>242.87799999999999</fb>
    <v>1</v>
  </rv>
  <rv s="0">
    <fb>3396.2892000000002</fb>
    <v>1</v>
  </rv>
  <rv s="0">
    <fb>23587.5</fb>
    <v>1</v>
  </rv>
  <rv s="0">
    <fb>2261.8000000000002</fb>
    <v>1</v>
  </rv>
  <rv s="0">
    <fb>480.05</fb>
    <v>1</v>
  </rv>
  <rv s="0">
    <fb>240.88839999999999</fb>
    <v>1</v>
  </rv>
  <rv s="0">
    <fb>3439.4110000000001</fb>
    <v>1</v>
  </rv>
  <rv s="0">
    <fb>23813.4</fb>
    <v>1</v>
  </rv>
  <rv s="0">
    <fb>2350.8000000000002</fb>
    <v>1</v>
  </rv>
  <rv s="0">
    <fb>491.85</fb>
    <v>1</v>
  </rv>
  <rv s="0">
    <fb>238.84909999999999</fb>
    <v>1</v>
  </rv>
  <rv s="0">
    <fb>3263.1426999999999</fb>
    <v>1</v>
  </rv>
  <rv s="0">
    <fb>24004.75</fb>
    <v>1</v>
  </rv>
  <rv s="0">
    <fb>2272.4</fb>
    <v>1</v>
  </rv>
  <rv s="0">
    <fb>479.15</fb>
    <v>1</v>
  </rv>
  <rv s="0">
    <fb>247.05609999999999</fb>
    <v>1</v>
  </rv>
  <rv s="0">
    <fb>3350.2478999999998</fb>
    <v>1</v>
  </rv>
  <rv s="0">
    <fb>23431.5</fb>
    <v>1</v>
  </rv>
  <rv s="0">
    <fb>2230.85</fb>
    <v>1</v>
  </rv>
  <rv s="0">
    <fb>477.8</fb>
    <v>1</v>
  </rv>
  <rv s="0">
    <fb>230.39340000000001</fb>
    <v>1</v>
  </rv>
  <rv s="0">
    <fb>3575.4769999999999</fb>
    <v>1</v>
  </rv>
  <rv s="0">
    <fb>23203.200000000001</fb>
    <v>1</v>
  </rv>
  <rv s="0">
    <fb>2257.1999999999998</fb>
    <v>1</v>
  </rv>
  <rv s="0">
    <fb>491.15</fb>
    <v>1</v>
  </rv>
  <rv s="0">
    <fb>240.68940000000001</fb>
    <v>1</v>
  </rv>
  <rv s="0">
    <fb>3676.2701999999999</fb>
    <v>1</v>
  </rv>
  <rv s="0">
    <fb>23092.2</fb>
    <v>1</v>
  </rv>
  <rv s="0">
    <fb>2179.9499999999998</fb>
    <v>1</v>
  </rv>
  <rv s="0">
    <fb>488.4</fb>
    <v>1</v>
  </rv>
  <rv s="0">
    <fb>225.4692</fb>
    <v>1</v>
  </rv>
  <rv s="0">
    <fb>3687.5650999999998</fb>
    <v>1</v>
  </rv>
  <rv s="0">
    <fb>23482.15</fb>
    <v>1</v>
  </rv>
  <rv s="0">
    <fb>2269.0500000000002</fb>
    <v>1</v>
  </rv>
  <rv s="0">
    <fb>509.15</fb>
    <v>1</v>
  </rv>
  <rv s="0">
    <fb>234.72069999999999</fb>
    <v>1</v>
  </rv>
  <rv s="0">
    <fb>3634.3926999999999</fb>
    <v>1</v>
  </rv>
  <rv s="0">
    <fb>23559.95</fb>
    <v>1</v>
  </rv>
  <rv s="0">
    <fb>2230.9499999999998</fb>
    <v>1</v>
  </rv>
  <rv s="0">
    <fb>487.85</fb>
    <v>1</v>
  </rv>
  <rv s="0">
    <fb>223.28059999999999</fb>
    <v>1</v>
  </rv>
  <rv s="0">
    <fb>3465.2076000000002</fb>
    <v>1</v>
  </rv>
  <rv s="0">
    <fb>22929.25</fb>
    <v>1</v>
  </rv>
  <rv s="0">
    <fb>2300.25</fb>
    <v>1</v>
  </rv>
  <rv s="0">
    <fb>500.05</fb>
    <v>1</v>
  </rv>
  <rv s="0">
    <fb>244.32040000000001</fb>
    <v>1</v>
  </rv>
  <rv s="0">
    <fb>3110.3256999999999</fb>
    <v>1</v>
  </rv>
  <rv s="0">
    <fb>22795.9</fb>
    <v>1</v>
  </rv>
  <rv s="0">
    <fb>2337.6999999999998</fb>
    <v>1</v>
  </rv>
  <rv s="0">
    <fb>499.8</fb>
    <v>1</v>
  </rv>
  <rv s="0">
    <fb>231.38820000000001</fb>
    <v>1</v>
  </rv>
  <rv s="0">
    <fb>3117.6482999999998</fb>
    <v>1</v>
  </rv>
  <rv s="0">
    <fb>2355.0500000000002</fb>
    <v>1</v>
  </rv>
  <rv s="0">
    <fb>513.1</fb>
    <v>1</v>
  </rv>
  <rv s="0">
    <fb>238.25219999999999</fb>
    <v>1</v>
  </rv>
  <rv s="0">
    <fb>2977.1313</fb>
    <v>1</v>
  </rv>
  <rv s="0">
    <fb>22552.5</fb>
    <v>1</v>
  </rv>
  <rv s="0">
    <fb>2394.1999999999998</fb>
    <v>1</v>
  </rv>
  <rv s="0">
    <fb>530.5</fb>
    <v>1</v>
  </rv>
  <rv s="0">
    <fb>248.20009999999999</fb>
    <v>1</v>
  </rv>
  <rv s="0">
    <fb>3148.7094000000002</fb>
    <v>1</v>
  </rv>
  <rv s="0">
    <fb>22397.200000000001</fb>
    <v>1</v>
  </rv>
  <rv s="0">
    <fb>2469.65</fb>
    <v>1</v>
  </rv>
  <rv s="0">
    <fb>543.04999999999995</fb>
    <v>1</v>
  </rv>
  <rv s="0">
    <fb>256.15839999999997</fb>
    <v>1</v>
  </rv>
  <rv s="0">
    <fb>2990.7714000000001</fb>
    <v>1</v>
  </rv>
  <rv s="0">
    <fb>23350.400000000001</fb>
    <v>1</v>
  </rv>
  <rv s="0">
    <fb>2430.1999999999998</fb>
    <v>1</v>
  </rv>
  <rv s="0">
    <fb>552.15</fb>
    <v>1</v>
  </rv>
  <rv s="0">
    <fb>260.63499999999999</fb>
    <v>1</v>
  </rv>
  <rv s="0">
    <fb>3230.8850000000002</fb>
    <v>1</v>
  </rv>
  <rv s="0">
    <fb>2409.4499999999998</fb>
    <v>1</v>
  </rv>
  <rv s="0">
    <fb>543.6</fb>
    <v>1</v>
  </rv>
  <rv s="0">
    <fb>253.22380000000001</fb>
    <v>1</v>
  </rv>
  <rv s="0">
    <fb>3444.0056</fb>
    <v>1</v>
  </rv>
  <rv s="0">
    <fb>22904.45</fb>
    <v>1</v>
  </rv>
  <rv s="0">
    <fb>2300.35</fb>
    <v>1</v>
  </rv>
  <rv s="0">
    <fb>536.9</fb>
    <v>1</v>
  </rv>
  <rv s="0">
    <fb>256.20819999999998</fb>
    <v>1</v>
  </rv>
  <rv s="0">
    <fb>3353.7415999999998</fb>
    <v>1</v>
  </rv>
  <rv s="0">
    <fb>22828.55</fb>
    <v>1</v>
  </rv>
  <rv s="0">
    <fb>2353.15</fb>
    <v>1</v>
  </rv>
  <rv s="0">
    <fb>576.25</fb>
    <v>1</v>
  </rv>
  <rv s="0">
    <fb>262.17689999999999</fb>
    <v>1</v>
  </rv>
  <rv s="0">
    <fb>3360.2026999999998</fb>
    <v>1</v>
  </rv>
  <rv s="0">
    <fb>23851.65</fb>
    <v>1</v>
  </rv>
  <rv s="0">
    <fb>2314.6</fb>
    <v>1</v>
  </rv>
  <rv s="0">
    <fb>555</fb>
    <v>1</v>
  </rv>
  <rv s="0">
    <fb>258.89409999999998</fb>
    <v>1</v>
  </rv>
  <rv s="0">
    <fb>3344.9353999999998</fb>
    <v>1</v>
  </rv>
  <rv s="0">
    <fb>24039.35</fb>
    <v>1</v>
  </rv>
  <rv s="0">
    <fb>2260.0500000000002</fb>
    <v>1</v>
  </rv>
  <rv s="0">
    <fb>568.45000000000005</fb>
    <v>1</v>
  </rv>
  <rv s="0">
    <fb>252.22900000000001</fb>
    <v>1</v>
  </rv>
  <rv s="0">
    <fb>3415.4810000000002</fb>
    <v>1</v>
  </rv>
  <rv s="0">
    <fb>24346.7</fb>
    <v>1</v>
  </rv>
  <rv s="0">
    <fb>2245.4499999999998</fb>
    <v>1</v>
  </rv>
  <rv s="0">
    <fb>581.54999999999995</fb>
    <v>1</v>
  </rv>
  <rv s="0">
    <fb>248.00110000000001</fb>
    <v>1</v>
  </rv>
  <rv s="0">
    <fb>3302.34</fb>
    <v>1</v>
  </rv>
  <rv s="0">
    <fb>24008</fb>
    <v>1</v>
  </rv>
  <rv s="0">
    <fb>2215.3000000000002</fb>
    <v>1</v>
  </rv>
  <rv s="0">
    <fb>570.1</fb>
    <v>1</v>
  </rv>
  <rv s="0">
    <fb>241.23660000000001</fb>
    <v>1</v>
  </rv>
  <rv s="0">
    <fb>3282.8130999999998</fb>
    <v>1</v>
  </rv>
  <rv s="0">
    <fb>25019.8</fb>
    <v>1</v>
  </rv>
  <rv s="0">
    <fb>2284.9499999999998</fb>
    <v>1</v>
  </rv>
  <rv s="0">
    <fb>537.29999999999995</fb>
    <v>1</v>
  </rv>
  <rv s="0">
    <fb>3444.3885</fb>
    <v>1</v>
  </rv>
  <rv s="0">
    <fb>24853.15</fb>
    <v>1</v>
  </rv>
  <rv s="0">
    <fb>2359.25</fb>
    <v>1</v>
  </rv>
  <rv s="0">
    <fb>584.5</fb>
    <v>1</v>
  </rv>
  <rv s="0">
    <fb>248.3</fb>
    <v>1</v>
  </rv>
  <rv s="0">
    <fb>3442.0911999999998</fb>
    <v>1</v>
  </rv>
  <rv s="0">
    <fb>2424.8000000000002</fb>
    <v>1</v>
  </rv>
  <rv s="0">
    <fb>595.6</fb>
    <v>1</v>
  </rv>
  <rv s="0">
    <fb>249.65</fb>
    <v>1</v>
  </rv>
  <rv s="0">
    <fb>3202.5998</fb>
    <v>1</v>
  </rv>
  <rv s="0">
    <fb>25003.05</fb>
    <v>1</v>
  </rv>
  <rv s="0">
    <fb>2439.6</fb>
    <v>1</v>
  </rv>
  <rv s="0">
    <fb>573.15</fb>
    <v>1</v>
  </rv>
  <rv s="0">
    <fb>246</fb>
    <v>1</v>
  </rv>
  <rv s="0">
    <fb>3101.0408000000002</fb>
    <v>1</v>
  </rv>
  <rv s="0">
    <fb>24718.6</fb>
    <v>1</v>
  </rv>
  <rv s="0">
    <fb>2382.1</fb>
    <v>1</v>
  </rv>
  <rv s="0">
    <fb>577.04999999999995</fb>
    <v>1</v>
  </rv>
  <rv s="0">
    <fb>248.1</fb>
    <v>1</v>
  </rv>
  <rv s="0">
    <fb>3099.7008000000001</fb>
    <v>1</v>
  </rv>
  <rv s="0">
    <fb>25112.400000000001</fb>
    <v>1</v>
  </rv>
  <rv s="0">
    <fb>2335.65</fb>
    <v>1</v>
  </rv>
  <rv s="0">
    <fb>558.65</fb>
    <v>1</v>
  </rv>
  <rv s="0">
    <fb>245.1</fb>
    <v>1</v>
  </rv>
  <rv s="0">
    <fb>2966.8413999999998</fb>
    <v>1</v>
  </rv>
  <rv s="0">
    <fb>25637.8</fb>
    <v>1</v>
  </rv>
  <rv s="0">
    <fb>2429.4499999999998</fb>
    <v>1</v>
  </rv>
  <rv s="0">
    <fb>566.54999999999995</fb>
    <v>1</v>
  </rv>
  <rv s="0">
    <fb>249.55</fb>
    <v>1</v>
  </rv>
  <rv s="0">
    <fb>3272.2838999999999</fb>
    <v>1</v>
  </rv>
  <rv s="0">
    <fb>25461</fb>
    <v>1</v>
  </rv>
  <rv s="0">
    <fb>2475.4</fb>
    <v>1</v>
  </rv>
  <rv s="0">
    <fb>548.15</fb>
    <v>1</v>
  </rv>
  <rv s="0">
    <fb>232.9</fb>
    <v>1</v>
  </rv>
  <rv s="0">
    <fb>3294.2037999999998</fb>
    <v>1</v>
  </rv>
  <rv s="0">
    <fb>25149.85</fb>
    <v>1</v>
  </rv>
  <rv s="0">
    <fb>2529.25</fb>
    <v>1</v>
  </rv>
  <rv s="0">
    <fb>533.35</fb>
    <v>1</v>
  </rv>
  <rv s="0">
    <fb>235.75</fb>
    <v>1</v>
  </rv>
  <rv s="0">
    <fb>3486.6967</fb>
    <v>1</v>
  </rv>
  <rv s="0">
    <fb>24968.400000000001</fb>
    <v>1</v>
  </rv>
  <rv s="0">
    <fb>3477.1246999999998</fb>
    <v>1</v>
  </rv>
  <rv s="0">
    <fb>24837</fb>
    <v>1</v>
  </rv>
  <rv s="0">
    <fb>3605.5810000000001</fb>
    <v>1</v>
  </rv>
  <rv s="0">
    <fb>24565.35</fb>
    <v>1</v>
  </rv>
  <rv s="0">
    <fb>3480.2835</fb>
    <v>1</v>
  </rv>
  <rv s="0">
    <fb>24363.3</fb>
    <v>1</v>
  </rv>
  <rv s="0">
    <fb>3488.6111000000001</fb>
    <v>1</v>
  </rv>
  <rv s="0">
    <fb>3418.65</fb>
    <v>1</v>
  </rv>
  <rv s="1">
    <v>2</v>
    <v>Asian Paints</v>
    <v>Weekly</v>
    <v>42330</v>
    <v>45885</v>
    <v>0</v>
    <v>1</v>
    <v>638907264000000000,638909015052629000,0</v>
    <v>0</v>
    <v>ah8b3m</v>
    <v>XBOM:500820</v>
    <v>1</v>
  </rv>
  <rv s="1">
    <v>2</v>
    <v>Kansai Nerolac Paints Ltd</v>
    <v>Weekly</v>
    <v>42330</v>
    <v>45885</v>
    <v>0</v>
    <v>1</v>
    <v>638907264000000000,638909000328489147,0</v>
    <v>0</v>
    <v>ah7u9c</v>
    <v>XBOM:500165</v>
    <v>2</v>
  </rv>
  <rv s="1">
    <v>2</v>
    <v>Berger Paints India Ltd</v>
    <v>Weekly</v>
    <v>42330</v>
    <v>45885</v>
    <v>0</v>
    <v>1</v>
    <v>638907264000000000,638909000326402932,0</v>
    <v>0</v>
    <v>ah9bfr</v>
    <v>XBOM:509480</v>
    <v>3</v>
  </rv>
  <rv s="1">
    <v>2</v>
    <v>Akzo Nobel India Ltd</v>
    <v>Weekly</v>
    <v>42330</v>
    <v>45885</v>
    <v>0</v>
    <v>1</v>
    <v>638907264000000000,638909000327962306,0</v>
    <v>4</v>
    <v>ah8aim</v>
    <v>XBOM:500710</v>
    <v>5</v>
  </rv>
  <rv s="1">
    <v>2</v>
    <v>Indigo Paints Ltd</v>
    <v>Weekly</v>
    <v>42330</v>
    <v>45885</v>
    <v>0</v>
    <v>1</v>
    <v>638907264000000000,638909000326931490,0</v>
    <v>6</v>
    <v>bxl9c7</v>
    <v>XBOM:543258</v>
    <v>7</v>
  </rv>
  <rv s="1">
    <v>2</v>
    <v>Nifty 50</v>
    <v>Weekly</v>
    <v>42330</v>
    <v>45885</v>
    <v>0</v>
    <v>1</v>
    <v>638907264000000000,638909015348602405,0</v>
    <v>8</v>
    <v>ahkqww</v>
    <v>NIFTY</v>
    <v>9</v>
  </rv>
  <rv s="1">
    <v>2</v>
    <v>Nifty 50</v>
    <v>Monthly</v>
    <v>42309</v>
    <v>45900</v>
    <v>0</v>
    <v>1</v>
    <v>638907264000000000,638909016721592112,0</v>
    <v>10</v>
    <v>ahkqww</v>
    <v>NIFTY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[$₹-as-IN] * #,##0.00_ ;_ [$₹-as-IN] * -#,##0.00_ ;_ [$₹-as-IN] * "-"??_ ;_ @_ 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82C5-004C-4B1A-9780-0A4C4E2A1B7F}">
  <dimension ref="B1:J46"/>
  <sheetViews>
    <sheetView showGridLines="0" tabSelected="1" zoomScale="70" zoomScaleNormal="70" workbookViewId="0">
      <pane ySplit="2" topLeftCell="A3" activePane="bottomLeft" state="frozen"/>
      <selection pane="bottomLeft" activeCell="B2" sqref="B2"/>
    </sheetView>
  </sheetViews>
  <sheetFormatPr defaultRowHeight="14.5" x14ac:dyDescent="0.35"/>
  <cols>
    <col min="1" max="1" width="1.81640625" style="20" customWidth="1"/>
    <col min="2" max="2" width="22.7265625" customWidth="1"/>
    <col min="3" max="3" width="11.6328125" customWidth="1"/>
    <col min="4" max="7" width="11.6328125" style="25" customWidth="1"/>
    <col min="8" max="8" width="11.6328125" style="48" customWidth="1"/>
    <col min="9" max="9" width="11.6328125" style="25" customWidth="1"/>
    <col min="10" max="10" width="12.1796875" style="25" customWidth="1"/>
    <col min="11" max="11" width="1.54296875" style="20" customWidth="1"/>
    <col min="12" max="16384" width="8.7265625" style="20"/>
  </cols>
  <sheetData>
    <row r="1" spans="2:10" x14ac:dyDescent="0.35">
      <c r="H1" s="25"/>
    </row>
    <row r="2" spans="2:10" ht="67" customHeight="1" x14ac:dyDescent="0.35">
      <c r="C2" s="34" t="str">
        <f>'Data Sheet'!B1&amp;" - WACC Using Peers Comparison (MAR-2025)"</f>
        <v>ASIAN PAINTS LTD - WACC Using Peers Comparison (MAR-2025)</v>
      </c>
      <c r="D2" s="34"/>
      <c r="E2" s="34"/>
      <c r="F2" s="34"/>
      <c r="G2" s="34"/>
      <c r="H2" s="34"/>
      <c r="I2" s="34"/>
      <c r="J2" s="34"/>
    </row>
    <row r="3" spans="2:10" x14ac:dyDescent="0.35">
      <c r="H3" s="25"/>
    </row>
    <row r="4" spans="2:10" x14ac:dyDescent="0.35">
      <c r="B4" s="2" t="s">
        <v>93</v>
      </c>
      <c r="H4" s="25"/>
    </row>
    <row r="5" spans="2:10" x14ac:dyDescent="0.35">
      <c r="H5" s="25"/>
    </row>
    <row r="6" spans="2:10" x14ac:dyDescent="0.35">
      <c r="B6" t="s">
        <v>144</v>
      </c>
      <c r="H6" s="25"/>
    </row>
    <row r="7" spans="2:10" x14ac:dyDescent="0.35">
      <c r="H7" s="25"/>
    </row>
    <row r="8" spans="2:10" x14ac:dyDescent="0.35">
      <c r="B8" s="68"/>
      <c r="C8" s="68"/>
      <c r="D8" s="69"/>
      <c r="E8" s="69"/>
      <c r="F8" s="69"/>
      <c r="G8" s="69" t="s">
        <v>99</v>
      </c>
      <c r="H8" s="69" t="s">
        <v>99</v>
      </c>
      <c r="I8" s="69" t="s">
        <v>102</v>
      </c>
      <c r="J8" s="69" t="s">
        <v>104</v>
      </c>
    </row>
    <row r="9" spans="2:10" x14ac:dyDescent="0.35">
      <c r="B9" s="65" t="s">
        <v>94</v>
      </c>
      <c r="C9" s="65" t="s">
        <v>95</v>
      </c>
      <c r="D9" s="47" t="s">
        <v>96</v>
      </c>
      <c r="E9" s="47" t="s">
        <v>97</v>
      </c>
      <c r="F9" s="47" t="s">
        <v>98</v>
      </c>
      <c r="G9" s="47" t="s">
        <v>100</v>
      </c>
      <c r="H9" s="47" t="s">
        <v>101</v>
      </c>
      <c r="I9" s="47" t="s">
        <v>103</v>
      </c>
      <c r="J9" s="47" t="s">
        <v>103</v>
      </c>
    </row>
    <row r="10" spans="2:10" x14ac:dyDescent="0.35">
      <c r="H10" s="25"/>
    </row>
    <row r="11" spans="2:10" x14ac:dyDescent="0.35">
      <c r="B11" s="52" t="s">
        <v>105</v>
      </c>
      <c r="C11" s="53" t="s">
        <v>110</v>
      </c>
      <c r="D11" s="54">
        <v>2290.29</v>
      </c>
      <c r="E11" s="54">
        <v>19400</v>
      </c>
      <c r="F11" s="55">
        <v>0.3</v>
      </c>
      <c r="G11" s="56">
        <f>D11/E11</f>
        <v>0.11805618556701031</v>
      </c>
      <c r="H11" s="56">
        <f>D11/(D11+E11)</f>
        <v>0.105590566101237</v>
      </c>
      <c r="I11" s="57">
        <v>0.67</v>
      </c>
      <c r="J11" s="58">
        <f>I11/(1+(1-F11)*G11)</f>
        <v>0.6188579903741348</v>
      </c>
    </row>
    <row r="12" spans="2:10" x14ac:dyDescent="0.35">
      <c r="B12" s="2" t="s">
        <v>106</v>
      </c>
      <c r="C12" t="s">
        <v>110</v>
      </c>
      <c r="D12" s="27">
        <v>670.27</v>
      </c>
      <c r="E12" s="27">
        <v>6155</v>
      </c>
      <c r="F12" s="28">
        <v>0.3</v>
      </c>
      <c r="G12" s="29">
        <f t="shared" ref="G12:G15" si="0">D12/E12</f>
        <v>0.10889845653939886</v>
      </c>
      <c r="H12" s="29">
        <f t="shared" ref="H12:H15" si="1">D12/(D12+E12)</f>
        <v>9.8204173607784009E-2</v>
      </c>
      <c r="I12" s="38">
        <v>0.52</v>
      </c>
      <c r="J12" s="26">
        <f t="shared" ref="J12:J15" si="2">I12/(1+(1-F12)*G12)</f>
        <v>0.48316858108970023</v>
      </c>
    </row>
    <row r="13" spans="2:10" x14ac:dyDescent="0.35">
      <c r="B13" s="2" t="s">
        <v>107</v>
      </c>
      <c r="C13" t="s">
        <v>111</v>
      </c>
      <c r="D13" s="27">
        <v>296.39</v>
      </c>
      <c r="E13" s="27">
        <v>6423</v>
      </c>
      <c r="F13" s="28">
        <v>0.3</v>
      </c>
      <c r="G13" s="29">
        <f t="shared" si="0"/>
        <v>4.6145103534174059E-2</v>
      </c>
      <c r="H13" s="29">
        <f t="shared" si="1"/>
        <v>4.4109658763667528E-2</v>
      </c>
      <c r="I13" s="38">
        <v>0.59</v>
      </c>
      <c r="J13" s="26">
        <f t="shared" si="2"/>
        <v>0.57153841060811195</v>
      </c>
    </row>
    <row r="14" spans="2:10" x14ac:dyDescent="0.35">
      <c r="B14" s="2" t="s">
        <v>108</v>
      </c>
      <c r="C14" t="s">
        <v>112</v>
      </c>
      <c r="D14" s="27">
        <v>62.1</v>
      </c>
      <c r="E14" s="27">
        <v>1329</v>
      </c>
      <c r="F14" s="28">
        <v>0.3</v>
      </c>
      <c r="G14" s="29">
        <f t="shared" si="0"/>
        <v>4.6726862302483074E-2</v>
      </c>
      <c r="H14" s="29">
        <f t="shared" si="1"/>
        <v>4.4640931636834164E-2</v>
      </c>
      <c r="I14" s="38">
        <v>0.43</v>
      </c>
      <c r="J14" s="26">
        <f t="shared" si="2"/>
        <v>0.41638068591663202</v>
      </c>
    </row>
    <row r="15" spans="2:10" x14ac:dyDescent="0.35">
      <c r="B15" s="2" t="s">
        <v>109</v>
      </c>
      <c r="C15" t="s">
        <v>110</v>
      </c>
      <c r="D15" s="27">
        <v>19.7</v>
      </c>
      <c r="E15" s="27">
        <v>1048</v>
      </c>
      <c r="F15" s="28">
        <v>0.3</v>
      </c>
      <c r="G15" s="29">
        <f t="shared" si="0"/>
        <v>1.879770992366412E-2</v>
      </c>
      <c r="H15" s="29">
        <f t="shared" si="1"/>
        <v>1.8450875714151913E-2</v>
      </c>
      <c r="I15" s="39">
        <v>0.8</v>
      </c>
      <c r="J15" s="26">
        <f t="shared" si="2"/>
        <v>0.78960999821056899</v>
      </c>
    </row>
    <row r="16" spans="2:10" ht="5" customHeight="1" x14ac:dyDescent="0.35">
      <c r="H16" s="25"/>
    </row>
    <row r="17" spans="2:10" x14ac:dyDescent="0.35">
      <c r="E17" s="41" t="s">
        <v>120</v>
      </c>
      <c r="F17" s="42">
        <f>AVERAGE(F11:F15)</f>
        <v>0.3</v>
      </c>
      <c r="G17" s="42">
        <f t="shared" ref="G17:J17" si="3">AVERAGE(G11:G15)</f>
        <v>6.7724863573346089E-2</v>
      </c>
      <c r="H17" s="42">
        <f t="shared" si="3"/>
        <v>6.2199241164734922E-2</v>
      </c>
      <c r="I17" s="45">
        <f t="shared" si="3"/>
        <v>0.60199999999999998</v>
      </c>
      <c r="J17" s="45">
        <f t="shared" si="3"/>
        <v>0.57591113323982968</v>
      </c>
    </row>
    <row r="18" spans="2:10" x14ac:dyDescent="0.35">
      <c r="E18" s="43" t="s">
        <v>121</v>
      </c>
      <c r="F18" s="44">
        <f>MEDIAN(F11:F15)</f>
        <v>0.3</v>
      </c>
      <c r="G18" s="44">
        <f t="shared" ref="G18:J18" si="4">MEDIAN(G11:G15)</f>
        <v>4.6726862302483074E-2</v>
      </c>
      <c r="H18" s="44">
        <f t="shared" si="4"/>
        <v>4.4640931636834164E-2</v>
      </c>
      <c r="I18" s="46">
        <f t="shared" si="4"/>
        <v>0.59</v>
      </c>
      <c r="J18" s="46">
        <f t="shared" si="4"/>
        <v>0.57153841060811195</v>
      </c>
    </row>
    <row r="20" spans="2:10" x14ac:dyDescent="0.35">
      <c r="B20" s="2" t="s">
        <v>122</v>
      </c>
      <c r="G20" s="64" t="s">
        <v>125</v>
      </c>
      <c r="H20" s="49"/>
      <c r="I20" s="43"/>
      <c r="J20" s="43"/>
    </row>
    <row r="21" spans="2:10" ht="5" customHeight="1" x14ac:dyDescent="0.35">
      <c r="G21" s="48"/>
    </row>
    <row r="22" spans="2:10" x14ac:dyDescent="0.35">
      <c r="B22" t="s">
        <v>123</v>
      </c>
      <c r="E22" s="29">
        <f>'Data Sheet'!K27/'Data Sheet'!K59</f>
        <v>9.9122818507699897E-2</v>
      </c>
      <c r="G22" s="48" t="s">
        <v>126</v>
      </c>
      <c r="J22" s="28">
        <v>6.4000000000000001E-2</v>
      </c>
    </row>
    <row r="23" spans="2:10" x14ac:dyDescent="0.35">
      <c r="B23" t="s">
        <v>98</v>
      </c>
      <c r="E23" s="40">
        <f>F17</f>
        <v>0.3</v>
      </c>
      <c r="G23" s="48" t="s">
        <v>129</v>
      </c>
      <c r="J23" s="28">
        <v>0.15</v>
      </c>
    </row>
    <row r="24" spans="2:10" x14ac:dyDescent="0.35">
      <c r="B24" s="81" t="s">
        <v>124</v>
      </c>
      <c r="C24" s="81"/>
      <c r="D24" s="76"/>
      <c r="E24" s="82">
        <f>(1-E23)*E22</f>
        <v>6.9385972955389924E-2</v>
      </c>
      <c r="G24" s="48" t="s">
        <v>127</v>
      </c>
      <c r="J24" s="40">
        <f>J23-J22</f>
        <v>8.5999999999999993E-2</v>
      </c>
    </row>
    <row r="25" spans="2:10" x14ac:dyDescent="0.35">
      <c r="G25" s="48" t="s">
        <v>128</v>
      </c>
      <c r="J25" s="26">
        <f>J33</f>
        <v>0.63053925750980799</v>
      </c>
    </row>
    <row r="26" spans="2:10" x14ac:dyDescent="0.35">
      <c r="G26" s="74" t="s">
        <v>125</v>
      </c>
      <c r="H26" s="75"/>
      <c r="I26" s="76"/>
      <c r="J26" s="83">
        <f>J22+(J25*J24)</f>
        <v>0.11822637614584348</v>
      </c>
    </row>
    <row r="27" spans="2:10" x14ac:dyDescent="0.35">
      <c r="G27" s="48"/>
    </row>
    <row r="28" spans="2:10" x14ac:dyDescent="0.35">
      <c r="B28" s="65" t="s">
        <v>130</v>
      </c>
      <c r="C28" s="50"/>
      <c r="D28" s="43"/>
      <c r="E28" s="43"/>
      <c r="G28" s="64" t="s">
        <v>131</v>
      </c>
      <c r="H28" s="63"/>
      <c r="I28" s="43"/>
      <c r="J28" s="43"/>
    </row>
    <row r="29" spans="2:10" ht="5" customHeight="1" x14ac:dyDescent="0.35">
      <c r="B29" s="59"/>
      <c r="C29" s="59"/>
      <c r="D29" s="60"/>
      <c r="G29" s="61"/>
      <c r="H29" s="20"/>
      <c r="I29" s="60"/>
      <c r="J29" s="60"/>
    </row>
    <row r="30" spans="2:10" x14ac:dyDescent="0.35">
      <c r="D30" s="25" t="s">
        <v>132</v>
      </c>
      <c r="E30" s="25" t="s">
        <v>133</v>
      </c>
      <c r="G30" s="62" t="s">
        <v>135</v>
      </c>
      <c r="H30" s="20"/>
      <c r="J30" s="26">
        <f>I17</f>
        <v>0.60199999999999998</v>
      </c>
    </row>
    <row r="31" spans="2:10" x14ac:dyDescent="0.35">
      <c r="B31" t="s">
        <v>96</v>
      </c>
      <c r="C31" s="51">
        <f>D11</f>
        <v>2290.29</v>
      </c>
      <c r="D31" s="31">
        <f>C31/$C$33</f>
        <v>9.3541304733521895E-3</v>
      </c>
      <c r="E31" s="40">
        <f>H17</f>
        <v>6.2199241164734922E-2</v>
      </c>
      <c r="G31" s="20" t="s">
        <v>136</v>
      </c>
      <c r="J31" s="40">
        <f>E35</f>
        <v>6.7724863573346089E-2</v>
      </c>
    </row>
    <row r="32" spans="2:10" x14ac:dyDescent="0.35">
      <c r="B32" t="s">
        <v>79</v>
      </c>
      <c r="C32">
        <f>'Data Sheet'!B9</f>
        <v>242552.35</v>
      </c>
      <c r="D32" s="31">
        <f>C32/$C$33</f>
        <v>0.99064586952664779</v>
      </c>
      <c r="E32" s="40">
        <f>1-E31</f>
        <v>0.93780075883526504</v>
      </c>
      <c r="G32" s="20" t="s">
        <v>98</v>
      </c>
      <c r="J32" s="40">
        <f>F17</f>
        <v>0.3</v>
      </c>
    </row>
    <row r="33" spans="2:10" x14ac:dyDescent="0.35">
      <c r="B33" s="78" t="s">
        <v>134</v>
      </c>
      <c r="C33" s="79">
        <f>SUM(C31:C32)</f>
        <v>244842.64</v>
      </c>
      <c r="D33" s="80">
        <f>SUM(D31:D32)</f>
        <v>1</v>
      </c>
      <c r="E33" s="80">
        <f>SUM(E31:E32)</f>
        <v>1</v>
      </c>
      <c r="G33" s="74" t="s">
        <v>131</v>
      </c>
      <c r="H33" s="75"/>
      <c r="I33" s="76"/>
      <c r="J33" s="77">
        <f>J30*(1+(1-J32)*J31)</f>
        <v>0.63053925750980799</v>
      </c>
    </row>
    <row r="35" spans="2:10" x14ac:dyDescent="0.35">
      <c r="B35" s="2" t="s">
        <v>137</v>
      </c>
      <c r="D35" s="40">
        <f>G11</f>
        <v>0.11805618556701031</v>
      </c>
      <c r="E35" s="40">
        <f>G17</f>
        <v>6.7724863573346089E-2</v>
      </c>
      <c r="G35" s="66" t="s">
        <v>138</v>
      </c>
      <c r="H35" s="49"/>
      <c r="I35" s="43"/>
      <c r="J35" s="43"/>
    </row>
    <row r="36" spans="2:10" ht="5" customHeight="1" x14ac:dyDescent="0.35"/>
    <row r="37" spans="2:10" x14ac:dyDescent="0.35">
      <c r="G37" s="20" t="s">
        <v>125</v>
      </c>
      <c r="J37" s="40">
        <f>J26</f>
        <v>0.11822637614584348</v>
      </c>
    </row>
    <row r="38" spans="2:10" x14ac:dyDescent="0.35">
      <c r="G38" s="20" t="s">
        <v>139</v>
      </c>
      <c r="J38" s="40">
        <f>E32</f>
        <v>0.93780075883526504</v>
      </c>
    </row>
    <row r="39" spans="2:10" ht="5" customHeight="1" x14ac:dyDescent="0.35">
      <c r="G39" s="20"/>
    </row>
    <row r="40" spans="2:10" x14ac:dyDescent="0.35">
      <c r="G40" s="20" t="s">
        <v>140</v>
      </c>
      <c r="J40" s="40">
        <f>E24</f>
        <v>6.9385972955389924E-2</v>
      </c>
    </row>
    <row r="41" spans="2:10" x14ac:dyDescent="0.35">
      <c r="G41" s="20" t="s">
        <v>141</v>
      </c>
      <c r="J41" s="40">
        <f>E31</f>
        <v>6.2199241164734922E-2</v>
      </c>
    </row>
    <row r="42" spans="2:10" ht="5" customHeight="1" x14ac:dyDescent="0.35">
      <c r="G42" s="20"/>
    </row>
    <row r="43" spans="2:10" x14ac:dyDescent="0.35">
      <c r="G43" s="70" t="s">
        <v>138</v>
      </c>
      <c r="H43" s="71"/>
      <c r="I43" s="72"/>
      <c r="J43" s="73">
        <f>(J37*J38)+(J40*J41)</f>
        <v>0.11518854012921757</v>
      </c>
    </row>
    <row r="44" spans="2:10" x14ac:dyDescent="0.35">
      <c r="G44" s="20"/>
    </row>
    <row r="45" spans="2:10" x14ac:dyDescent="0.35">
      <c r="B45" s="67" t="s">
        <v>142</v>
      </c>
    </row>
    <row r="46" spans="2:10" x14ac:dyDescent="0.35">
      <c r="B46" s="67" t="s">
        <v>143</v>
      </c>
    </row>
  </sheetData>
  <mergeCells count="1">
    <mergeCell ref="C2:J2"/>
  </mergeCells>
  <pageMargins left="0.7" right="0.7" top="0.75" bottom="0.75" header="0.3" footer="0.3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257D-0C93-49DB-81C7-D076570D6F53}">
  <dimension ref="B1:AE512"/>
  <sheetViews>
    <sheetView topLeftCell="Q1" workbookViewId="0">
      <selection activeCell="Q4" sqref="Q4"/>
    </sheetView>
  </sheetViews>
  <sheetFormatPr defaultRowHeight="14.5" x14ac:dyDescent="0.35"/>
  <cols>
    <col min="2" max="2" width="21.7265625" bestFit="1" customWidth="1"/>
    <col min="3" max="3" width="10.453125" bestFit="1" customWidth="1"/>
    <col min="5" max="5" width="13.36328125" bestFit="1" customWidth="1"/>
    <col min="6" max="6" width="11.1796875" bestFit="1" customWidth="1"/>
    <col min="7" max="7" width="7.453125" style="31" bestFit="1" customWidth="1"/>
    <col min="9" max="9" width="10.453125" bestFit="1" customWidth="1"/>
    <col min="10" max="10" width="10.1796875" bestFit="1" customWidth="1"/>
    <col min="11" max="11" width="11.81640625" bestFit="1" customWidth="1"/>
    <col min="13" max="13" width="10.453125" bestFit="1" customWidth="1"/>
    <col min="15" max="15" width="16.7265625" customWidth="1"/>
    <col min="17" max="17" width="10.453125" bestFit="1" customWidth="1"/>
    <col min="19" max="19" width="16.7265625" customWidth="1"/>
    <col min="21" max="23" width="12.90625" customWidth="1"/>
    <col min="25" max="27" width="14.1796875" customWidth="1"/>
  </cols>
  <sheetData>
    <row r="1" spans="2:31" x14ac:dyDescent="0.35">
      <c r="B1" t="s">
        <v>114</v>
      </c>
      <c r="C1" t="s">
        <v>113</v>
      </c>
    </row>
    <row r="2" spans="2:31" x14ac:dyDescent="0.35">
      <c r="B2" s="30">
        <f ca="1">TODAY()</f>
        <v>45885</v>
      </c>
      <c r="C2" s="30">
        <f ca="1">B2-(355*10)</f>
        <v>42335</v>
      </c>
      <c r="E2" s="35" t="s">
        <v>116</v>
      </c>
      <c r="F2" s="35"/>
      <c r="G2" s="35"/>
      <c r="I2" s="35" t="str">
        <f>B5&amp;" (Market Returns)"</f>
        <v>Asian Paints (Market Returns)</v>
      </c>
      <c r="J2" s="35"/>
      <c r="K2" s="35"/>
      <c r="M2" s="35" t="str">
        <f>B6&amp;" (Market Returns)"</f>
        <v>Berger Paints India Ltd (Market Returns)</v>
      </c>
      <c r="N2" s="35"/>
      <c r="O2" s="35"/>
      <c r="Q2" s="35" t="str">
        <f>B7&amp;" (Market Returns)"</f>
        <v>Kansai Nerolac Paints Ltd (Market Returns)</v>
      </c>
      <c r="R2" s="35"/>
      <c r="S2" s="35"/>
      <c r="U2" s="35" t="str">
        <f>B8&amp;" (Market Returns)"</f>
        <v>Akzo Nobel India Ltd (Market Returns)</v>
      </c>
      <c r="V2" s="35"/>
      <c r="W2" s="35"/>
      <c r="Y2" s="35" t="str">
        <f>B9&amp;" (Market Returns)"</f>
        <v>Indigo Paints Ltd (Market Returns)</v>
      </c>
      <c r="Z2" s="35"/>
      <c r="AA2" s="35"/>
      <c r="AC2" s="35" t="s">
        <v>116</v>
      </c>
      <c r="AD2" s="35"/>
      <c r="AE2" s="35"/>
    </row>
    <row r="3" spans="2:31" x14ac:dyDescent="0.35">
      <c r="F3" s="32" t="s">
        <v>118</v>
      </c>
      <c r="G3" s="33">
        <f ca="1">SLOPE(G6:G507,G6:G507)</f>
        <v>1</v>
      </c>
      <c r="J3" s="32" t="s">
        <v>119</v>
      </c>
      <c r="K3" s="33">
        <f ca="1">SLOPE(K6:K507,$G$6:$G$507)</f>
        <v>8.5717928194416496E-2</v>
      </c>
      <c r="N3" s="32" t="s">
        <v>119</v>
      </c>
      <c r="O3" s="33">
        <f ca="1">SLOPE(O6:O507,$G$6:$G$507)</f>
        <v>0.1285496808016762</v>
      </c>
      <c r="R3" s="32" t="s">
        <v>119</v>
      </c>
      <c r="S3" s="33">
        <f ca="1">SLOPE(S6:S507,$G$6:$G$507)</f>
        <v>0.12040167585632049</v>
      </c>
      <c r="V3" s="32" t="s">
        <v>119</v>
      </c>
      <c r="W3" s="33">
        <f ca="1">SLOPE(W6:W507,$G$6:$G$507)</f>
        <v>0.5031200943566656</v>
      </c>
      <c r="Z3" s="32" t="s">
        <v>119</v>
      </c>
      <c r="AA3" s="33">
        <f ca="1">SLOPE(AA6:AA507,$G$6:$G$507)</f>
        <v>-7.4360754033772E-2</v>
      </c>
      <c r="AD3" s="32" t="s">
        <v>118</v>
      </c>
      <c r="AE3" s="33">
        <f ca="1">SLOPE(AE6:AE507,AE6:AE507)</f>
        <v>1</v>
      </c>
    </row>
    <row r="4" spans="2:31" x14ac:dyDescent="0.35">
      <c r="B4" t="s">
        <v>115</v>
      </c>
      <c r="E4" t="str" cm="1">
        <f t="array" aca="1" ref="E4:F512" ca="1">_xlfn.STOCKHISTORY("Nifty 50",$C$2,$B$2,1,1,0,1)</f>
        <v>Date</v>
      </c>
      <c r="F4" t="str">
        <f ca="1"/>
        <v>Close</v>
      </c>
      <c r="G4" s="31" t="s">
        <v>117</v>
      </c>
      <c r="I4" t="str" cm="1">
        <f t="array" aca="1" ref="I4:J507" ca="1">_xlfn.STOCKHISTORY(B5,$C$2,$B$2,1,1,0,1)</f>
        <v>Date</v>
      </c>
      <c r="J4" t="str">
        <f ca="1"/>
        <v>Close</v>
      </c>
      <c r="K4" s="31" t="s">
        <v>117</v>
      </c>
      <c r="M4" t="str" cm="1">
        <f t="array" aca="1" ref="M4:N507" ca="1">_xlfn.STOCKHISTORY(B6,$C$2,$B$2,1,1,0,1)</f>
        <v>Date</v>
      </c>
      <c r="N4" t="str">
        <f ca="1"/>
        <v>Close</v>
      </c>
      <c r="O4" s="31" t="s">
        <v>117</v>
      </c>
      <c r="Q4" t="str" cm="1">
        <f t="array" aca="1" ref="Q4:R507" ca="1">_xlfn.STOCKHISTORY(B7,$C$2,$B$2,1,1,0,1)</f>
        <v>Date</v>
      </c>
      <c r="R4" t="str">
        <f ca="1"/>
        <v>Close</v>
      </c>
      <c r="S4" s="31" t="s">
        <v>117</v>
      </c>
      <c r="U4" t="str" cm="1">
        <f t="array" aca="1" ref="U4:V512" ca="1">_xlfn.STOCKHISTORY(B8,$C$2,$B$2,1,1,0,1)</f>
        <v>Date</v>
      </c>
      <c r="V4" t="str">
        <f ca="1"/>
        <v>Close</v>
      </c>
      <c r="W4" s="31" t="s">
        <v>117</v>
      </c>
      <c r="Y4" t="str" cm="1">
        <f t="array" aca="1" ref="Y4:Z241" ca="1">_xlfn.STOCKHISTORY(B9,$C$2,$B$2,1,1,0,1)</f>
        <v>Date</v>
      </c>
      <c r="Z4" t="str">
        <f ca="1"/>
        <v>Close</v>
      </c>
      <c r="AA4" s="31" t="s">
        <v>117</v>
      </c>
      <c r="AC4" t="str" cm="1">
        <f t="array" aca="1" ref="AC4:AD122" ca="1">_xlfn.STOCKHISTORY("Nifty 50",$C$2,$B$2,2,1,0,1)</f>
        <v>Date</v>
      </c>
      <c r="AD4" t="str">
        <f ca="1"/>
        <v>Close</v>
      </c>
      <c r="AE4" s="31" t="s">
        <v>117</v>
      </c>
    </row>
    <row r="5" spans="2:31" x14ac:dyDescent="0.35">
      <c r="B5" t="s">
        <v>105</v>
      </c>
      <c r="E5" vm="1">
        <f ca="1"/>
        <v>42331</v>
      </c>
      <c r="F5" vm="2">
        <f ca="1"/>
        <v>7942.7</v>
      </c>
      <c r="I5" vm="1">
        <f ca="1"/>
        <v>42331</v>
      </c>
      <c r="J5" vm="3">
        <f ca="1"/>
        <v>856.20669999999996</v>
      </c>
      <c r="K5" s="31"/>
      <c r="M5" vm="1">
        <f ca="1"/>
        <v>42331</v>
      </c>
      <c r="N5" vm="4">
        <f ca="1"/>
        <v>130.565</v>
      </c>
      <c r="O5" s="31"/>
      <c r="Q5" vm="1">
        <f ca="1"/>
        <v>42331</v>
      </c>
      <c r="R5" vm="5">
        <f ca="1"/>
        <v>162.09610000000001</v>
      </c>
      <c r="S5" s="31"/>
      <c r="U5" vm="1">
        <f ca="1"/>
        <v>42331</v>
      </c>
      <c r="V5" vm="6">
        <f ca="1"/>
        <v>1198.1968999999999</v>
      </c>
      <c r="W5" s="31"/>
      <c r="Y5" vm="7">
        <f ca="1"/>
        <v>44228</v>
      </c>
      <c r="Z5" vm="8">
        <f ca="1"/>
        <v>2630.05</v>
      </c>
      <c r="AA5" s="31"/>
      <c r="AC5" vm="9">
        <f ca="1"/>
        <v>42309</v>
      </c>
      <c r="AD5" vm="10">
        <f ca="1"/>
        <v>7935.25</v>
      </c>
      <c r="AE5" s="31"/>
    </row>
    <row r="6" spans="2:31" x14ac:dyDescent="0.35">
      <c r="B6" t="s">
        <v>106</v>
      </c>
      <c r="E6" vm="11">
        <f ca="1"/>
        <v>42338</v>
      </c>
      <c r="F6" vm="12">
        <f ca="1"/>
        <v>7781.9</v>
      </c>
      <c r="G6" s="31">
        <f ca="1">F6/F5-1</f>
        <v>-2.0245004847218251E-2</v>
      </c>
      <c r="I6" vm="11">
        <f ca="1"/>
        <v>42338</v>
      </c>
      <c r="J6" vm="13">
        <f ca="1"/>
        <v>834.64430000000004</v>
      </c>
      <c r="K6" s="31">
        <f ca="1">J6/J5-1</f>
        <v>-2.5183638483557647E-2</v>
      </c>
      <c r="M6" vm="11">
        <f ca="1"/>
        <v>42338</v>
      </c>
      <c r="N6" vm="14">
        <f ca="1"/>
        <v>139.01740000000001</v>
      </c>
      <c r="O6" s="31">
        <f ca="1">N6/N5-1</f>
        <v>6.4737104124382494E-2</v>
      </c>
      <c r="Q6" vm="11">
        <f ca="1"/>
        <v>42338</v>
      </c>
      <c r="R6" vm="15">
        <f ca="1"/>
        <v>157.44589999999999</v>
      </c>
      <c r="S6" s="31">
        <f ca="1">R6/R5-1</f>
        <v>-2.8687920313937298E-2</v>
      </c>
      <c r="U6" vm="11">
        <f ca="1"/>
        <v>42338</v>
      </c>
      <c r="V6" vm="16">
        <f ca="1"/>
        <v>1212.9023999999999</v>
      </c>
      <c r="W6" s="31">
        <f ca="1">V6/V5-1</f>
        <v>1.227302457551005E-2</v>
      </c>
      <c r="Y6" vm="17">
        <f ca="1"/>
        <v>44235</v>
      </c>
      <c r="Z6" vm="18">
        <f ca="1"/>
        <v>2610.75</v>
      </c>
      <c r="AA6" s="31">
        <f ca="1">Z6/Z5-1</f>
        <v>-7.3382635311116662E-3</v>
      </c>
      <c r="AC6" vm="19">
        <f ca="1"/>
        <v>42339</v>
      </c>
      <c r="AD6" vm="20">
        <f ca="1"/>
        <v>7946.35</v>
      </c>
      <c r="AE6" s="31">
        <f ca="1">AD6/AD5-1</f>
        <v>1.3988217132416825E-3</v>
      </c>
    </row>
    <row r="7" spans="2:31" x14ac:dyDescent="0.35">
      <c r="B7" t="s">
        <v>107</v>
      </c>
      <c r="E7" vm="21">
        <f ca="1"/>
        <v>42345</v>
      </c>
      <c r="F7" vm="22">
        <f ca="1"/>
        <v>7610.45</v>
      </c>
      <c r="G7" s="31">
        <f t="shared" ref="G7:G70" ca="1" si="0">F7/F6-1</f>
        <v>-2.2031894524473405E-2</v>
      </c>
      <c r="I7" vm="21">
        <f ca="1"/>
        <v>42345</v>
      </c>
      <c r="J7" vm="23">
        <f ca="1"/>
        <v>854.90899999999999</v>
      </c>
      <c r="K7" s="31">
        <f t="shared" ref="K7:K70" ca="1" si="1">J7/J6-1</f>
        <v>2.4279444549013318E-2</v>
      </c>
      <c r="M7" vm="21">
        <f ca="1"/>
        <v>42345</v>
      </c>
      <c r="N7" vm="24">
        <f ca="1"/>
        <v>131.19</v>
      </c>
      <c r="O7" s="31">
        <f t="shared" ref="O7:O70" ca="1" si="2">N7/N6-1</f>
        <v>-5.6305181941253446E-2</v>
      </c>
      <c r="Q7" vm="21">
        <f ca="1"/>
        <v>42345</v>
      </c>
      <c r="R7" vm="25">
        <f ca="1"/>
        <v>164.8004</v>
      </c>
      <c r="S7" s="31">
        <f t="shared" ref="S7:S70" ca="1" si="3">R7/R6-1</f>
        <v>4.6711283050241414E-2</v>
      </c>
      <c r="U7" vm="21">
        <f ca="1"/>
        <v>42345</v>
      </c>
      <c r="V7" vm="26">
        <f ca="1"/>
        <v>1213.2735</v>
      </c>
      <c r="W7" s="31">
        <f t="shared" ref="W7:W70" ca="1" si="4">V7/V6-1</f>
        <v>3.0596031469642959E-4</v>
      </c>
      <c r="Y7" vm="27">
        <f ca="1"/>
        <v>44242</v>
      </c>
      <c r="Z7" vm="28">
        <f ca="1"/>
        <v>2572.6</v>
      </c>
      <c r="AA7" s="31">
        <f t="shared" ref="AA7:AA70" ca="1" si="5">Z7/Z6-1</f>
        <v>-1.4612659197548616E-2</v>
      </c>
      <c r="AC7" vm="29">
        <f ca="1"/>
        <v>42370</v>
      </c>
      <c r="AD7" vm="30">
        <f ca="1"/>
        <v>7563.55</v>
      </c>
      <c r="AE7" s="31">
        <f t="shared" ref="AE7:AE70" ca="1" si="6">AD7/AD6-1</f>
        <v>-4.8173060587565431E-2</v>
      </c>
    </row>
    <row r="8" spans="2:31" x14ac:dyDescent="0.35">
      <c r="B8" t="s">
        <v>108</v>
      </c>
      <c r="E8" vm="31">
        <f ca="1"/>
        <v>42352</v>
      </c>
      <c r="F8" vm="32">
        <f ca="1"/>
        <v>7761.95</v>
      </c>
      <c r="G8" s="31">
        <f t="shared" ca="1" si="0"/>
        <v>1.9906838623208856E-2</v>
      </c>
      <c r="I8" vm="31">
        <f ca="1"/>
        <v>42352</v>
      </c>
      <c r="J8" vm="33">
        <f ca="1"/>
        <v>879.3664</v>
      </c>
      <c r="K8" s="31">
        <f t="shared" ca="1" si="1"/>
        <v>2.8608191047234222E-2</v>
      </c>
      <c r="M8" vm="31">
        <f ca="1"/>
        <v>42352</v>
      </c>
      <c r="N8" vm="34">
        <f ca="1"/>
        <v>142.9162</v>
      </c>
      <c r="O8" s="31">
        <f t="shared" ca="1" si="2"/>
        <v>8.9383337144599562E-2</v>
      </c>
      <c r="Q8" vm="31">
        <f ca="1"/>
        <v>42352</v>
      </c>
      <c r="R8" vm="35">
        <f ca="1"/>
        <v>167.4718</v>
      </c>
      <c r="S8" s="31">
        <f t="shared" ca="1" si="3"/>
        <v>1.6209912111863733E-2</v>
      </c>
      <c r="U8" vm="31">
        <f ca="1"/>
        <v>42352</v>
      </c>
      <c r="V8" vm="36">
        <f ca="1"/>
        <v>1257.2045000000001</v>
      </c>
      <c r="W8" s="31">
        <f t="shared" ca="1" si="4"/>
        <v>3.6208653695972037E-2</v>
      </c>
      <c r="Y8" vm="37">
        <f ca="1"/>
        <v>44249</v>
      </c>
      <c r="Z8" vm="38">
        <f ca="1"/>
        <v>2522.1999999999998</v>
      </c>
      <c r="AA8" s="31">
        <f t="shared" ca="1" si="5"/>
        <v>-1.959107517686387E-2</v>
      </c>
      <c r="AC8" vm="39">
        <f ca="1"/>
        <v>42401</v>
      </c>
      <c r="AD8" vm="40">
        <f ca="1"/>
        <v>6987.05</v>
      </c>
      <c r="AE8" s="31">
        <f t="shared" ca="1" si="6"/>
        <v>-7.6220822232946128E-2</v>
      </c>
    </row>
    <row r="9" spans="2:31" x14ac:dyDescent="0.35">
      <c r="B9" t="s">
        <v>109</v>
      </c>
      <c r="E9" vm="41">
        <f ca="1"/>
        <v>42359</v>
      </c>
      <c r="F9" vm="42">
        <f ca="1"/>
        <v>7861.05</v>
      </c>
      <c r="G9" s="31">
        <f t="shared" ca="1" si="0"/>
        <v>1.2767410251290023E-2</v>
      </c>
      <c r="I9" vm="41">
        <f ca="1"/>
        <v>42359</v>
      </c>
      <c r="J9" vm="43">
        <f ca="1"/>
        <v>880.3646</v>
      </c>
      <c r="K9" s="31">
        <f t="shared" ca="1" si="1"/>
        <v>1.1351354793633917E-3</v>
      </c>
      <c r="M9" vm="41">
        <f ca="1"/>
        <v>42359</v>
      </c>
      <c r="N9" vm="44">
        <f ca="1"/>
        <v>149.70179999999999</v>
      </c>
      <c r="O9" s="31">
        <f t="shared" ca="1" si="2"/>
        <v>4.7479571944957888E-2</v>
      </c>
      <c r="Q9" vm="41">
        <f ca="1"/>
        <v>42359</v>
      </c>
      <c r="R9" vm="45">
        <f ca="1"/>
        <v>169.7474</v>
      </c>
      <c r="S9" s="31">
        <f t="shared" ca="1" si="3"/>
        <v>1.358795928627976E-2</v>
      </c>
      <c r="U9" vm="41">
        <f ca="1"/>
        <v>42359</v>
      </c>
      <c r="V9" vm="46">
        <f ca="1"/>
        <v>1287.7752</v>
      </c>
      <c r="W9" s="31">
        <f t="shared" ca="1" si="4"/>
        <v>2.4316409939671768E-2</v>
      </c>
      <c r="Y9" vm="47">
        <f ca="1"/>
        <v>44256</v>
      </c>
      <c r="Z9" vm="48">
        <f ca="1"/>
        <v>2525.5</v>
      </c>
      <c r="AA9" s="31">
        <f t="shared" ca="1" si="5"/>
        <v>1.308381571643924E-3</v>
      </c>
      <c r="AC9" vm="49">
        <f ca="1"/>
        <v>42430</v>
      </c>
      <c r="AD9" vm="50">
        <f ca="1"/>
        <v>7738.4</v>
      </c>
      <c r="AE9" s="31">
        <f t="shared" ca="1" si="6"/>
        <v>0.10753465339449408</v>
      </c>
    </row>
    <row r="10" spans="2:31" x14ac:dyDescent="0.35">
      <c r="E10" vm="51">
        <f ca="1"/>
        <v>42366</v>
      </c>
      <c r="F10" vm="52">
        <f ca="1"/>
        <v>7963.2</v>
      </c>
      <c r="G10" s="31">
        <f t="shared" ca="1" si="0"/>
        <v>1.2994447306657442E-2</v>
      </c>
      <c r="I10" vm="51">
        <f ca="1"/>
        <v>42366</v>
      </c>
      <c r="J10" vm="53">
        <f ca="1"/>
        <v>878.61770000000001</v>
      </c>
      <c r="K10" s="31">
        <f t="shared" ca="1" si="1"/>
        <v>-1.9842915083136958E-3</v>
      </c>
      <c r="M10" vm="51">
        <f ca="1"/>
        <v>42366</v>
      </c>
      <c r="N10" vm="54">
        <f ca="1"/>
        <v>155.44589999999999</v>
      </c>
      <c r="O10" s="31">
        <f t="shared" ca="1" si="2"/>
        <v>3.8370280116872379E-2</v>
      </c>
      <c r="Q10" vm="51">
        <f ca="1"/>
        <v>42366</v>
      </c>
      <c r="R10" vm="55">
        <f ca="1"/>
        <v>176.2774</v>
      </c>
      <c r="S10" s="31">
        <f t="shared" ca="1" si="3"/>
        <v>3.8468925002680399E-2</v>
      </c>
      <c r="U10" vm="51">
        <f ca="1"/>
        <v>42366</v>
      </c>
      <c r="V10" vm="56">
        <f ca="1"/>
        <v>1294.0842</v>
      </c>
      <c r="W10" s="31">
        <f t="shared" ca="1" si="4"/>
        <v>4.8991469939785315E-3</v>
      </c>
      <c r="Y10" vm="57">
        <f ca="1"/>
        <v>44263</v>
      </c>
      <c r="Z10" vm="58">
        <f ca="1"/>
        <v>2500.9499999999998</v>
      </c>
      <c r="AA10" s="31">
        <f t="shared" ca="1" si="5"/>
        <v>-9.7208473569591058E-3</v>
      </c>
      <c r="AC10" vm="59">
        <f ca="1"/>
        <v>42461</v>
      </c>
      <c r="AD10" vm="60">
        <f ca="1"/>
        <v>7849.8</v>
      </c>
      <c r="AE10" s="31">
        <f t="shared" ca="1" si="6"/>
        <v>1.4395740721596217E-2</v>
      </c>
    </row>
    <row r="11" spans="2:31" x14ac:dyDescent="0.35">
      <c r="E11" vm="61">
        <f ca="1"/>
        <v>42373</v>
      </c>
      <c r="F11" vm="62">
        <f ca="1"/>
        <v>7601.35</v>
      </c>
      <c r="G11" s="31">
        <f t="shared" ca="1" si="0"/>
        <v>-4.5440275266224517E-2</v>
      </c>
      <c r="I11" vm="61">
        <f ca="1"/>
        <v>42373</v>
      </c>
      <c r="J11" vm="63">
        <f ca="1"/>
        <v>873.67629999999997</v>
      </c>
      <c r="K11" s="31">
        <f t="shared" ca="1" si="1"/>
        <v>-5.6240615230037649E-3</v>
      </c>
      <c r="M11" vm="61">
        <f ca="1"/>
        <v>42373</v>
      </c>
      <c r="N11" vm="64">
        <f ca="1"/>
        <v>150.56489999999999</v>
      </c>
      <c r="O11" s="31">
        <f t="shared" ca="1" si="2"/>
        <v>-3.1399991894286106E-2</v>
      </c>
      <c r="Q11" vm="61">
        <f ca="1"/>
        <v>42373</v>
      </c>
      <c r="R11" vm="65">
        <f ca="1"/>
        <v>191.745</v>
      </c>
      <c r="S11" s="31">
        <f t="shared" ca="1" si="3"/>
        <v>8.7745791576231635E-2</v>
      </c>
      <c r="U11" vm="61">
        <f ca="1"/>
        <v>42373</v>
      </c>
      <c r="V11" vm="66">
        <f ca="1"/>
        <v>1256.8334</v>
      </c>
      <c r="W11" s="31">
        <f t="shared" ca="1" si="4"/>
        <v>-2.8785453064027799E-2</v>
      </c>
      <c r="Y11" vm="67">
        <f ca="1"/>
        <v>44270</v>
      </c>
      <c r="Z11" vm="68">
        <f ca="1"/>
        <v>2285.4499999999998</v>
      </c>
      <c r="AA11" s="31">
        <f t="shared" ca="1" si="5"/>
        <v>-8.6167256442551854E-2</v>
      </c>
      <c r="AC11" vm="69">
        <f ca="1"/>
        <v>42491</v>
      </c>
      <c r="AD11" vm="70">
        <f ca="1"/>
        <v>8160.1</v>
      </c>
      <c r="AE11" s="31">
        <f t="shared" ca="1" si="6"/>
        <v>3.9529669545721013E-2</v>
      </c>
    </row>
    <row r="12" spans="2:31" x14ac:dyDescent="0.35">
      <c r="E12" vm="71">
        <f ca="1"/>
        <v>42380</v>
      </c>
      <c r="F12" vm="72">
        <f ca="1"/>
        <v>7437.8</v>
      </c>
      <c r="G12" s="31">
        <f t="shared" ca="1" si="0"/>
        <v>-2.1515914936162672E-2</v>
      </c>
      <c r="I12" vm="71">
        <f ca="1"/>
        <v>42380</v>
      </c>
      <c r="J12" vm="73">
        <f ca="1"/>
        <v>877.96879999999999</v>
      </c>
      <c r="K12" s="31">
        <f t="shared" ca="1" si="1"/>
        <v>4.9131468943359735E-3</v>
      </c>
      <c r="M12" vm="71">
        <f ca="1"/>
        <v>42380</v>
      </c>
      <c r="N12" vm="74">
        <f ca="1"/>
        <v>152.2911</v>
      </c>
      <c r="O12" s="31">
        <f t="shared" ca="1" si="2"/>
        <v>1.146482347479405E-2</v>
      </c>
      <c r="Q12" vm="71">
        <f ca="1"/>
        <v>42380</v>
      </c>
      <c r="R12" vm="75">
        <f ca="1"/>
        <v>174.1337</v>
      </c>
      <c r="S12" s="31">
        <f t="shared" ca="1" si="3"/>
        <v>-9.1847505801976537E-2</v>
      </c>
      <c r="U12" vm="71">
        <f ca="1"/>
        <v>42380</v>
      </c>
      <c r="V12" vm="76">
        <f ca="1"/>
        <v>1245.2360000000001</v>
      </c>
      <c r="W12" s="31">
        <f t="shared" ca="1" si="4"/>
        <v>-9.2274759725512467E-3</v>
      </c>
      <c r="Y12" vm="77">
        <f ca="1"/>
        <v>44277</v>
      </c>
      <c r="Z12" vm="78">
        <f ca="1"/>
        <v>2298.15</v>
      </c>
      <c r="AA12" s="31">
        <f t="shared" ca="1" si="5"/>
        <v>5.5568925156972426E-3</v>
      </c>
      <c r="AC12" vm="79">
        <f ca="1"/>
        <v>42522</v>
      </c>
      <c r="AD12" vm="80">
        <f ca="1"/>
        <v>8287.75</v>
      </c>
      <c r="AE12" s="31">
        <f t="shared" ca="1" si="6"/>
        <v>1.5643190647173455E-2</v>
      </c>
    </row>
    <row r="13" spans="2:31" x14ac:dyDescent="0.35">
      <c r="E13" vm="81">
        <f ca="1"/>
        <v>42387</v>
      </c>
      <c r="F13" vm="82">
        <f ca="1"/>
        <v>7422.45</v>
      </c>
      <c r="G13" s="31">
        <f t="shared" ca="1" si="0"/>
        <v>-2.0637823012181755E-3</v>
      </c>
      <c r="I13" vm="81">
        <f ca="1"/>
        <v>42387</v>
      </c>
      <c r="J13" vm="83">
        <f ca="1"/>
        <v>867.98620000000005</v>
      </c>
      <c r="K13" s="31">
        <f t="shared" ca="1" si="1"/>
        <v>-1.1370107912718419E-2</v>
      </c>
      <c r="M13" vm="81">
        <f ca="1"/>
        <v>42387</v>
      </c>
      <c r="N13" vm="84">
        <f ca="1"/>
        <v>150.26730000000001</v>
      </c>
      <c r="O13" s="31">
        <f t="shared" ca="1" si="2"/>
        <v>-1.3289023455737015E-2</v>
      </c>
      <c r="Q13" vm="81">
        <f ca="1"/>
        <v>42387</v>
      </c>
      <c r="R13" vm="85">
        <f ca="1"/>
        <v>174.10079999999999</v>
      </c>
      <c r="S13" s="31">
        <f t="shared" ca="1" si="3"/>
        <v>-1.8893528363561618E-4</v>
      </c>
      <c r="U13" vm="81">
        <f ca="1"/>
        <v>42387</v>
      </c>
      <c r="V13" vm="86">
        <f ca="1"/>
        <v>1206.3151</v>
      </c>
      <c r="W13" s="31">
        <f t="shared" ca="1" si="4"/>
        <v>-3.1255842266044387E-2</v>
      </c>
      <c r="Y13" vm="87">
        <f ca="1"/>
        <v>44285</v>
      </c>
      <c r="Z13" vm="88">
        <f ca="1"/>
        <v>2384.25</v>
      </c>
      <c r="AA13" s="31">
        <f t="shared" ca="1" si="5"/>
        <v>3.746491743358793E-2</v>
      </c>
      <c r="AC13" vm="89">
        <f ca="1"/>
        <v>42552</v>
      </c>
      <c r="AD13" vm="90">
        <f ca="1"/>
        <v>8638.5</v>
      </c>
      <c r="AE13" s="31">
        <f t="shared" ca="1" si="6"/>
        <v>4.2321498597327478E-2</v>
      </c>
    </row>
    <row r="14" spans="2:31" x14ac:dyDescent="0.35">
      <c r="E14" vm="91">
        <f ca="1"/>
        <v>42394</v>
      </c>
      <c r="F14" vm="30">
        <f ca="1"/>
        <v>7563.55</v>
      </c>
      <c r="G14" s="31">
        <f t="shared" ca="1" si="0"/>
        <v>1.9009895654399811E-2</v>
      </c>
      <c r="I14" vm="91">
        <f ca="1"/>
        <v>42394</v>
      </c>
      <c r="J14" vm="92">
        <f ca="1"/>
        <v>867.33730000000003</v>
      </c>
      <c r="K14" s="31">
        <f t="shared" ca="1" si="1"/>
        <v>-7.4759253084899502E-4</v>
      </c>
      <c r="M14" vm="91">
        <f ca="1"/>
        <v>42394</v>
      </c>
      <c r="N14" vm="93">
        <f ca="1"/>
        <v>158.36250000000001</v>
      </c>
      <c r="O14" s="31">
        <f t="shared" ca="1" si="2"/>
        <v>5.3872000095829264E-2</v>
      </c>
      <c r="Q14" vm="91">
        <f ca="1"/>
        <v>42394</v>
      </c>
      <c r="R14" vm="94">
        <f ca="1"/>
        <v>173.47409999999999</v>
      </c>
      <c r="S14" s="31">
        <f t="shared" ca="1" si="3"/>
        <v>-3.599638829919205E-3</v>
      </c>
      <c r="U14" vm="91">
        <f ca="1"/>
        <v>42394</v>
      </c>
      <c r="V14" vm="95">
        <f ca="1"/>
        <v>1243.4268</v>
      </c>
      <c r="W14" s="31">
        <f t="shared" ca="1" si="4"/>
        <v>3.0764515838357598E-2</v>
      </c>
      <c r="Y14" vm="96">
        <f ca="1"/>
        <v>44291</v>
      </c>
      <c r="Z14" vm="97">
        <f ca="1"/>
        <v>2344.5</v>
      </c>
      <c r="AA14" s="31">
        <f t="shared" ca="1" si="5"/>
        <v>-1.6671909405473473E-2</v>
      </c>
      <c r="AC14" vm="98">
        <f ca="1"/>
        <v>42583</v>
      </c>
      <c r="AD14" vm="99">
        <f ca="1"/>
        <v>8786.2000000000007</v>
      </c>
      <c r="AE14" s="31">
        <f t="shared" ca="1" si="6"/>
        <v>1.7097875788620875E-2</v>
      </c>
    </row>
    <row r="15" spans="2:31" x14ac:dyDescent="0.35">
      <c r="E15" vm="39">
        <f ca="1"/>
        <v>42401</v>
      </c>
      <c r="F15" vm="100">
        <f ca="1"/>
        <v>7489.1</v>
      </c>
      <c r="G15" s="31">
        <f t="shared" ca="1" si="0"/>
        <v>-9.843261431470629E-3</v>
      </c>
      <c r="I15" vm="39">
        <f ca="1"/>
        <v>42401</v>
      </c>
      <c r="J15" vm="101">
        <f ca="1"/>
        <v>895.58810000000005</v>
      </c>
      <c r="K15" s="31">
        <f t="shared" ca="1" si="1"/>
        <v>3.2571872557539017E-2</v>
      </c>
      <c r="M15" vm="39">
        <f ca="1"/>
        <v>42401</v>
      </c>
      <c r="N15" vm="102">
        <f ca="1"/>
        <v>166.60650000000001</v>
      </c>
      <c r="O15" s="31">
        <f t="shared" ca="1" si="2"/>
        <v>5.2057778830215451E-2</v>
      </c>
      <c r="Q15" vm="39">
        <f ca="1"/>
        <v>42401</v>
      </c>
      <c r="R15" vm="103">
        <f ca="1"/>
        <v>178.98179999999999</v>
      </c>
      <c r="S15" s="31">
        <f t="shared" ca="1" si="3"/>
        <v>3.1749408124901679E-2</v>
      </c>
      <c r="U15" vm="39">
        <f ca="1"/>
        <v>42401</v>
      </c>
      <c r="V15" vm="104">
        <f ca="1"/>
        <v>1169.1569999999999</v>
      </c>
      <c r="W15" s="31">
        <f t="shared" ca="1" si="4"/>
        <v>-5.9729933438783855E-2</v>
      </c>
      <c r="Y15" vm="105">
        <f ca="1"/>
        <v>44298</v>
      </c>
      <c r="Z15" vm="106">
        <f ca="1"/>
        <v>2317.85</v>
      </c>
      <c r="AA15" s="31">
        <f t="shared" ca="1" si="5"/>
        <v>-1.1367029217317137E-2</v>
      </c>
      <c r="AC15" vm="107">
        <f ca="1"/>
        <v>42614</v>
      </c>
      <c r="AD15" vm="108">
        <f ca="1"/>
        <v>8611.15</v>
      </c>
      <c r="AE15" s="31">
        <f t="shared" ca="1" si="6"/>
        <v>-1.992328879379035E-2</v>
      </c>
    </row>
    <row r="16" spans="2:31" x14ac:dyDescent="0.35">
      <c r="E16" vm="109">
        <f ca="1"/>
        <v>42408</v>
      </c>
      <c r="F16" vm="110">
        <f ca="1"/>
        <v>6980.95</v>
      </c>
      <c r="G16" s="31">
        <f t="shared" ca="1" si="0"/>
        <v>-6.785194482648127E-2</v>
      </c>
      <c r="I16" vm="109">
        <f ca="1"/>
        <v>42408</v>
      </c>
      <c r="J16" vm="111">
        <f ca="1"/>
        <v>854.65940000000001</v>
      </c>
      <c r="K16" s="31">
        <f t="shared" ca="1" si="1"/>
        <v>-4.570036158363433E-2</v>
      </c>
      <c r="M16" vm="109">
        <f ca="1"/>
        <v>42408</v>
      </c>
      <c r="N16" vm="112">
        <f ca="1"/>
        <v>141.45779999999999</v>
      </c>
      <c r="O16" s="31">
        <f t="shared" ca="1" si="2"/>
        <v>-0.15094669175572395</v>
      </c>
      <c r="Q16" vm="109">
        <f ca="1"/>
        <v>42408</v>
      </c>
      <c r="R16" vm="113">
        <f ca="1"/>
        <v>175.2551</v>
      </c>
      <c r="S16" s="31">
        <f t="shared" ca="1" si="3"/>
        <v>-2.0821670136293102E-2</v>
      </c>
      <c r="U16" vm="109">
        <f ca="1"/>
        <v>42408</v>
      </c>
      <c r="V16" vm="114">
        <f ca="1"/>
        <v>1162.0594000000001</v>
      </c>
      <c r="W16" s="31">
        <f t="shared" ca="1" si="4"/>
        <v>-6.0706988026414388E-3</v>
      </c>
      <c r="Y16" vm="115">
        <f ca="1"/>
        <v>44305</v>
      </c>
      <c r="Z16" vm="116">
        <f ca="1"/>
        <v>2315.1</v>
      </c>
      <c r="AA16" s="31">
        <f t="shared" ca="1" si="5"/>
        <v>-1.1864443341890185E-3</v>
      </c>
      <c r="AC16" vm="117">
        <f ca="1"/>
        <v>42644</v>
      </c>
      <c r="AD16" vm="118">
        <f ca="1"/>
        <v>8638</v>
      </c>
      <c r="AE16" s="31">
        <f t="shared" ca="1" si="6"/>
        <v>3.1180504346108862E-3</v>
      </c>
    </row>
    <row r="17" spans="5:31" x14ac:dyDescent="0.35">
      <c r="E17" vm="119">
        <f ca="1"/>
        <v>42415</v>
      </c>
      <c r="F17" vm="120">
        <f ca="1"/>
        <v>7210.75</v>
      </c>
      <c r="G17" s="31">
        <f t="shared" ca="1" si="0"/>
        <v>3.2918155838388863E-2</v>
      </c>
      <c r="I17" vm="119">
        <f ca="1"/>
        <v>42415</v>
      </c>
      <c r="J17" vm="121">
        <f ca="1"/>
        <v>852.61300000000006</v>
      </c>
      <c r="K17" s="31">
        <f t="shared" ca="1" si="1"/>
        <v>-2.3944041333892052E-3</v>
      </c>
      <c r="M17" vm="119">
        <f ca="1"/>
        <v>42415</v>
      </c>
      <c r="N17" vm="122">
        <f ca="1"/>
        <v>141.84469999999999</v>
      </c>
      <c r="O17" s="31">
        <f t="shared" ca="1" si="2"/>
        <v>2.7350913134518429E-3</v>
      </c>
      <c r="Q17" vm="119">
        <f ca="1"/>
        <v>42415</v>
      </c>
      <c r="R17" vm="123">
        <f ca="1"/>
        <v>177.1019</v>
      </c>
      <c r="S17" s="31">
        <f t="shared" ca="1" si="3"/>
        <v>1.0537781782099298E-2</v>
      </c>
      <c r="U17" vm="119">
        <f ca="1"/>
        <v>42415</v>
      </c>
      <c r="V17" vm="124">
        <f ca="1"/>
        <v>1195.3670999999999</v>
      </c>
      <c r="W17" s="31">
        <f t="shared" ca="1" si="4"/>
        <v>2.866264839817978E-2</v>
      </c>
      <c r="Y17" vm="125">
        <f ca="1"/>
        <v>44312</v>
      </c>
      <c r="Z17" vm="126">
        <f ca="1"/>
        <v>2315.5</v>
      </c>
      <c r="AA17" s="31">
        <f t="shared" ca="1" si="5"/>
        <v>1.7277871366250253E-4</v>
      </c>
      <c r="AC17" vm="127">
        <f ca="1"/>
        <v>42675</v>
      </c>
      <c r="AD17" vm="128">
        <f ca="1"/>
        <v>8224.5</v>
      </c>
      <c r="AE17" s="31">
        <f t="shared" ca="1" si="6"/>
        <v>-4.7869877286408902E-2</v>
      </c>
    </row>
    <row r="18" spans="5:31" x14ac:dyDescent="0.35">
      <c r="E18" vm="129">
        <f ca="1"/>
        <v>42422</v>
      </c>
      <c r="F18" vm="130">
        <f ca="1"/>
        <v>7029.75</v>
      </c>
      <c r="G18" s="31">
        <f t="shared" ca="1" si="0"/>
        <v>-2.5101411087612213E-2</v>
      </c>
      <c r="I18" vm="129">
        <f ca="1"/>
        <v>42422</v>
      </c>
      <c r="J18" vm="131">
        <f ca="1"/>
        <v>859.40120000000002</v>
      </c>
      <c r="K18" s="31">
        <f t="shared" ca="1" si="1"/>
        <v>7.9616426209780933E-3</v>
      </c>
      <c r="M18" vm="129">
        <f ca="1"/>
        <v>42422</v>
      </c>
      <c r="N18" vm="132">
        <f ca="1"/>
        <v>135.95189999999999</v>
      </c>
      <c r="O18" s="31">
        <f t="shared" ca="1" si="2"/>
        <v>-4.1544026671422984E-2</v>
      </c>
      <c r="Q18" vm="129">
        <f ca="1"/>
        <v>42422</v>
      </c>
      <c r="R18" vm="133">
        <f ca="1"/>
        <v>177.23390000000001</v>
      </c>
      <c r="S18" s="31">
        <f t="shared" ca="1" si="3"/>
        <v>7.4533361866824244E-4</v>
      </c>
      <c r="U18" vm="129">
        <f ca="1"/>
        <v>42422</v>
      </c>
      <c r="V18" vm="134">
        <f ca="1"/>
        <v>1214.2476999999999</v>
      </c>
      <c r="W18" s="31">
        <f t="shared" ca="1" si="4"/>
        <v>1.5794813158233945E-2</v>
      </c>
      <c r="Y18" vm="135">
        <f ca="1"/>
        <v>44319</v>
      </c>
      <c r="Z18" vm="136">
        <f ca="1"/>
        <v>2320.3000000000002</v>
      </c>
      <c r="AA18" s="31">
        <f t="shared" ca="1" si="5"/>
        <v>2.0729863960269324E-3</v>
      </c>
      <c r="AC18" vm="137">
        <f ca="1"/>
        <v>42705</v>
      </c>
      <c r="AD18" vm="138">
        <f ca="1"/>
        <v>8185.8</v>
      </c>
      <c r="AE18" s="31">
        <f t="shared" ca="1" si="6"/>
        <v>-4.7054532190407006E-3</v>
      </c>
    </row>
    <row r="19" spans="5:31" x14ac:dyDescent="0.35">
      <c r="E19" vm="139">
        <f ca="1"/>
        <v>42429</v>
      </c>
      <c r="F19" vm="140">
        <f ca="1"/>
        <v>7485.35</v>
      </c>
      <c r="G19" s="31">
        <f t="shared" ca="1" si="0"/>
        <v>6.4810270635513367E-2</v>
      </c>
      <c r="I19" vm="139">
        <f ca="1"/>
        <v>42429</v>
      </c>
      <c r="J19" vm="141">
        <f ca="1"/>
        <v>865.59040000000005</v>
      </c>
      <c r="K19" s="31">
        <f t="shared" ca="1" si="1"/>
        <v>7.2017586198389605E-3</v>
      </c>
      <c r="M19" vm="139">
        <f ca="1"/>
        <v>42429</v>
      </c>
      <c r="N19" vm="142">
        <f ca="1"/>
        <v>140.47569999999999</v>
      </c>
      <c r="O19" s="31">
        <f t="shared" ca="1" si="2"/>
        <v>3.327500388004867E-2</v>
      </c>
      <c r="Q19" vm="139">
        <f ca="1"/>
        <v>42429</v>
      </c>
      <c r="R19" vm="143">
        <f ca="1"/>
        <v>186.30330000000001</v>
      </c>
      <c r="S19" s="31">
        <f t="shared" ca="1" si="3"/>
        <v>5.1171925912593563E-2</v>
      </c>
      <c r="U19" vm="139">
        <f ca="1"/>
        <v>42429</v>
      </c>
      <c r="V19" vm="144">
        <f ca="1"/>
        <v>1209.4695999999999</v>
      </c>
      <c r="W19" s="31">
        <f t="shared" ca="1" si="4"/>
        <v>-3.9350290719101233E-3</v>
      </c>
      <c r="Y19" vm="145">
        <f ca="1"/>
        <v>44326</v>
      </c>
      <c r="Z19" vm="146">
        <f ca="1"/>
        <v>2486.3000000000002</v>
      </c>
      <c r="AA19" s="31">
        <f t="shared" ca="1" si="5"/>
        <v>7.1542472956083181E-2</v>
      </c>
      <c r="AC19" vm="147">
        <f ca="1"/>
        <v>42736</v>
      </c>
      <c r="AD19" vm="148">
        <f ca="1"/>
        <v>8561.2999999999993</v>
      </c>
      <c r="AE19" s="31">
        <f t="shared" ca="1" si="6"/>
        <v>4.5872120012704798E-2</v>
      </c>
    </row>
    <row r="20" spans="5:31" x14ac:dyDescent="0.35">
      <c r="E20" vm="149">
        <f ca="1"/>
        <v>42437</v>
      </c>
      <c r="F20" vm="150">
        <f ca="1"/>
        <v>7510.2</v>
      </c>
      <c r="G20" s="31">
        <f t="shared" ca="1" si="0"/>
        <v>3.3198180445803693E-3</v>
      </c>
      <c r="I20" vm="149">
        <f ca="1"/>
        <v>42437</v>
      </c>
      <c r="J20" vm="151">
        <f ca="1"/>
        <v>894.58979999999997</v>
      </c>
      <c r="K20" s="31">
        <f t="shared" ca="1" si="1"/>
        <v>3.3502451043819326E-2</v>
      </c>
      <c r="M20" vm="149">
        <f ca="1"/>
        <v>42437</v>
      </c>
      <c r="N20" vm="152">
        <f ca="1"/>
        <v>141.01140000000001</v>
      </c>
      <c r="O20" s="31">
        <f t="shared" ca="1" si="2"/>
        <v>3.8134709419495039E-3</v>
      </c>
      <c r="Q20" vm="149">
        <f ca="1"/>
        <v>42437</v>
      </c>
      <c r="R20" vm="153">
        <f ca="1"/>
        <v>182.31280000000001</v>
      </c>
      <c r="S20" s="31">
        <f t="shared" ca="1" si="3"/>
        <v>-2.1419373677224129E-2</v>
      </c>
      <c r="U20" vm="149">
        <f ca="1"/>
        <v>42437</v>
      </c>
      <c r="V20" vm="154">
        <f ca="1"/>
        <v>1211.3252</v>
      </c>
      <c r="W20" s="31">
        <f t="shared" ca="1" si="4"/>
        <v>1.5342262426438769E-3</v>
      </c>
      <c r="Y20" vm="155">
        <f ca="1"/>
        <v>44333</v>
      </c>
      <c r="Z20" vm="156">
        <f ca="1"/>
        <v>2528.65</v>
      </c>
      <c r="AA20" s="31">
        <f t="shared" ca="1" si="5"/>
        <v>1.703334271809509E-2</v>
      </c>
      <c r="AC20" vm="157">
        <f ca="1"/>
        <v>42767</v>
      </c>
      <c r="AD20" vm="158">
        <f ca="1"/>
        <v>8879.6</v>
      </c>
      <c r="AE20" s="31">
        <f t="shared" ca="1" si="6"/>
        <v>3.7178933105953771E-2</v>
      </c>
    </row>
    <row r="21" spans="5:31" x14ac:dyDescent="0.35">
      <c r="E21" vm="159">
        <f ca="1"/>
        <v>42443</v>
      </c>
      <c r="F21" vm="160">
        <f ca="1"/>
        <v>7604.35</v>
      </c>
      <c r="G21" s="31">
        <f t="shared" ca="1" si="0"/>
        <v>1.2536283987111041E-2</v>
      </c>
      <c r="I21" vm="159">
        <f ca="1"/>
        <v>42443</v>
      </c>
      <c r="J21" vm="161">
        <f ca="1"/>
        <v>873.3768</v>
      </c>
      <c r="K21" s="31">
        <f t="shared" ca="1" si="1"/>
        <v>-2.3712544006202596E-2</v>
      </c>
      <c r="M21" vm="159">
        <f ca="1"/>
        <v>42443</v>
      </c>
      <c r="N21" vm="162">
        <f ca="1"/>
        <v>134.315</v>
      </c>
      <c r="O21" s="31">
        <f t="shared" ca="1" si="2"/>
        <v>-4.7488359097207833E-2</v>
      </c>
      <c r="Q21" vm="159">
        <f ca="1"/>
        <v>42443</v>
      </c>
      <c r="R21" vm="163">
        <f ca="1"/>
        <v>182.44470000000001</v>
      </c>
      <c r="S21" s="31">
        <f t="shared" ca="1" si="3"/>
        <v>7.2348184000237126E-4</v>
      </c>
      <c r="U21" vm="159">
        <f ca="1"/>
        <v>42443</v>
      </c>
      <c r="V21" vm="164">
        <f ca="1"/>
        <v>1209.9799</v>
      </c>
      <c r="W21" s="31">
        <f t="shared" ca="1" si="4"/>
        <v>-1.1106018433364451E-3</v>
      </c>
      <c r="Y21" vm="165">
        <f ca="1"/>
        <v>44340</v>
      </c>
      <c r="Z21" vm="166">
        <f ca="1"/>
        <v>2505.6999999999998</v>
      </c>
      <c r="AA21" s="31">
        <f t="shared" ca="1" si="5"/>
        <v>-9.0759891641786217E-3</v>
      </c>
      <c r="AC21" vm="167">
        <f ca="1"/>
        <v>42795</v>
      </c>
      <c r="AD21" vm="168">
        <f ca="1"/>
        <v>9173.75</v>
      </c>
      <c r="AE21" s="31">
        <f t="shared" ca="1" si="6"/>
        <v>3.3126492184332612E-2</v>
      </c>
    </row>
    <row r="22" spans="5:31" x14ac:dyDescent="0.35">
      <c r="E22" vm="169">
        <f ca="1"/>
        <v>42450</v>
      </c>
      <c r="F22" vm="170">
        <f ca="1"/>
        <v>7716.5</v>
      </c>
      <c r="G22" s="31">
        <f t="shared" ca="1" si="0"/>
        <v>1.4748137579148723E-2</v>
      </c>
      <c r="I22" vm="169">
        <f ca="1"/>
        <v>42450</v>
      </c>
      <c r="J22" vm="171">
        <f ca="1"/>
        <v>848.52020000000005</v>
      </c>
      <c r="K22" s="31">
        <f t="shared" ca="1" si="1"/>
        <v>-2.8460339225864439E-2</v>
      </c>
      <c r="M22" vm="169">
        <f ca="1"/>
        <v>42450</v>
      </c>
      <c r="N22" vm="172">
        <f ca="1"/>
        <v>136.96379999999999</v>
      </c>
      <c r="O22" s="31">
        <f t="shared" ca="1" si="2"/>
        <v>1.9720805568998134E-2</v>
      </c>
      <c r="Q22" vm="169">
        <f ca="1"/>
        <v>42450</v>
      </c>
      <c r="R22" vm="173">
        <f ca="1"/>
        <v>180.7627</v>
      </c>
      <c r="S22" s="31">
        <f t="shared" ca="1" si="3"/>
        <v>-9.2192319097239572E-3</v>
      </c>
      <c r="U22" vm="169">
        <f ca="1"/>
        <v>42450</v>
      </c>
      <c r="V22" vm="174">
        <f ca="1"/>
        <v>1180.105</v>
      </c>
      <c r="W22" s="31">
        <f t="shared" ca="1" si="4"/>
        <v>-2.4690410146482655E-2</v>
      </c>
      <c r="Y22" vm="175">
        <f ca="1"/>
        <v>44347</v>
      </c>
      <c r="Z22" vm="176">
        <f ca="1"/>
        <v>2484</v>
      </c>
      <c r="AA22" s="31">
        <f t="shared" ca="1" si="5"/>
        <v>-8.6602546194675112E-3</v>
      </c>
      <c r="AC22" vm="177">
        <f ca="1"/>
        <v>42826</v>
      </c>
      <c r="AD22" vm="178">
        <f ca="1"/>
        <v>9304.0499999999993</v>
      </c>
      <c r="AE22" s="31">
        <f t="shared" ca="1" si="6"/>
        <v>1.4203569968660457E-2</v>
      </c>
    </row>
    <row r="23" spans="5:31" x14ac:dyDescent="0.35">
      <c r="E23" vm="179">
        <f ca="1"/>
        <v>42457</v>
      </c>
      <c r="F23" vm="180">
        <f ca="1"/>
        <v>7713.05</v>
      </c>
      <c r="G23" s="31">
        <f t="shared" ca="1" si="0"/>
        <v>-4.4709388971686526E-4</v>
      </c>
      <c r="I23" vm="179">
        <f ca="1"/>
        <v>42457</v>
      </c>
      <c r="J23" vm="181">
        <f ca="1"/>
        <v>868.43539999999996</v>
      </c>
      <c r="K23" s="31">
        <f t="shared" ca="1" si="1"/>
        <v>2.3470507832341392E-2</v>
      </c>
      <c r="M23" vm="179">
        <f ca="1"/>
        <v>42457</v>
      </c>
      <c r="N23" vm="182">
        <f ca="1"/>
        <v>145.5352</v>
      </c>
      <c r="O23" s="31">
        <f t="shared" ca="1" si="2"/>
        <v>6.2581499637130555E-2</v>
      </c>
      <c r="Q23" vm="179">
        <f ca="1"/>
        <v>42457</v>
      </c>
      <c r="R23" vm="183">
        <f ca="1"/>
        <v>186.07249999999999</v>
      </c>
      <c r="S23" s="31">
        <f t="shared" ca="1" si="3"/>
        <v>2.9374422931279565E-2</v>
      </c>
      <c r="U23" vm="179">
        <f ca="1"/>
        <v>42457</v>
      </c>
      <c r="V23" vm="184">
        <f ca="1"/>
        <v>1264.8124</v>
      </c>
      <c r="W23" s="31">
        <f t="shared" ca="1" si="4"/>
        <v>7.1779545040483672E-2</v>
      </c>
      <c r="Y23" vm="185">
        <f ca="1"/>
        <v>44354</v>
      </c>
      <c r="Z23" vm="186">
        <f ca="1"/>
        <v>2633.8</v>
      </c>
      <c r="AA23" s="31">
        <f t="shared" ca="1" si="5"/>
        <v>6.030595813204509E-2</v>
      </c>
      <c r="AC23" vm="187">
        <f ca="1"/>
        <v>42856</v>
      </c>
      <c r="AD23" vm="188">
        <f ca="1"/>
        <v>9621.25</v>
      </c>
      <c r="AE23" s="31">
        <f t="shared" ca="1" si="6"/>
        <v>3.4092680069432113E-2</v>
      </c>
    </row>
    <row r="24" spans="5:31" x14ac:dyDescent="0.35">
      <c r="E24" vm="189">
        <f ca="1"/>
        <v>42464</v>
      </c>
      <c r="F24" vm="190">
        <f ca="1"/>
        <v>7555.2</v>
      </c>
      <c r="G24" s="31">
        <f t="shared" ca="1" si="0"/>
        <v>-2.0465315277354623E-2</v>
      </c>
      <c r="I24" vm="189">
        <f ca="1"/>
        <v>42464</v>
      </c>
      <c r="J24" vm="191">
        <f ca="1"/>
        <v>850.76620000000003</v>
      </c>
      <c r="K24" s="31">
        <f t="shared" ca="1" si="1"/>
        <v>-2.0346015374315574E-2</v>
      </c>
      <c r="M24" vm="189">
        <f ca="1"/>
        <v>42464</v>
      </c>
      <c r="N24" vm="192">
        <f ca="1"/>
        <v>148.83869999999999</v>
      </c>
      <c r="O24" s="31">
        <f t="shared" ca="1" si="2"/>
        <v>2.2698975917853526E-2</v>
      </c>
      <c r="Q24" vm="189">
        <f ca="1"/>
        <v>42464</v>
      </c>
      <c r="R24" vm="193">
        <f ca="1"/>
        <v>185.61070000000001</v>
      </c>
      <c r="S24" s="31">
        <f t="shared" ca="1" si="3"/>
        <v>-2.4818283196065272E-3</v>
      </c>
      <c r="U24" vm="189">
        <f ca="1"/>
        <v>42464</v>
      </c>
      <c r="V24" vm="194">
        <f ca="1"/>
        <v>1202.0935999999999</v>
      </c>
      <c r="W24" s="31">
        <f t="shared" ca="1" si="4"/>
        <v>-4.9587432887280403E-2</v>
      </c>
      <c r="Y24" vm="195">
        <f ca="1"/>
        <v>44361</v>
      </c>
      <c r="Z24" vm="196">
        <f ca="1"/>
        <v>2582.6</v>
      </c>
      <c r="AA24" s="31">
        <f t="shared" ca="1" si="5"/>
        <v>-1.9439592983522047E-2</v>
      </c>
      <c r="AC24" vm="197">
        <f ca="1"/>
        <v>42887</v>
      </c>
      <c r="AD24" vm="198">
        <f ca="1"/>
        <v>9520.9</v>
      </c>
      <c r="AE24" s="31">
        <f t="shared" ca="1" si="6"/>
        <v>-1.0430037677017112E-2</v>
      </c>
    </row>
    <row r="25" spans="5:31" x14ac:dyDescent="0.35">
      <c r="E25" vm="199">
        <f ca="1"/>
        <v>42471</v>
      </c>
      <c r="F25" vm="200">
        <f ca="1"/>
        <v>7850.45</v>
      </c>
      <c r="G25" s="31">
        <f t="shared" ca="1" si="0"/>
        <v>3.9079044896230375E-2</v>
      </c>
      <c r="I25" vm="199">
        <f ca="1"/>
        <v>42471</v>
      </c>
      <c r="J25" vm="201">
        <f ca="1"/>
        <v>871.57989999999995</v>
      </c>
      <c r="K25" s="31">
        <f t="shared" ca="1" si="1"/>
        <v>2.4464653156178517E-2</v>
      </c>
      <c r="M25" vm="199">
        <f ca="1"/>
        <v>42471</v>
      </c>
      <c r="N25" vm="202">
        <f ca="1"/>
        <v>150.32679999999999</v>
      </c>
      <c r="O25" s="31">
        <f t="shared" ca="1" si="2"/>
        <v>9.9980717380627748E-3</v>
      </c>
      <c r="Q25" vm="199">
        <f ca="1"/>
        <v>42471</v>
      </c>
      <c r="R25" vm="203">
        <f ca="1"/>
        <v>192.04179999999999</v>
      </c>
      <c r="S25" s="31">
        <f t="shared" ca="1" si="3"/>
        <v>3.4648325770012089E-2</v>
      </c>
      <c r="U25" vm="199">
        <f ca="1"/>
        <v>42471</v>
      </c>
      <c r="V25" vm="204">
        <f ca="1"/>
        <v>1211.9282000000001</v>
      </c>
      <c r="W25" s="31">
        <f t="shared" ca="1" si="4"/>
        <v>8.1812264868561524E-3</v>
      </c>
      <c r="Y25" vm="205">
        <f ca="1"/>
        <v>44368</v>
      </c>
      <c r="Z25" vm="206">
        <f ca="1"/>
        <v>2518.5</v>
      </c>
      <c r="AA25" s="31">
        <f t="shared" ca="1" si="5"/>
        <v>-2.4819948888716747E-2</v>
      </c>
      <c r="AC25" vm="207">
        <f ca="1"/>
        <v>42917</v>
      </c>
      <c r="AD25" vm="208">
        <f ca="1"/>
        <v>10077.1</v>
      </c>
      <c r="AE25" s="31">
        <f t="shared" ca="1" si="6"/>
        <v>5.8418846957745574E-2</v>
      </c>
    </row>
    <row r="26" spans="5:31" x14ac:dyDescent="0.35">
      <c r="E26" vm="209">
        <f ca="1"/>
        <v>42478</v>
      </c>
      <c r="F26" vm="210">
        <f ca="1"/>
        <v>7899.3</v>
      </c>
      <c r="G26" s="31">
        <f t="shared" ca="1" si="0"/>
        <v>6.2225732282863433E-3</v>
      </c>
      <c r="I26" vm="209">
        <f ca="1"/>
        <v>42478</v>
      </c>
      <c r="J26" vm="211">
        <f ca="1"/>
        <v>870.08249999999998</v>
      </c>
      <c r="K26" s="31">
        <f t="shared" ca="1" si="1"/>
        <v>-1.7180295231681297E-3</v>
      </c>
      <c r="M26" vm="209">
        <f ca="1"/>
        <v>42478</v>
      </c>
      <c r="N26" vm="212">
        <f ca="1"/>
        <v>151.10059999999999</v>
      </c>
      <c r="O26" s="31">
        <f t="shared" ca="1" si="2"/>
        <v>5.1474520843921567E-3</v>
      </c>
      <c r="Q26" vm="209">
        <f ca="1"/>
        <v>42478</v>
      </c>
      <c r="R26" vm="213">
        <f ca="1"/>
        <v>195.37280000000001</v>
      </c>
      <c r="S26" s="31">
        <f t="shared" ca="1" si="3"/>
        <v>1.7345182142637805E-2</v>
      </c>
      <c r="U26" vm="209">
        <f ca="1"/>
        <v>42478</v>
      </c>
      <c r="V26" vm="214">
        <f ca="1"/>
        <v>1229.6491000000001</v>
      </c>
      <c r="W26" s="31">
        <f t="shared" ca="1" si="4"/>
        <v>1.4622070845451196E-2</v>
      </c>
      <c r="Y26" vm="215">
        <f ca="1"/>
        <v>44375</v>
      </c>
      <c r="Z26" vm="216">
        <f ca="1"/>
        <v>2523.6</v>
      </c>
      <c r="AA26" s="31">
        <f t="shared" ca="1" si="5"/>
        <v>2.0250148898153242E-3</v>
      </c>
      <c r="AC26" vm="217">
        <f ca="1"/>
        <v>42948</v>
      </c>
      <c r="AD26" vm="218">
        <f ca="1"/>
        <v>9917.9</v>
      </c>
      <c r="AE26" s="31">
        <f t="shared" ca="1" si="6"/>
        <v>-1.5798195909537571E-2</v>
      </c>
    </row>
    <row r="27" spans="5:31" x14ac:dyDescent="0.35">
      <c r="E27" vm="219">
        <f ca="1"/>
        <v>42485</v>
      </c>
      <c r="F27" vm="60">
        <f ca="1"/>
        <v>7849.8</v>
      </c>
      <c r="G27" s="31">
        <f t="shared" ca="1" si="0"/>
        <v>-6.2663780334966113E-3</v>
      </c>
      <c r="I27" vm="219">
        <f ca="1"/>
        <v>42485</v>
      </c>
      <c r="J27" vm="220">
        <f ca="1"/>
        <v>866.58860000000004</v>
      </c>
      <c r="K27" s="31">
        <f t="shared" ca="1" si="1"/>
        <v>-4.0155962221972707E-3</v>
      </c>
      <c r="M27" vm="219">
        <f ca="1"/>
        <v>42485</v>
      </c>
      <c r="N27" vm="221">
        <f ca="1"/>
        <v>153.83869999999999</v>
      </c>
      <c r="O27" s="31">
        <f t="shared" ca="1" si="2"/>
        <v>1.8121039889980706E-2</v>
      </c>
      <c r="Q27" vm="219">
        <f ca="1"/>
        <v>42485</v>
      </c>
      <c r="R27" vm="222">
        <f ca="1"/>
        <v>188.71080000000001</v>
      </c>
      <c r="S27" s="31">
        <f t="shared" ca="1" si="3"/>
        <v>-3.4098912438169537E-2</v>
      </c>
      <c r="U27" vm="219">
        <f ca="1"/>
        <v>42485</v>
      </c>
      <c r="V27" vm="223">
        <f ca="1"/>
        <v>1234.8911000000001</v>
      </c>
      <c r="W27" s="31">
        <f t="shared" ca="1" si="4"/>
        <v>4.2630047873006838E-3</v>
      </c>
      <c r="Y27" vm="224">
        <f ca="1"/>
        <v>44382</v>
      </c>
      <c r="Z27" vm="225">
        <f ca="1"/>
        <v>2518.9499999999998</v>
      </c>
      <c r="AA27" s="31">
        <f t="shared" ca="1" si="5"/>
        <v>-1.8426058012364077E-3</v>
      </c>
      <c r="AC27" vm="226">
        <f ca="1"/>
        <v>42979</v>
      </c>
      <c r="AD27" vm="227">
        <f ca="1"/>
        <v>9788.6</v>
      </c>
      <c r="AE27" s="31">
        <f t="shared" ca="1" si="6"/>
        <v>-1.3037034049546703E-2</v>
      </c>
    </row>
    <row r="28" spans="5:31" x14ac:dyDescent="0.35">
      <c r="E28" vm="228">
        <f ca="1"/>
        <v>42492</v>
      </c>
      <c r="F28" vm="229">
        <f ca="1"/>
        <v>7733.45</v>
      </c>
      <c r="G28" s="31">
        <f t="shared" ca="1" si="0"/>
        <v>-1.4822033682386881E-2</v>
      </c>
      <c r="I28" vm="228">
        <f ca="1"/>
        <v>42492</v>
      </c>
      <c r="J28" vm="230">
        <f ca="1"/>
        <v>886.85329999999999</v>
      </c>
      <c r="K28" s="31">
        <f t="shared" ca="1" si="1"/>
        <v>2.3384452553379953E-2</v>
      </c>
      <c r="M28" vm="228">
        <f ca="1"/>
        <v>42492</v>
      </c>
      <c r="N28" vm="231">
        <f ca="1"/>
        <v>158.51130000000001</v>
      </c>
      <c r="O28" s="31">
        <f t="shared" ca="1" si="2"/>
        <v>3.0373371589853537E-2</v>
      </c>
      <c r="Q28" vm="228">
        <f ca="1"/>
        <v>42492</v>
      </c>
      <c r="R28" vm="232">
        <f ca="1"/>
        <v>194.11949999999999</v>
      </c>
      <c r="S28" s="31">
        <f t="shared" ca="1" si="3"/>
        <v>2.8661316681398041E-2</v>
      </c>
      <c r="U28" vm="228">
        <f ca="1"/>
        <v>42492</v>
      </c>
      <c r="V28" vm="233">
        <f ca="1"/>
        <v>1219.0257999999999</v>
      </c>
      <c r="W28" s="31">
        <f t="shared" ca="1" si="4"/>
        <v>-1.2847529632370125E-2</v>
      </c>
      <c r="Y28" vm="234">
        <f ca="1"/>
        <v>44389</v>
      </c>
      <c r="Z28" vm="235">
        <f ca="1"/>
        <v>2610.3000000000002</v>
      </c>
      <c r="AA28" s="31">
        <f t="shared" ca="1" si="5"/>
        <v>3.6265110462692984E-2</v>
      </c>
      <c r="AC28" vm="236">
        <f ca="1"/>
        <v>43009</v>
      </c>
      <c r="AD28" vm="237">
        <f ca="1"/>
        <v>10335.299999999999</v>
      </c>
      <c r="AE28" s="31">
        <f t="shared" ca="1" si="6"/>
        <v>5.585068344809252E-2</v>
      </c>
    </row>
    <row r="29" spans="5:31" x14ac:dyDescent="0.35">
      <c r="E29" vm="238">
        <f ca="1"/>
        <v>42499</v>
      </c>
      <c r="F29" vm="239">
        <f ca="1"/>
        <v>7814.9</v>
      </c>
      <c r="G29" s="31">
        <f t="shared" ca="1" si="0"/>
        <v>1.0532168695730926E-2</v>
      </c>
      <c r="I29" vm="238">
        <f ca="1"/>
        <v>42499</v>
      </c>
      <c r="J29" vm="240">
        <f ca="1"/>
        <v>940.85910000000001</v>
      </c>
      <c r="K29" s="31">
        <f t="shared" ca="1" si="1"/>
        <v>6.0895979075682449E-2</v>
      </c>
      <c r="M29" vm="238">
        <f ca="1"/>
        <v>42499</v>
      </c>
      <c r="N29" vm="241">
        <f ca="1"/>
        <v>171.48750000000001</v>
      </c>
      <c r="O29" s="31">
        <f t="shared" ca="1" si="2"/>
        <v>8.18629334312444E-2</v>
      </c>
      <c r="Q29" vm="238">
        <f ca="1"/>
        <v>42499</v>
      </c>
      <c r="R29" vm="242">
        <f ca="1"/>
        <v>196.39519999999999</v>
      </c>
      <c r="S29" s="31">
        <f t="shared" ca="1" si="3"/>
        <v>1.1723191127114951E-2</v>
      </c>
      <c r="U29" vm="238">
        <f ca="1"/>
        <v>42499</v>
      </c>
      <c r="V29" vm="243">
        <f ca="1"/>
        <v>1261.2868000000001</v>
      </c>
      <c r="W29" s="31">
        <f t="shared" ca="1" si="4"/>
        <v>3.4667847062794133E-2</v>
      </c>
      <c r="Y29" vm="244">
        <f ca="1"/>
        <v>44396</v>
      </c>
      <c r="Z29" vm="245">
        <f ca="1"/>
        <v>2599.6</v>
      </c>
      <c r="AA29" s="31">
        <f t="shared" ca="1" si="5"/>
        <v>-4.0991456920661529E-3</v>
      </c>
      <c r="AC29" vm="246">
        <f ca="1"/>
        <v>43040</v>
      </c>
      <c r="AD29" vm="247">
        <f ca="1"/>
        <v>10226.549999999999</v>
      </c>
      <c r="AE29" s="31">
        <f t="shared" ca="1" si="6"/>
        <v>-1.0522190937853781E-2</v>
      </c>
    </row>
    <row r="30" spans="5:31" x14ac:dyDescent="0.35">
      <c r="E30" vm="248">
        <f ca="1"/>
        <v>42506</v>
      </c>
      <c r="F30" vm="249">
        <f ca="1"/>
        <v>7749.7</v>
      </c>
      <c r="G30" s="31">
        <f t="shared" ca="1" si="0"/>
        <v>-8.3430370190277214E-3</v>
      </c>
      <c r="I30" vm="248">
        <f ca="1"/>
        <v>42506</v>
      </c>
      <c r="J30" vm="250">
        <f ca="1"/>
        <v>954.48530000000005</v>
      </c>
      <c r="K30" s="31">
        <f t="shared" ca="1" si="1"/>
        <v>1.4482721164093659E-2</v>
      </c>
      <c r="M30" vm="248">
        <f ca="1"/>
        <v>42506</v>
      </c>
      <c r="N30" vm="251">
        <f ca="1"/>
        <v>167.0232</v>
      </c>
      <c r="O30" s="31">
        <f t="shared" ca="1" si="2"/>
        <v>-2.6032801224579072E-2</v>
      </c>
      <c r="Q30" vm="248">
        <f ca="1"/>
        <v>42506</v>
      </c>
      <c r="R30" vm="252">
        <f ca="1"/>
        <v>191.64609999999999</v>
      </c>
      <c r="S30" s="31">
        <f t="shared" ca="1" si="3"/>
        <v>-2.4181344554245698E-2</v>
      </c>
      <c r="U30" vm="248">
        <f ca="1"/>
        <v>42506</v>
      </c>
      <c r="V30" vm="253">
        <f ca="1"/>
        <v>1325.9539</v>
      </c>
      <c r="W30" s="31">
        <f t="shared" ca="1" si="4"/>
        <v>5.1270733983737715E-2</v>
      </c>
      <c r="Y30" vm="254">
        <f ca="1"/>
        <v>44403</v>
      </c>
      <c r="Z30" vm="255">
        <f ca="1"/>
        <v>2605.1</v>
      </c>
      <c r="AA30" s="31">
        <f t="shared" ca="1" si="5"/>
        <v>2.1157101092474928E-3</v>
      </c>
      <c r="AC30" vm="256">
        <f ca="1"/>
        <v>43070</v>
      </c>
      <c r="AD30" vm="257">
        <f ca="1"/>
        <v>10530.7</v>
      </c>
      <c r="AE30" s="31">
        <f t="shared" ca="1" si="6"/>
        <v>2.9741212823484187E-2</v>
      </c>
    </row>
    <row r="31" spans="5:31" x14ac:dyDescent="0.35">
      <c r="E31" vm="258">
        <f ca="1"/>
        <v>42513</v>
      </c>
      <c r="F31" vm="259">
        <f ca="1"/>
        <v>8156.65</v>
      </c>
      <c r="G31" s="31">
        <f t="shared" ca="1" si="0"/>
        <v>5.2511710130714651E-2</v>
      </c>
      <c r="I31" vm="258">
        <f ca="1"/>
        <v>42513</v>
      </c>
      <c r="J31" vm="260">
        <f ca="1"/>
        <v>996.31240000000003</v>
      </c>
      <c r="K31" s="31">
        <f t="shared" ca="1" si="1"/>
        <v>4.3821628263944978E-2</v>
      </c>
      <c r="M31" vm="258">
        <f ca="1"/>
        <v>42513</v>
      </c>
      <c r="N31" vm="261">
        <f ca="1"/>
        <v>171.96369999999999</v>
      </c>
      <c r="O31" s="31">
        <f t="shared" ca="1" si="2"/>
        <v>2.9579723056437635E-2</v>
      </c>
      <c r="Q31" vm="258">
        <f ca="1"/>
        <v>42513</v>
      </c>
      <c r="R31" vm="262">
        <f ca="1"/>
        <v>192.66839999999999</v>
      </c>
      <c r="S31" s="31">
        <f t="shared" ca="1" si="3"/>
        <v>5.3343115252542095E-3</v>
      </c>
      <c r="U31" vm="258">
        <f ca="1"/>
        <v>42513</v>
      </c>
      <c r="V31" vm="263">
        <f ca="1"/>
        <v>1341.4944</v>
      </c>
      <c r="W31" s="31">
        <f t="shared" ca="1" si="4"/>
        <v>1.172024155590945E-2</v>
      </c>
      <c r="Y31" vm="264">
        <f ca="1"/>
        <v>44410</v>
      </c>
      <c r="Z31" vm="265">
        <f ca="1"/>
        <v>2624.4</v>
      </c>
      <c r="AA31" s="31">
        <f t="shared" ca="1" si="5"/>
        <v>7.4085447775518176E-3</v>
      </c>
      <c r="AC31" vm="266">
        <f ca="1"/>
        <v>43101</v>
      </c>
      <c r="AD31" vm="267">
        <f ca="1"/>
        <v>11027.7</v>
      </c>
      <c r="AE31" s="31">
        <f t="shared" ca="1" si="6"/>
        <v>4.7195343139582402E-2</v>
      </c>
    </row>
    <row r="32" spans="5:31" x14ac:dyDescent="0.35">
      <c r="E32" vm="268">
        <f ca="1"/>
        <v>42520</v>
      </c>
      <c r="F32" vm="269">
        <f ca="1"/>
        <v>8220.7999999999993</v>
      </c>
      <c r="G32" s="31">
        <f t="shared" ca="1" si="0"/>
        <v>7.8647483954810138E-3</v>
      </c>
      <c r="I32" vm="268">
        <f ca="1"/>
        <v>42520</v>
      </c>
      <c r="J32" vm="270">
        <f ca="1"/>
        <v>1023.8144</v>
      </c>
      <c r="K32" s="31">
        <f t="shared" ca="1" si="1"/>
        <v>2.760379174242944E-2</v>
      </c>
      <c r="M32" vm="268">
        <f ca="1"/>
        <v>42520</v>
      </c>
      <c r="N32" vm="271">
        <f ca="1"/>
        <v>169.46369999999999</v>
      </c>
      <c r="O32" s="31">
        <f t="shared" ca="1" si="2"/>
        <v>-1.4537951904965984E-2</v>
      </c>
      <c r="Q32" vm="268">
        <f ca="1"/>
        <v>42520</v>
      </c>
      <c r="R32" vm="272">
        <f ca="1"/>
        <v>195.96639999999999</v>
      </c>
      <c r="S32" s="31">
        <f t="shared" ca="1" si="3"/>
        <v>1.7117493060616162E-2</v>
      </c>
      <c r="U32" vm="268">
        <f ca="1"/>
        <v>42520</v>
      </c>
      <c r="V32" vm="273">
        <f ca="1"/>
        <v>1403.61</v>
      </c>
      <c r="W32" s="31">
        <f t="shared" ca="1" si="4"/>
        <v>4.6303286841897995E-2</v>
      </c>
      <c r="Y32" vm="274">
        <f ca="1"/>
        <v>44417</v>
      </c>
      <c r="Z32" vm="275">
        <f ca="1"/>
        <v>2422.15</v>
      </c>
      <c r="AA32" s="31">
        <f t="shared" ca="1" si="5"/>
        <v>-7.7065233958238055E-2</v>
      </c>
      <c r="AC32" vm="276">
        <f ca="1"/>
        <v>43132</v>
      </c>
      <c r="AD32" vm="277">
        <f ca="1"/>
        <v>10492.85</v>
      </c>
      <c r="AE32" s="31">
        <f t="shared" ca="1" si="6"/>
        <v>-4.8500593958849092E-2</v>
      </c>
    </row>
    <row r="33" spans="5:31" x14ac:dyDescent="0.35">
      <c r="E33" vm="278">
        <f ca="1"/>
        <v>42527</v>
      </c>
      <c r="F33" vm="279">
        <f ca="1"/>
        <v>8170.05</v>
      </c>
      <c r="G33" s="31">
        <f t="shared" ca="1" si="0"/>
        <v>-6.1733651226156816E-3</v>
      </c>
      <c r="I33" vm="278">
        <f ca="1"/>
        <v>42527</v>
      </c>
      <c r="J33" vm="280">
        <f ca="1"/>
        <v>989.97349999999994</v>
      </c>
      <c r="K33" s="31">
        <f t="shared" ca="1" si="1"/>
        <v>-3.3053744897512671E-2</v>
      </c>
      <c r="M33" vm="278">
        <f ca="1"/>
        <v>42527</v>
      </c>
      <c r="N33" vm="281">
        <f ca="1"/>
        <v>169.10650000000001</v>
      </c>
      <c r="O33" s="31">
        <f t="shared" ca="1" si="2"/>
        <v>-2.107826041801153E-3</v>
      </c>
      <c r="Q33" vm="278">
        <f ca="1"/>
        <v>42527</v>
      </c>
      <c r="R33" vm="282">
        <f ca="1"/>
        <v>194.81209999999999</v>
      </c>
      <c r="S33" s="31">
        <f t="shared" ca="1" si="3"/>
        <v>-5.8902954792250384E-3</v>
      </c>
      <c r="U33" vm="278">
        <f ca="1"/>
        <v>42527</v>
      </c>
      <c r="V33" vm="283">
        <f ca="1"/>
        <v>1411.2643</v>
      </c>
      <c r="W33" s="31">
        <f t="shared" ca="1" si="4"/>
        <v>5.4532954310670956E-3</v>
      </c>
      <c r="Y33" vm="284">
        <f ca="1"/>
        <v>44424</v>
      </c>
      <c r="Z33" vm="285">
        <f ca="1"/>
        <v>2433</v>
      </c>
      <c r="AA33" s="31">
        <f t="shared" ca="1" si="5"/>
        <v>4.4794913609809139E-3</v>
      </c>
      <c r="AC33" vm="286">
        <f ca="1"/>
        <v>43160</v>
      </c>
      <c r="AD33" vm="287">
        <f ca="1"/>
        <v>10113.700000000001</v>
      </c>
      <c r="AE33" s="31">
        <f t="shared" ca="1" si="6"/>
        <v>-3.6134129430993478E-2</v>
      </c>
    </row>
    <row r="34" spans="5:31" x14ac:dyDescent="0.35">
      <c r="E34" vm="288">
        <f ca="1"/>
        <v>42534</v>
      </c>
      <c r="F34" vm="289">
        <f ca="1"/>
        <v>8170.2</v>
      </c>
      <c r="G34" s="31">
        <f t="shared" ca="1" si="0"/>
        <v>1.8359740760365284E-5</v>
      </c>
      <c r="I34" vm="288">
        <f ca="1"/>
        <v>42534</v>
      </c>
      <c r="J34" vm="290">
        <f ca="1"/>
        <v>996.11270000000002</v>
      </c>
      <c r="K34" s="31">
        <f t="shared" ca="1" si="1"/>
        <v>6.2013781176970539E-3</v>
      </c>
      <c r="M34" vm="288">
        <f ca="1"/>
        <v>42534</v>
      </c>
      <c r="N34" vm="291">
        <f ca="1"/>
        <v>173.30289999999999</v>
      </c>
      <c r="O34" s="31">
        <f t="shared" ca="1" si="2"/>
        <v>2.4815131293001613E-2</v>
      </c>
      <c r="Q34" vm="288">
        <f ca="1"/>
        <v>42534</v>
      </c>
      <c r="R34" vm="292">
        <f ca="1"/>
        <v>203.78970000000001</v>
      </c>
      <c r="S34" s="31">
        <f t="shared" ca="1" si="3"/>
        <v>4.6083379831129756E-2</v>
      </c>
      <c r="U34" vm="288">
        <f ca="1"/>
        <v>42534</v>
      </c>
      <c r="V34" vm="293">
        <f ca="1"/>
        <v>1405.6976</v>
      </c>
      <c r="W34" s="31">
        <f t="shared" ca="1" si="4"/>
        <v>-3.9444773030821167E-3</v>
      </c>
      <c r="Y34" vm="294">
        <f ca="1"/>
        <v>44431</v>
      </c>
      <c r="Z34" vm="295">
        <f ca="1"/>
        <v>2590.6</v>
      </c>
      <c r="AA34" s="31">
        <f t="shared" ca="1" si="5"/>
        <v>6.4775996711878392E-2</v>
      </c>
      <c r="AC34" vm="296">
        <f ca="1"/>
        <v>43191</v>
      </c>
      <c r="AD34" vm="297">
        <f ca="1"/>
        <v>10739.35</v>
      </c>
      <c r="AE34" s="31">
        <f t="shared" ca="1" si="6"/>
        <v>6.1861633230172908E-2</v>
      </c>
    </row>
    <row r="35" spans="5:31" x14ac:dyDescent="0.35">
      <c r="E35" vm="298">
        <f ca="1"/>
        <v>42541</v>
      </c>
      <c r="F35" vm="299">
        <f ca="1"/>
        <v>8088.6</v>
      </c>
      <c r="G35" s="31">
        <f t="shared" ca="1" si="0"/>
        <v>-9.987515605493047E-3</v>
      </c>
      <c r="I35" vm="298">
        <f ca="1"/>
        <v>42541</v>
      </c>
      <c r="J35" vm="300">
        <f ca="1"/>
        <v>986.9787</v>
      </c>
      <c r="K35" s="31">
        <f t="shared" ca="1" si="1"/>
        <v>-9.1696451616368746E-3</v>
      </c>
      <c r="M35" vm="298">
        <f ca="1"/>
        <v>42541</v>
      </c>
      <c r="N35" vm="301">
        <f ca="1"/>
        <v>166.6661</v>
      </c>
      <c r="O35" s="31">
        <f t="shared" ca="1" si="2"/>
        <v>-3.8295954655115372E-2</v>
      </c>
      <c r="Q35" vm="298">
        <f ca="1"/>
        <v>42541</v>
      </c>
      <c r="R35" vm="302">
        <f ca="1"/>
        <v>206.63800000000001</v>
      </c>
      <c r="S35" s="31">
        <f t="shared" ca="1" si="3"/>
        <v>1.3976663197403871E-2</v>
      </c>
      <c r="U35" vm="298">
        <f ca="1"/>
        <v>42541</v>
      </c>
      <c r="V35" vm="303">
        <f ca="1"/>
        <v>1402.3110999999999</v>
      </c>
      <c r="W35" s="31">
        <f t="shared" ca="1" si="4"/>
        <v>-2.4091241245628447E-3</v>
      </c>
      <c r="Y35" vm="304">
        <f ca="1"/>
        <v>44438</v>
      </c>
      <c r="Z35" vm="305">
        <f ca="1"/>
        <v>2626.05</v>
      </c>
      <c r="AA35" s="31">
        <f t="shared" ca="1" si="5"/>
        <v>1.3684088628117097E-2</v>
      </c>
      <c r="AC35" vm="306">
        <f ca="1"/>
        <v>43221</v>
      </c>
      <c r="AD35" vm="307">
        <f ca="1"/>
        <v>10736.15</v>
      </c>
      <c r="AE35" s="31">
        <f t="shared" ca="1" si="6"/>
        <v>-2.9796961641070929E-4</v>
      </c>
    </row>
    <row r="36" spans="5:31" x14ac:dyDescent="0.35">
      <c r="E36" vm="308">
        <f ca="1"/>
        <v>42548</v>
      </c>
      <c r="F36" vm="309">
        <f ca="1"/>
        <v>8328.35</v>
      </c>
      <c r="G36" s="31">
        <f t="shared" ca="1" si="0"/>
        <v>2.9640481665553997E-2</v>
      </c>
      <c r="I36" vm="308">
        <f ca="1"/>
        <v>42548</v>
      </c>
      <c r="J36" vm="310">
        <f ca="1"/>
        <v>1000.6049</v>
      </c>
      <c r="K36" s="31">
        <f t="shared" ca="1" si="1"/>
        <v>1.3805971699287989E-2</v>
      </c>
      <c r="M36" vm="308">
        <f ca="1"/>
        <v>42548</v>
      </c>
      <c r="N36" vm="311">
        <f ca="1"/>
        <v>164.82079999999999</v>
      </c>
      <c r="O36" s="31">
        <f t="shared" ca="1" si="2"/>
        <v>-1.1071837644248017E-2</v>
      </c>
      <c r="Q36" vm="308">
        <f ca="1"/>
        <v>42548</v>
      </c>
      <c r="R36" vm="312">
        <f ca="1"/>
        <v>204.81639999999999</v>
      </c>
      <c r="S36" s="31">
        <f t="shared" ca="1" si="3"/>
        <v>-8.8154163319429379E-3</v>
      </c>
      <c r="U36" vm="308">
        <f ca="1"/>
        <v>42548</v>
      </c>
      <c r="V36" vm="313">
        <f ca="1"/>
        <v>1470.4575</v>
      </c>
      <c r="W36" s="31">
        <f t="shared" ca="1" si="4"/>
        <v>4.8595778782611232E-2</v>
      </c>
      <c r="Y36" vm="314">
        <f ca="1"/>
        <v>44445</v>
      </c>
      <c r="Z36" vm="315">
        <f ca="1"/>
        <v>2590.15</v>
      </c>
      <c r="AA36" s="31">
        <f t="shared" ca="1" si="5"/>
        <v>-1.3670722187315576E-2</v>
      </c>
      <c r="AC36" vm="316">
        <f ca="1"/>
        <v>43252</v>
      </c>
      <c r="AD36" vm="317">
        <f ca="1"/>
        <v>10714.3</v>
      </c>
      <c r="AE36" s="31">
        <f t="shared" ca="1" si="6"/>
        <v>-2.0351802089203508E-3</v>
      </c>
    </row>
    <row r="37" spans="5:31" x14ac:dyDescent="0.35">
      <c r="E37" vm="318">
        <f ca="1"/>
        <v>42555</v>
      </c>
      <c r="F37" vm="319">
        <f ca="1"/>
        <v>8323.2000000000007</v>
      </c>
      <c r="G37" s="31">
        <f t="shared" ca="1" si="0"/>
        <v>-6.1836978513141183E-4</v>
      </c>
      <c r="I37" vm="318">
        <f ca="1"/>
        <v>42555</v>
      </c>
      <c r="J37" vm="320">
        <f ca="1"/>
        <v>1009.14</v>
      </c>
      <c r="K37" s="31">
        <f t="shared" ca="1" si="1"/>
        <v>8.5299402391492141E-3</v>
      </c>
      <c r="M37" vm="318">
        <f ca="1"/>
        <v>42555</v>
      </c>
      <c r="N37" vm="321">
        <f ca="1"/>
        <v>176.75530000000001</v>
      </c>
      <c r="O37" s="31">
        <f t="shared" ca="1" si="2"/>
        <v>7.2408943531399039E-2</v>
      </c>
      <c r="Q37" vm="318">
        <f ca="1"/>
        <v>42555</v>
      </c>
      <c r="R37" vm="322">
        <f ca="1"/>
        <v>210.87739999999999</v>
      </c>
      <c r="S37" s="31">
        <f t="shared" ca="1" si="3"/>
        <v>2.9592356862048197E-2</v>
      </c>
      <c r="U37" vm="318">
        <f ca="1"/>
        <v>42555</v>
      </c>
      <c r="V37" vm="323">
        <f ca="1"/>
        <v>1467.5813000000001</v>
      </c>
      <c r="W37" s="31">
        <f t="shared" ca="1" si="4"/>
        <v>-1.9559898875008974E-3</v>
      </c>
      <c r="Y37" vm="324">
        <f ca="1"/>
        <v>44452</v>
      </c>
      <c r="Z37" vm="325">
        <f ca="1"/>
        <v>2605.35</v>
      </c>
      <c r="AA37" s="31">
        <f t="shared" ca="1" si="5"/>
        <v>5.8683860008106326E-3</v>
      </c>
      <c r="AC37" vm="326">
        <f ca="1"/>
        <v>43282</v>
      </c>
      <c r="AD37" vm="327">
        <f ca="1"/>
        <v>11356.5</v>
      </c>
      <c r="AE37" s="31">
        <f t="shared" ca="1" si="6"/>
        <v>5.9938586748551126E-2</v>
      </c>
    </row>
    <row r="38" spans="5:31" x14ac:dyDescent="0.35">
      <c r="E38" vm="328">
        <f ca="1"/>
        <v>42562</v>
      </c>
      <c r="F38" vm="329">
        <f ca="1"/>
        <v>8541.4</v>
      </c>
      <c r="G38" s="31">
        <f t="shared" ca="1" si="0"/>
        <v>2.6215878508266011E-2</v>
      </c>
      <c r="I38" vm="328">
        <f ca="1"/>
        <v>42562</v>
      </c>
      <c r="J38" vm="330">
        <f ca="1"/>
        <v>1023.2155</v>
      </c>
      <c r="K38" s="31">
        <f t="shared" ca="1" si="1"/>
        <v>1.3948015141605818E-2</v>
      </c>
      <c r="M38" vm="328">
        <f ca="1"/>
        <v>42562</v>
      </c>
      <c r="N38" vm="331">
        <f ca="1"/>
        <v>186.29089999999999</v>
      </c>
      <c r="O38" s="31">
        <f t="shared" ca="1" si="2"/>
        <v>5.3948028715404828E-2</v>
      </c>
      <c r="Q38" vm="328">
        <f ca="1"/>
        <v>42562</v>
      </c>
      <c r="R38" vm="332">
        <f ca="1"/>
        <v>210.41370000000001</v>
      </c>
      <c r="S38" s="31">
        <f t="shared" ca="1" si="3"/>
        <v>-2.1989079910885723E-3</v>
      </c>
      <c r="U38" vm="328">
        <f ca="1"/>
        <v>42562</v>
      </c>
      <c r="V38" vm="333">
        <f ca="1"/>
        <v>1495.5078000000001</v>
      </c>
      <c r="W38" s="31">
        <f t="shared" ca="1" si="4"/>
        <v>1.9028928755088437E-2</v>
      </c>
      <c r="Y38" vm="334">
        <f ca="1"/>
        <v>44459</v>
      </c>
      <c r="Z38" vm="335">
        <f ca="1"/>
        <v>2587.85</v>
      </c>
      <c r="AA38" s="31">
        <f t="shared" ca="1" si="5"/>
        <v>-6.7169478189110787E-3</v>
      </c>
      <c r="AC38" vm="336">
        <f ca="1"/>
        <v>43313</v>
      </c>
      <c r="AD38" vm="337">
        <f ca="1"/>
        <v>11680.5</v>
      </c>
      <c r="AE38" s="31">
        <f t="shared" ca="1" si="6"/>
        <v>2.8529916787742637E-2</v>
      </c>
    </row>
    <row r="39" spans="5:31" x14ac:dyDescent="0.35">
      <c r="E39" vm="338">
        <f ca="1"/>
        <v>42569</v>
      </c>
      <c r="F39" vm="339">
        <f ca="1"/>
        <v>8541.2000000000007</v>
      </c>
      <c r="G39" s="31">
        <f t="shared" ca="1" si="0"/>
        <v>-2.3415365162482438E-5</v>
      </c>
      <c r="I39" vm="338">
        <f ca="1"/>
        <v>42569</v>
      </c>
      <c r="J39" vm="340">
        <f ca="1"/>
        <v>1043.4801</v>
      </c>
      <c r="K39" s="31">
        <f t="shared" ca="1" si="1"/>
        <v>1.9804821174034259E-2</v>
      </c>
      <c r="M39" vm="338">
        <f ca="1"/>
        <v>42569</v>
      </c>
      <c r="N39" vm="341">
        <f ca="1"/>
        <v>196.58250000000001</v>
      </c>
      <c r="O39" s="31">
        <f t="shared" ca="1" si="2"/>
        <v>5.5244781146046362E-2</v>
      </c>
      <c r="Q39" vm="338">
        <f ca="1"/>
        <v>42569</v>
      </c>
      <c r="R39" vm="342">
        <f ca="1"/>
        <v>207.96279999999999</v>
      </c>
      <c r="S39" s="31">
        <f t="shared" ca="1" si="3"/>
        <v>-1.1648005809507755E-2</v>
      </c>
      <c r="U39" vm="338">
        <f ca="1"/>
        <v>42569</v>
      </c>
      <c r="V39" vm="343">
        <f ca="1"/>
        <v>1458.1505999999999</v>
      </c>
      <c r="W39" s="31">
        <f t="shared" ca="1" si="4"/>
        <v>-2.4979608932832131E-2</v>
      </c>
      <c r="Y39" vm="344">
        <f ca="1"/>
        <v>44466</v>
      </c>
      <c r="Z39" vm="345">
        <f ca="1"/>
        <v>2526.3000000000002</v>
      </c>
      <c r="AA39" s="31">
        <f t="shared" ca="1" si="5"/>
        <v>-2.3784222424019785E-2</v>
      </c>
      <c r="AC39" vm="346">
        <f ca="1"/>
        <v>43344</v>
      </c>
      <c r="AD39" vm="347">
        <f ca="1"/>
        <v>10930.45</v>
      </c>
      <c r="AE39" s="31">
        <f t="shared" ca="1" si="6"/>
        <v>-6.42138607080176E-2</v>
      </c>
    </row>
    <row r="40" spans="5:31" x14ac:dyDescent="0.35">
      <c r="E40" vm="348">
        <f ca="1"/>
        <v>42576</v>
      </c>
      <c r="F40" vm="90">
        <f ca="1"/>
        <v>8638.5</v>
      </c>
      <c r="G40" s="31">
        <f t="shared" ca="1" si="0"/>
        <v>1.1391841895752375E-2</v>
      </c>
      <c r="I40" vm="348">
        <f ca="1"/>
        <v>42576</v>
      </c>
      <c r="J40" vm="349">
        <f ca="1"/>
        <v>1112.7592999999999</v>
      </c>
      <c r="K40" s="31">
        <f t="shared" ca="1" si="1"/>
        <v>6.639244964997415E-2</v>
      </c>
      <c r="M40" vm="348">
        <f ca="1"/>
        <v>42576</v>
      </c>
      <c r="N40" vm="350">
        <f ca="1"/>
        <v>198.08250000000001</v>
      </c>
      <c r="O40" s="31">
        <f t="shared" ca="1" si="2"/>
        <v>7.6303841898439639E-3</v>
      </c>
      <c r="Q40" vm="348">
        <f ca="1"/>
        <v>42576</v>
      </c>
      <c r="R40" vm="351">
        <f ca="1"/>
        <v>225.81469999999999</v>
      </c>
      <c r="S40" s="31">
        <f t="shared" ca="1" si="3"/>
        <v>8.5841794782528513E-2</v>
      </c>
      <c r="U40" vm="348">
        <f ca="1"/>
        <v>42576</v>
      </c>
      <c r="V40" vm="352">
        <f ca="1"/>
        <v>1605.9422999999999</v>
      </c>
      <c r="W40" s="31">
        <f t="shared" ca="1" si="4"/>
        <v>0.10135558014377932</v>
      </c>
      <c r="Y40" vm="353">
        <f ca="1"/>
        <v>44473</v>
      </c>
      <c r="Z40" vm="354">
        <f ca="1"/>
        <v>2533.3000000000002</v>
      </c>
      <c r="AA40" s="31">
        <f t="shared" ca="1" si="5"/>
        <v>2.7708506511499031E-3</v>
      </c>
      <c r="AC40" vm="355">
        <f ca="1"/>
        <v>43374</v>
      </c>
      <c r="AD40" vm="356">
        <f ca="1"/>
        <v>10386.6</v>
      </c>
      <c r="AE40" s="31">
        <f t="shared" ca="1" si="6"/>
        <v>-4.975549954484948E-2</v>
      </c>
    </row>
    <row r="41" spans="5:31" x14ac:dyDescent="0.35">
      <c r="E41" vm="98">
        <f ca="1"/>
        <v>42583</v>
      </c>
      <c r="F41" vm="357">
        <f ca="1"/>
        <v>8683.15</v>
      </c>
      <c r="G41" s="31">
        <f t="shared" ca="1" si="0"/>
        <v>5.16872142154301E-3</v>
      </c>
      <c r="I41" vm="98">
        <f ca="1"/>
        <v>42583</v>
      </c>
      <c r="J41" vm="358">
        <f ca="1"/>
        <v>1140.9601</v>
      </c>
      <c r="K41" s="31">
        <f t="shared" ca="1" si="1"/>
        <v>2.5343126766049107E-2</v>
      </c>
      <c r="M41" vm="98">
        <f ca="1"/>
        <v>42583</v>
      </c>
      <c r="N41" vm="359">
        <f ca="1"/>
        <v>200.20750000000001</v>
      </c>
      <c r="O41" s="31">
        <f t="shared" ca="1" si="2"/>
        <v>1.072785329345094E-2</v>
      </c>
      <c r="Q41" vm="98">
        <f ca="1"/>
        <v>42583</v>
      </c>
      <c r="R41" vm="360">
        <f ca="1"/>
        <v>246.4487</v>
      </c>
      <c r="S41" s="31">
        <f t="shared" ca="1" si="3"/>
        <v>9.1375805029522139E-2</v>
      </c>
      <c r="U41" vm="98">
        <f ca="1"/>
        <v>42583</v>
      </c>
      <c r="V41" vm="361">
        <f ca="1"/>
        <v>1566.2664</v>
      </c>
      <c r="W41" s="31">
        <f t="shared" ca="1" si="4"/>
        <v>-2.4705682140634844E-2</v>
      </c>
      <c r="Y41" vm="362">
        <f ca="1"/>
        <v>44480</v>
      </c>
      <c r="Z41" vm="363">
        <f ca="1"/>
        <v>2508</v>
      </c>
      <c r="AA41" s="31">
        <f t="shared" ca="1" si="5"/>
        <v>-9.9869735128094161E-3</v>
      </c>
      <c r="AC41" vm="364">
        <f ca="1"/>
        <v>43405</v>
      </c>
      <c r="AD41" vm="365">
        <f ca="1"/>
        <v>10876.75</v>
      </c>
      <c r="AE41" s="31">
        <f t="shared" ca="1" si="6"/>
        <v>4.7190610979531256E-2</v>
      </c>
    </row>
    <row r="42" spans="5:31" x14ac:dyDescent="0.35">
      <c r="E42" vm="366">
        <f ca="1"/>
        <v>42590</v>
      </c>
      <c r="F42" vm="367">
        <f ca="1"/>
        <v>8672.15</v>
      </c>
      <c r="G42" s="31">
        <f t="shared" ca="1" si="0"/>
        <v>-1.2668213724281729E-3</v>
      </c>
      <c r="I42" vm="366">
        <f ca="1"/>
        <v>42590</v>
      </c>
      <c r="J42" vm="368">
        <f ca="1"/>
        <v>1135.9688000000001</v>
      </c>
      <c r="K42" s="31">
        <f t="shared" ca="1" si="1"/>
        <v>-4.3746490346155964E-3</v>
      </c>
      <c r="M42" vm="366">
        <f ca="1"/>
        <v>42590</v>
      </c>
      <c r="N42" vm="369">
        <f ca="1"/>
        <v>188.70760000000001</v>
      </c>
      <c r="O42" s="31">
        <f t="shared" ca="1" si="2"/>
        <v>-5.7439906097423887E-2</v>
      </c>
      <c r="Q42" vm="366">
        <f ca="1"/>
        <v>42590</v>
      </c>
      <c r="R42" vm="370">
        <f ca="1"/>
        <v>238.93039999999999</v>
      </c>
      <c r="S42" s="31">
        <f t="shared" ca="1" si="3"/>
        <v>-3.0506551667750736E-2</v>
      </c>
      <c r="U42" vm="366">
        <f ca="1"/>
        <v>42590</v>
      </c>
      <c r="V42" vm="371">
        <f ca="1"/>
        <v>1539.6561999999999</v>
      </c>
      <c r="W42" s="31">
        <f t="shared" ca="1" si="4"/>
        <v>-1.6989574698148435E-2</v>
      </c>
      <c r="Y42" vm="372">
        <f ca="1"/>
        <v>44487</v>
      </c>
      <c r="Z42" vm="373">
        <f ca="1"/>
        <v>2420.8000000000002</v>
      </c>
      <c r="AA42" s="31">
        <f t="shared" ca="1" si="5"/>
        <v>-3.4768740031897893E-2</v>
      </c>
      <c r="AC42" vm="374">
        <f ca="1"/>
        <v>43435</v>
      </c>
      <c r="AD42" vm="375">
        <f ca="1"/>
        <v>10862.55</v>
      </c>
      <c r="AE42" s="31">
        <f t="shared" ca="1" si="6"/>
        <v>-1.3055370400165689E-3</v>
      </c>
    </row>
    <row r="43" spans="5:31" x14ac:dyDescent="0.35">
      <c r="E43" vm="376">
        <f ca="1"/>
        <v>42598</v>
      </c>
      <c r="F43" vm="377">
        <f ca="1"/>
        <v>8666.9</v>
      </c>
      <c r="G43" s="31">
        <f t="shared" ca="1" si="0"/>
        <v>-6.0538620757255579E-4</v>
      </c>
      <c r="I43" vm="376">
        <f ca="1"/>
        <v>42598</v>
      </c>
      <c r="J43" vm="378">
        <f ca="1"/>
        <v>1113.3082999999999</v>
      </c>
      <c r="K43" s="31">
        <f t="shared" ca="1" si="1"/>
        <v>-1.9948171111741964E-2</v>
      </c>
      <c r="M43" vm="376">
        <f ca="1"/>
        <v>42598</v>
      </c>
      <c r="N43" vm="379">
        <f ca="1"/>
        <v>206.9992</v>
      </c>
      <c r="O43" s="31">
        <f t="shared" ca="1" si="2"/>
        <v>9.6930913222360804E-2</v>
      </c>
      <c r="Q43" vm="376">
        <f ca="1"/>
        <v>42598</v>
      </c>
      <c r="R43" vm="380">
        <f ca="1"/>
        <v>246.41560000000001</v>
      </c>
      <c r="S43" s="31">
        <f t="shared" ca="1" si="3"/>
        <v>3.1327951570834012E-2</v>
      </c>
      <c r="U43" vm="376">
        <f ca="1"/>
        <v>42598</v>
      </c>
      <c r="V43" vm="381">
        <f ca="1"/>
        <v>1553.9185</v>
      </c>
      <c r="W43" s="31">
        <f t="shared" ca="1" si="4"/>
        <v>9.2633017682779428E-3</v>
      </c>
      <c r="Y43" vm="382">
        <f ca="1"/>
        <v>44494</v>
      </c>
      <c r="Z43" vm="383">
        <f ca="1"/>
        <v>2390.35</v>
      </c>
      <c r="AA43" s="31">
        <f t="shared" ca="1" si="5"/>
        <v>-1.2578486450760207E-2</v>
      </c>
      <c r="AC43" vm="384">
        <f ca="1"/>
        <v>43466</v>
      </c>
      <c r="AD43" vm="385">
        <f ca="1"/>
        <v>10830.95</v>
      </c>
      <c r="AE43" s="31">
        <f t="shared" ca="1" si="6"/>
        <v>-2.909077518630343E-3</v>
      </c>
    </row>
    <row r="44" spans="5:31" x14ac:dyDescent="0.35">
      <c r="E44" vm="386">
        <f ca="1"/>
        <v>42604</v>
      </c>
      <c r="F44" vm="387">
        <f ca="1"/>
        <v>8572.5499999999993</v>
      </c>
      <c r="G44" s="31">
        <f t="shared" ca="1" si="0"/>
        <v>-1.0886245370317016E-2</v>
      </c>
      <c r="I44" vm="386">
        <f ca="1"/>
        <v>42604</v>
      </c>
      <c r="J44" vm="388">
        <f ca="1"/>
        <v>1121.1946</v>
      </c>
      <c r="K44" s="31">
        <f t="shared" ca="1" si="1"/>
        <v>7.0836622703702723E-3</v>
      </c>
      <c r="M44" vm="386">
        <f ca="1"/>
        <v>42604</v>
      </c>
      <c r="N44" vm="389">
        <f ca="1"/>
        <v>208.79079999999999</v>
      </c>
      <c r="O44" s="31">
        <f t="shared" ca="1" si="2"/>
        <v>8.6551059134527542E-3</v>
      </c>
      <c r="Q44" vm="386">
        <f ca="1"/>
        <v>42604</v>
      </c>
      <c r="R44" vm="390">
        <f ca="1"/>
        <v>240.52010000000001</v>
      </c>
      <c r="S44" s="31">
        <f t="shared" ca="1" si="3"/>
        <v>-2.3925027473909899E-2</v>
      </c>
      <c r="U44" vm="386">
        <f ca="1"/>
        <v>42604</v>
      </c>
      <c r="V44" vm="391">
        <f ca="1"/>
        <v>1575.8384000000001</v>
      </c>
      <c r="W44" s="31">
        <f t="shared" ca="1" si="4"/>
        <v>1.4106209559896499E-2</v>
      </c>
      <c r="Y44" vm="392">
        <f ca="1"/>
        <v>44501</v>
      </c>
      <c r="Z44" vm="393">
        <f ca="1"/>
        <v>2349.85</v>
      </c>
      <c r="AA44" s="31">
        <f t="shared" ca="1" si="5"/>
        <v>-1.6943125483715793E-2</v>
      </c>
      <c r="AC44" vm="394">
        <f ca="1"/>
        <v>43497</v>
      </c>
      <c r="AD44" vm="395">
        <f ca="1"/>
        <v>10792.5</v>
      </c>
      <c r="AE44" s="31">
        <f t="shared" ca="1" si="6"/>
        <v>-3.5500117718206825E-3</v>
      </c>
    </row>
    <row r="45" spans="5:31" x14ac:dyDescent="0.35">
      <c r="E45" vm="396">
        <f ca="1"/>
        <v>42611</v>
      </c>
      <c r="F45" vm="397">
        <f ca="1"/>
        <v>8809.65</v>
      </c>
      <c r="G45" s="31">
        <f t="shared" ca="1" si="0"/>
        <v>2.7658048072043862E-2</v>
      </c>
      <c r="I45" vm="396">
        <f ca="1"/>
        <v>42611</v>
      </c>
      <c r="J45" vm="398">
        <f ca="1"/>
        <v>1164.0199</v>
      </c>
      <c r="K45" s="31">
        <f t="shared" ca="1" si="1"/>
        <v>3.8196134729867603E-2</v>
      </c>
      <c r="M45" vm="396">
        <f ca="1"/>
        <v>42611</v>
      </c>
      <c r="N45" vm="399">
        <f ca="1"/>
        <v>215.16579999999999</v>
      </c>
      <c r="O45" s="31">
        <f t="shared" ca="1" si="2"/>
        <v>3.0532954517153099E-2</v>
      </c>
      <c r="Q45" vm="396">
        <f ca="1"/>
        <v>42611</v>
      </c>
      <c r="R45" vm="400">
        <f ca="1"/>
        <v>245.05760000000001</v>
      </c>
      <c r="S45" s="31">
        <f t="shared" ca="1" si="3"/>
        <v>1.8865367177212988E-2</v>
      </c>
      <c r="U45" vm="396">
        <f ca="1"/>
        <v>42611</v>
      </c>
      <c r="V45" vm="401">
        <f ca="1"/>
        <v>1593.7859000000001</v>
      </c>
      <c r="W45" s="31">
        <f t="shared" ca="1" si="4"/>
        <v>1.1389175438293764E-2</v>
      </c>
      <c r="Y45" vm="402">
        <f ca="1"/>
        <v>44508</v>
      </c>
      <c r="Z45" vm="403">
        <f ca="1"/>
        <v>2298.6999999999998</v>
      </c>
      <c r="AA45" s="31">
        <f t="shared" ca="1" si="5"/>
        <v>-2.1767346851926717E-2</v>
      </c>
      <c r="AC45" vm="404">
        <f ca="1"/>
        <v>43525</v>
      </c>
      <c r="AD45" vm="405">
        <f ca="1"/>
        <v>11623.9</v>
      </c>
      <c r="AE45" s="31">
        <f t="shared" ca="1" si="6"/>
        <v>7.7034977993977183E-2</v>
      </c>
    </row>
    <row r="46" spans="5:31" x14ac:dyDescent="0.35">
      <c r="E46" vm="406">
        <f ca="1"/>
        <v>42619</v>
      </c>
      <c r="F46" vm="407">
        <f ca="1"/>
        <v>8866.7000000000007</v>
      </c>
      <c r="G46" s="31">
        <f t="shared" ca="1" si="0"/>
        <v>6.475853183724789E-3</v>
      </c>
      <c r="I46" vm="406">
        <f ca="1"/>
        <v>42619</v>
      </c>
      <c r="J46" vm="408">
        <f ca="1"/>
        <v>1169.5601999999999</v>
      </c>
      <c r="K46" s="31">
        <f t="shared" ca="1" si="1"/>
        <v>4.7596265321578901E-3</v>
      </c>
      <c r="M46" vm="406">
        <f ca="1"/>
        <v>42619</v>
      </c>
      <c r="N46" vm="409">
        <f ca="1"/>
        <v>223.54079999999999</v>
      </c>
      <c r="O46" s="31">
        <f t="shared" ca="1" si="2"/>
        <v>3.8923472038771889E-2</v>
      </c>
      <c r="Q46" vm="406">
        <f ca="1"/>
        <v>42619</v>
      </c>
      <c r="R46" vm="410">
        <f ca="1"/>
        <v>249.33019999999999</v>
      </c>
      <c r="S46" s="31">
        <f t="shared" ca="1" si="3"/>
        <v>1.7435084649486399E-2</v>
      </c>
      <c r="U46" vm="406">
        <f ca="1"/>
        <v>42619</v>
      </c>
      <c r="V46" vm="411">
        <f ca="1"/>
        <v>1584.3574000000001</v>
      </c>
      <c r="W46" s="31">
        <f t="shared" ca="1" si="4"/>
        <v>-5.91578831259576E-3</v>
      </c>
      <c r="Y46" vm="412">
        <f ca="1"/>
        <v>44515</v>
      </c>
      <c r="Z46" vm="413">
        <f ca="1"/>
        <v>2300.6999999999998</v>
      </c>
      <c r="AA46" s="31">
        <f t="shared" ca="1" si="5"/>
        <v>8.7005698873277026E-4</v>
      </c>
      <c r="AC46" vm="414">
        <f ca="1"/>
        <v>43556</v>
      </c>
      <c r="AD46" vm="415">
        <f ca="1"/>
        <v>11748.15</v>
      </c>
      <c r="AE46" s="31">
        <f t="shared" ca="1" si="6"/>
        <v>1.0689183492631482E-2</v>
      </c>
    </row>
    <row r="47" spans="5:31" x14ac:dyDescent="0.35">
      <c r="E47" vm="416">
        <f ca="1"/>
        <v>42625</v>
      </c>
      <c r="F47" vm="417">
        <f ca="1"/>
        <v>8779.85</v>
      </c>
      <c r="G47" s="31">
        <f t="shared" ca="1" si="0"/>
        <v>-9.7950759583610436E-3</v>
      </c>
      <c r="I47" vm="416">
        <f ca="1"/>
        <v>42625</v>
      </c>
      <c r="J47" vm="418">
        <f ca="1"/>
        <v>1153.9375</v>
      </c>
      <c r="K47" s="31">
        <f t="shared" ca="1" si="1"/>
        <v>-1.3357756189035785E-2</v>
      </c>
      <c r="M47" vm="416">
        <f ca="1"/>
        <v>42625</v>
      </c>
      <c r="N47" vm="419">
        <f ca="1"/>
        <v>221.33240000000001</v>
      </c>
      <c r="O47" s="31">
        <f t="shared" ca="1" si="2"/>
        <v>-9.8791808922575886E-3</v>
      </c>
      <c r="Q47" vm="416">
        <f ca="1"/>
        <v>42625</v>
      </c>
      <c r="R47" vm="420">
        <f ca="1"/>
        <v>249.56200000000001</v>
      </c>
      <c r="S47" s="31">
        <f t="shared" ca="1" si="3"/>
        <v>9.2969082766547473E-4</v>
      </c>
      <c r="U47" vm="416">
        <f ca="1"/>
        <v>42625</v>
      </c>
      <c r="V47" vm="421">
        <f ca="1"/>
        <v>1524.7239</v>
      </c>
      <c r="W47" s="31">
        <f t="shared" ca="1" si="4"/>
        <v>-3.7638919097420898E-2</v>
      </c>
      <c r="Y47" vm="422">
        <f ca="1"/>
        <v>44522</v>
      </c>
      <c r="Z47" vm="423">
        <f ca="1"/>
        <v>2234.1</v>
      </c>
      <c r="AA47" s="31">
        <f t="shared" ca="1" si="5"/>
        <v>-2.8947711566045031E-2</v>
      </c>
      <c r="AC47" vm="424">
        <f ca="1"/>
        <v>43586</v>
      </c>
      <c r="AD47" vm="425">
        <f ca="1"/>
        <v>11922.8</v>
      </c>
      <c r="AE47" s="31">
        <f t="shared" ca="1" si="6"/>
        <v>1.4866170418321056E-2</v>
      </c>
    </row>
    <row r="48" spans="5:31" x14ac:dyDescent="0.35">
      <c r="E48" vm="426">
        <f ca="1"/>
        <v>42632</v>
      </c>
      <c r="F48" vm="427">
        <f ca="1"/>
        <v>8831.5499999999993</v>
      </c>
      <c r="G48" s="31">
        <f t="shared" ca="1" si="0"/>
        <v>5.8884832884387173E-3</v>
      </c>
      <c r="I48" vm="426">
        <f ca="1"/>
        <v>42632</v>
      </c>
      <c r="J48" vm="428">
        <f ca="1"/>
        <v>1187.2792999999999</v>
      </c>
      <c r="K48" s="31">
        <f t="shared" ca="1" si="1"/>
        <v>2.8893939229810872E-2</v>
      </c>
      <c r="M48" vm="426">
        <f ca="1"/>
        <v>42632</v>
      </c>
      <c r="N48" vm="429">
        <f ca="1"/>
        <v>216.8741</v>
      </c>
      <c r="O48" s="31">
        <f t="shared" ca="1" si="2"/>
        <v>-2.0143006627136417E-2</v>
      </c>
      <c r="Q48" vm="426">
        <f ca="1"/>
        <v>42632</v>
      </c>
      <c r="R48" vm="430">
        <f ca="1"/>
        <v>245.6207</v>
      </c>
      <c r="S48" s="31">
        <f t="shared" ca="1" si="3"/>
        <v>-1.5792869106674989E-2</v>
      </c>
      <c r="U48" vm="426">
        <f ca="1"/>
        <v>42632</v>
      </c>
      <c r="V48" vm="431">
        <f ca="1"/>
        <v>1578.5184999999999</v>
      </c>
      <c r="W48" s="31">
        <f t="shared" ca="1" si="4"/>
        <v>3.5281535234018335E-2</v>
      </c>
      <c r="Y48" vm="432">
        <f ca="1"/>
        <v>44529</v>
      </c>
      <c r="Z48" vm="433">
        <f ca="1"/>
        <v>2208.6999999999998</v>
      </c>
      <c r="AA48" s="31">
        <f t="shared" ca="1" si="5"/>
        <v>-1.1369231457857842E-2</v>
      </c>
      <c r="AC48" vm="434">
        <f ca="1"/>
        <v>43617</v>
      </c>
      <c r="AD48" vm="435">
        <f ca="1"/>
        <v>11788.85</v>
      </c>
      <c r="AE48" s="31">
        <f t="shared" ca="1" si="6"/>
        <v>-1.1234777065789792E-2</v>
      </c>
    </row>
    <row r="49" spans="5:31" x14ac:dyDescent="0.35">
      <c r="E49" vm="436">
        <f ca="1"/>
        <v>42639</v>
      </c>
      <c r="F49" vm="108">
        <f ca="1"/>
        <v>8611.15</v>
      </c>
      <c r="G49" s="31">
        <f t="shared" ca="1" si="0"/>
        <v>-2.4955981679320116E-2</v>
      </c>
      <c r="I49" vm="436">
        <f ca="1"/>
        <v>42639</v>
      </c>
      <c r="J49" vm="437">
        <f ca="1"/>
        <v>1160.0768</v>
      </c>
      <c r="K49" s="31">
        <f t="shared" ca="1" si="1"/>
        <v>-2.2911626607151181E-2</v>
      </c>
      <c r="M49" vm="436">
        <f ca="1"/>
        <v>42639</v>
      </c>
      <c r="N49" vm="438">
        <f ca="1"/>
        <v>217.58250000000001</v>
      </c>
      <c r="O49" s="31">
        <f t="shared" ca="1" si="2"/>
        <v>3.2664112496605391E-3</v>
      </c>
      <c r="Q49" vm="436">
        <f ca="1"/>
        <v>42639</v>
      </c>
      <c r="R49" vm="439">
        <f ca="1"/>
        <v>239.5265</v>
      </c>
      <c r="S49" s="31">
        <f t="shared" ca="1" si="3"/>
        <v>-2.4811426724213437E-2</v>
      </c>
      <c r="U49" vm="436">
        <f ca="1"/>
        <v>42639</v>
      </c>
      <c r="V49" vm="440">
        <f ca="1"/>
        <v>1625.0383999999999</v>
      </c>
      <c r="W49" s="31">
        <f t="shared" ca="1" si="4"/>
        <v>2.9470608041654245E-2</v>
      </c>
      <c r="Y49" vm="441">
        <f ca="1"/>
        <v>44536</v>
      </c>
      <c r="Z49" vm="442">
        <f ca="1"/>
        <v>2071.75</v>
      </c>
      <c r="AA49" s="31">
        <f t="shared" ca="1" si="5"/>
        <v>-6.2004799203151051E-2</v>
      </c>
      <c r="AC49" vm="443">
        <f ca="1"/>
        <v>43647</v>
      </c>
      <c r="AD49" vm="444">
        <f ca="1"/>
        <v>11118</v>
      </c>
      <c r="AE49" s="31">
        <f t="shared" ca="1" si="6"/>
        <v>-5.6905465757898344E-2</v>
      </c>
    </row>
    <row r="50" spans="5:31" x14ac:dyDescent="0.35">
      <c r="E50" vm="445">
        <f ca="1"/>
        <v>42646</v>
      </c>
      <c r="F50" vm="446">
        <f ca="1"/>
        <v>8697.6</v>
      </c>
      <c r="G50" s="31">
        <f t="shared" ca="1" si="0"/>
        <v>1.0039309499892735E-2</v>
      </c>
      <c r="I50" vm="445">
        <f ca="1"/>
        <v>42646</v>
      </c>
      <c r="J50" vm="447">
        <f ca="1"/>
        <v>1183.5359000000001</v>
      </c>
      <c r="K50" s="31">
        <f t="shared" ca="1" si="1"/>
        <v>2.02220232315653E-2</v>
      </c>
      <c r="M50" vm="445">
        <f ca="1"/>
        <v>42646</v>
      </c>
      <c r="N50" vm="448">
        <f ca="1"/>
        <v>220.66579999999999</v>
      </c>
      <c r="O50" s="31">
        <f t="shared" ca="1" si="2"/>
        <v>1.4170716854526422E-2</v>
      </c>
      <c r="Q50" vm="445">
        <f ca="1"/>
        <v>42646</v>
      </c>
      <c r="R50" vm="449">
        <f ca="1"/>
        <v>253.0728</v>
      </c>
      <c r="S50" s="31">
        <f t="shared" ca="1" si="3"/>
        <v>5.6554493970395692E-2</v>
      </c>
      <c r="U50" vm="445">
        <f ca="1"/>
        <v>42646</v>
      </c>
      <c r="V50" vm="450">
        <f ca="1"/>
        <v>1577.8006</v>
      </c>
      <c r="W50" s="31">
        <f t="shared" ca="1" si="4"/>
        <v>-2.9068728468201077E-2</v>
      </c>
      <c r="Y50" vm="451">
        <f ca="1"/>
        <v>44543</v>
      </c>
      <c r="Z50" vm="452">
        <f ca="1"/>
        <v>2036.8</v>
      </c>
      <c r="AA50" s="31">
        <f t="shared" ca="1" si="5"/>
        <v>-1.6869796066127707E-2</v>
      </c>
      <c r="AC50" vm="453">
        <f ca="1"/>
        <v>43678</v>
      </c>
      <c r="AD50" vm="454">
        <f ca="1"/>
        <v>11023.25</v>
      </c>
      <c r="AE50" s="31">
        <f t="shared" ca="1" si="6"/>
        <v>-8.5222162259399603E-3</v>
      </c>
    </row>
    <row r="51" spans="5:31" x14ac:dyDescent="0.35">
      <c r="E51" vm="455">
        <f ca="1"/>
        <v>42653</v>
      </c>
      <c r="F51" vm="456">
        <f ca="1"/>
        <v>8583.4</v>
      </c>
      <c r="G51" s="31">
        <f t="shared" ca="1" si="0"/>
        <v>-1.3130058866813954E-2</v>
      </c>
      <c r="I51" vm="455">
        <f ca="1"/>
        <v>42653</v>
      </c>
      <c r="J51" vm="457">
        <f ca="1"/>
        <v>1205.7471</v>
      </c>
      <c r="K51" s="31">
        <f t="shared" ca="1" si="1"/>
        <v>1.8766815607367704E-2</v>
      </c>
      <c r="M51" vm="455">
        <f ca="1"/>
        <v>42653</v>
      </c>
      <c r="N51" vm="458">
        <f ca="1"/>
        <v>220.16579999999999</v>
      </c>
      <c r="O51" s="31">
        <f t="shared" ca="1" si="2"/>
        <v>-2.2658699263773396E-3</v>
      </c>
      <c r="Q51" vm="455">
        <f ca="1"/>
        <v>42653</v>
      </c>
      <c r="R51" vm="459">
        <f ca="1"/>
        <v>248.00530000000001</v>
      </c>
      <c r="S51" s="31">
        <f t="shared" ca="1" si="3"/>
        <v>-2.002388245595732E-2</v>
      </c>
      <c r="U51" vm="455">
        <f ca="1"/>
        <v>42653</v>
      </c>
      <c r="V51" vm="460">
        <f ca="1"/>
        <v>1575.5033000000001</v>
      </c>
      <c r="W51" s="31">
        <f t="shared" ca="1" si="4"/>
        <v>-1.4560141503304758E-3</v>
      </c>
      <c r="Y51" vm="461">
        <f ca="1"/>
        <v>44550</v>
      </c>
      <c r="Z51" vm="462">
        <f ca="1"/>
        <v>1914.15</v>
      </c>
      <c r="AA51" s="31">
        <f t="shared" ca="1" si="5"/>
        <v>-6.0217007069913508E-2</v>
      </c>
      <c r="AC51" vm="463">
        <f ca="1"/>
        <v>43709</v>
      </c>
      <c r="AD51" vm="464">
        <f ca="1"/>
        <v>11474.45</v>
      </c>
      <c r="AE51" s="31">
        <f t="shared" ca="1" si="6"/>
        <v>4.0931667158052409E-2</v>
      </c>
    </row>
    <row r="52" spans="5:31" x14ac:dyDescent="0.35">
      <c r="E52" vm="465">
        <f ca="1"/>
        <v>42660</v>
      </c>
      <c r="F52" vm="466">
        <f ca="1"/>
        <v>8693.0499999999993</v>
      </c>
      <c r="G52" s="31">
        <f t="shared" ca="1" si="0"/>
        <v>1.2774658060908273E-2</v>
      </c>
      <c r="I52" vm="465">
        <f ca="1"/>
        <v>42660</v>
      </c>
      <c r="J52" vm="467">
        <f ca="1"/>
        <v>1151.4918</v>
      </c>
      <c r="K52" s="31">
        <f t="shared" ca="1" si="1"/>
        <v>-4.4997246935115975E-2</v>
      </c>
      <c r="M52" vm="465">
        <f ca="1"/>
        <v>42660</v>
      </c>
      <c r="N52" vm="468">
        <f ca="1"/>
        <v>219.54079999999999</v>
      </c>
      <c r="O52" s="31">
        <f t="shared" ca="1" si="2"/>
        <v>-2.838769690842069E-3</v>
      </c>
      <c r="Q52" vm="465">
        <f ca="1"/>
        <v>42660</v>
      </c>
      <c r="R52" vm="469">
        <f ca="1"/>
        <v>248.73400000000001</v>
      </c>
      <c r="S52" s="31">
        <f t="shared" ca="1" si="3"/>
        <v>2.9382436585023708E-3</v>
      </c>
      <c r="U52" vm="465">
        <f ca="1"/>
        <v>42660</v>
      </c>
      <c r="V52" vm="470">
        <f ca="1"/>
        <v>1621.8797</v>
      </c>
      <c r="W52" s="31">
        <f t="shared" ca="1" si="4"/>
        <v>2.943592691935315E-2</v>
      </c>
      <c r="Y52" vm="471">
        <f ca="1"/>
        <v>44557</v>
      </c>
      <c r="Z52" vm="472">
        <f ca="1"/>
        <v>2130.75</v>
      </c>
      <c r="AA52" s="31">
        <f t="shared" ca="1" si="5"/>
        <v>0.1131572760755426</v>
      </c>
      <c r="AC52" vm="473">
        <f ca="1"/>
        <v>43739</v>
      </c>
      <c r="AD52" vm="474">
        <f ca="1"/>
        <v>11877.45</v>
      </c>
      <c r="AE52" s="31">
        <f t="shared" ca="1" si="6"/>
        <v>3.5121509091939007E-2</v>
      </c>
    </row>
    <row r="53" spans="5:31" x14ac:dyDescent="0.35">
      <c r="E53" vm="475">
        <f ca="1"/>
        <v>42667</v>
      </c>
      <c r="F53" vm="118">
        <f ca="1"/>
        <v>8638</v>
      </c>
      <c r="G53" s="31">
        <f t="shared" ca="1" si="0"/>
        <v>-6.3326450440293058E-3</v>
      </c>
      <c r="I53" vm="475">
        <f ca="1"/>
        <v>42667</v>
      </c>
      <c r="J53" vm="476">
        <f ca="1"/>
        <v>1068.1370999999999</v>
      </c>
      <c r="K53" s="31">
        <f t="shared" ca="1" si="1"/>
        <v>-7.2388444277241115E-2</v>
      </c>
      <c r="M53" vm="475">
        <f ca="1"/>
        <v>42667</v>
      </c>
      <c r="N53" vm="477">
        <f ca="1"/>
        <v>214.66579999999999</v>
      </c>
      <c r="O53" s="31">
        <f t="shared" ca="1" si="2"/>
        <v>-2.2205439717810971E-2</v>
      </c>
      <c r="Q53" vm="475">
        <f ca="1"/>
        <v>42667</v>
      </c>
      <c r="R53" vm="478">
        <f ca="1"/>
        <v>250.39</v>
      </c>
      <c r="S53" s="31">
        <f t="shared" ca="1" si="3"/>
        <v>6.6577146670738774E-3</v>
      </c>
      <c r="U53" vm="475">
        <f ca="1"/>
        <v>42667</v>
      </c>
      <c r="V53" vm="479">
        <f ca="1"/>
        <v>1567.8457000000001</v>
      </c>
      <c r="W53" s="31">
        <f t="shared" ca="1" si="4"/>
        <v>-3.331566453418211E-2</v>
      </c>
      <c r="Y53" vm="480">
        <f ca="1"/>
        <v>44564</v>
      </c>
      <c r="Z53" vm="481">
        <f ca="1"/>
        <v>2062.5500000000002</v>
      </c>
      <c r="AA53" s="31">
        <f t="shared" ca="1" si="5"/>
        <v>-3.2007509093042286E-2</v>
      </c>
      <c r="AC53" vm="482">
        <f ca="1"/>
        <v>43770</v>
      </c>
      <c r="AD53" vm="483">
        <f ca="1"/>
        <v>12056.05</v>
      </c>
      <c r="AE53" s="31">
        <f t="shared" ca="1" si="6"/>
        <v>1.5036897650589909E-2</v>
      </c>
    </row>
    <row r="54" spans="5:31" x14ac:dyDescent="0.35">
      <c r="E54" vm="127">
        <f ca="1"/>
        <v>42675</v>
      </c>
      <c r="F54" vm="484">
        <f ca="1"/>
        <v>8433.75</v>
      </c>
      <c r="G54" s="31">
        <f t="shared" ca="1" si="0"/>
        <v>-2.3645519796249181E-2</v>
      </c>
      <c r="I54" vm="127">
        <f ca="1"/>
        <v>42675</v>
      </c>
      <c r="J54" vm="485">
        <f ca="1"/>
        <v>1040.8347000000001</v>
      </c>
      <c r="K54" s="31">
        <f t="shared" ca="1" si="1"/>
        <v>-2.5560763688481369E-2</v>
      </c>
      <c r="M54" vm="127">
        <f ca="1"/>
        <v>42675</v>
      </c>
      <c r="N54" vm="486">
        <f ca="1"/>
        <v>216.16579999999999</v>
      </c>
      <c r="O54" s="31">
        <f t="shared" ca="1" si="2"/>
        <v>6.9876058505826677E-3</v>
      </c>
      <c r="Q54" vm="127">
        <f ca="1"/>
        <v>42675</v>
      </c>
      <c r="R54" vm="487">
        <f ca="1"/>
        <v>244.2296</v>
      </c>
      <c r="S54" s="31">
        <f t="shared" ca="1" si="3"/>
        <v>-2.4603218978393682E-2</v>
      </c>
      <c r="U54" vm="127">
        <f ca="1"/>
        <v>42675</v>
      </c>
      <c r="V54" vm="488">
        <f ca="1"/>
        <v>1565.2134000000001</v>
      </c>
      <c r="W54" s="31">
        <f t="shared" ca="1" si="4"/>
        <v>-1.6789279710369698E-3</v>
      </c>
      <c r="Y54" vm="489">
        <f ca="1"/>
        <v>44571</v>
      </c>
      <c r="Z54" vm="490">
        <f ca="1"/>
        <v>2072.1</v>
      </c>
      <c r="AA54" s="31">
        <f t="shared" ca="1" si="5"/>
        <v>4.6301907832535516E-3</v>
      </c>
      <c r="AC54" vm="491">
        <f ca="1"/>
        <v>43800</v>
      </c>
      <c r="AD54" vm="492">
        <f ca="1"/>
        <v>12168.45</v>
      </c>
      <c r="AE54" s="31">
        <f t="shared" ca="1" si="6"/>
        <v>9.3231199273395848E-3</v>
      </c>
    </row>
    <row r="55" spans="5:31" x14ac:dyDescent="0.35">
      <c r="E55" vm="493">
        <f ca="1"/>
        <v>42681</v>
      </c>
      <c r="F55" vm="494">
        <f ca="1"/>
        <v>8296.2999999999993</v>
      </c>
      <c r="G55" s="31">
        <f t="shared" ca="1" si="0"/>
        <v>-1.6297613754261198E-2</v>
      </c>
      <c r="I55" vm="493">
        <f ca="1"/>
        <v>42681</v>
      </c>
      <c r="J55" vm="495">
        <f ca="1"/>
        <v>961.92240000000004</v>
      </c>
      <c r="K55" s="31">
        <f t="shared" ca="1" si="1"/>
        <v>-7.5816361618228245E-2</v>
      </c>
      <c r="M55" vm="493">
        <f ca="1"/>
        <v>42681</v>
      </c>
      <c r="N55" vm="496">
        <f ca="1"/>
        <v>180.12430000000001</v>
      </c>
      <c r="O55" s="31">
        <f t="shared" ca="1" si="2"/>
        <v>-0.16673081495777775</v>
      </c>
      <c r="Q55" vm="493">
        <f ca="1"/>
        <v>42681</v>
      </c>
      <c r="R55" vm="497">
        <f ca="1"/>
        <v>225.91409999999999</v>
      </c>
      <c r="S55" s="31">
        <f t="shared" ca="1" si="3"/>
        <v>-7.4992957446599506E-2</v>
      </c>
      <c r="U55" vm="493">
        <f ca="1"/>
        <v>42681</v>
      </c>
      <c r="V55" vm="498">
        <f ca="1"/>
        <v>1446.6164000000001</v>
      </c>
      <c r="W55" s="31">
        <f t="shared" ca="1" si="4"/>
        <v>-7.5770498770327377E-2</v>
      </c>
      <c r="Y55" vm="499">
        <f ca="1"/>
        <v>44578</v>
      </c>
      <c r="Z55" vm="500">
        <f ca="1"/>
        <v>2014.15</v>
      </c>
      <c r="AA55" s="31">
        <f t="shared" ca="1" si="5"/>
        <v>-2.796679696925819E-2</v>
      </c>
      <c r="AC55" vm="501">
        <f ca="1"/>
        <v>43831</v>
      </c>
      <c r="AD55" vm="502">
        <f ca="1"/>
        <v>11962.1</v>
      </c>
      <c r="AE55" s="31">
        <f t="shared" ca="1" si="6"/>
        <v>-1.6957788378963667E-2</v>
      </c>
    </row>
    <row r="56" spans="5:31" x14ac:dyDescent="0.35">
      <c r="E56" vm="503">
        <f ca="1"/>
        <v>42689</v>
      </c>
      <c r="F56" vm="504">
        <f ca="1"/>
        <v>8074.1</v>
      </c>
      <c r="G56" s="31">
        <f t="shared" ca="1" si="0"/>
        <v>-2.6783023757578572E-2</v>
      </c>
      <c r="I56" vm="503">
        <f ca="1"/>
        <v>42689</v>
      </c>
      <c r="J56" vm="505">
        <f ca="1"/>
        <v>905.67049999999995</v>
      </c>
      <c r="K56" s="31">
        <f t="shared" ca="1" si="1"/>
        <v>-5.8478625718665134E-2</v>
      </c>
      <c r="M56" vm="503">
        <f ca="1"/>
        <v>42689</v>
      </c>
      <c r="N56" vm="506">
        <f ca="1"/>
        <v>156.666</v>
      </c>
      <c r="O56" s="31">
        <f t="shared" ca="1" si="2"/>
        <v>-0.13023395510766733</v>
      </c>
      <c r="Q56" vm="503">
        <f ca="1"/>
        <v>42689</v>
      </c>
      <c r="R56" vm="507">
        <f ca="1"/>
        <v>211.87100000000001</v>
      </c>
      <c r="S56" s="31">
        <f t="shared" ca="1" si="3"/>
        <v>-6.2161237390671809E-2</v>
      </c>
      <c r="U56" vm="503">
        <f ca="1"/>
        <v>42689</v>
      </c>
      <c r="V56" vm="508">
        <f ca="1"/>
        <v>1384.0155</v>
      </c>
      <c r="W56" s="31">
        <f t="shared" ca="1" si="4"/>
        <v>-4.3274015143199063E-2</v>
      </c>
      <c r="Y56" vm="509">
        <f ca="1"/>
        <v>44585</v>
      </c>
      <c r="Z56" vm="510">
        <f ca="1"/>
        <v>1959.35</v>
      </c>
      <c r="AA56" s="31">
        <f t="shared" ca="1" si="5"/>
        <v>-2.7207506888762056E-2</v>
      </c>
      <c r="AC56" vm="511">
        <f ca="1"/>
        <v>43862</v>
      </c>
      <c r="AD56" vm="512">
        <f ca="1"/>
        <v>11201.75</v>
      </c>
      <c r="AE56" s="31">
        <f t="shared" ca="1" si="6"/>
        <v>-6.3563253943705544E-2</v>
      </c>
    </row>
    <row r="57" spans="5:31" x14ac:dyDescent="0.35">
      <c r="E57" vm="513">
        <f ca="1"/>
        <v>42695</v>
      </c>
      <c r="F57" vm="514">
        <f ca="1"/>
        <v>8114.3</v>
      </c>
      <c r="G57" s="31">
        <f t="shared" ca="1" si="0"/>
        <v>4.9788830953294561E-3</v>
      </c>
      <c r="I57" vm="513">
        <f ca="1"/>
        <v>42695</v>
      </c>
      <c r="J57" vm="515">
        <f ca="1"/>
        <v>943.50450000000001</v>
      </c>
      <c r="K57" s="31">
        <f t="shared" ca="1" si="1"/>
        <v>4.1774574748763449E-2</v>
      </c>
      <c r="M57" vm="513">
        <f ca="1"/>
        <v>42695</v>
      </c>
      <c r="N57" vm="516">
        <f ca="1"/>
        <v>183.54089999999999</v>
      </c>
      <c r="O57" s="31">
        <f t="shared" ca="1" si="2"/>
        <v>0.17154264486231852</v>
      </c>
      <c r="Q57" vm="513">
        <f ca="1"/>
        <v>42695</v>
      </c>
      <c r="R57" vm="517">
        <f ca="1"/>
        <v>227.9675</v>
      </c>
      <c r="S57" s="31">
        <f t="shared" ca="1" si="3"/>
        <v>7.5973115716638784E-2</v>
      </c>
      <c r="U57" vm="513">
        <f ca="1"/>
        <v>42695</v>
      </c>
      <c r="V57" vm="518">
        <f ca="1"/>
        <v>1361.2819999999999</v>
      </c>
      <c r="W57" s="31">
        <f t="shared" ca="1" si="4"/>
        <v>-1.6425755347393212E-2</v>
      </c>
      <c r="Y57" vm="519">
        <f ca="1"/>
        <v>44592</v>
      </c>
      <c r="Z57" vm="520">
        <f ca="1"/>
        <v>1977.55</v>
      </c>
      <c r="AA57" s="31">
        <f t="shared" ca="1" si="5"/>
        <v>9.2887947533621951E-3</v>
      </c>
      <c r="AC57" vm="521">
        <f ca="1"/>
        <v>43891</v>
      </c>
      <c r="AD57" vm="522">
        <f ca="1"/>
        <v>8597.75</v>
      </c>
      <c r="AE57" s="31">
        <f t="shared" ca="1" si="6"/>
        <v>-0.23246367755038277</v>
      </c>
    </row>
    <row r="58" spans="5:31" x14ac:dyDescent="0.35">
      <c r="E58" vm="523">
        <f ca="1"/>
        <v>42702</v>
      </c>
      <c r="F58" vm="524">
        <f ca="1"/>
        <v>8086.8</v>
      </c>
      <c r="G58" s="31">
        <f t="shared" ca="1" si="0"/>
        <v>-3.3890785403546397E-3</v>
      </c>
      <c r="I58" vm="523">
        <f ca="1"/>
        <v>42702</v>
      </c>
      <c r="J58" vm="525">
        <f ca="1"/>
        <v>903.97339999999997</v>
      </c>
      <c r="K58" s="31">
        <f t="shared" ca="1" si="1"/>
        <v>-4.1898157348481124E-2</v>
      </c>
      <c r="M58" vm="523">
        <f ca="1"/>
        <v>42702</v>
      </c>
      <c r="N58" vm="526">
        <f ca="1"/>
        <v>187.66589999999999</v>
      </c>
      <c r="O58" s="31">
        <f t="shared" ca="1" si="2"/>
        <v>2.2474554717776707E-2</v>
      </c>
      <c r="Q58" vm="523">
        <f ca="1"/>
        <v>42702</v>
      </c>
      <c r="R58" vm="527">
        <f ca="1"/>
        <v>218.99189999999999</v>
      </c>
      <c r="S58" s="31">
        <f t="shared" ca="1" si="3"/>
        <v>-3.9372278943270445E-2</v>
      </c>
      <c r="U58" vm="523">
        <f ca="1"/>
        <v>42702</v>
      </c>
      <c r="V58" vm="528">
        <f ca="1"/>
        <v>1339.2184999999999</v>
      </c>
      <c r="W58" s="31">
        <f t="shared" ca="1" si="4"/>
        <v>-1.6207883451040961E-2</v>
      </c>
      <c r="Y58" vm="529">
        <f ca="1"/>
        <v>44599</v>
      </c>
      <c r="Z58" vm="530">
        <f ca="1"/>
        <v>1933.65</v>
      </c>
      <c r="AA58" s="31">
        <f t="shared" ca="1" si="5"/>
        <v>-2.2199185861292992E-2</v>
      </c>
      <c r="AC58" vm="531">
        <f ca="1"/>
        <v>43922</v>
      </c>
      <c r="AD58" vm="532">
        <f ca="1"/>
        <v>9859.9</v>
      </c>
      <c r="AE58" s="31">
        <f t="shared" ca="1" si="6"/>
        <v>0.14680003489284976</v>
      </c>
    </row>
    <row r="59" spans="5:31" x14ac:dyDescent="0.35">
      <c r="E59" vm="533">
        <f ca="1"/>
        <v>42709</v>
      </c>
      <c r="F59" vm="534">
        <f ca="1"/>
        <v>8261.75</v>
      </c>
      <c r="G59" s="31">
        <f t="shared" ca="1" si="0"/>
        <v>2.1634020873522175E-2</v>
      </c>
      <c r="I59" vm="533">
        <f ca="1"/>
        <v>42709</v>
      </c>
      <c r="J59" vm="535">
        <f ca="1"/>
        <v>940.01059999999995</v>
      </c>
      <c r="K59" s="31">
        <f t="shared" ca="1" si="1"/>
        <v>3.9865332320619062E-2</v>
      </c>
      <c r="M59" vm="533">
        <f ca="1"/>
        <v>42709</v>
      </c>
      <c r="N59" vm="536">
        <f ca="1"/>
        <v>183.62430000000001</v>
      </c>
      <c r="O59" s="31">
        <f t="shared" ca="1" si="2"/>
        <v>-2.1536144819064074E-2</v>
      </c>
      <c r="Q59" vm="533">
        <f ca="1"/>
        <v>42709</v>
      </c>
      <c r="R59" vm="537">
        <f ca="1"/>
        <v>224.95359999999999</v>
      </c>
      <c r="S59" s="31">
        <f t="shared" ca="1" si="3"/>
        <v>2.7223381321409557E-2</v>
      </c>
      <c r="U59" vm="533">
        <f ca="1"/>
        <v>42709</v>
      </c>
      <c r="V59" vm="538">
        <f ca="1"/>
        <v>1391.1466</v>
      </c>
      <c r="W59" s="31">
        <f t="shared" ca="1" si="4"/>
        <v>3.8774927317685615E-2</v>
      </c>
      <c r="Y59" vm="539">
        <f ca="1"/>
        <v>44606</v>
      </c>
      <c r="Z59" vm="540">
        <f ca="1"/>
        <v>1760.2</v>
      </c>
      <c r="AA59" s="31">
        <f t="shared" ca="1" si="5"/>
        <v>-8.9700824864892836E-2</v>
      </c>
      <c r="AC59" vm="541">
        <f ca="1"/>
        <v>43952</v>
      </c>
      <c r="AD59" vm="542">
        <f ca="1"/>
        <v>9580.2999999999993</v>
      </c>
      <c r="AE59" s="31">
        <f t="shared" ca="1" si="6"/>
        <v>-2.8357285570847601E-2</v>
      </c>
    </row>
    <row r="60" spans="5:31" x14ac:dyDescent="0.35">
      <c r="E60" vm="543">
        <f ca="1"/>
        <v>42716</v>
      </c>
      <c r="F60" vm="544">
        <f ca="1"/>
        <v>8139.45</v>
      </c>
      <c r="G60" s="31">
        <f t="shared" ca="1" si="0"/>
        <v>-1.480315913698671E-2</v>
      </c>
      <c r="I60" vm="543">
        <f ca="1"/>
        <v>42716</v>
      </c>
      <c r="J60" vm="545">
        <f ca="1"/>
        <v>899.33150000000001</v>
      </c>
      <c r="K60" s="31">
        <f t="shared" ca="1" si="1"/>
        <v>-4.3275150301496534E-2</v>
      </c>
      <c r="M60" vm="543">
        <f ca="1"/>
        <v>42716</v>
      </c>
      <c r="N60" vm="546">
        <f ca="1"/>
        <v>167.99930000000001</v>
      </c>
      <c r="O60" s="31">
        <f t="shared" ca="1" si="2"/>
        <v>-8.5092223632710962E-2</v>
      </c>
      <c r="Q60" vm="543">
        <f ca="1"/>
        <v>42716</v>
      </c>
      <c r="R60" vm="547">
        <f ca="1"/>
        <v>225.1523</v>
      </c>
      <c r="S60" s="31">
        <f t="shared" ca="1" si="3"/>
        <v>8.8329326581138012E-4</v>
      </c>
      <c r="U60" vm="543">
        <f ca="1"/>
        <v>42716</v>
      </c>
      <c r="V60" vm="548">
        <f ca="1"/>
        <v>1335.9639999999999</v>
      </c>
      <c r="W60" s="31">
        <f t="shared" ca="1" si="4"/>
        <v>-3.9666991243050953E-2</v>
      </c>
      <c r="Y60" vm="549">
        <f ca="1"/>
        <v>44613</v>
      </c>
      <c r="Z60" vm="550">
        <f ca="1"/>
        <v>1747.5</v>
      </c>
      <c r="AA60" s="31">
        <f t="shared" ca="1" si="5"/>
        <v>-7.2150891944097184E-3</v>
      </c>
      <c r="AC60" vm="551">
        <f ca="1"/>
        <v>43983</v>
      </c>
      <c r="AD60" vm="552">
        <f ca="1"/>
        <v>10302.1</v>
      </c>
      <c r="AE60" s="31">
        <f t="shared" ca="1" si="6"/>
        <v>7.5342108284709441E-2</v>
      </c>
    </row>
    <row r="61" spans="5:31" x14ac:dyDescent="0.35">
      <c r="E61" vm="553">
        <f ca="1"/>
        <v>42723</v>
      </c>
      <c r="F61" vm="554">
        <f ca="1"/>
        <v>7985.75</v>
      </c>
      <c r="G61" s="31">
        <f t="shared" ca="1" si="0"/>
        <v>-1.8883339783400621E-2</v>
      </c>
      <c r="I61" vm="553">
        <f ca="1"/>
        <v>42723</v>
      </c>
      <c r="J61" vm="555">
        <f ca="1"/>
        <v>872.22879999999998</v>
      </c>
      <c r="K61" s="31">
        <f t="shared" ca="1" si="1"/>
        <v>-3.0136495830514143E-2</v>
      </c>
      <c r="M61" vm="553">
        <f ca="1"/>
        <v>42723</v>
      </c>
      <c r="N61" vm="556">
        <f ca="1"/>
        <v>168.416</v>
      </c>
      <c r="O61" s="31">
        <f t="shared" ca="1" si="2"/>
        <v>2.4803674777216234E-3</v>
      </c>
      <c r="Q61" vm="553">
        <f ca="1"/>
        <v>42723</v>
      </c>
      <c r="R61" vm="557">
        <f ca="1"/>
        <v>215.64670000000001</v>
      </c>
      <c r="S61" s="31">
        <f t="shared" ca="1" si="3"/>
        <v>-4.2218533854639695E-2</v>
      </c>
      <c r="U61" vm="553">
        <f ca="1"/>
        <v>42723</v>
      </c>
      <c r="V61" vm="558">
        <f ca="1"/>
        <v>1313.5655999999999</v>
      </c>
      <c r="W61" s="31">
        <f t="shared" ca="1" si="4"/>
        <v>-1.6765721232009256E-2</v>
      </c>
      <c r="Y61" vm="559">
        <f ca="1"/>
        <v>44620</v>
      </c>
      <c r="Z61" vm="560">
        <f ca="1"/>
        <v>1648.1</v>
      </c>
      <c r="AA61" s="31">
        <f t="shared" ca="1" si="5"/>
        <v>-5.6881258941344881E-2</v>
      </c>
      <c r="AC61" vm="561">
        <f ca="1"/>
        <v>44013</v>
      </c>
      <c r="AD61" vm="562">
        <f ca="1"/>
        <v>11073.45</v>
      </c>
      <c r="AE61" s="31">
        <f t="shared" ca="1" si="6"/>
        <v>7.4873084128478595E-2</v>
      </c>
    </row>
    <row r="62" spans="5:31" x14ac:dyDescent="0.35">
      <c r="E62" vm="563">
        <f ca="1"/>
        <v>42730</v>
      </c>
      <c r="F62" vm="138">
        <f ca="1"/>
        <v>8185.8</v>
      </c>
      <c r="G62" s="31">
        <f t="shared" ca="1" si="0"/>
        <v>2.5050871865510471E-2</v>
      </c>
      <c r="I62" vm="563">
        <f ca="1"/>
        <v>42730</v>
      </c>
      <c r="J62" vm="564">
        <f ca="1"/>
        <v>889.79819999999995</v>
      </c>
      <c r="K62" s="31">
        <f t="shared" ca="1" si="1"/>
        <v>2.0143109239227019E-2</v>
      </c>
      <c r="M62" vm="563">
        <f ca="1"/>
        <v>42730</v>
      </c>
      <c r="N62" vm="565">
        <f ca="1"/>
        <v>175.45760000000001</v>
      </c>
      <c r="O62" s="31">
        <f t="shared" ca="1" si="2"/>
        <v>4.1810754322629817E-2</v>
      </c>
      <c r="Q62" vm="563">
        <f ca="1"/>
        <v>42730</v>
      </c>
      <c r="R62" vm="566">
        <f ca="1"/>
        <v>211.9041</v>
      </c>
      <c r="S62" s="31">
        <f t="shared" ca="1" si="3"/>
        <v>-1.7355238916245908E-2</v>
      </c>
      <c r="U62" vm="563">
        <f ca="1"/>
        <v>42730</v>
      </c>
      <c r="V62" vm="567">
        <f ca="1"/>
        <v>1341.8030000000001</v>
      </c>
      <c r="W62" s="31">
        <f t="shared" ca="1" si="4"/>
        <v>2.1496756614211021E-2</v>
      </c>
      <c r="Y62" vm="568">
        <f ca="1"/>
        <v>44627</v>
      </c>
      <c r="Z62" vm="569">
        <f ca="1"/>
        <v>1640.7</v>
      </c>
      <c r="AA62" s="31">
        <f t="shared" ca="1" si="5"/>
        <v>-4.4900188095381433E-3</v>
      </c>
      <c r="AC62" vm="570">
        <f ca="1"/>
        <v>44044</v>
      </c>
      <c r="AD62" vm="571">
        <f ca="1"/>
        <v>11387.5</v>
      </c>
      <c r="AE62" s="31">
        <f t="shared" ca="1" si="6"/>
        <v>2.8360628349791472E-2</v>
      </c>
    </row>
    <row r="63" spans="5:31" x14ac:dyDescent="0.35">
      <c r="E63" vm="572">
        <f ca="1"/>
        <v>42737</v>
      </c>
      <c r="F63" vm="573">
        <f ca="1"/>
        <v>8243.7999999999993</v>
      </c>
      <c r="G63" s="31">
        <f t="shared" ca="1" si="0"/>
        <v>7.0854406411100523E-3</v>
      </c>
      <c r="I63" vm="572">
        <f ca="1"/>
        <v>42737</v>
      </c>
      <c r="J63" vm="574">
        <f ca="1"/>
        <v>926.08489999999995</v>
      </c>
      <c r="K63" s="31">
        <f t="shared" ca="1" si="1"/>
        <v>4.0780819740925622E-2</v>
      </c>
      <c r="M63" vm="572">
        <f ca="1"/>
        <v>42737</v>
      </c>
      <c r="N63" vm="575">
        <f ca="1"/>
        <v>182.91589999999999</v>
      </c>
      <c r="O63" s="31">
        <f t="shared" ca="1" si="2"/>
        <v>4.250770556533312E-2</v>
      </c>
      <c r="Q63" vm="572">
        <f ca="1"/>
        <v>42737</v>
      </c>
      <c r="R63" vm="576">
        <f ca="1"/>
        <v>223.62880000000001</v>
      </c>
      <c r="S63" s="31">
        <f t="shared" ca="1" si="3"/>
        <v>5.5330217773039925E-2</v>
      </c>
      <c r="U63" vm="572">
        <f ca="1"/>
        <v>42737</v>
      </c>
      <c r="V63" vm="577">
        <f ca="1"/>
        <v>1348.7427</v>
      </c>
      <c r="W63" s="31">
        <f t="shared" ca="1" si="4"/>
        <v>5.1719216606311846E-3</v>
      </c>
      <c r="Y63" vm="578">
        <f ca="1"/>
        <v>44634</v>
      </c>
      <c r="Z63" vm="579">
        <f ca="1"/>
        <v>1636.7</v>
      </c>
      <c r="AA63" s="31">
        <f t="shared" ca="1" si="5"/>
        <v>-2.4379837874077825E-3</v>
      </c>
      <c r="AC63" vm="580">
        <f ca="1"/>
        <v>44075</v>
      </c>
      <c r="AD63" vm="581">
        <f ca="1"/>
        <v>11247.55</v>
      </c>
      <c r="AE63" s="31">
        <f t="shared" ca="1" si="6"/>
        <v>-1.2289791437980258E-2</v>
      </c>
    </row>
    <row r="64" spans="5:31" x14ac:dyDescent="0.35">
      <c r="E64" vm="582">
        <f ca="1"/>
        <v>42744</v>
      </c>
      <c r="F64" vm="583">
        <f ca="1"/>
        <v>8400.35</v>
      </c>
      <c r="G64" s="31">
        <f t="shared" ca="1" si="0"/>
        <v>1.8990028870181419E-2</v>
      </c>
      <c r="I64" vm="582">
        <f ca="1"/>
        <v>42744</v>
      </c>
      <c r="J64" vm="584">
        <f ca="1"/>
        <v>931.22590000000002</v>
      </c>
      <c r="K64" s="31">
        <f t="shared" ca="1" si="1"/>
        <v>5.5513268815852168E-3</v>
      </c>
      <c r="M64" vm="582">
        <f ca="1"/>
        <v>42744</v>
      </c>
      <c r="N64" vm="585">
        <f ca="1"/>
        <v>178.33260000000001</v>
      </c>
      <c r="O64" s="31">
        <f t="shared" ca="1" si="2"/>
        <v>-2.5056870397816566E-2</v>
      </c>
      <c r="Q64" vm="582">
        <f ca="1"/>
        <v>42744</v>
      </c>
      <c r="R64" vm="586">
        <f ca="1"/>
        <v>223.2313</v>
      </c>
      <c r="S64" s="31">
        <f t="shared" ca="1" si="3"/>
        <v>-1.7774991414344354E-3</v>
      </c>
      <c r="U64" vm="582">
        <f ca="1"/>
        <v>42744</v>
      </c>
      <c r="V64" vm="587">
        <f ca="1"/>
        <v>1300.9784</v>
      </c>
      <c r="W64" s="31">
        <f t="shared" ca="1" si="4"/>
        <v>-3.5413945150546522E-2</v>
      </c>
      <c r="Y64" vm="588">
        <f ca="1"/>
        <v>44641</v>
      </c>
      <c r="Z64" vm="589">
        <f ca="1"/>
        <v>1531.4</v>
      </c>
      <c r="AA64" s="31">
        <f t="shared" ca="1" si="5"/>
        <v>-6.4336775218427289E-2</v>
      </c>
      <c r="AC64" vm="590">
        <f ca="1"/>
        <v>44105</v>
      </c>
      <c r="AD64" vm="591">
        <f ca="1"/>
        <v>11642.4</v>
      </c>
      <c r="AE64" s="31">
        <f t="shared" ca="1" si="6"/>
        <v>3.5105422958777721E-2</v>
      </c>
    </row>
    <row r="65" spans="5:31" x14ac:dyDescent="0.35">
      <c r="E65" vm="592">
        <f ca="1"/>
        <v>42751</v>
      </c>
      <c r="F65" vm="593">
        <f ca="1"/>
        <v>8349.35</v>
      </c>
      <c r="G65" s="31">
        <f t="shared" ca="1" si="0"/>
        <v>-6.0711756057783006E-3</v>
      </c>
      <c r="I65" vm="592">
        <f ca="1"/>
        <v>42751</v>
      </c>
      <c r="J65" vm="594">
        <f ca="1"/>
        <v>964.11850000000004</v>
      </c>
      <c r="K65" s="31">
        <f t="shared" ca="1" si="1"/>
        <v>3.5321826852109606E-2</v>
      </c>
      <c r="M65" vm="592">
        <f ca="1"/>
        <v>42751</v>
      </c>
      <c r="N65" vm="595">
        <f ca="1"/>
        <v>175.58260000000001</v>
      </c>
      <c r="O65" s="31">
        <f t="shared" ca="1" si="2"/>
        <v>-1.5420624159576013E-2</v>
      </c>
      <c r="Q65" vm="592">
        <f ca="1"/>
        <v>42751</v>
      </c>
      <c r="R65" vm="596">
        <f ca="1"/>
        <v>220.87979999999999</v>
      </c>
      <c r="S65" s="31">
        <f t="shared" ca="1" si="3"/>
        <v>-1.05339170627059E-2</v>
      </c>
      <c r="U65" vm="592">
        <f ca="1"/>
        <v>42751</v>
      </c>
      <c r="V65" vm="597">
        <f ca="1"/>
        <v>1358.2189000000001</v>
      </c>
      <c r="W65" s="31">
        <f t="shared" ca="1" si="4"/>
        <v>4.3998040244173309E-2</v>
      </c>
      <c r="Y65" vm="598">
        <f ca="1"/>
        <v>44648</v>
      </c>
      <c r="Z65" vm="599">
        <f ca="1"/>
        <v>1616.8</v>
      </c>
      <c r="AA65" s="31">
        <f t="shared" ca="1" si="5"/>
        <v>5.5765965782943683E-2</v>
      </c>
      <c r="AC65" vm="600">
        <f ca="1"/>
        <v>44136</v>
      </c>
      <c r="AD65" vm="601">
        <f ca="1"/>
        <v>12968.95</v>
      </c>
      <c r="AE65" s="31">
        <f t="shared" ca="1" si="6"/>
        <v>0.11394128358414091</v>
      </c>
    </row>
    <row r="66" spans="5:31" x14ac:dyDescent="0.35">
      <c r="E66" vm="602">
        <f ca="1"/>
        <v>42758</v>
      </c>
      <c r="F66" vm="603">
        <f ca="1"/>
        <v>8641.25</v>
      </c>
      <c r="G66" s="31">
        <f t="shared" ca="1" si="0"/>
        <v>3.4960805332151512E-2</v>
      </c>
      <c r="I66" vm="602">
        <f ca="1"/>
        <v>42758</v>
      </c>
      <c r="J66" vm="604">
        <f ca="1"/>
        <v>967.41279999999995</v>
      </c>
      <c r="K66" s="31">
        <f t="shared" ca="1" si="1"/>
        <v>3.4169036275104592E-3</v>
      </c>
      <c r="M66" vm="602">
        <f ca="1"/>
        <v>42758</v>
      </c>
      <c r="N66" vm="605">
        <f ca="1"/>
        <v>175.74930000000001</v>
      </c>
      <c r="O66" s="31">
        <f t="shared" ca="1" si="2"/>
        <v>9.4941070470522249E-4</v>
      </c>
      <c r="Q66" vm="602">
        <f ca="1"/>
        <v>42758</v>
      </c>
      <c r="R66" vm="606">
        <f ca="1"/>
        <v>229.0274</v>
      </c>
      <c r="S66" s="31">
        <f t="shared" ca="1" si="3"/>
        <v>3.6887030864750869E-2</v>
      </c>
      <c r="U66" vm="602">
        <f ca="1"/>
        <v>42758</v>
      </c>
      <c r="V66" vm="607">
        <f ca="1"/>
        <v>1373.8692000000001</v>
      </c>
      <c r="W66" s="31">
        <f t="shared" ca="1" si="4"/>
        <v>1.1522663982955983E-2</v>
      </c>
      <c r="Y66" vm="608">
        <f ca="1"/>
        <v>44655</v>
      </c>
      <c r="Z66" vm="609">
        <f ca="1"/>
        <v>1673.65</v>
      </c>
      <c r="AA66" s="31">
        <f t="shared" ca="1" si="5"/>
        <v>3.5162048490846143E-2</v>
      </c>
      <c r="AC66" vm="610">
        <f ca="1"/>
        <v>44166</v>
      </c>
      <c r="AD66" vm="611">
        <f ca="1"/>
        <v>13981.75</v>
      </c>
      <c r="AE66" s="31">
        <f t="shared" ca="1" si="6"/>
        <v>7.8094217342190353E-2</v>
      </c>
    </row>
    <row r="67" spans="5:31" x14ac:dyDescent="0.35">
      <c r="E67" vm="612">
        <f ca="1"/>
        <v>42765</v>
      </c>
      <c r="F67" vm="613">
        <f ca="1"/>
        <v>8740.9500000000007</v>
      </c>
      <c r="G67" s="31">
        <f t="shared" ca="1" si="0"/>
        <v>1.1537682626934886E-2</v>
      </c>
      <c r="I67" vm="612">
        <f ca="1"/>
        <v>42765</v>
      </c>
      <c r="J67" vm="614">
        <f ca="1"/>
        <v>983.6345</v>
      </c>
      <c r="K67" s="31">
        <f t="shared" ca="1" si="1"/>
        <v>1.6768126284870455E-2</v>
      </c>
      <c r="M67" vm="612">
        <f ca="1"/>
        <v>42765</v>
      </c>
      <c r="N67" vm="615">
        <f ca="1"/>
        <v>186.04089999999999</v>
      </c>
      <c r="O67" s="31">
        <f t="shared" ca="1" si="2"/>
        <v>5.8558412465938625E-2</v>
      </c>
      <c r="Q67" vm="612">
        <f ca="1"/>
        <v>42765</v>
      </c>
      <c r="R67" vm="616">
        <f ca="1"/>
        <v>235.38650000000001</v>
      </c>
      <c r="S67" s="31">
        <f t="shared" ca="1" si="3"/>
        <v>2.7765673452172068E-2</v>
      </c>
      <c r="U67" vm="612">
        <f ca="1"/>
        <v>42765</v>
      </c>
      <c r="V67" vm="617">
        <f ca="1"/>
        <v>1447.2384999999999</v>
      </c>
      <c r="W67" s="31">
        <f t="shared" ca="1" si="4"/>
        <v>5.3403409873370666E-2</v>
      </c>
      <c r="Y67" vm="618">
        <f ca="1"/>
        <v>44662</v>
      </c>
      <c r="Z67" vm="619">
        <f ca="1"/>
        <v>1621.8</v>
      </c>
      <c r="AA67" s="31">
        <f t="shared" ca="1" si="5"/>
        <v>-3.0980192991366229E-2</v>
      </c>
      <c r="AC67" vm="620">
        <f ca="1"/>
        <v>44197</v>
      </c>
      <c r="AD67" vm="621">
        <f ca="1"/>
        <v>13634.6</v>
      </c>
      <c r="AE67" s="31">
        <f t="shared" ca="1" si="6"/>
        <v>-2.4828794678777633E-2</v>
      </c>
    </row>
    <row r="68" spans="5:31" x14ac:dyDescent="0.35">
      <c r="E68" vm="622">
        <f ca="1"/>
        <v>42772</v>
      </c>
      <c r="F68" vm="623">
        <f ca="1"/>
        <v>8793.5499999999993</v>
      </c>
      <c r="G68" s="31">
        <f t="shared" ca="1" si="0"/>
        <v>6.0176525434876282E-3</v>
      </c>
      <c r="I68" vm="622">
        <f ca="1"/>
        <v>42772</v>
      </c>
      <c r="J68" vm="624">
        <f ca="1"/>
        <v>990.97170000000006</v>
      </c>
      <c r="K68" s="31">
        <f t="shared" ca="1" si="1"/>
        <v>7.4592747611028631E-3</v>
      </c>
      <c r="M68" vm="622">
        <f ca="1"/>
        <v>42772</v>
      </c>
      <c r="N68" vm="625">
        <f ca="1"/>
        <v>191.3742</v>
      </c>
      <c r="O68" s="31">
        <f t="shared" ca="1" si="2"/>
        <v>2.8667352179010175E-2</v>
      </c>
      <c r="Q68" vm="622">
        <f ca="1"/>
        <v>42772</v>
      </c>
      <c r="R68" vm="626">
        <f ca="1"/>
        <v>237.0094</v>
      </c>
      <c r="S68" s="31">
        <f t="shared" ca="1" si="3"/>
        <v>6.894618000607533E-3</v>
      </c>
      <c r="U68" vm="622">
        <f ca="1"/>
        <v>42772</v>
      </c>
      <c r="V68" vm="627">
        <f ca="1"/>
        <v>1430.0568000000001</v>
      </c>
      <c r="W68" s="31">
        <f t="shared" ca="1" si="4"/>
        <v>-1.1872058406406261E-2</v>
      </c>
      <c r="Y68" vm="628">
        <f ca="1"/>
        <v>44669</v>
      </c>
      <c r="Z68" vm="629">
        <f ca="1"/>
        <v>1556.9</v>
      </c>
      <c r="AA68" s="31">
        <f t="shared" ca="1" si="5"/>
        <v>-4.0017264767542193E-2</v>
      </c>
      <c r="AC68" vm="7">
        <f ca="1"/>
        <v>44228</v>
      </c>
      <c r="AD68" vm="630">
        <f ca="1"/>
        <v>14529.15</v>
      </c>
      <c r="AE68" s="31">
        <f t="shared" ca="1" si="6"/>
        <v>6.5608818740557018E-2</v>
      </c>
    </row>
    <row r="69" spans="5:31" x14ac:dyDescent="0.35">
      <c r="E69" vm="631">
        <f ca="1"/>
        <v>42779</v>
      </c>
      <c r="F69" vm="632">
        <f ca="1"/>
        <v>8821.7000000000007</v>
      </c>
      <c r="G69" s="31">
        <f t="shared" ca="1" si="0"/>
        <v>3.2012099777680714E-3</v>
      </c>
      <c r="I69" vm="631">
        <f ca="1"/>
        <v>42779</v>
      </c>
      <c r="J69" vm="633">
        <f ca="1"/>
        <v>959.27700000000004</v>
      </c>
      <c r="K69" s="31">
        <f t="shared" ca="1" si="1"/>
        <v>-3.1983456237953067E-2</v>
      </c>
      <c r="M69" vm="631">
        <f ca="1"/>
        <v>42779</v>
      </c>
      <c r="N69" vm="634">
        <f ca="1"/>
        <v>186.33260000000001</v>
      </c>
      <c r="O69" s="31">
        <f t="shared" ca="1" si="2"/>
        <v>-2.6344198956808174E-2</v>
      </c>
      <c r="Q69" vm="631">
        <f ca="1"/>
        <v>42779</v>
      </c>
      <c r="R69" vm="635">
        <f ca="1"/>
        <v>230.7165</v>
      </c>
      <c r="S69" s="31">
        <f t="shared" ca="1" si="3"/>
        <v>-2.6551267586855221E-2</v>
      </c>
      <c r="U69" vm="631">
        <f ca="1"/>
        <v>42779</v>
      </c>
      <c r="V69" vm="636">
        <f ca="1"/>
        <v>1424.4093</v>
      </c>
      <c r="W69" s="31">
        <f t="shared" ca="1" si="4"/>
        <v>-3.9491438382027733E-3</v>
      </c>
      <c r="Y69" vm="637">
        <f ca="1"/>
        <v>44676</v>
      </c>
      <c r="Z69" vm="638">
        <f ca="1"/>
        <v>1556</v>
      </c>
      <c r="AA69" s="31">
        <f t="shared" ca="1" si="5"/>
        <v>-5.7807180936486624E-4</v>
      </c>
      <c r="AC69" vm="47">
        <f ca="1"/>
        <v>44256</v>
      </c>
      <c r="AD69" vm="639">
        <f ca="1"/>
        <v>14690.7</v>
      </c>
      <c r="AE69" s="31">
        <f t="shared" ca="1" si="6"/>
        <v>1.111902623346861E-2</v>
      </c>
    </row>
    <row r="70" spans="5:31" x14ac:dyDescent="0.35">
      <c r="E70" vm="640">
        <f ca="1"/>
        <v>42786</v>
      </c>
      <c r="F70" vm="641">
        <f ca="1"/>
        <v>8939.5</v>
      </c>
      <c r="G70" s="31">
        <f t="shared" ca="1" si="0"/>
        <v>1.3353435278914416E-2</v>
      </c>
      <c r="I70" vm="640">
        <f ca="1"/>
        <v>42786</v>
      </c>
      <c r="J70" vm="642">
        <f ca="1"/>
        <v>1007.0436999999999</v>
      </c>
      <c r="K70" s="31">
        <f t="shared" ca="1" si="1"/>
        <v>4.9794480634894667E-2</v>
      </c>
      <c r="M70" vm="640">
        <f ca="1"/>
        <v>42786</v>
      </c>
      <c r="N70" vm="643">
        <f ca="1"/>
        <v>192.54089999999999</v>
      </c>
      <c r="O70" s="31">
        <f t="shared" ca="1" si="2"/>
        <v>3.3318377997194171E-2</v>
      </c>
      <c r="Q70" vm="640">
        <f ca="1"/>
        <v>42786</v>
      </c>
      <c r="R70" vm="644">
        <f ca="1"/>
        <v>242.20930000000001</v>
      </c>
      <c r="S70" s="31">
        <f t="shared" ca="1" si="3"/>
        <v>4.9813515721675916E-2</v>
      </c>
      <c r="U70" vm="640">
        <f ca="1"/>
        <v>42786</v>
      </c>
      <c r="V70" vm="645">
        <f ca="1"/>
        <v>1449.4401</v>
      </c>
      <c r="W70" s="31">
        <f t="shared" ca="1" si="4"/>
        <v>1.7572758054865245E-2</v>
      </c>
      <c r="Y70" vm="646">
        <f ca="1"/>
        <v>44683</v>
      </c>
      <c r="Z70" vm="647">
        <f ca="1"/>
        <v>1490.95</v>
      </c>
      <c r="AA70" s="31">
        <f t="shared" ca="1" si="5"/>
        <v>-4.1805912596400985E-2</v>
      </c>
      <c r="AC70" vm="648">
        <f ca="1"/>
        <v>44287</v>
      </c>
      <c r="AD70" vm="649">
        <f ca="1"/>
        <v>14631.1</v>
      </c>
      <c r="AE70" s="31">
        <f t="shared" ca="1" si="6"/>
        <v>-4.0569884348601315E-3</v>
      </c>
    </row>
    <row r="71" spans="5:31" x14ac:dyDescent="0.35">
      <c r="E71" vm="650">
        <f ca="1"/>
        <v>42793</v>
      </c>
      <c r="F71" vm="651">
        <f ca="1"/>
        <v>8897.5499999999993</v>
      </c>
      <c r="G71" s="31">
        <f t="shared" ref="G71:G134" ca="1" si="7">F71/F70-1</f>
        <v>-4.6926561888249729E-3</v>
      </c>
      <c r="I71" vm="650">
        <f ca="1"/>
        <v>42793</v>
      </c>
      <c r="J71" vm="652">
        <f ca="1"/>
        <v>1012.7338</v>
      </c>
      <c r="K71" s="31">
        <f t="shared" ref="K71:K134" ca="1" si="8">J71/J70-1</f>
        <v>5.6503009750221711E-3</v>
      </c>
      <c r="M71" vm="650">
        <f ca="1"/>
        <v>42793</v>
      </c>
      <c r="N71" vm="653">
        <f ca="1"/>
        <v>187.58260000000001</v>
      </c>
      <c r="O71" s="31">
        <f t="shared" ref="O71:O134" ca="1" si="9">N71/N70-1</f>
        <v>-2.5751931148135121E-2</v>
      </c>
      <c r="Q71" vm="650">
        <f ca="1"/>
        <v>42793</v>
      </c>
      <c r="R71" vm="654">
        <f ca="1"/>
        <v>234.02860000000001</v>
      </c>
      <c r="S71" s="31">
        <f t="shared" ref="S71:S134" ca="1" si="10">R71/R70-1</f>
        <v>-3.3775333977679622E-2</v>
      </c>
      <c r="U71" vm="650">
        <f ca="1"/>
        <v>42793</v>
      </c>
      <c r="V71" vm="655">
        <f ca="1"/>
        <v>1477.1510000000001</v>
      </c>
      <c r="W71" s="31">
        <f t="shared" ref="W71:W134" ca="1" si="11">V71/V70-1</f>
        <v>1.9118347836519778E-2</v>
      </c>
      <c r="Y71" vm="656">
        <f ca="1"/>
        <v>44690</v>
      </c>
      <c r="Z71" vm="657">
        <f ca="1"/>
        <v>1443.85</v>
      </c>
      <c r="AA71" s="31">
        <f t="shared" ref="AA71:AA134" ca="1" si="12">Z71/Z70-1</f>
        <v>-3.15905965994836E-2</v>
      </c>
      <c r="AC71" vm="658">
        <f ca="1"/>
        <v>44317</v>
      </c>
      <c r="AD71" vm="659">
        <f ca="1"/>
        <v>15582.8</v>
      </c>
      <c r="AE71" s="31">
        <f t="shared" ref="AE71:AE134" ca="1" si="13">AD71/AD70-1</f>
        <v>6.5046373820150105E-2</v>
      </c>
    </row>
    <row r="72" spans="5:31" x14ac:dyDescent="0.35">
      <c r="E72" vm="660">
        <f ca="1"/>
        <v>42800</v>
      </c>
      <c r="F72" vm="661">
        <f ca="1"/>
        <v>8934.5499999999993</v>
      </c>
      <c r="G72" s="31">
        <f t="shared" ca="1" si="7"/>
        <v>4.1584481121208494E-3</v>
      </c>
      <c r="I72" vm="660">
        <f ca="1"/>
        <v>42800</v>
      </c>
      <c r="J72" vm="662">
        <f ca="1"/>
        <v>1028.1069</v>
      </c>
      <c r="K72" s="31">
        <f t="shared" ca="1" si="8"/>
        <v>1.5179803419220317E-2</v>
      </c>
      <c r="M72" vm="660">
        <f ca="1"/>
        <v>42800</v>
      </c>
      <c r="N72" vm="663">
        <f ca="1"/>
        <v>186.20760000000001</v>
      </c>
      <c r="O72" s="31">
        <f t="shared" ca="1" si="9"/>
        <v>-7.3301041781060894E-3</v>
      </c>
      <c r="Q72" vm="660">
        <f ca="1"/>
        <v>42800</v>
      </c>
      <c r="R72" vm="664">
        <f ca="1"/>
        <v>238.86410000000001</v>
      </c>
      <c r="S72" s="31">
        <f t="shared" ca="1" si="10"/>
        <v>2.0662004558417157E-2</v>
      </c>
      <c r="U72" vm="660">
        <f ca="1"/>
        <v>42800</v>
      </c>
      <c r="V72" vm="665">
        <f ca="1"/>
        <v>1529.2227</v>
      </c>
      <c r="W72" s="31">
        <f t="shared" ca="1" si="11"/>
        <v>3.5251440103279963E-2</v>
      </c>
      <c r="Y72" vm="666">
        <f ca="1"/>
        <v>44697</v>
      </c>
      <c r="Z72" vm="667">
        <f ca="1"/>
        <v>1620.05</v>
      </c>
      <c r="AA72" s="31">
        <f t="shared" ca="1" si="12"/>
        <v>0.1220348374138589</v>
      </c>
      <c r="AC72" vm="668">
        <f ca="1"/>
        <v>44348</v>
      </c>
      <c r="AD72" vm="669">
        <f ca="1"/>
        <v>15721.5</v>
      </c>
      <c r="AE72" s="31">
        <f t="shared" ca="1" si="13"/>
        <v>8.9008393870164682E-3</v>
      </c>
    </row>
    <row r="73" spans="5:31" x14ac:dyDescent="0.35">
      <c r="E73" vm="670">
        <f ca="1"/>
        <v>42808</v>
      </c>
      <c r="F73" vm="671">
        <f ca="1"/>
        <v>9160.0499999999993</v>
      </c>
      <c r="G73" s="31">
        <f t="shared" ca="1" si="7"/>
        <v>2.5239099898707762E-2</v>
      </c>
      <c r="I73" vm="670">
        <f ca="1"/>
        <v>42808</v>
      </c>
      <c r="J73" vm="672">
        <f ca="1"/>
        <v>1076.1232</v>
      </c>
      <c r="K73" s="31">
        <f t="shared" ca="1" si="8"/>
        <v>4.6703606405131604E-2</v>
      </c>
      <c r="M73" vm="670">
        <f ca="1"/>
        <v>42808</v>
      </c>
      <c r="N73" vm="673">
        <f ca="1"/>
        <v>192.95760000000001</v>
      </c>
      <c r="O73" s="31">
        <f t="shared" ca="1" si="9"/>
        <v>3.6249863056072806E-2</v>
      </c>
      <c r="Q73" vm="670">
        <f ca="1"/>
        <v>42808</v>
      </c>
      <c r="R73" vm="430">
        <f ca="1"/>
        <v>245.6207</v>
      </c>
      <c r="S73" s="31">
        <f t="shared" ca="1" si="10"/>
        <v>2.8286377065452672E-2</v>
      </c>
      <c r="U73" vm="670">
        <f ca="1"/>
        <v>42808</v>
      </c>
      <c r="V73" vm="674">
        <f ca="1"/>
        <v>1535.3488</v>
      </c>
      <c r="W73" s="31">
        <f t="shared" ca="1" si="11"/>
        <v>4.0060221444528921E-3</v>
      </c>
      <c r="Y73" vm="675">
        <f ca="1"/>
        <v>44704</v>
      </c>
      <c r="Z73" vm="676">
        <f ca="1"/>
        <v>1577.45</v>
      </c>
      <c r="AA73" s="31">
        <f t="shared" ca="1" si="12"/>
        <v>-2.6295484707262062E-2</v>
      </c>
      <c r="AC73" vm="677">
        <f ca="1"/>
        <v>44378</v>
      </c>
      <c r="AD73" vm="678">
        <f ca="1"/>
        <v>15763.05</v>
      </c>
      <c r="AE73" s="31">
        <f t="shared" ca="1" si="13"/>
        <v>2.6428775880162902E-3</v>
      </c>
    </row>
    <row r="74" spans="5:31" x14ac:dyDescent="0.35">
      <c r="E74" vm="679">
        <f ca="1"/>
        <v>42814</v>
      </c>
      <c r="F74" vm="680">
        <f ca="1"/>
        <v>9108</v>
      </c>
      <c r="G74" s="31">
        <f t="shared" ca="1" si="7"/>
        <v>-5.6822833936495121E-3</v>
      </c>
      <c r="I74" vm="679">
        <f ca="1"/>
        <v>42814</v>
      </c>
      <c r="J74" vm="681">
        <f ca="1"/>
        <v>1064.1441</v>
      </c>
      <c r="K74" s="31">
        <f t="shared" ca="1" si="8"/>
        <v>-1.1131718004035229E-2</v>
      </c>
      <c r="M74" vm="679">
        <f ca="1"/>
        <v>42814</v>
      </c>
      <c r="N74" vm="682">
        <f ca="1"/>
        <v>190.7492</v>
      </c>
      <c r="O74" s="31">
        <f t="shared" ca="1" si="9"/>
        <v>-1.1445001388906251E-2</v>
      </c>
      <c r="Q74" vm="679">
        <f ca="1"/>
        <v>42814</v>
      </c>
      <c r="R74" vm="683">
        <f ca="1"/>
        <v>242.4742</v>
      </c>
      <c r="S74" s="31">
        <f t="shared" ca="1" si="10"/>
        <v>-1.2810402380581176E-2</v>
      </c>
      <c r="U74" vm="679">
        <f ca="1"/>
        <v>42814</v>
      </c>
      <c r="V74" vm="684">
        <f ca="1"/>
        <v>1688.3571999999999</v>
      </c>
      <c r="W74" s="31">
        <f t="shared" ca="1" si="11"/>
        <v>9.9657094205564123E-2</v>
      </c>
      <c r="Y74" vm="685">
        <f ca="1"/>
        <v>44711</v>
      </c>
      <c r="Z74" vm="686">
        <f ca="1"/>
        <v>1571.5</v>
      </c>
      <c r="AA74" s="31">
        <f t="shared" ca="1" si="12"/>
        <v>-3.7719103616596916E-3</v>
      </c>
      <c r="AC74" vm="687">
        <f ca="1"/>
        <v>44409</v>
      </c>
      <c r="AD74" vm="688">
        <f ca="1"/>
        <v>17132.2</v>
      </c>
      <c r="AE74" s="31">
        <f t="shared" ca="1" si="13"/>
        <v>8.6858190515160638E-2</v>
      </c>
    </row>
    <row r="75" spans="5:31" x14ac:dyDescent="0.35">
      <c r="E75" vm="689">
        <f ca="1"/>
        <v>42821</v>
      </c>
      <c r="F75" vm="168">
        <f ca="1"/>
        <v>9173.75</v>
      </c>
      <c r="G75" s="31">
        <f t="shared" ca="1" si="7"/>
        <v>7.2189284145804944E-3</v>
      </c>
      <c r="I75" vm="689">
        <f ca="1"/>
        <v>42821</v>
      </c>
      <c r="J75" vm="690">
        <f ca="1"/>
        <v>1069.335</v>
      </c>
      <c r="K75" s="31">
        <f t="shared" ca="1" si="8"/>
        <v>4.8780047739775956E-3</v>
      </c>
      <c r="M75" vm="689">
        <f ca="1"/>
        <v>42821</v>
      </c>
      <c r="N75" vm="691">
        <f ca="1"/>
        <v>201.2492</v>
      </c>
      <c r="O75" s="31">
        <f t="shared" ca="1" si="9"/>
        <v>5.5046102421399512E-2</v>
      </c>
      <c r="Q75" vm="689">
        <f ca="1"/>
        <v>42821</v>
      </c>
      <c r="R75" vm="692">
        <f ca="1"/>
        <v>250.3569</v>
      </c>
      <c r="S75" s="31">
        <f t="shared" ca="1" si="10"/>
        <v>3.2509438117539924E-2</v>
      </c>
      <c r="U75" vm="689">
        <f ca="1"/>
        <v>42821</v>
      </c>
      <c r="V75" vm="693">
        <f ca="1"/>
        <v>1830.2620999999999</v>
      </c>
      <c r="W75" s="31">
        <f t="shared" ca="1" si="11"/>
        <v>8.4049098141080636E-2</v>
      </c>
      <c r="Y75" vm="694">
        <f ca="1"/>
        <v>44718</v>
      </c>
      <c r="Z75" vm="695">
        <f ca="1"/>
        <v>1549.9</v>
      </c>
      <c r="AA75" s="31">
        <f t="shared" ca="1" si="12"/>
        <v>-1.3744829780464429E-2</v>
      </c>
      <c r="AC75" vm="696">
        <f ca="1"/>
        <v>44440</v>
      </c>
      <c r="AD75" vm="697">
        <f ca="1"/>
        <v>17618.150000000001</v>
      </c>
      <c r="AE75" s="31">
        <f t="shared" ca="1" si="13"/>
        <v>2.8364716732235173E-2</v>
      </c>
    </row>
    <row r="76" spans="5:31" x14ac:dyDescent="0.35">
      <c r="E76" vm="698">
        <f ca="1"/>
        <v>42828</v>
      </c>
      <c r="F76" vm="699">
        <f ca="1"/>
        <v>9198.2999999999993</v>
      </c>
      <c r="G76" s="31">
        <f t="shared" ca="1" si="7"/>
        <v>2.6761139119770849E-3</v>
      </c>
      <c r="I76" vm="698">
        <f ca="1"/>
        <v>42828</v>
      </c>
      <c r="J76" vm="700">
        <f ca="1"/>
        <v>1078.7686000000001</v>
      </c>
      <c r="K76" s="31">
        <f t="shared" ca="1" si="8"/>
        <v>8.8219313872641703E-3</v>
      </c>
      <c r="M76" vm="698">
        <f ca="1"/>
        <v>42828</v>
      </c>
      <c r="N76" vm="701">
        <f ca="1"/>
        <v>198.3742</v>
      </c>
      <c r="O76" s="31">
        <f t="shared" ca="1" si="9"/>
        <v>-1.4285771073872633E-2</v>
      </c>
      <c r="Q76" vm="698">
        <f ca="1"/>
        <v>42828</v>
      </c>
      <c r="R76" vm="702">
        <f ca="1"/>
        <v>256.7491</v>
      </c>
      <c r="S76" s="31">
        <f t="shared" ca="1" si="10"/>
        <v>2.5532350017115624E-2</v>
      </c>
      <c r="U76" vm="698">
        <f ca="1"/>
        <v>42828</v>
      </c>
      <c r="V76" vm="703">
        <f ca="1"/>
        <v>1789.8204000000001</v>
      </c>
      <c r="W76" s="31">
        <f t="shared" ca="1" si="11"/>
        <v>-2.209612492112456E-2</v>
      </c>
      <c r="Y76" vm="704">
        <f ca="1"/>
        <v>44725</v>
      </c>
      <c r="Z76" vm="705">
        <f ca="1"/>
        <v>1430.4</v>
      </c>
      <c r="AA76" s="31">
        <f t="shared" ca="1" si="12"/>
        <v>-7.7101748499903255E-2</v>
      </c>
      <c r="AC76" vm="706">
        <f ca="1"/>
        <v>44470</v>
      </c>
      <c r="AD76" vm="707">
        <f ca="1"/>
        <v>17671.650000000001</v>
      </c>
      <c r="AE76" s="31">
        <f t="shared" ca="1" si="13"/>
        <v>3.0366411910445201E-3</v>
      </c>
    </row>
    <row r="77" spans="5:31" x14ac:dyDescent="0.35">
      <c r="E77" vm="708">
        <f ca="1"/>
        <v>42835</v>
      </c>
      <c r="F77" vm="709">
        <f ca="1"/>
        <v>9150.7999999999993</v>
      </c>
      <c r="G77" s="31">
        <f t="shared" ca="1" si="7"/>
        <v>-5.1639976952262412E-3</v>
      </c>
      <c r="I77" vm="708">
        <f ca="1"/>
        <v>42835</v>
      </c>
      <c r="J77" vm="710">
        <f ca="1"/>
        <v>1075.7737999999999</v>
      </c>
      <c r="K77" s="31">
        <f t="shared" ca="1" si="8"/>
        <v>-2.776128263281108E-3</v>
      </c>
      <c r="M77" vm="708">
        <f ca="1"/>
        <v>42835</v>
      </c>
      <c r="N77" vm="711">
        <f ca="1"/>
        <v>196.7492</v>
      </c>
      <c r="O77" s="31">
        <f t="shared" ca="1" si="9"/>
        <v>-8.1915894304803727E-3</v>
      </c>
      <c r="Q77" vm="708">
        <f ca="1"/>
        <v>42835</v>
      </c>
      <c r="R77" vm="712">
        <f ca="1"/>
        <v>253.03960000000001</v>
      </c>
      <c r="S77" s="31">
        <f t="shared" ca="1" si="10"/>
        <v>-1.444795716908065E-2</v>
      </c>
      <c r="U77" vm="708">
        <f ca="1"/>
        <v>42835</v>
      </c>
      <c r="V77" vm="713">
        <f ca="1"/>
        <v>1784.8907999999999</v>
      </c>
      <c r="W77" s="31">
        <f t="shared" ca="1" si="11"/>
        <v>-2.7542428279396791E-3</v>
      </c>
      <c r="Y77" vm="714">
        <f ca="1"/>
        <v>44732</v>
      </c>
      <c r="Z77" vm="715">
        <f ca="1"/>
        <v>1426.35</v>
      </c>
      <c r="AA77" s="31">
        <f t="shared" ca="1" si="12"/>
        <v>-2.8313758389263421E-3</v>
      </c>
      <c r="AC77" vm="392">
        <f ca="1"/>
        <v>44501</v>
      </c>
      <c r="AD77" vm="716">
        <f ca="1"/>
        <v>16983.2</v>
      </c>
      <c r="AE77" s="31">
        <f t="shared" ca="1" si="13"/>
        <v>-3.8957878862471818E-2</v>
      </c>
    </row>
    <row r="78" spans="5:31" x14ac:dyDescent="0.35">
      <c r="E78" vm="717">
        <f ca="1"/>
        <v>42842</v>
      </c>
      <c r="F78" vm="718">
        <f ca="1"/>
        <v>9119.4</v>
      </c>
      <c r="G78" s="31">
        <f t="shared" ca="1" si="7"/>
        <v>-3.4313939764828438E-3</v>
      </c>
      <c r="I78" vm="717">
        <f ca="1"/>
        <v>42842</v>
      </c>
      <c r="J78" vm="719">
        <f ca="1"/>
        <v>1061.0495000000001</v>
      </c>
      <c r="K78" s="31">
        <f t="shared" ca="1" si="8"/>
        <v>-1.3687171039116097E-2</v>
      </c>
      <c r="M78" vm="717">
        <f ca="1"/>
        <v>42842</v>
      </c>
      <c r="N78" vm="720">
        <f ca="1"/>
        <v>205.91579999999999</v>
      </c>
      <c r="O78" s="31">
        <f t="shared" ca="1" si="9"/>
        <v>4.6590278384867512E-2</v>
      </c>
      <c r="Q78" vm="717">
        <f ca="1"/>
        <v>42842</v>
      </c>
      <c r="R78" vm="721">
        <f ca="1"/>
        <v>254.82810000000001</v>
      </c>
      <c r="S78" s="31">
        <f t="shared" ca="1" si="10"/>
        <v>7.0680636548587916E-3</v>
      </c>
      <c r="U78" vm="717">
        <f ca="1"/>
        <v>42842</v>
      </c>
      <c r="V78" vm="722">
        <f ca="1"/>
        <v>1845.338</v>
      </c>
      <c r="W78" s="31">
        <f t="shared" ca="1" si="11"/>
        <v>3.3866049396411357E-2</v>
      </c>
      <c r="Y78" vm="723">
        <f ca="1"/>
        <v>44739</v>
      </c>
      <c r="Z78" vm="724">
        <f ca="1"/>
        <v>1384.15</v>
      </c>
      <c r="AA78" s="31">
        <f t="shared" ca="1" si="12"/>
        <v>-2.9586006239702645E-2</v>
      </c>
      <c r="AC78" vm="725">
        <f ca="1"/>
        <v>44531</v>
      </c>
      <c r="AD78" vm="726">
        <f ca="1"/>
        <v>17354.05</v>
      </c>
      <c r="AE78" s="31">
        <f t="shared" ca="1" si="13"/>
        <v>2.1836285270149247E-2</v>
      </c>
    </row>
    <row r="79" spans="5:31" x14ac:dyDescent="0.35">
      <c r="E79" vm="727">
        <f ca="1"/>
        <v>42849</v>
      </c>
      <c r="F79" vm="178">
        <f ca="1"/>
        <v>9304.0499999999993</v>
      </c>
      <c r="G79" s="31">
        <f t="shared" ca="1" si="7"/>
        <v>2.0248042634383845E-2</v>
      </c>
      <c r="I79" vm="727">
        <f ca="1"/>
        <v>42849</v>
      </c>
      <c r="J79" vm="728">
        <f ca="1"/>
        <v>1117.6507999999999</v>
      </c>
      <c r="K79" s="31">
        <f t="shared" ca="1" si="8"/>
        <v>5.3344636607434159E-2</v>
      </c>
      <c r="M79" vm="727">
        <f ca="1"/>
        <v>42849</v>
      </c>
      <c r="N79" vm="729">
        <f ca="1"/>
        <v>217.7491</v>
      </c>
      <c r="O79" s="31">
        <f t="shared" ca="1" si="9"/>
        <v>5.7466692696723554E-2</v>
      </c>
      <c r="Q79" vm="727">
        <f ca="1"/>
        <v>42849</v>
      </c>
      <c r="R79" vm="730">
        <f ca="1"/>
        <v>259.8956</v>
      </c>
      <c r="S79" s="31">
        <f t="shared" ca="1" si="10"/>
        <v>1.988595449245989E-2</v>
      </c>
      <c r="U79" vm="727">
        <f ca="1"/>
        <v>42849</v>
      </c>
      <c r="V79" vm="731">
        <f ca="1"/>
        <v>1879.2708</v>
      </c>
      <c r="W79" s="31">
        <f t="shared" ca="1" si="11"/>
        <v>1.8388392803919906E-2</v>
      </c>
      <c r="Y79" vm="732">
        <f ca="1"/>
        <v>44746</v>
      </c>
      <c r="Z79" vm="733">
        <f ca="1"/>
        <v>1434.6</v>
      </c>
      <c r="AA79" s="31">
        <f t="shared" ca="1" si="12"/>
        <v>3.6448361810497376E-2</v>
      </c>
      <c r="AC79" vm="734">
        <f ca="1"/>
        <v>44562</v>
      </c>
      <c r="AD79" vm="735">
        <f ca="1"/>
        <v>17339.849999999999</v>
      </c>
      <c r="AE79" s="31">
        <f t="shared" ca="1" si="13"/>
        <v>-8.1825279977876253E-4</v>
      </c>
    </row>
    <row r="80" spans="5:31" x14ac:dyDescent="0.35">
      <c r="E80" vm="736">
        <f ca="1"/>
        <v>42857</v>
      </c>
      <c r="F80" vm="737">
        <f ca="1"/>
        <v>9285.2999999999993</v>
      </c>
      <c r="G80" s="31">
        <f t="shared" ca="1" si="7"/>
        <v>-2.0152514227674834E-3</v>
      </c>
      <c r="I80" vm="736">
        <f ca="1"/>
        <v>42857</v>
      </c>
      <c r="J80" vm="738">
        <f ca="1"/>
        <v>1144.2045000000001</v>
      </c>
      <c r="K80" s="31">
        <f t="shared" ca="1" si="8"/>
        <v>2.3758494155777576E-2</v>
      </c>
      <c r="M80" vm="736">
        <f ca="1"/>
        <v>42857</v>
      </c>
      <c r="N80" vm="739">
        <f ca="1"/>
        <v>215.9991</v>
      </c>
      <c r="O80" s="31">
        <f t="shared" ca="1" si="9"/>
        <v>-8.0367725974527238E-3</v>
      </c>
      <c r="Q80" vm="736">
        <f ca="1"/>
        <v>42857</v>
      </c>
      <c r="R80" vm="740">
        <f ca="1"/>
        <v>265.42669999999998</v>
      </c>
      <c r="S80" s="31">
        <f t="shared" ca="1" si="10"/>
        <v>2.128200708284389E-2</v>
      </c>
      <c r="U80" vm="736">
        <f ca="1"/>
        <v>42857</v>
      </c>
      <c r="V80" vm="741">
        <f ca="1"/>
        <v>1887.2634</v>
      </c>
      <c r="W80" s="31">
        <f t="shared" ca="1" si="11"/>
        <v>4.2530326124368134E-3</v>
      </c>
      <c r="Y80" vm="742">
        <f ca="1"/>
        <v>44753</v>
      </c>
      <c r="Z80" vm="743">
        <f ca="1"/>
        <v>1409.1</v>
      </c>
      <c r="AA80" s="31">
        <f t="shared" ca="1" si="12"/>
        <v>-1.777498954412382E-2</v>
      </c>
      <c r="AC80" vm="744">
        <f ca="1"/>
        <v>44593</v>
      </c>
      <c r="AD80" vm="745">
        <f ca="1"/>
        <v>16793.900000000001</v>
      </c>
      <c r="AE80" s="31">
        <f t="shared" ca="1" si="13"/>
        <v>-3.1485278131010208E-2</v>
      </c>
    </row>
    <row r="81" spans="5:31" x14ac:dyDescent="0.35">
      <c r="E81" vm="746">
        <f ca="1"/>
        <v>42863</v>
      </c>
      <c r="F81" vm="747">
        <f ca="1"/>
        <v>9400.9</v>
      </c>
      <c r="G81" s="31">
        <f t="shared" ca="1" si="7"/>
        <v>1.2449786221231385E-2</v>
      </c>
      <c r="I81" vm="746">
        <f ca="1"/>
        <v>42863</v>
      </c>
      <c r="J81" vm="748">
        <f ca="1"/>
        <v>1130.3287</v>
      </c>
      <c r="K81" s="31">
        <f t="shared" ca="1" si="8"/>
        <v>-1.2127027991936767E-2</v>
      </c>
      <c r="M81" vm="746">
        <f ca="1"/>
        <v>42863</v>
      </c>
      <c r="N81" vm="749">
        <f ca="1"/>
        <v>213.83250000000001</v>
      </c>
      <c r="O81" s="31">
        <f t="shared" ca="1" si="9"/>
        <v>-1.0030597349711123E-2</v>
      </c>
      <c r="Q81" vm="746">
        <f ca="1"/>
        <v>42863</v>
      </c>
      <c r="R81" vm="750">
        <f ca="1"/>
        <v>271.71949999999998</v>
      </c>
      <c r="S81" s="31">
        <f t="shared" ca="1" si="10"/>
        <v>2.3708240354116672E-2</v>
      </c>
      <c r="U81" vm="746">
        <f ca="1"/>
        <v>42863</v>
      </c>
      <c r="V81" vm="751">
        <f ca="1"/>
        <v>1836.1488999999999</v>
      </c>
      <c r="W81" s="31">
        <f t="shared" ca="1" si="11"/>
        <v>-2.7083924798202541E-2</v>
      </c>
      <c r="Y81" vm="752">
        <f ca="1"/>
        <v>44760</v>
      </c>
      <c r="Z81" vm="753">
        <f ca="1"/>
        <v>1393.3</v>
      </c>
      <c r="AA81" s="31">
        <f t="shared" ca="1" si="12"/>
        <v>-1.1212830884962055E-2</v>
      </c>
      <c r="AC81" vm="754">
        <f ca="1"/>
        <v>44621</v>
      </c>
      <c r="AD81" vm="755">
        <f ca="1"/>
        <v>17464.75</v>
      </c>
      <c r="AE81" s="31">
        <f t="shared" ca="1" si="13"/>
        <v>3.9946051840251462E-2</v>
      </c>
    </row>
    <row r="82" spans="5:31" x14ac:dyDescent="0.35">
      <c r="E82" vm="756">
        <f ca="1"/>
        <v>42870</v>
      </c>
      <c r="F82" vm="757">
        <f ca="1"/>
        <v>9427.9</v>
      </c>
      <c r="G82" s="31">
        <f t="shared" ca="1" si="7"/>
        <v>2.8720654405429702E-3</v>
      </c>
      <c r="I82" vm="756">
        <f ca="1"/>
        <v>42870</v>
      </c>
      <c r="J82" vm="758">
        <f ca="1"/>
        <v>1120.2462</v>
      </c>
      <c r="K82" s="31">
        <f t="shared" ca="1" si="8"/>
        <v>-8.9199716861121381E-3</v>
      </c>
      <c r="M82" vm="756">
        <f ca="1"/>
        <v>42870</v>
      </c>
      <c r="N82" vm="759">
        <f ca="1"/>
        <v>206.83250000000001</v>
      </c>
      <c r="O82" s="31">
        <f t="shared" ca="1" si="9"/>
        <v>-3.2735903101726804E-2</v>
      </c>
      <c r="Q82" vm="756">
        <f ca="1"/>
        <v>42870</v>
      </c>
      <c r="R82" vm="760">
        <f ca="1"/>
        <v>273.11059999999998</v>
      </c>
      <c r="S82" s="31">
        <f t="shared" ca="1" si="10"/>
        <v>5.1196178411927473E-3</v>
      </c>
      <c r="U82" vm="756">
        <f ca="1"/>
        <v>42870</v>
      </c>
      <c r="V82" vm="761">
        <f ca="1"/>
        <v>1804.7049</v>
      </c>
      <c r="W82" s="31">
        <f t="shared" ca="1" si="11"/>
        <v>-1.7124972816747075E-2</v>
      </c>
      <c r="Y82" vm="762">
        <f ca="1"/>
        <v>44767</v>
      </c>
      <c r="Z82" vm="763">
        <f ca="1"/>
        <v>1391.7</v>
      </c>
      <c r="AA82" s="31">
        <f t="shared" ca="1" si="12"/>
        <v>-1.148352831407351E-3</v>
      </c>
      <c r="AC82" vm="764">
        <f ca="1"/>
        <v>44652</v>
      </c>
      <c r="AD82" vm="765">
        <f ca="1"/>
        <v>17102.55</v>
      </c>
      <c r="AE82" s="31">
        <f t="shared" ca="1" si="13"/>
        <v>-2.0738916961307807E-2</v>
      </c>
    </row>
    <row r="83" spans="5:31" x14ac:dyDescent="0.35">
      <c r="E83" vm="766">
        <f ca="1"/>
        <v>42877</v>
      </c>
      <c r="F83" vm="767">
        <f ca="1"/>
        <v>9595.1</v>
      </c>
      <c r="G83" s="31">
        <f t="shared" ca="1" si="7"/>
        <v>1.7734596251551382E-2</v>
      </c>
      <c r="I83" vm="766">
        <f ca="1"/>
        <v>42877</v>
      </c>
      <c r="J83" vm="768">
        <f ca="1"/>
        <v>1129.9294</v>
      </c>
      <c r="K83" s="31">
        <f t="shared" ca="1" si="8"/>
        <v>8.6438141901306054E-3</v>
      </c>
      <c r="M83" vm="766">
        <f ca="1"/>
        <v>42877</v>
      </c>
      <c r="N83" vm="769">
        <f ca="1"/>
        <v>215.3741</v>
      </c>
      <c r="O83" s="31">
        <f t="shared" ca="1" si="9"/>
        <v>4.1297184920164876E-2</v>
      </c>
      <c r="Q83" vm="766">
        <f ca="1"/>
        <v>42877</v>
      </c>
      <c r="R83" vm="770">
        <f ca="1"/>
        <v>270.52719999999999</v>
      </c>
      <c r="S83" s="31">
        <f t="shared" ca="1" si="10"/>
        <v>-9.4591714858375253E-3</v>
      </c>
      <c r="U83" vm="766">
        <f ca="1"/>
        <v>42877</v>
      </c>
      <c r="V83" vm="771">
        <f ca="1"/>
        <v>1727.7460000000001</v>
      </c>
      <c r="W83" s="31">
        <f t="shared" ca="1" si="11"/>
        <v>-4.2643481491073665E-2</v>
      </c>
      <c r="Y83" vm="772">
        <f ca="1"/>
        <v>44774</v>
      </c>
      <c r="Z83" vm="773">
        <f ca="1"/>
        <v>1564.7</v>
      </c>
      <c r="AA83" s="31">
        <f t="shared" ca="1" si="12"/>
        <v>0.12430839979880726</v>
      </c>
      <c r="AC83" vm="774">
        <f ca="1"/>
        <v>44682</v>
      </c>
      <c r="AD83" vm="775">
        <f ca="1"/>
        <v>16584.55</v>
      </c>
      <c r="AE83" s="31">
        <f t="shared" ca="1" si="13"/>
        <v>-3.0287881046978327E-2</v>
      </c>
    </row>
    <row r="84" spans="5:31" x14ac:dyDescent="0.35">
      <c r="E84" vm="776">
        <f ca="1"/>
        <v>42884</v>
      </c>
      <c r="F84" vm="777">
        <f ca="1"/>
        <v>9653.5</v>
      </c>
      <c r="G84" s="31">
        <f t="shared" ca="1" si="7"/>
        <v>6.0864399537263747E-3</v>
      </c>
      <c r="I84" vm="776">
        <f ca="1"/>
        <v>42884</v>
      </c>
      <c r="J84" vm="778">
        <f ca="1"/>
        <v>1160.8254999999999</v>
      </c>
      <c r="K84" s="31">
        <f t="shared" ca="1" si="8"/>
        <v>2.734338977284767E-2</v>
      </c>
      <c r="M84" vm="776">
        <f ca="1"/>
        <v>42884</v>
      </c>
      <c r="N84" vm="779">
        <f ca="1"/>
        <v>212.33250000000001</v>
      </c>
      <c r="O84" s="31">
        <f t="shared" ca="1" si="9"/>
        <v>-1.4122403761640756E-2</v>
      </c>
      <c r="Q84" vm="776">
        <f ca="1"/>
        <v>42884</v>
      </c>
      <c r="R84" vm="780">
        <f ca="1"/>
        <v>270.72590000000002</v>
      </c>
      <c r="S84" s="31">
        <f t="shared" ca="1" si="10"/>
        <v>7.3449176275075523E-4</v>
      </c>
      <c r="U84" vm="776">
        <f ca="1"/>
        <v>42884</v>
      </c>
      <c r="V84" vm="781">
        <f ca="1"/>
        <v>1701.8059000000001</v>
      </c>
      <c r="W84" s="31">
        <f t="shared" ca="1" si="11"/>
        <v>-1.5013838839736837E-2</v>
      </c>
      <c r="Y84" vm="782">
        <f ca="1"/>
        <v>44781</v>
      </c>
      <c r="Z84" vm="783">
        <f ca="1"/>
        <v>1504.8</v>
      </c>
      <c r="AA84" s="31">
        <f t="shared" ca="1" si="12"/>
        <v>-3.8282098804882758E-2</v>
      </c>
      <c r="AC84" vm="784">
        <f ca="1"/>
        <v>44713</v>
      </c>
      <c r="AD84" vm="785">
        <f ca="1"/>
        <v>15780.25</v>
      </c>
      <c r="AE84" s="31">
        <f t="shared" ca="1" si="13"/>
        <v>-4.8496944445281853E-2</v>
      </c>
    </row>
    <row r="85" spans="5:31" x14ac:dyDescent="0.35">
      <c r="E85" vm="786">
        <f ca="1"/>
        <v>42891</v>
      </c>
      <c r="F85" vm="787">
        <f ca="1"/>
        <v>9668.25</v>
      </c>
      <c r="G85" s="31">
        <f t="shared" ca="1" si="7"/>
        <v>1.5279432330241871E-3</v>
      </c>
      <c r="I85" vm="786">
        <f ca="1"/>
        <v>42891</v>
      </c>
      <c r="J85" vm="788">
        <f ca="1"/>
        <v>1152.2904000000001</v>
      </c>
      <c r="K85" s="31">
        <f t="shared" ca="1" si="8"/>
        <v>-7.3526124296888762E-3</v>
      </c>
      <c r="M85" vm="786">
        <f ca="1"/>
        <v>42891</v>
      </c>
      <c r="N85" vm="789">
        <f ca="1"/>
        <v>209.33250000000001</v>
      </c>
      <c r="O85" s="31">
        <f t="shared" ca="1" si="9"/>
        <v>-1.4128783864928773E-2</v>
      </c>
      <c r="Q85" vm="786">
        <f ca="1"/>
        <v>42891</v>
      </c>
      <c r="R85" vm="790">
        <f ca="1"/>
        <v>279.53590000000003</v>
      </c>
      <c r="S85" s="31">
        <f t="shared" ca="1" si="10"/>
        <v>3.2542139484992072E-2</v>
      </c>
      <c r="U85" vm="786">
        <f ca="1"/>
        <v>42891</v>
      </c>
      <c r="V85" vm="791">
        <f ca="1"/>
        <v>1720.1362999999999</v>
      </c>
      <c r="W85" s="31">
        <f t="shared" ca="1" si="11"/>
        <v>1.0771146110140961E-2</v>
      </c>
      <c r="Y85" vm="792">
        <f ca="1"/>
        <v>44789</v>
      </c>
      <c r="Z85" vm="793">
        <f ca="1"/>
        <v>1511.25</v>
      </c>
      <c r="AA85" s="31">
        <f t="shared" ca="1" si="12"/>
        <v>4.2862838915471713E-3</v>
      </c>
      <c r="AC85" vm="794">
        <f ca="1"/>
        <v>44743</v>
      </c>
      <c r="AD85" vm="795">
        <f ca="1"/>
        <v>17158.25</v>
      </c>
      <c r="AE85" s="31">
        <f t="shared" ca="1" si="13"/>
        <v>8.7324345305048956E-2</v>
      </c>
    </row>
    <row r="86" spans="5:31" x14ac:dyDescent="0.35">
      <c r="E86" vm="796">
        <f ca="1"/>
        <v>42898</v>
      </c>
      <c r="F86" vm="797">
        <f ca="1"/>
        <v>9588.0499999999993</v>
      </c>
      <c r="G86" s="31">
        <f t="shared" ca="1" si="7"/>
        <v>-8.295193028728165E-3</v>
      </c>
      <c r="I86" vm="796">
        <f ca="1"/>
        <v>42898</v>
      </c>
      <c r="J86" vm="798">
        <f ca="1"/>
        <v>1144.8</v>
      </c>
      <c r="K86" s="31">
        <f t="shared" ca="1" si="8"/>
        <v>-6.5004446795704496E-3</v>
      </c>
      <c r="M86" vm="796">
        <f ca="1"/>
        <v>42898</v>
      </c>
      <c r="N86" vm="799">
        <f ca="1"/>
        <v>209.41579999999999</v>
      </c>
      <c r="O86" s="31">
        <f t="shared" ca="1" si="9"/>
        <v>3.9793152042788549E-4</v>
      </c>
      <c r="Q86" vm="796">
        <f ca="1"/>
        <v>42898</v>
      </c>
      <c r="R86" vm="800">
        <f ca="1"/>
        <v>276.61930000000001</v>
      </c>
      <c r="S86" s="31">
        <f t="shared" ca="1" si="10"/>
        <v>-1.0433722466416717E-2</v>
      </c>
      <c r="U86" vm="796">
        <f ca="1"/>
        <v>42898</v>
      </c>
      <c r="V86" vm="801">
        <f ca="1"/>
        <v>1830.7407000000001</v>
      </c>
      <c r="W86" s="31">
        <f t="shared" ca="1" si="11"/>
        <v>6.4299788336540598E-2</v>
      </c>
      <c r="Y86" vm="802">
        <f ca="1"/>
        <v>44795</v>
      </c>
      <c r="Z86" vm="803">
        <f ca="1"/>
        <v>1670.4</v>
      </c>
      <c r="AA86" s="31">
        <f t="shared" ca="1" si="12"/>
        <v>0.10531017369727058</v>
      </c>
      <c r="AC86" vm="772">
        <f ca="1"/>
        <v>44774</v>
      </c>
      <c r="AD86" vm="804">
        <f ca="1"/>
        <v>17759.3</v>
      </c>
      <c r="AE86" s="31">
        <f t="shared" ca="1" si="13"/>
        <v>3.5029796162195925E-2</v>
      </c>
    </row>
    <row r="87" spans="5:31" x14ac:dyDescent="0.35">
      <c r="E87" vm="805">
        <f ca="1"/>
        <v>42905</v>
      </c>
      <c r="F87" vm="806">
        <f ca="1"/>
        <v>9574.9500000000007</v>
      </c>
      <c r="G87" s="31">
        <f t="shared" ca="1" si="7"/>
        <v>-1.3662840723607239E-3</v>
      </c>
      <c r="I87" vm="805">
        <f ca="1"/>
        <v>42905</v>
      </c>
      <c r="J87" vm="807">
        <f ca="1"/>
        <v>1153.95</v>
      </c>
      <c r="K87" s="31">
        <f t="shared" ca="1" si="8"/>
        <v>7.9926624737947094E-3</v>
      </c>
      <c r="M87" vm="805">
        <f ca="1"/>
        <v>42905</v>
      </c>
      <c r="N87" vm="808">
        <f ca="1"/>
        <v>204.33250000000001</v>
      </c>
      <c r="O87" s="31">
        <f t="shared" ca="1" si="9"/>
        <v>-2.4273717646901449E-2</v>
      </c>
      <c r="Q87" vm="805">
        <f ca="1"/>
        <v>42905</v>
      </c>
      <c r="R87" vm="809">
        <f ca="1"/>
        <v>281.85860000000002</v>
      </c>
      <c r="S87" s="31">
        <f t="shared" ca="1" si="10"/>
        <v>1.8940471615682686E-2</v>
      </c>
      <c r="U87" vm="805">
        <f ca="1"/>
        <v>42905</v>
      </c>
      <c r="V87" vm="810">
        <f ca="1"/>
        <v>1743.7791</v>
      </c>
      <c r="W87" s="31">
        <f t="shared" ca="1" si="11"/>
        <v>-4.7500773867102053E-2</v>
      </c>
      <c r="Y87" vm="811">
        <f ca="1"/>
        <v>44802</v>
      </c>
      <c r="Z87" vm="812">
        <f ca="1"/>
        <v>1589.6</v>
      </c>
      <c r="AA87" s="31">
        <f t="shared" ca="1" si="12"/>
        <v>-4.8371647509578675E-2</v>
      </c>
      <c r="AC87" vm="813">
        <f ca="1"/>
        <v>44805</v>
      </c>
      <c r="AD87" vm="814">
        <f ca="1"/>
        <v>17094.349999999999</v>
      </c>
      <c r="AE87" s="31">
        <f t="shared" ca="1" si="13"/>
        <v>-3.7442354146841383E-2</v>
      </c>
    </row>
    <row r="88" spans="5:31" x14ac:dyDescent="0.35">
      <c r="E88" vm="815">
        <f ca="1"/>
        <v>42913</v>
      </c>
      <c r="F88" vm="198">
        <f ca="1"/>
        <v>9520.9</v>
      </c>
      <c r="G88" s="31">
        <f t="shared" ca="1" si="7"/>
        <v>-5.6449380936716143E-3</v>
      </c>
      <c r="I88" vm="815">
        <f ca="1"/>
        <v>42913</v>
      </c>
      <c r="J88" vm="816">
        <f ca="1"/>
        <v>1104.1500000000001</v>
      </c>
      <c r="K88" s="31">
        <f t="shared" ca="1" si="8"/>
        <v>-4.3156115949564477E-2</v>
      </c>
      <c r="M88" vm="815">
        <f ca="1"/>
        <v>42913</v>
      </c>
      <c r="N88" vm="817">
        <f ca="1"/>
        <v>205.1242</v>
      </c>
      <c r="O88" s="31">
        <f t="shared" ca="1" si="9"/>
        <v>3.8745671882838284E-3</v>
      </c>
      <c r="Q88" vm="815">
        <f ca="1"/>
        <v>42913</v>
      </c>
      <c r="R88" vm="818">
        <f ca="1"/>
        <v>292.76819999999998</v>
      </c>
      <c r="S88" s="31">
        <f t="shared" ca="1" si="10"/>
        <v>3.8705932691072586E-2</v>
      </c>
      <c r="U88" vm="815">
        <f ca="1"/>
        <v>42913</v>
      </c>
      <c r="V88" vm="819">
        <f ca="1"/>
        <v>1754.2603999999999</v>
      </c>
      <c r="W88" s="31">
        <f t="shared" ca="1" si="11"/>
        <v>6.0106810547275735E-3</v>
      </c>
      <c r="Y88" vm="820">
        <f ca="1"/>
        <v>44809</v>
      </c>
      <c r="Z88" vm="821">
        <f ca="1"/>
        <v>1554</v>
      </c>
      <c r="AA88" s="31">
        <f t="shared" ca="1" si="12"/>
        <v>-2.2395571212883714E-2</v>
      </c>
      <c r="AC88" vm="822">
        <f ca="1"/>
        <v>44835</v>
      </c>
      <c r="AD88" vm="823">
        <f ca="1"/>
        <v>18012.2</v>
      </c>
      <c r="AE88" s="31">
        <f t="shared" ca="1" si="13"/>
        <v>5.3693179325332796E-2</v>
      </c>
    </row>
    <row r="89" spans="5:31" x14ac:dyDescent="0.35">
      <c r="E89" vm="824">
        <f ca="1"/>
        <v>42919</v>
      </c>
      <c r="F89" vm="825">
        <f ca="1"/>
        <v>9665.7999999999993</v>
      </c>
      <c r="G89" s="31">
        <f t="shared" ca="1" si="7"/>
        <v>1.521914945015701E-2</v>
      </c>
      <c r="I89" vm="824">
        <f ca="1"/>
        <v>42919</v>
      </c>
      <c r="J89" vm="826">
        <f ca="1"/>
        <v>1117.1500000000001</v>
      </c>
      <c r="K89" s="31">
        <f t="shared" ca="1" si="8"/>
        <v>1.1773762622832029E-2</v>
      </c>
      <c r="M89" vm="824">
        <f ca="1"/>
        <v>42919</v>
      </c>
      <c r="N89" vm="827">
        <f ca="1"/>
        <v>204.29079999999999</v>
      </c>
      <c r="O89" s="31">
        <f t="shared" ca="1" si="9"/>
        <v>-4.0629043282071065E-3</v>
      </c>
      <c r="Q89" vm="824">
        <f ca="1"/>
        <v>42919</v>
      </c>
      <c r="R89" vm="828">
        <f ca="1"/>
        <v>292.13810000000001</v>
      </c>
      <c r="S89" s="31">
        <f t="shared" ca="1" si="10"/>
        <v>-2.1522146189373315E-3</v>
      </c>
      <c r="U89" vm="824">
        <f ca="1"/>
        <v>42919</v>
      </c>
      <c r="V89" vm="829">
        <f ca="1"/>
        <v>1738.8495</v>
      </c>
      <c r="W89" s="31">
        <f t="shared" ca="1" si="11"/>
        <v>-8.7848417486935393E-3</v>
      </c>
      <c r="Y89" vm="830">
        <f ca="1"/>
        <v>44816</v>
      </c>
      <c r="Z89" vm="831">
        <f ca="1"/>
        <v>1601.35</v>
      </c>
      <c r="AA89" s="31">
        <f t="shared" ca="1" si="12"/>
        <v>3.04697554697555E-2</v>
      </c>
      <c r="AC89" vm="832">
        <f ca="1"/>
        <v>44866</v>
      </c>
      <c r="AD89" vm="833">
        <f ca="1"/>
        <v>18758.349999999999</v>
      </c>
      <c r="AE89" s="31">
        <f t="shared" ca="1" si="13"/>
        <v>4.1424701035964295E-2</v>
      </c>
    </row>
    <row r="90" spans="5:31" x14ac:dyDescent="0.35">
      <c r="E90" vm="834">
        <f ca="1"/>
        <v>42926</v>
      </c>
      <c r="F90" vm="835">
        <f ca="1"/>
        <v>9886.35</v>
      </c>
      <c r="G90" s="31">
        <f t="shared" ca="1" si="7"/>
        <v>2.2817562953920012E-2</v>
      </c>
      <c r="I90" vm="834">
        <f ca="1"/>
        <v>42926</v>
      </c>
      <c r="J90" vm="836">
        <f ca="1"/>
        <v>1118.0999999999999</v>
      </c>
      <c r="K90" s="31">
        <f t="shared" ca="1" si="8"/>
        <v>8.5037819451261321E-4</v>
      </c>
      <c r="M90" vm="834">
        <f ca="1"/>
        <v>42926</v>
      </c>
      <c r="N90" vm="837">
        <f ca="1"/>
        <v>210.95750000000001</v>
      </c>
      <c r="O90" s="31">
        <f t="shared" ca="1" si="9"/>
        <v>3.2633383392693283E-2</v>
      </c>
      <c r="Q90" vm="834">
        <f ca="1"/>
        <v>42926</v>
      </c>
      <c r="R90" vm="838">
        <f ca="1"/>
        <v>298.00740000000002</v>
      </c>
      <c r="S90" s="31">
        <f t="shared" ca="1" si="10"/>
        <v>2.0090840599018112E-2</v>
      </c>
      <c r="U90" vm="834">
        <f ca="1"/>
        <v>42926</v>
      </c>
      <c r="V90" vm="839">
        <f ca="1"/>
        <v>1733.6328000000001</v>
      </c>
      <c r="W90" s="31">
        <f t="shared" ca="1" si="11"/>
        <v>-3.0000871265741802E-3</v>
      </c>
      <c r="Y90" vm="840">
        <f ca="1"/>
        <v>44823</v>
      </c>
      <c r="Z90" vm="841">
        <f ca="1"/>
        <v>1523.6</v>
      </c>
      <c r="AA90" s="31">
        <f t="shared" ca="1" si="12"/>
        <v>-4.8552783588846959E-2</v>
      </c>
      <c r="AC90" vm="842">
        <f ca="1"/>
        <v>44896</v>
      </c>
      <c r="AD90" vm="843">
        <f ca="1"/>
        <v>18105.3</v>
      </c>
      <c r="AE90" s="31">
        <f t="shared" ca="1" si="13"/>
        <v>-3.4813829574562805E-2</v>
      </c>
    </row>
    <row r="91" spans="5:31" x14ac:dyDescent="0.35">
      <c r="E91" vm="844">
        <f ca="1"/>
        <v>42933</v>
      </c>
      <c r="F91" vm="845">
        <f ca="1"/>
        <v>9915.25</v>
      </c>
      <c r="G91" s="31">
        <f t="shared" ca="1" si="7"/>
        <v>2.9232224228354919E-3</v>
      </c>
      <c r="I91" vm="844">
        <f ca="1"/>
        <v>42933</v>
      </c>
      <c r="J91" vm="846">
        <f ca="1"/>
        <v>1155.8499999999999</v>
      </c>
      <c r="K91" s="31">
        <f t="shared" ca="1" si="8"/>
        <v>3.3762633038189716E-2</v>
      </c>
      <c r="M91" vm="844">
        <f ca="1"/>
        <v>42933</v>
      </c>
      <c r="N91" vm="847">
        <f ca="1"/>
        <v>210.20750000000001</v>
      </c>
      <c r="O91" s="31">
        <f t="shared" ca="1" si="9"/>
        <v>-3.5552184681748589E-3</v>
      </c>
      <c r="Q91" vm="844">
        <f ca="1"/>
        <v>42933</v>
      </c>
      <c r="R91" vm="848">
        <f ca="1"/>
        <v>298.96899999999999</v>
      </c>
      <c r="S91" s="31">
        <f t="shared" ca="1" si="10"/>
        <v>3.2267655098496828E-3</v>
      </c>
      <c r="U91" vm="844">
        <f ca="1"/>
        <v>42933</v>
      </c>
      <c r="V91" vm="849">
        <f ca="1"/>
        <v>1721.8592000000001</v>
      </c>
      <c r="W91" s="31">
        <f t="shared" ca="1" si="11"/>
        <v>-6.791288212821045E-3</v>
      </c>
      <c r="Y91" vm="850">
        <f ca="1"/>
        <v>44830</v>
      </c>
      <c r="Z91" vm="851">
        <f ca="1"/>
        <v>1499.4</v>
      </c>
      <c r="AA91" s="31">
        <f t="shared" ca="1" si="12"/>
        <v>-1.5883433972171068E-2</v>
      </c>
      <c r="AC91" vm="852">
        <f ca="1"/>
        <v>44927</v>
      </c>
      <c r="AD91" vm="853">
        <f ca="1"/>
        <v>17662.150000000001</v>
      </c>
      <c r="AE91" s="31">
        <f t="shared" ca="1" si="13"/>
        <v>-2.4476258333195111E-2</v>
      </c>
    </row>
    <row r="92" spans="5:31" x14ac:dyDescent="0.35">
      <c r="E92" vm="854">
        <f ca="1"/>
        <v>42940</v>
      </c>
      <c r="F92" vm="855">
        <f ca="1"/>
        <v>10014.5</v>
      </c>
      <c r="G92" s="31">
        <f t="shared" ca="1" si="7"/>
        <v>1.0009833337535579E-2</v>
      </c>
      <c r="I92" vm="854">
        <f ca="1"/>
        <v>42940</v>
      </c>
      <c r="J92" vm="856">
        <f ca="1"/>
        <v>1152.8499999999999</v>
      </c>
      <c r="K92" s="31">
        <f t="shared" ca="1" si="8"/>
        <v>-2.5954924947009239E-3</v>
      </c>
      <c r="M92" vm="854">
        <f ca="1"/>
        <v>42940</v>
      </c>
      <c r="N92" vm="857">
        <f ca="1"/>
        <v>209.3742</v>
      </c>
      <c r="O92" s="31">
        <f t="shared" ca="1" si="9"/>
        <v>-3.9641782524411084E-3</v>
      </c>
      <c r="Q92" vm="854">
        <f ca="1"/>
        <v>42940</v>
      </c>
      <c r="R92" vm="858">
        <f ca="1"/>
        <v>298.63749999999999</v>
      </c>
      <c r="S92" s="31">
        <f t="shared" ca="1" si="10"/>
        <v>-1.1088106124715891E-3</v>
      </c>
      <c r="U92" vm="854">
        <f ca="1"/>
        <v>42940</v>
      </c>
      <c r="V92" vm="859">
        <f ca="1"/>
        <v>1724.9701</v>
      </c>
      <c r="W92" s="31">
        <f t="shared" ca="1" si="11"/>
        <v>1.8067098633847145E-3</v>
      </c>
      <c r="Y92" vm="860">
        <f ca="1"/>
        <v>44837</v>
      </c>
      <c r="Z92" vm="861">
        <f ca="1"/>
        <v>1493.55</v>
      </c>
      <c r="AA92" s="31">
        <f t="shared" ca="1" si="12"/>
        <v>-3.9015606242498446E-3</v>
      </c>
      <c r="AC92" vm="862">
        <f ca="1"/>
        <v>44958</v>
      </c>
      <c r="AD92" vm="863">
        <f ca="1"/>
        <v>17303.95</v>
      </c>
      <c r="AE92" s="31">
        <f t="shared" ca="1" si="13"/>
        <v>-2.0280656658447582E-2</v>
      </c>
    </row>
    <row r="93" spans="5:31" x14ac:dyDescent="0.35">
      <c r="E93" vm="864">
        <f ca="1"/>
        <v>42947</v>
      </c>
      <c r="F93" vm="865">
        <f ca="1"/>
        <v>10066.4</v>
      </c>
      <c r="G93" s="31">
        <f t="shared" ca="1" si="7"/>
        <v>5.1824853961754958E-3</v>
      </c>
      <c r="I93" vm="864">
        <f ca="1"/>
        <v>42947</v>
      </c>
      <c r="J93" vm="866">
        <f ca="1"/>
        <v>1156.8</v>
      </c>
      <c r="K93" s="31">
        <f t="shared" ca="1" si="8"/>
        <v>3.4262913648783755E-3</v>
      </c>
      <c r="M93" vm="864">
        <f ca="1"/>
        <v>42947</v>
      </c>
      <c r="N93" vm="867">
        <f ca="1"/>
        <v>201.58250000000001</v>
      </c>
      <c r="O93" s="31">
        <f t="shared" ca="1" si="9"/>
        <v>-3.7214231743930237E-2</v>
      </c>
      <c r="Q93" vm="864">
        <f ca="1"/>
        <v>42947</v>
      </c>
      <c r="R93" vm="868">
        <f ca="1"/>
        <v>294.55880000000002</v>
      </c>
      <c r="S93" s="31">
        <f t="shared" ca="1" si="10"/>
        <v>-1.3657695366455891E-2</v>
      </c>
      <c r="U93" vm="864">
        <f ca="1"/>
        <v>42947</v>
      </c>
      <c r="V93" vm="869">
        <f ca="1"/>
        <v>1719.1312</v>
      </c>
      <c r="W93" s="31">
        <f t="shared" ca="1" si="11"/>
        <v>-3.3849282373068501E-3</v>
      </c>
      <c r="Y93" vm="870">
        <f ca="1"/>
        <v>44844</v>
      </c>
      <c r="Z93" vm="871">
        <f ca="1"/>
        <v>1482.65</v>
      </c>
      <c r="AA93" s="31">
        <f t="shared" ca="1" si="12"/>
        <v>-7.2980482742458497E-3</v>
      </c>
      <c r="AC93" vm="872">
        <f ca="1"/>
        <v>44986</v>
      </c>
      <c r="AD93" vm="873">
        <f ca="1"/>
        <v>17359.75</v>
      </c>
      <c r="AE93" s="31">
        <f t="shared" ca="1" si="13"/>
        <v>3.2246972512055549E-3</v>
      </c>
    </row>
    <row r="94" spans="5:31" x14ac:dyDescent="0.35">
      <c r="E94" vm="874">
        <f ca="1"/>
        <v>42954</v>
      </c>
      <c r="F94" vm="875">
        <f ca="1"/>
        <v>9710.7999999999993</v>
      </c>
      <c r="G94" s="31">
        <f t="shared" ca="1" si="7"/>
        <v>-3.5325439084479049E-2</v>
      </c>
      <c r="I94" vm="874">
        <f ca="1"/>
        <v>42954</v>
      </c>
      <c r="J94" vm="876">
        <f ca="1"/>
        <v>1144.45</v>
      </c>
      <c r="K94" s="31">
        <f t="shared" ca="1" si="8"/>
        <v>-1.0676002766251691E-2</v>
      </c>
      <c r="M94" vm="874">
        <f ca="1"/>
        <v>42954</v>
      </c>
      <c r="N94" vm="877">
        <f ca="1"/>
        <v>198.6242</v>
      </c>
      <c r="O94" s="31">
        <f t="shared" ca="1" si="9"/>
        <v>-1.4675381047462022E-2</v>
      </c>
      <c r="Q94" vm="874">
        <f ca="1"/>
        <v>42954</v>
      </c>
      <c r="R94" vm="878">
        <f ca="1"/>
        <v>293.5308</v>
      </c>
      <c r="S94" s="31">
        <f t="shared" ca="1" si="10"/>
        <v>-3.4899653312004952E-3</v>
      </c>
      <c r="U94" vm="874">
        <f ca="1"/>
        <v>42954</v>
      </c>
      <c r="V94" vm="879">
        <f ca="1"/>
        <v>1694.2918999999999</v>
      </c>
      <c r="W94" s="31">
        <f t="shared" ca="1" si="11"/>
        <v>-1.4448751788112557E-2</v>
      </c>
      <c r="Y94" vm="880">
        <f ca="1"/>
        <v>44851</v>
      </c>
      <c r="Z94" vm="881">
        <f ca="1"/>
        <v>1418.85</v>
      </c>
      <c r="AA94" s="31">
        <f t="shared" ca="1" si="12"/>
        <v>-4.3031059252015114E-2</v>
      </c>
      <c r="AC94" vm="882">
        <f ca="1"/>
        <v>45017</v>
      </c>
      <c r="AD94" vm="883">
        <f ca="1"/>
        <v>18065</v>
      </c>
      <c r="AE94" s="31">
        <f t="shared" ca="1" si="13"/>
        <v>4.0625585045867663E-2</v>
      </c>
    </row>
    <row r="95" spans="5:31" x14ac:dyDescent="0.35">
      <c r="E95" vm="884">
        <f ca="1"/>
        <v>42961</v>
      </c>
      <c r="F95" vm="885">
        <f ca="1"/>
        <v>9837.4</v>
      </c>
      <c r="G95" s="31">
        <f t="shared" ca="1" si="7"/>
        <v>1.303703093462949E-2</v>
      </c>
      <c r="I95" vm="884">
        <f ca="1"/>
        <v>42961</v>
      </c>
      <c r="J95" vm="886">
        <f ca="1"/>
        <v>1139.9000000000001</v>
      </c>
      <c r="K95" s="31">
        <f t="shared" ca="1" si="8"/>
        <v>-3.9757088557822451E-3</v>
      </c>
      <c r="M95" vm="884">
        <f ca="1"/>
        <v>42961</v>
      </c>
      <c r="N95" vm="887">
        <f ca="1"/>
        <v>200.3742</v>
      </c>
      <c r="O95" s="31">
        <f t="shared" ca="1" si="9"/>
        <v>8.8106081736263331E-3</v>
      </c>
      <c r="Q95" vm="884">
        <f ca="1"/>
        <v>42961</v>
      </c>
      <c r="R95" vm="888">
        <f ca="1"/>
        <v>305.50150000000002</v>
      </c>
      <c r="S95" s="31">
        <f t="shared" ca="1" si="10"/>
        <v>4.0781751012159528E-2</v>
      </c>
      <c r="U95" vm="884">
        <f ca="1"/>
        <v>42961</v>
      </c>
      <c r="V95" vm="889">
        <f ca="1"/>
        <v>1691.4681</v>
      </c>
      <c r="W95" s="31">
        <f t="shared" ca="1" si="11"/>
        <v>-1.6666549606947356E-3</v>
      </c>
      <c r="Y95" vm="890">
        <f ca="1"/>
        <v>44858</v>
      </c>
      <c r="Z95" vm="891">
        <f ca="1"/>
        <v>1430.05</v>
      </c>
      <c r="AA95" s="31">
        <f t="shared" ca="1" si="12"/>
        <v>7.8937167424322219E-3</v>
      </c>
      <c r="AC95" vm="892">
        <f ca="1"/>
        <v>45047</v>
      </c>
      <c r="AD95" vm="893">
        <f ca="1"/>
        <v>18534.400000000001</v>
      </c>
      <c r="AE95" s="31">
        <f t="shared" ca="1" si="13"/>
        <v>2.5983946858566309E-2</v>
      </c>
    </row>
    <row r="96" spans="5:31" x14ac:dyDescent="0.35">
      <c r="E96" vm="894">
        <f ca="1"/>
        <v>42968</v>
      </c>
      <c r="F96" vm="895">
        <f ca="1"/>
        <v>9857.0499999999993</v>
      </c>
      <c r="G96" s="31">
        <f t="shared" ca="1" si="7"/>
        <v>1.9974790086811911E-3</v>
      </c>
      <c r="I96" vm="894">
        <f ca="1"/>
        <v>42968</v>
      </c>
      <c r="J96" vm="896">
        <f ca="1"/>
        <v>1136.3499999999999</v>
      </c>
      <c r="K96" s="31">
        <f t="shared" ca="1" si="8"/>
        <v>-3.1143082726556859E-3</v>
      </c>
      <c r="M96" vm="894">
        <f ca="1"/>
        <v>42968</v>
      </c>
      <c r="N96" vm="897">
        <f ca="1"/>
        <v>203.16589999999999</v>
      </c>
      <c r="O96" s="31">
        <f t="shared" ca="1" si="9"/>
        <v>1.3932432418944041E-2</v>
      </c>
      <c r="Q96" vm="894">
        <f ca="1"/>
        <v>42968</v>
      </c>
      <c r="R96" vm="898">
        <f ca="1"/>
        <v>309.71280000000002</v>
      </c>
      <c r="S96" s="31">
        <f t="shared" ca="1" si="10"/>
        <v>1.3784875033346689E-2</v>
      </c>
      <c r="U96" vm="894">
        <f ca="1"/>
        <v>42968</v>
      </c>
      <c r="V96" vm="899">
        <f ca="1"/>
        <v>1702.9545000000001</v>
      </c>
      <c r="W96" s="31">
        <f t="shared" ca="1" si="11"/>
        <v>6.7907872457069196E-3</v>
      </c>
      <c r="Y96" vm="900">
        <f ca="1"/>
        <v>44865</v>
      </c>
      <c r="Z96" vm="901">
        <f ca="1"/>
        <v>1542.65</v>
      </c>
      <c r="AA96" s="31">
        <f t="shared" ca="1" si="12"/>
        <v>7.8738505646655854E-2</v>
      </c>
      <c r="AC96" vm="902">
        <f ca="1"/>
        <v>45078</v>
      </c>
      <c r="AD96" vm="903">
        <f ca="1"/>
        <v>19189.05</v>
      </c>
      <c r="AE96" s="31">
        <f t="shared" ca="1" si="13"/>
        <v>3.5320808874309328E-2</v>
      </c>
    </row>
    <row r="97" spans="5:31" x14ac:dyDescent="0.35">
      <c r="E97" vm="904">
        <f ca="1"/>
        <v>42975</v>
      </c>
      <c r="F97" vm="905">
        <f ca="1"/>
        <v>9974.4</v>
      </c>
      <c r="G97" s="31">
        <f t="shared" ca="1" si="7"/>
        <v>1.1905184614058095E-2</v>
      </c>
      <c r="I97" vm="904">
        <f ca="1"/>
        <v>42975</v>
      </c>
      <c r="J97" vm="906">
        <f ca="1"/>
        <v>1214.55</v>
      </c>
      <c r="K97" s="31">
        <f t="shared" ca="1" si="8"/>
        <v>6.8816825801909731E-2</v>
      </c>
      <c r="M97" vm="904">
        <f ca="1"/>
        <v>42975</v>
      </c>
      <c r="N97" vm="907">
        <f ca="1"/>
        <v>208.16579999999999</v>
      </c>
      <c r="O97" s="31">
        <f t="shared" ca="1" si="9"/>
        <v>2.4609937002223248E-2</v>
      </c>
      <c r="Q97" vm="904">
        <f ca="1"/>
        <v>42975</v>
      </c>
      <c r="R97" vm="908">
        <f ca="1"/>
        <v>324.40260000000001</v>
      </c>
      <c r="S97" s="31">
        <f t="shared" ca="1" si="10"/>
        <v>4.7430393577533758E-2</v>
      </c>
      <c r="U97" vm="904">
        <f ca="1"/>
        <v>42975</v>
      </c>
      <c r="V97" vm="909">
        <f ca="1"/>
        <v>1776.1324999999999</v>
      </c>
      <c r="W97" s="31">
        <f t="shared" ca="1" si="11"/>
        <v>4.2971200933436426E-2</v>
      </c>
      <c r="Y97" vm="910">
        <f ca="1"/>
        <v>44872</v>
      </c>
      <c r="Z97" vm="911">
        <f ca="1"/>
        <v>1439.3</v>
      </c>
      <c r="AA97" s="31">
        <f t="shared" ca="1" si="12"/>
        <v>-6.6995105824393164E-2</v>
      </c>
      <c r="AC97" vm="912">
        <f ca="1"/>
        <v>45108</v>
      </c>
      <c r="AD97" vm="913">
        <f ca="1"/>
        <v>19753.8</v>
      </c>
      <c r="AE97" s="31">
        <f t="shared" ca="1" si="13"/>
        <v>2.9430847280089489E-2</v>
      </c>
    </row>
    <row r="98" spans="5:31" x14ac:dyDescent="0.35">
      <c r="E98" vm="914">
        <f ca="1"/>
        <v>42982</v>
      </c>
      <c r="F98" vm="915">
        <f ca="1"/>
        <v>9934.7999999999993</v>
      </c>
      <c r="G98" s="31">
        <f t="shared" ca="1" si="7"/>
        <v>-3.9701636188643752E-3</v>
      </c>
      <c r="I98" vm="914">
        <f ca="1"/>
        <v>42982</v>
      </c>
      <c r="J98" vm="916">
        <f ca="1"/>
        <v>1202.6500000000001</v>
      </c>
      <c r="K98" s="31">
        <f t="shared" ca="1" si="8"/>
        <v>-9.7978675229507539E-3</v>
      </c>
      <c r="M98" vm="914">
        <f ca="1"/>
        <v>42982</v>
      </c>
      <c r="N98" vm="917">
        <f ca="1"/>
        <v>213.66579999999999</v>
      </c>
      <c r="O98" s="31">
        <f t="shared" ca="1" si="9"/>
        <v>2.6421246909914986E-2</v>
      </c>
      <c r="Q98" vm="914">
        <f ca="1"/>
        <v>42982</v>
      </c>
      <c r="R98" vm="918">
        <f ca="1"/>
        <v>318.83179999999999</v>
      </c>
      <c r="S98" s="31">
        <f t="shared" ca="1" si="10"/>
        <v>-1.7172488753172788E-2</v>
      </c>
      <c r="U98" vm="914">
        <f ca="1"/>
        <v>42982</v>
      </c>
      <c r="V98" vm="919">
        <f ca="1"/>
        <v>1739.376</v>
      </c>
      <c r="W98" s="31">
        <f t="shared" ca="1" si="11"/>
        <v>-2.0694683532900826E-2</v>
      </c>
      <c r="Y98" vm="920">
        <f ca="1"/>
        <v>44879</v>
      </c>
      <c r="Z98" vm="921">
        <f ca="1"/>
        <v>1336.4</v>
      </c>
      <c r="AA98" s="31">
        <f t="shared" ca="1" si="12"/>
        <v>-7.1493086917251314E-2</v>
      </c>
      <c r="AC98" vm="922">
        <f ca="1"/>
        <v>45139</v>
      </c>
      <c r="AD98" vm="923">
        <f ca="1"/>
        <v>19253.8</v>
      </c>
      <c r="AE98" s="31">
        <f t="shared" ca="1" si="13"/>
        <v>-2.5311585618969512E-2</v>
      </c>
    </row>
    <row r="99" spans="5:31" x14ac:dyDescent="0.35">
      <c r="E99" vm="924">
        <f ca="1"/>
        <v>42989</v>
      </c>
      <c r="F99" vm="925">
        <f ca="1"/>
        <v>10085.4</v>
      </c>
      <c r="G99" s="31">
        <f t="shared" ca="1" si="7"/>
        <v>1.5158835608165333E-2</v>
      </c>
      <c r="I99" vm="924">
        <f ca="1"/>
        <v>42989</v>
      </c>
      <c r="J99" vm="926">
        <f ca="1"/>
        <v>1244.1500000000001</v>
      </c>
      <c r="K99" s="31">
        <f t="shared" ca="1" si="8"/>
        <v>3.4507130087722881E-2</v>
      </c>
      <c r="M99" vm="924">
        <f ca="1"/>
        <v>42989</v>
      </c>
      <c r="N99" vm="927">
        <f ca="1"/>
        <v>220.70750000000001</v>
      </c>
      <c r="O99" s="31">
        <f t="shared" ca="1" si="9"/>
        <v>3.2956607936319271E-2</v>
      </c>
      <c r="Q99" vm="924">
        <f ca="1"/>
        <v>42989</v>
      </c>
      <c r="R99" vm="928">
        <f ca="1"/>
        <v>329.07819999999998</v>
      </c>
      <c r="S99" s="31">
        <f t="shared" ca="1" si="10"/>
        <v>3.2137321308602251E-2</v>
      </c>
      <c r="U99" vm="924">
        <f ca="1"/>
        <v>42989</v>
      </c>
      <c r="V99" vm="929">
        <f ca="1"/>
        <v>1739.9982</v>
      </c>
      <c r="W99" s="31">
        <f t="shared" ca="1" si="11"/>
        <v>3.5771449071386741E-4</v>
      </c>
      <c r="Y99" vm="930">
        <f ca="1"/>
        <v>44886</v>
      </c>
      <c r="Z99" vm="931">
        <f ca="1"/>
        <v>1318.85</v>
      </c>
      <c r="AA99" s="31">
        <f t="shared" ca="1" si="12"/>
        <v>-1.3132295719844533E-2</v>
      </c>
      <c r="AC99" vm="932">
        <f ca="1"/>
        <v>45170</v>
      </c>
      <c r="AD99" vm="933">
        <f ca="1"/>
        <v>19638.3</v>
      </c>
      <c r="AE99" s="31">
        <f t="shared" ca="1" si="13"/>
        <v>1.9970083827608009E-2</v>
      </c>
    </row>
    <row r="100" spans="5:31" x14ac:dyDescent="0.35">
      <c r="E100" vm="934">
        <f ca="1"/>
        <v>42996</v>
      </c>
      <c r="F100" vm="935">
        <f ca="1"/>
        <v>9964.4</v>
      </c>
      <c r="G100" s="31">
        <f t="shared" ca="1" si="7"/>
        <v>-1.1997540999861167E-2</v>
      </c>
      <c r="I100" vm="934">
        <f ca="1"/>
        <v>42996</v>
      </c>
      <c r="J100" vm="936">
        <f ca="1"/>
        <v>1215.1500000000001</v>
      </c>
      <c r="K100" s="31">
        <f t="shared" ca="1" si="8"/>
        <v>-2.3309086524936684E-2</v>
      </c>
      <c r="M100" vm="934">
        <f ca="1"/>
        <v>42996</v>
      </c>
      <c r="N100" vm="937">
        <f ca="1"/>
        <v>210.54079999999999</v>
      </c>
      <c r="O100" s="31">
        <f t="shared" ca="1" si="9"/>
        <v>-4.6064134657861744E-2</v>
      </c>
      <c r="Q100" vm="934">
        <f ca="1"/>
        <v>42996</v>
      </c>
      <c r="R100" vm="938">
        <f ca="1"/>
        <v>317.83699999999999</v>
      </c>
      <c r="S100" s="31">
        <f t="shared" ca="1" si="10"/>
        <v>-3.4159661746053005E-2</v>
      </c>
      <c r="U100" vm="934">
        <f ca="1"/>
        <v>42996</v>
      </c>
      <c r="V100" vm="939">
        <f ca="1"/>
        <v>1782.4021</v>
      </c>
      <c r="W100" s="31">
        <f t="shared" ca="1" si="11"/>
        <v>2.4370082681694827E-2</v>
      </c>
      <c r="Y100" vm="940">
        <f ca="1"/>
        <v>44893</v>
      </c>
      <c r="Z100" vm="941">
        <f ca="1"/>
        <v>1340.55</v>
      </c>
      <c r="AA100" s="31">
        <f t="shared" ca="1" si="12"/>
        <v>1.645372862721306E-2</v>
      </c>
      <c r="AC100" vm="942">
        <f ca="1"/>
        <v>45200</v>
      </c>
      <c r="AD100" vm="943">
        <f ca="1"/>
        <v>19079.599999999999</v>
      </c>
      <c r="AE100" s="31">
        <f t="shared" ca="1" si="13"/>
        <v>-2.844950937708457E-2</v>
      </c>
    </row>
    <row r="101" spans="5:31" x14ac:dyDescent="0.35">
      <c r="E101" vm="944">
        <f ca="1"/>
        <v>43003</v>
      </c>
      <c r="F101" vm="227">
        <f ca="1"/>
        <v>9788.6</v>
      </c>
      <c r="G101" s="31">
        <f t="shared" ca="1" si="7"/>
        <v>-1.7642808397896448E-2</v>
      </c>
      <c r="I101" vm="944">
        <f ca="1"/>
        <v>43003</v>
      </c>
      <c r="J101" vm="945">
        <f ca="1"/>
        <v>1117.05</v>
      </c>
      <c r="K101" s="31">
        <f t="shared" ca="1" si="8"/>
        <v>-8.0730773978521242E-2</v>
      </c>
      <c r="M101" vm="944">
        <f ca="1"/>
        <v>43003</v>
      </c>
      <c r="N101" vm="946">
        <f ca="1"/>
        <v>204.1242</v>
      </c>
      <c r="O101" s="31">
        <f t="shared" ca="1" si="9"/>
        <v>-3.0476753199379814E-2</v>
      </c>
      <c r="Q101" vm="944">
        <f ca="1"/>
        <v>43003</v>
      </c>
      <c r="R101" vm="947">
        <f ca="1"/>
        <v>319.85969999999998</v>
      </c>
      <c r="S101" s="31">
        <f t="shared" ca="1" si="10"/>
        <v>6.3639538505586568E-3</v>
      </c>
      <c r="U101" vm="944">
        <f ca="1"/>
        <v>43003</v>
      </c>
      <c r="V101" vm="948">
        <f ca="1"/>
        <v>1848.8317999999999</v>
      </c>
      <c r="W101" s="31">
        <f t="shared" ca="1" si="11"/>
        <v>3.7269760846893041E-2</v>
      </c>
      <c r="Y101" vm="949">
        <f ca="1"/>
        <v>44900</v>
      </c>
      <c r="Z101" vm="950">
        <f ca="1"/>
        <v>1331.7</v>
      </c>
      <c r="AA101" s="31">
        <f t="shared" ca="1" si="12"/>
        <v>-6.6017679310730326E-3</v>
      </c>
      <c r="AC101" vm="951">
        <f ca="1"/>
        <v>45231</v>
      </c>
      <c r="AD101" vm="952">
        <f ca="1"/>
        <v>20133.150000000001</v>
      </c>
      <c r="AE101" s="31">
        <f t="shared" ca="1" si="13"/>
        <v>5.5218662865049728E-2</v>
      </c>
    </row>
    <row r="102" spans="5:31" x14ac:dyDescent="0.35">
      <c r="E102" vm="953">
        <f ca="1"/>
        <v>43011</v>
      </c>
      <c r="F102" vm="954">
        <f ca="1"/>
        <v>9979.7000000000007</v>
      </c>
      <c r="G102" s="31">
        <f t="shared" ca="1" si="7"/>
        <v>1.9522710091330664E-2</v>
      </c>
      <c r="I102" vm="953">
        <f ca="1"/>
        <v>43011</v>
      </c>
      <c r="J102" vm="955">
        <f ca="1"/>
        <v>1158.9000000000001</v>
      </c>
      <c r="K102" s="31">
        <f t="shared" ca="1" si="8"/>
        <v>3.7464750906405442E-2</v>
      </c>
      <c r="M102" vm="953">
        <f ca="1"/>
        <v>43011</v>
      </c>
      <c r="N102" vm="956">
        <f ca="1"/>
        <v>214.16579999999999</v>
      </c>
      <c r="O102" s="31">
        <f t="shared" ca="1" si="9"/>
        <v>4.9193579203249627E-2</v>
      </c>
      <c r="Q102" vm="953">
        <f ca="1"/>
        <v>43011</v>
      </c>
      <c r="R102" vm="957">
        <f ca="1"/>
        <v>320.42349999999999</v>
      </c>
      <c r="S102" s="31">
        <f t="shared" ca="1" si="10"/>
        <v>1.7626478108996313E-3</v>
      </c>
      <c r="U102" vm="953">
        <f ca="1"/>
        <v>43011</v>
      </c>
      <c r="V102" vm="958">
        <f ca="1"/>
        <v>1782.45</v>
      </c>
      <c r="W102" s="31">
        <f t="shared" ca="1" si="11"/>
        <v>-3.590472643319953E-2</v>
      </c>
      <c r="Y102" vm="959">
        <f ca="1"/>
        <v>44907</v>
      </c>
      <c r="Z102" vm="960">
        <f ca="1"/>
        <v>1319.1</v>
      </c>
      <c r="AA102" s="31">
        <f t="shared" ca="1" si="12"/>
        <v>-9.4615904482993063E-3</v>
      </c>
      <c r="AC102" vm="961">
        <f ca="1"/>
        <v>45261</v>
      </c>
      <c r="AD102" vm="962">
        <f ca="1"/>
        <v>21731.4</v>
      </c>
      <c r="AE102" s="31">
        <f t="shared" ca="1" si="13"/>
        <v>7.9384001013254268E-2</v>
      </c>
    </row>
    <row r="103" spans="5:31" x14ac:dyDescent="0.35">
      <c r="E103" vm="963">
        <f ca="1"/>
        <v>43017</v>
      </c>
      <c r="F103" vm="964">
        <f ca="1"/>
        <v>10167.450000000001</v>
      </c>
      <c r="G103" s="31">
        <f t="shared" ca="1" si="7"/>
        <v>1.8813190777277944E-2</v>
      </c>
      <c r="I103" vm="963">
        <f ca="1"/>
        <v>43017</v>
      </c>
      <c r="J103" vm="965">
        <f ca="1"/>
        <v>1171.9000000000001</v>
      </c>
      <c r="K103" s="31">
        <f t="shared" ca="1" si="8"/>
        <v>1.1217533868323359E-2</v>
      </c>
      <c r="M103" vm="963">
        <f ca="1"/>
        <v>43017</v>
      </c>
      <c r="N103" vm="966">
        <f ca="1"/>
        <v>213.8741</v>
      </c>
      <c r="O103" s="31">
        <f t="shared" ca="1" si="9"/>
        <v>-1.3620288580156181E-3</v>
      </c>
      <c r="Q103" vm="963">
        <f ca="1"/>
        <v>43017</v>
      </c>
      <c r="R103" vm="967">
        <f ca="1"/>
        <v>323.97160000000002</v>
      </c>
      <c r="S103" s="31">
        <f t="shared" ca="1" si="10"/>
        <v>1.1073157867634631E-2</v>
      </c>
      <c r="U103" vm="963">
        <f ca="1"/>
        <v>43017</v>
      </c>
      <c r="V103" vm="968">
        <f ca="1"/>
        <v>1751.3409999999999</v>
      </c>
      <c r="W103" s="31">
        <f t="shared" ca="1" si="11"/>
        <v>-1.7452943981598468E-2</v>
      </c>
      <c r="Y103" vm="969">
        <f ca="1"/>
        <v>44914</v>
      </c>
      <c r="Z103" vm="970">
        <f ca="1"/>
        <v>1252.5</v>
      </c>
      <c r="AA103" s="31">
        <f t="shared" ca="1" si="12"/>
        <v>-5.0488969752103596E-2</v>
      </c>
      <c r="AC103" vm="971">
        <f ca="1"/>
        <v>45292</v>
      </c>
      <c r="AD103" vm="972">
        <f ca="1"/>
        <v>21725.7</v>
      </c>
      <c r="AE103" s="31">
        <f t="shared" ca="1" si="13"/>
        <v>-2.6229327148741266E-4</v>
      </c>
    </row>
    <row r="104" spans="5:31" x14ac:dyDescent="0.35">
      <c r="E104" vm="973">
        <f ca="1"/>
        <v>43024</v>
      </c>
      <c r="F104" vm="974">
        <f ca="1"/>
        <v>10146.549999999999</v>
      </c>
      <c r="G104" s="31">
        <f t="shared" ca="1" si="7"/>
        <v>-2.0555793242161835E-3</v>
      </c>
      <c r="I104" vm="973">
        <f ca="1"/>
        <v>43024</v>
      </c>
      <c r="J104" vm="975">
        <f ca="1"/>
        <v>1180.2</v>
      </c>
      <c r="K104" s="31">
        <f t="shared" ca="1" si="8"/>
        <v>7.0825155730009914E-3</v>
      </c>
      <c r="M104" vm="973">
        <f ca="1"/>
        <v>43024</v>
      </c>
      <c r="N104" vm="976">
        <f ca="1"/>
        <v>218.66579999999999</v>
      </c>
      <c r="O104" s="31">
        <f t="shared" ca="1" si="9"/>
        <v>2.2404302344229521E-2</v>
      </c>
      <c r="Q104" vm="973">
        <f ca="1"/>
        <v>43024</v>
      </c>
      <c r="R104" vm="977">
        <f ca="1"/>
        <v>324.5684</v>
      </c>
      <c r="S104" s="31">
        <f t="shared" ca="1" si="10"/>
        <v>1.8421367798904242E-3</v>
      </c>
      <c r="U104" vm="973">
        <f ca="1"/>
        <v>43024</v>
      </c>
      <c r="V104" vm="978">
        <f ca="1"/>
        <v>1745.9807000000001</v>
      </c>
      <c r="W104" s="31">
        <f t="shared" ca="1" si="11"/>
        <v>-3.0606832136059747E-3</v>
      </c>
      <c r="Y104" vm="979">
        <f ca="1"/>
        <v>44921</v>
      </c>
      <c r="Z104" vm="980">
        <f ca="1"/>
        <v>1302.5999999999999</v>
      </c>
      <c r="AA104" s="31">
        <f t="shared" ca="1" si="12"/>
        <v>4.0000000000000036E-2</v>
      </c>
      <c r="AC104" vm="981">
        <f ca="1"/>
        <v>45323</v>
      </c>
      <c r="AD104" vm="982">
        <f ca="1"/>
        <v>21982.799999999999</v>
      </c>
      <c r="AE104" s="31">
        <f t="shared" ca="1" si="13"/>
        <v>1.1833910990209695E-2</v>
      </c>
    </row>
    <row r="105" spans="5:31" x14ac:dyDescent="0.35">
      <c r="E105" vm="983">
        <f ca="1"/>
        <v>43031</v>
      </c>
      <c r="F105" vm="984">
        <f ca="1"/>
        <v>10323.049999999999</v>
      </c>
      <c r="G105" s="31">
        <f t="shared" ca="1" si="7"/>
        <v>1.7395075173334718E-2</v>
      </c>
      <c r="I105" vm="983">
        <f ca="1"/>
        <v>43031</v>
      </c>
      <c r="J105" vm="985">
        <f ca="1"/>
        <v>1187.0999999999999</v>
      </c>
      <c r="K105" s="31">
        <f t="shared" ca="1" si="8"/>
        <v>5.8464667005591053E-3</v>
      </c>
      <c r="M105" vm="983">
        <f ca="1"/>
        <v>43031</v>
      </c>
      <c r="N105" vm="986">
        <f ca="1"/>
        <v>227.58240000000001</v>
      </c>
      <c r="O105" s="31">
        <f t="shared" ca="1" si="9"/>
        <v>4.0777295763672283E-2</v>
      </c>
      <c r="Q105" vm="983">
        <f ca="1"/>
        <v>43031</v>
      </c>
      <c r="R105" vm="987">
        <f ca="1"/>
        <v>332.02940000000001</v>
      </c>
      <c r="S105" s="31">
        <f t="shared" ca="1" si="10"/>
        <v>2.2987450411068977E-2</v>
      </c>
      <c r="U105" vm="983">
        <f ca="1"/>
        <v>43031</v>
      </c>
      <c r="V105" vm="988">
        <f ca="1"/>
        <v>1762.1095</v>
      </c>
      <c r="W105" s="31">
        <f t="shared" ca="1" si="11"/>
        <v>9.2376737039532308E-3</v>
      </c>
      <c r="Y105" vm="989">
        <f ca="1"/>
        <v>44928</v>
      </c>
      <c r="Z105" vm="990">
        <f ca="1"/>
        <v>1294.25</v>
      </c>
      <c r="AA105" s="31">
        <f t="shared" ca="1" si="12"/>
        <v>-6.4102564102563875E-3</v>
      </c>
      <c r="AC105" vm="991">
        <f ca="1"/>
        <v>45352</v>
      </c>
      <c r="AD105" vm="992">
        <f ca="1"/>
        <v>22326.9</v>
      </c>
      <c r="AE105" s="31">
        <f t="shared" ca="1" si="13"/>
        <v>1.5653147005840973E-2</v>
      </c>
    </row>
    <row r="106" spans="5:31" x14ac:dyDescent="0.35">
      <c r="E106" vm="993">
        <f ca="1"/>
        <v>43038</v>
      </c>
      <c r="F106" vm="994">
        <f ca="1"/>
        <v>10452.5</v>
      </c>
      <c r="G106" s="31">
        <f t="shared" ca="1" si="7"/>
        <v>1.253989857648663E-2</v>
      </c>
      <c r="I106" vm="993">
        <f ca="1"/>
        <v>43038</v>
      </c>
      <c r="J106" vm="995">
        <f ca="1"/>
        <v>1173.4000000000001</v>
      </c>
      <c r="K106" s="31">
        <f t="shared" ca="1" si="8"/>
        <v>-1.1540729508887071E-2</v>
      </c>
      <c r="M106" vm="993">
        <f ca="1"/>
        <v>43038</v>
      </c>
      <c r="N106" vm="996">
        <f ca="1"/>
        <v>217.6241</v>
      </c>
      <c r="O106" s="31">
        <f t="shared" ca="1" si="9"/>
        <v>-4.3756898600243233E-2</v>
      </c>
      <c r="Q106" vm="993">
        <f ca="1"/>
        <v>43038</v>
      </c>
      <c r="R106" vm="997">
        <f ca="1"/>
        <v>331.59829999999999</v>
      </c>
      <c r="S106" s="31">
        <f t="shared" ca="1" si="10"/>
        <v>-1.2983789989682304E-3</v>
      </c>
      <c r="U106" vm="993">
        <f ca="1"/>
        <v>43038</v>
      </c>
      <c r="V106" vm="998">
        <f ca="1"/>
        <v>1781.0619999999999</v>
      </c>
      <c r="W106" s="31">
        <f t="shared" ca="1" si="11"/>
        <v>1.0755574497498532E-2</v>
      </c>
      <c r="Y106" vm="999">
        <f ca="1"/>
        <v>44935</v>
      </c>
      <c r="Z106" vm="1000">
        <f ca="1"/>
        <v>1281.7</v>
      </c>
      <c r="AA106" s="31">
        <f t="shared" ca="1" si="12"/>
        <v>-9.6967355611357053E-3</v>
      </c>
      <c r="AC106" vm="1001">
        <f ca="1"/>
        <v>45383</v>
      </c>
      <c r="AD106" vm="1002">
        <f ca="1"/>
        <v>22604.85</v>
      </c>
      <c r="AE106" s="31">
        <f t="shared" ca="1" si="13"/>
        <v>1.2449108474530624E-2</v>
      </c>
    </row>
    <row r="107" spans="5:31" x14ac:dyDescent="0.35">
      <c r="E107" vm="1003">
        <f ca="1"/>
        <v>43045</v>
      </c>
      <c r="F107" vm="1004">
        <f ca="1"/>
        <v>10321.75</v>
      </c>
      <c r="G107" s="31">
        <f t="shared" ca="1" si="7"/>
        <v>-1.2508969146137305E-2</v>
      </c>
      <c r="I107" vm="1003">
        <f ca="1"/>
        <v>43045</v>
      </c>
      <c r="J107" vm="1005">
        <f ca="1"/>
        <v>1176.45</v>
      </c>
      <c r="K107" s="31">
        <f t="shared" ca="1" si="8"/>
        <v>2.5992841315833903E-3</v>
      </c>
      <c r="M107" vm="1003">
        <f ca="1"/>
        <v>43045</v>
      </c>
      <c r="N107" vm="1006">
        <f ca="1"/>
        <v>209.45750000000001</v>
      </c>
      <c r="O107" s="31">
        <f t="shared" ca="1" si="9"/>
        <v>-3.7526174720538763E-2</v>
      </c>
      <c r="Q107" vm="1003">
        <f ca="1"/>
        <v>43045</v>
      </c>
      <c r="R107" vm="1007">
        <f ca="1"/>
        <v>332.22840000000002</v>
      </c>
      <c r="S107" s="31">
        <f t="shared" ca="1" si="10"/>
        <v>1.9001906825217851E-3</v>
      </c>
      <c r="U107" vm="1003">
        <f ca="1"/>
        <v>43045</v>
      </c>
      <c r="V107" vm="1008">
        <f ca="1"/>
        <v>1704.8210999999999</v>
      </c>
      <c r="W107" s="31">
        <f t="shared" ca="1" si="11"/>
        <v>-4.2806426727424407E-2</v>
      </c>
      <c r="Y107" vm="1009">
        <f ca="1"/>
        <v>44942</v>
      </c>
      <c r="Z107" vm="1010">
        <f ca="1"/>
        <v>1231.0999999999999</v>
      </c>
      <c r="AA107" s="31">
        <f t="shared" ca="1" si="12"/>
        <v>-3.9478817195911731E-2</v>
      </c>
      <c r="AC107" vm="1011">
        <f ca="1"/>
        <v>45413</v>
      </c>
      <c r="AD107" vm="1012">
        <f ca="1"/>
        <v>22530.7</v>
      </c>
      <c r="AE107" s="31">
        <f t="shared" ca="1" si="13"/>
        <v>-3.2802694996869608E-3</v>
      </c>
    </row>
    <row r="108" spans="5:31" x14ac:dyDescent="0.35">
      <c r="E108" vm="1013">
        <f ca="1"/>
        <v>43052</v>
      </c>
      <c r="F108" vm="1014">
        <f ca="1"/>
        <v>10283.6</v>
      </c>
      <c r="G108" s="31">
        <f t="shared" ca="1" si="7"/>
        <v>-3.6960786688303715E-3</v>
      </c>
      <c r="I108" vm="1013">
        <f ca="1"/>
        <v>43052</v>
      </c>
      <c r="J108" vm="1015">
        <f ca="1"/>
        <v>1171.0999999999999</v>
      </c>
      <c r="K108" s="31">
        <f t="shared" ca="1" si="8"/>
        <v>-4.5475795826428467E-3</v>
      </c>
      <c r="M108" vm="1013">
        <f ca="1"/>
        <v>43052</v>
      </c>
      <c r="N108" vm="1016">
        <f ca="1"/>
        <v>212.95750000000001</v>
      </c>
      <c r="O108" s="31">
        <f t="shared" ca="1" si="9"/>
        <v>1.6709833737154289E-2</v>
      </c>
      <c r="Q108" vm="1013">
        <f ca="1"/>
        <v>43052</v>
      </c>
      <c r="R108" vm="1017">
        <f ca="1"/>
        <v>327.18810000000002</v>
      </c>
      <c r="S108" s="31">
        <f t="shared" ca="1" si="10"/>
        <v>-1.5171189458818124E-2</v>
      </c>
      <c r="U108" vm="1013">
        <f ca="1"/>
        <v>43052</v>
      </c>
      <c r="V108" vm="1018">
        <f ca="1"/>
        <v>1712.4308000000001</v>
      </c>
      <c r="W108" s="31">
        <f t="shared" ca="1" si="11"/>
        <v>4.463635509907915E-3</v>
      </c>
      <c r="Y108" vm="1019">
        <f ca="1"/>
        <v>44949</v>
      </c>
      <c r="Z108" vm="1020">
        <f ca="1"/>
        <v>1212.95</v>
      </c>
      <c r="AA108" s="31">
        <f t="shared" ca="1" si="12"/>
        <v>-1.474291284217355E-2</v>
      </c>
      <c r="AC108" vm="1021">
        <f ca="1"/>
        <v>45444</v>
      </c>
      <c r="AD108" vm="1022">
        <f ca="1"/>
        <v>24010.6</v>
      </c>
      <c r="AE108" s="31">
        <f t="shared" ca="1" si="13"/>
        <v>6.5683711558007341E-2</v>
      </c>
    </row>
    <row r="109" spans="5:31" x14ac:dyDescent="0.35">
      <c r="E109" vm="1023">
        <f ca="1"/>
        <v>43059</v>
      </c>
      <c r="F109" vm="1024">
        <f ca="1"/>
        <v>10389.700000000001</v>
      </c>
      <c r="G109" s="31">
        <f t="shared" ca="1" si="7"/>
        <v>1.0317398576374037E-2</v>
      </c>
      <c r="I109" vm="1023">
        <f ca="1"/>
        <v>43059</v>
      </c>
      <c r="J109" vm="1025">
        <f ca="1"/>
        <v>1160.05</v>
      </c>
      <c r="K109" s="31">
        <f t="shared" ca="1" si="8"/>
        <v>-9.4355733925368668E-3</v>
      </c>
      <c r="M109" vm="1023">
        <f ca="1"/>
        <v>43059</v>
      </c>
      <c r="N109" vm="1026">
        <f ca="1"/>
        <v>213.91579999999999</v>
      </c>
      <c r="O109" s="31">
        <f t="shared" ca="1" si="9"/>
        <v>4.499958911989399E-3</v>
      </c>
      <c r="Q109" vm="1023">
        <f ca="1"/>
        <v>43059</v>
      </c>
      <c r="R109" vm="1027">
        <f ca="1"/>
        <v>331.53199999999998</v>
      </c>
      <c r="S109" s="31">
        <f t="shared" ca="1" si="10"/>
        <v>1.3276460849279026E-2</v>
      </c>
      <c r="U109" vm="1023">
        <f ca="1"/>
        <v>43059</v>
      </c>
      <c r="V109" vm="1028">
        <f ca="1"/>
        <v>1743.0612000000001</v>
      </c>
      <c r="W109" s="31">
        <f t="shared" ca="1" si="11"/>
        <v>1.7887087758524212E-2</v>
      </c>
      <c r="Y109" vm="1029">
        <f ca="1"/>
        <v>44956</v>
      </c>
      <c r="Z109" vm="1030">
        <f ca="1"/>
        <v>1136.0999999999999</v>
      </c>
      <c r="AA109" s="31">
        <f t="shared" ca="1" si="12"/>
        <v>-6.335792901603543E-2</v>
      </c>
      <c r="AC109" vm="1031">
        <f ca="1"/>
        <v>45474</v>
      </c>
      <c r="AD109" vm="1032">
        <f ca="1"/>
        <v>24951.15</v>
      </c>
      <c r="AE109" s="31">
        <f t="shared" ca="1" si="13"/>
        <v>3.917228224200997E-2</v>
      </c>
    </row>
    <row r="110" spans="5:31" x14ac:dyDescent="0.35">
      <c r="E110" vm="1033">
        <f ca="1"/>
        <v>43066</v>
      </c>
      <c r="F110" vm="1034">
        <f ca="1"/>
        <v>10121.799999999999</v>
      </c>
      <c r="G110" s="31">
        <f t="shared" ca="1" si="7"/>
        <v>-2.5785152603058914E-2</v>
      </c>
      <c r="I110" vm="1033">
        <f ca="1"/>
        <v>43066</v>
      </c>
      <c r="J110" vm="1030">
        <f ca="1"/>
        <v>1136.0999999999999</v>
      </c>
      <c r="K110" s="31">
        <f t="shared" ca="1" si="8"/>
        <v>-2.0645661824921335E-2</v>
      </c>
      <c r="M110" vm="1033">
        <f ca="1"/>
        <v>43066</v>
      </c>
      <c r="N110" vm="966">
        <f ca="1"/>
        <v>213.8741</v>
      </c>
      <c r="O110" s="31">
        <f t="shared" ca="1" si="9"/>
        <v>-1.9493651240343191E-4</v>
      </c>
      <c r="Q110" vm="1033">
        <f ca="1"/>
        <v>43066</v>
      </c>
      <c r="R110" vm="1035">
        <f ca="1"/>
        <v>331.99619999999999</v>
      </c>
      <c r="S110" s="31">
        <f t="shared" ca="1" si="10"/>
        <v>1.4001664997647101E-3</v>
      </c>
      <c r="U110" vm="1033">
        <f ca="1"/>
        <v>43066</v>
      </c>
      <c r="V110" vm="1036">
        <f ca="1"/>
        <v>1705.5868</v>
      </c>
      <c r="W110" s="31">
        <f t="shared" ca="1" si="11"/>
        <v>-2.1499187750837478E-2</v>
      </c>
      <c r="Y110" vm="1037">
        <f ca="1"/>
        <v>44963</v>
      </c>
      <c r="Z110" vm="1038">
        <f ca="1"/>
        <v>1161.8</v>
      </c>
      <c r="AA110" s="31">
        <f t="shared" ca="1" si="12"/>
        <v>2.2621248129566007E-2</v>
      </c>
      <c r="AC110" vm="1039">
        <f ca="1"/>
        <v>45505</v>
      </c>
      <c r="AD110" vm="1040">
        <f ca="1"/>
        <v>25235.9</v>
      </c>
      <c r="AE110" s="31">
        <f t="shared" ca="1" si="13"/>
        <v>1.141229963348378E-2</v>
      </c>
    </row>
    <row r="111" spans="5:31" x14ac:dyDescent="0.35">
      <c r="E111" vm="1041">
        <f ca="1"/>
        <v>43073</v>
      </c>
      <c r="F111" vm="1042">
        <f ca="1"/>
        <v>10265.65</v>
      </c>
      <c r="G111" s="31">
        <f t="shared" ca="1" si="7"/>
        <v>1.4211899069335621E-2</v>
      </c>
      <c r="I111" vm="1041">
        <f ca="1"/>
        <v>43073</v>
      </c>
      <c r="J111" vm="1043">
        <f ca="1"/>
        <v>1134.3499999999999</v>
      </c>
      <c r="K111" s="31">
        <f t="shared" ca="1" si="8"/>
        <v>-1.5403573629081402E-3</v>
      </c>
      <c r="M111" vm="1041">
        <f ca="1"/>
        <v>43073</v>
      </c>
      <c r="N111" vm="1044">
        <f ca="1"/>
        <v>209.70750000000001</v>
      </c>
      <c r="O111" s="31">
        <f t="shared" ca="1" si="9"/>
        <v>-1.9481554802568413E-2</v>
      </c>
      <c r="Q111" vm="1041">
        <f ca="1"/>
        <v>43073</v>
      </c>
      <c r="R111" vm="1045">
        <f ca="1"/>
        <v>331.26670000000001</v>
      </c>
      <c r="S111" s="31">
        <f t="shared" ca="1" si="10"/>
        <v>-2.1973143066094103E-3</v>
      </c>
      <c r="U111" vm="1041">
        <f ca="1"/>
        <v>43073</v>
      </c>
      <c r="V111" vm="1046">
        <f ca="1"/>
        <v>1709.6070999999999</v>
      </c>
      <c r="W111" s="31">
        <f t="shared" ca="1" si="11"/>
        <v>2.3571359722061036E-3</v>
      </c>
      <c r="Y111" vm="1047">
        <f ca="1"/>
        <v>44970</v>
      </c>
      <c r="Z111" vm="1048">
        <f ca="1"/>
        <v>1080.7</v>
      </c>
      <c r="AA111" s="31">
        <f t="shared" ca="1" si="12"/>
        <v>-6.9805474264072909E-2</v>
      </c>
      <c r="AC111" vm="1049">
        <f ca="1"/>
        <v>45536</v>
      </c>
      <c r="AD111" vm="1050">
        <f ca="1"/>
        <v>25810.85</v>
      </c>
      <c r="AE111" s="31">
        <f t="shared" ca="1" si="13"/>
        <v>2.2783019428670892E-2</v>
      </c>
    </row>
    <row r="112" spans="5:31" x14ac:dyDescent="0.35">
      <c r="E112" vm="1051">
        <f ca="1"/>
        <v>43080</v>
      </c>
      <c r="F112" vm="1052">
        <f ca="1"/>
        <v>10333.25</v>
      </c>
      <c r="G112" s="31">
        <f t="shared" ca="1" si="7"/>
        <v>6.5850676771563865E-3</v>
      </c>
      <c r="I112" vm="1051">
        <f ca="1"/>
        <v>43080</v>
      </c>
      <c r="J112" vm="1053">
        <f ca="1"/>
        <v>1119.95</v>
      </c>
      <c r="K112" s="31">
        <f t="shared" ca="1" si="8"/>
        <v>-1.2694494644510002E-2</v>
      </c>
      <c r="M112" vm="1051">
        <f ca="1"/>
        <v>43080</v>
      </c>
      <c r="N112" vm="1054">
        <f ca="1"/>
        <v>208.6242</v>
      </c>
      <c r="O112" s="31">
        <f t="shared" ca="1" si="9"/>
        <v>-5.165766603483446E-3</v>
      </c>
      <c r="Q112" vm="1051">
        <f ca="1"/>
        <v>43080</v>
      </c>
      <c r="R112" vm="1055">
        <f ca="1"/>
        <v>337.76609999999999</v>
      </c>
      <c r="S112" s="31">
        <f t="shared" ca="1" si="10"/>
        <v>1.9619841052541664E-2</v>
      </c>
      <c r="U112" vm="1051">
        <f ca="1"/>
        <v>43080</v>
      </c>
      <c r="V112" vm="1056">
        <f ca="1"/>
        <v>1763.5931</v>
      </c>
      <c r="W112" s="31">
        <f t="shared" ca="1" si="11"/>
        <v>3.1578015790879821E-2</v>
      </c>
      <c r="Y112" vm="1057">
        <f ca="1"/>
        <v>44977</v>
      </c>
      <c r="Z112" vm="1058">
        <f ca="1"/>
        <v>1016.9</v>
      </c>
      <c r="AA112" s="31">
        <f t="shared" ca="1" si="12"/>
        <v>-5.9035810123068466E-2</v>
      </c>
      <c r="AC112" vm="1059">
        <f ca="1"/>
        <v>45566</v>
      </c>
      <c r="AD112" vm="1060">
        <f ca="1"/>
        <v>24205.35</v>
      </c>
      <c r="AE112" s="31">
        <f t="shared" ca="1" si="13"/>
        <v>-6.2202523357425266E-2</v>
      </c>
    </row>
    <row r="113" spans="5:31" x14ac:dyDescent="0.35">
      <c r="E113" vm="1061">
        <f ca="1"/>
        <v>43087</v>
      </c>
      <c r="F113" vm="1062">
        <f ca="1"/>
        <v>10493</v>
      </c>
      <c r="G113" s="31">
        <f t="shared" ca="1" si="7"/>
        <v>1.5459802095178166E-2</v>
      </c>
      <c r="I113" vm="1061">
        <f ca="1"/>
        <v>43087</v>
      </c>
      <c r="J113" vm="1063">
        <f ca="1"/>
        <v>1136.75</v>
      </c>
      <c r="K113" s="31">
        <f t="shared" ca="1" si="8"/>
        <v>1.5000669672753153E-2</v>
      </c>
      <c r="M113" vm="1061">
        <f ca="1"/>
        <v>43087</v>
      </c>
      <c r="N113" vm="1064">
        <f ca="1"/>
        <v>209.7492</v>
      </c>
      <c r="O113" s="31">
        <f t="shared" ca="1" si="9"/>
        <v>5.3924712473432113E-3</v>
      </c>
      <c r="Q113" vm="1061">
        <f ca="1"/>
        <v>43087</v>
      </c>
      <c r="R113" vm="1065">
        <f ca="1"/>
        <v>346.55340000000001</v>
      </c>
      <c r="S113" s="31">
        <f t="shared" ca="1" si="10"/>
        <v>2.6015932327134061E-2</v>
      </c>
      <c r="U113" vm="1061">
        <f ca="1"/>
        <v>43087</v>
      </c>
      <c r="V113" vm="1066">
        <f ca="1"/>
        <v>1726.7888</v>
      </c>
      <c r="W113" s="31">
        <f t="shared" ca="1" si="11"/>
        <v>-2.086892945997576E-2</v>
      </c>
      <c r="Y113" vm="1067">
        <f ca="1"/>
        <v>44984</v>
      </c>
      <c r="Z113" vm="1068">
        <f ca="1"/>
        <v>1079.5</v>
      </c>
      <c r="AA113" s="31">
        <f t="shared" ca="1" si="12"/>
        <v>6.1559642049365815E-2</v>
      </c>
      <c r="AC113" vm="1069">
        <f ca="1"/>
        <v>45597</v>
      </c>
      <c r="AD113" vm="1070">
        <f ca="1"/>
        <v>24131.1</v>
      </c>
      <c r="AE113" s="31">
        <f t="shared" ca="1" si="13"/>
        <v>-3.0675036717089377E-3</v>
      </c>
    </row>
    <row r="114" spans="5:31" x14ac:dyDescent="0.35">
      <c r="E114" vm="1071">
        <f ca="1"/>
        <v>43095</v>
      </c>
      <c r="F114" vm="257">
        <f ca="1"/>
        <v>10530.7</v>
      </c>
      <c r="G114" s="31">
        <f t="shared" ca="1" si="7"/>
        <v>3.5928714381017191E-3</v>
      </c>
      <c r="I114" vm="1072">
        <f ca="1"/>
        <v>43129</v>
      </c>
      <c r="J114" vm="1073">
        <f ca="1"/>
        <v>1138.3</v>
      </c>
      <c r="K114" s="31">
        <f t="shared" ca="1" si="8"/>
        <v>1.363536397624765E-3</v>
      </c>
      <c r="M114" vm="1072">
        <f ca="1"/>
        <v>43129</v>
      </c>
      <c r="N114" vm="1074">
        <f ca="1"/>
        <v>205.70750000000001</v>
      </c>
      <c r="O114" s="31">
        <f t="shared" ca="1" si="9"/>
        <v>-1.9269203410549274E-2</v>
      </c>
      <c r="Q114" vm="1072">
        <f ca="1"/>
        <v>43129</v>
      </c>
      <c r="R114" vm="1075">
        <f ca="1"/>
        <v>330.90199999999999</v>
      </c>
      <c r="S114" s="31">
        <f t="shared" ca="1" si="10"/>
        <v>-4.5163025380792754E-2</v>
      </c>
      <c r="U114" vm="1071">
        <f ca="1"/>
        <v>43095</v>
      </c>
      <c r="V114" vm="1076">
        <f ca="1"/>
        <v>1755.8877</v>
      </c>
      <c r="W114" s="31">
        <f t="shared" ca="1" si="11"/>
        <v>1.6851452823877455E-2</v>
      </c>
      <c r="Y114" vm="1077">
        <f ca="1"/>
        <v>44991</v>
      </c>
      <c r="Z114" vm="1078">
        <f ca="1"/>
        <v>1042.45</v>
      </c>
      <c r="AA114" s="31">
        <f t="shared" ca="1" si="12"/>
        <v>-3.4321445113478455E-2</v>
      </c>
      <c r="AC114" vm="1079">
        <f ca="1"/>
        <v>45627</v>
      </c>
      <c r="AD114" vm="1080">
        <f ca="1"/>
        <v>23644.799999999999</v>
      </c>
      <c r="AE114" s="31">
        <f t="shared" ca="1" si="13"/>
        <v>-2.0152417419844082E-2</v>
      </c>
    </row>
    <row r="115" spans="5:31" x14ac:dyDescent="0.35">
      <c r="E115" vm="266">
        <f ca="1"/>
        <v>43101</v>
      </c>
      <c r="F115" vm="1081">
        <f ca="1"/>
        <v>10558.85</v>
      </c>
      <c r="G115" s="31">
        <f t="shared" ca="1" si="7"/>
        <v>2.6731366385899236E-3</v>
      </c>
      <c r="I115" vm="1082">
        <f ca="1"/>
        <v>43136</v>
      </c>
      <c r="J115" vm="1083">
        <f ca="1"/>
        <v>1131.55</v>
      </c>
      <c r="K115" s="31">
        <f t="shared" ca="1" si="8"/>
        <v>-5.9298954581393781E-3</v>
      </c>
      <c r="M115" vm="1082">
        <f ca="1"/>
        <v>43136</v>
      </c>
      <c r="N115" vm="720">
        <f ca="1"/>
        <v>205.91579999999999</v>
      </c>
      <c r="O115" s="31">
        <f t="shared" ca="1" si="9"/>
        <v>1.0126028462742465E-3</v>
      </c>
      <c r="Q115" vm="1082">
        <f ca="1"/>
        <v>43136</v>
      </c>
      <c r="R115" vm="1084">
        <f ca="1"/>
        <v>334.15159999999997</v>
      </c>
      <c r="S115" s="31">
        <f t="shared" ca="1" si="10"/>
        <v>9.8204302180100456E-3</v>
      </c>
      <c r="U115" vm="266">
        <f ca="1"/>
        <v>43101</v>
      </c>
      <c r="V115" vm="1085">
        <f ca="1"/>
        <v>1785.0344</v>
      </c>
      <c r="W115" s="31">
        <f t="shared" ca="1" si="11"/>
        <v>1.6599410087558608E-2</v>
      </c>
      <c r="Y115" vm="1086">
        <f ca="1"/>
        <v>44998</v>
      </c>
      <c r="Z115" vm="1087">
        <f ca="1"/>
        <v>1042.6500000000001</v>
      </c>
      <c r="AA115" s="31">
        <f t="shared" ca="1" si="12"/>
        <v>1.9185572449531563E-4</v>
      </c>
      <c r="AC115" vm="1088">
        <f ca="1"/>
        <v>45658</v>
      </c>
      <c r="AD115" vm="1089">
        <f ca="1"/>
        <v>23508.400000000001</v>
      </c>
      <c r="AE115" s="31">
        <f t="shared" ca="1" si="13"/>
        <v>-5.7687102449586192E-3</v>
      </c>
    </row>
    <row r="116" spans="5:31" x14ac:dyDescent="0.35">
      <c r="E116" vm="1090">
        <f ca="1"/>
        <v>43108</v>
      </c>
      <c r="F116" vm="1091">
        <f ca="1"/>
        <v>10681.25</v>
      </c>
      <c r="G116" s="31">
        <f t="shared" ca="1" si="7"/>
        <v>1.1592171495948822E-2</v>
      </c>
      <c r="I116" vm="1092">
        <f ca="1"/>
        <v>43143</v>
      </c>
      <c r="J116" vm="1093">
        <f ca="1"/>
        <v>1143.7</v>
      </c>
      <c r="K116" s="31">
        <f t="shared" ca="1" si="8"/>
        <v>1.0737483982148355E-2</v>
      </c>
      <c r="M116" vm="1092">
        <f ca="1"/>
        <v>43143</v>
      </c>
      <c r="N116" vm="1094">
        <f ca="1"/>
        <v>205.45750000000001</v>
      </c>
      <c r="O116" s="31">
        <f t="shared" ca="1" si="9"/>
        <v>-2.2256669959274111E-3</v>
      </c>
      <c r="Q116" vm="1092">
        <f ca="1"/>
        <v>43143</v>
      </c>
      <c r="R116" vm="1095">
        <f ca="1"/>
        <v>323.17570000000001</v>
      </c>
      <c r="S116" s="31">
        <f t="shared" ca="1" si="10"/>
        <v>-3.2847067019879495E-2</v>
      </c>
      <c r="U116" vm="1090">
        <f ca="1"/>
        <v>43108</v>
      </c>
      <c r="V116" vm="1096">
        <f ca="1"/>
        <v>1844.3807999999999</v>
      </c>
      <c r="W116" s="31">
        <f t="shared" ca="1" si="11"/>
        <v>3.3246642193562215E-2</v>
      </c>
      <c r="Y116" vm="1097">
        <f ca="1"/>
        <v>45005</v>
      </c>
      <c r="Z116" vm="1058">
        <f ca="1"/>
        <v>1016.9</v>
      </c>
      <c r="AA116" s="31">
        <f t="shared" ca="1" si="12"/>
        <v>-2.4696686328106399E-2</v>
      </c>
      <c r="AC116" vm="1098">
        <f ca="1"/>
        <v>45689</v>
      </c>
      <c r="AD116" vm="1099">
        <f ca="1"/>
        <v>22124.7</v>
      </c>
      <c r="AE116" s="31">
        <f t="shared" ca="1" si="13"/>
        <v>-5.8859811811948104E-2</v>
      </c>
    </row>
    <row r="117" spans="5:31" x14ac:dyDescent="0.35">
      <c r="E117" vm="1100">
        <f ca="1"/>
        <v>43115</v>
      </c>
      <c r="F117" vm="1101">
        <f ca="1"/>
        <v>10894.7</v>
      </c>
      <c r="G117" s="31">
        <f t="shared" ca="1" si="7"/>
        <v>1.9983616149795269E-2</v>
      </c>
      <c r="I117" vm="1102">
        <f ca="1"/>
        <v>43150</v>
      </c>
      <c r="J117" vm="1103">
        <f ca="1"/>
        <v>1101.9000000000001</v>
      </c>
      <c r="K117" s="31">
        <f t="shared" ca="1" si="8"/>
        <v>-3.6548045816210517E-2</v>
      </c>
      <c r="M117" vm="1102">
        <f ca="1"/>
        <v>43150</v>
      </c>
      <c r="N117" vm="1104">
        <f ca="1"/>
        <v>204.58250000000001</v>
      </c>
      <c r="O117" s="31">
        <f t="shared" ca="1" si="9"/>
        <v>-4.2587883138848204E-3</v>
      </c>
      <c r="Q117" vm="1102">
        <f ca="1"/>
        <v>43150</v>
      </c>
      <c r="R117" vm="1105">
        <f ca="1"/>
        <v>324.00470000000001</v>
      </c>
      <c r="S117" s="31">
        <f t="shared" ca="1" si="10"/>
        <v>2.5651681113401104E-3</v>
      </c>
      <c r="U117" vm="1100">
        <f ca="1"/>
        <v>43115</v>
      </c>
      <c r="V117" vm="1106">
        <f ca="1"/>
        <v>1796.8558</v>
      </c>
      <c r="W117" s="31">
        <f t="shared" ca="1" si="11"/>
        <v>-2.576745539749703E-2</v>
      </c>
      <c r="Y117" vm="1107">
        <f ca="1"/>
        <v>45012</v>
      </c>
      <c r="Z117" vm="1108">
        <f ca="1"/>
        <v>1008.35</v>
      </c>
      <c r="AA117" s="31">
        <f t="shared" ca="1" si="12"/>
        <v>-8.4079063821417277E-3</v>
      </c>
      <c r="AC117" vm="1109">
        <f ca="1"/>
        <v>45717</v>
      </c>
      <c r="AD117" vm="1110">
        <f ca="1"/>
        <v>23519.35</v>
      </c>
      <c r="AE117" s="31">
        <f t="shared" ca="1" si="13"/>
        <v>6.3035882972424462E-2</v>
      </c>
    </row>
    <row r="118" spans="5:31" x14ac:dyDescent="0.35">
      <c r="E118" vm="1111">
        <f ca="1"/>
        <v>43122</v>
      </c>
      <c r="F118" vm="1112">
        <f ca="1"/>
        <v>11069.65</v>
      </c>
      <c r="G118" s="31">
        <f t="shared" ca="1" si="7"/>
        <v>1.6058266863704374E-2</v>
      </c>
      <c r="I118" vm="1113">
        <f ca="1"/>
        <v>43157</v>
      </c>
      <c r="J118" vm="1114">
        <f ca="1"/>
        <v>1119.5999999999999</v>
      </c>
      <c r="K118" s="31">
        <f t="shared" ca="1" si="8"/>
        <v>1.6063163626463206E-2</v>
      </c>
      <c r="M118" vm="1113">
        <f ca="1"/>
        <v>43157</v>
      </c>
      <c r="N118" vm="808">
        <f ca="1"/>
        <v>204.33250000000001</v>
      </c>
      <c r="O118" s="31">
        <f t="shared" ca="1" si="9"/>
        <v>-1.2220009042807067E-3</v>
      </c>
      <c r="Q118" vm="1113">
        <f ca="1"/>
        <v>43157</v>
      </c>
      <c r="R118" vm="1115">
        <f ca="1"/>
        <v>324.86689999999999</v>
      </c>
      <c r="S118" s="31">
        <f t="shared" ca="1" si="10"/>
        <v>2.6610725091331666E-3</v>
      </c>
      <c r="U118" vm="1111">
        <f ca="1"/>
        <v>43122</v>
      </c>
      <c r="V118" vm="1116">
        <f ca="1"/>
        <v>1788.241</v>
      </c>
      <c r="W118" s="31">
        <f t="shared" ca="1" si="11"/>
        <v>-4.7943747071969023E-3</v>
      </c>
      <c r="Y118" vm="1117">
        <f ca="1"/>
        <v>45019</v>
      </c>
      <c r="Z118" vm="1118">
        <f ca="1"/>
        <v>1086.75</v>
      </c>
      <c r="AA118" s="31">
        <f t="shared" ca="1" si="12"/>
        <v>7.7750780978826706E-2</v>
      </c>
      <c r="AC118" vm="1119">
        <f ca="1"/>
        <v>45748</v>
      </c>
      <c r="AD118" vm="1120">
        <f ca="1"/>
        <v>24334.2</v>
      </c>
      <c r="AE118" s="31">
        <f t="shared" ca="1" si="13"/>
        <v>3.4645940470293679E-2</v>
      </c>
    </row>
    <row r="119" spans="5:31" x14ac:dyDescent="0.35">
      <c r="E119" vm="1072">
        <f ca="1"/>
        <v>43129</v>
      </c>
      <c r="F119" vm="1121">
        <f ca="1"/>
        <v>10760.6</v>
      </c>
      <c r="G119" s="31">
        <f t="shared" ca="1" si="7"/>
        <v>-2.7918678549005538E-2</v>
      </c>
      <c r="I119" vm="1122">
        <f ca="1"/>
        <v>43164</v>
      </c>
      <c r="J119" vm="1123">
        <f ca="1"/>
        <v>1127.75</v>
      </c>
      <c r="K119" s="31">
        <f t="shared" ca="1" si="8"/>
        <v>7.2793854948196568E-3</v>
      </c>
      <c r="M119" vm="1122">
        <f ca="1"/>
        <v>43164</v>
      </c>
      <c r="N119" vm="1124">
        <f ca="1"/>
        <v>205.6242</v>
      </c>
      <c r="O119" s="31">
        <f t="shared" ca="1" si="9"/>
        <v>6.3215592233247797E-3</v>
      </c>
      <c r="Q119" vm="1122">
        <f ca="1"/>
        <v>43164</v>
      </c>
      <c r="R119" vm="1125">
        <f ca="1"/>
        <v>320.98719999999997</v>
      </c>
      <c r="S119" s="31">
        <f t="shared" ca="1" si="10"/>
        <v>-1.1942429345679795E-2</v>
      </c>
      <c r="U119" vm="1072">
        <f ca="1"/>
        <v>43129</v>
      </c>
      <c r="V119" vm="1126">
        <f ca="1"/>
        <v>1732.3884</v>
      </c>
      <c r="W119" s="31">
        <f t="shared" ca="1" si="11"/>
        <v>-3.1233262183340993E-2</v>
      </c>
      <c r="Y119" vm="1127">
        <f ca="1"/>
        <v>45026</v>
      </c>
      <c r="Z119" vm="1128">
        <f ca="1"/>
        <v>1082.6500000000001</v>
      </c>
      <c r="AA119" s="31">
        <f t="shared" ca="1" si="12"/>
        <v>-3.7727168161949542E-3</v>
      </c>
      <c r="AC119" vm="1129">
        <f ca="1"/>
        <v>45778</v>
      </c>
      <c r="AD119" vm="1130">
        <f ca="1"/>
        <v>24750.7</v>
      </c>
      <c r="AE119" s="31">
        <f t="shared" ca="1" si="13"/>
        <v>1.7115828751304685E-2</v>
      </c>
    </row>
    <row r="120" spans="5:31" x14ac:dyDescent="0.35">
      <c r="E120" vm="1082">
        <f ca="1"/>
        <v>43136</v>
      </c>
      <c r="F120" vm="1131">
        <f ca="1"/>
        <v>10454.950000000001</v>
      </c>
      <c r="G120" s="31">
        <f t="shared" ca="1" si="7"/>
        <v>-2.8404549932159906E-2</v>
      </c>
      <c r="I120" vm="1132">
        <f ca="1"/>
        <v>43171</v>
      </c>
      <c r="J120" vm="1133">
        <f ca="1"/>
        <v>1125.45</v>
      </c>
      <c r="K120" s="31">
        <f t="shared" ca="1" si="8"/>
        <v>-2.039459099977825E-3</v>
      </c>
      <c r="M120" vm="1132">
        <f ca="1"/>
        <v>43171</v>
      </c>
      <c r="N120" vm="1134">
        <f ca="1"/>
        <v>210.1242</v>
      </c>
      <c r="O120" s="31">
        <f t="shared" ca="1" si="9"/>
        <v>2.188458362391188E-2</v>
      </c>
      <c r="Q120" vm="1132">
        <f ca="1"/>
        <v>43171</v>
      </c>
      <c r="R120" vm="1135">
        <f ca="1"/>
        <v>332.9579</v>
      </c>
      <c r="S120" s="31">
        <f t="shared" ca="1" si="10"/>
        <v>3.7293387399871536E-2</v>
      </c>
      <c r="U120" vm="1082">
        <f ca="1"/>
        <v>43136</v>
      </c>
      <c r="V120" vm="1136">
        <f ca="1"/>
        <v>1696.4456</v>
      </c>
      <c r="W120" s="31">
        <f t="shared" ca="1" si="11"/>
        <v>-2.074754137120749E-2</v>
      </c>
      <c r="Y120" vm="1137">
        <f ca="1"/>
        <v>45033</v>
      </c>
      <c r="Z120" vm="1138">
        <f ca="1"/>
        <v>1146.8499999999999</v>
      </c>
      <c r="AA120" s="31">
        <f t="shared" ca="1" si="12"/>
        <v>5.9298942409827582E-2</v>
      </c>
      <c r="AC120" vm="1139">
        <f ca="1"/>
        <v>45809</v>
      </c>
      <c r="AD120" vm="1140">
        <f ca="1"/>
        <v>25517.05</v>
      </c>
      <c r="AE120" s="31">
        <f t="shared" ca="1" si="13"/>
        <v>3.0962760649193788E-2</v>
      </c>
    </row>
    <row r="121" spans="5:31" x14ac:dyDescent="0.35">
      <c r="E121" vm="1092">
        <f ca="1"/>
        <v>43143</v>
      </c>
      <c r="F121" vm="1141">
        <f ca="1"/>
        <v>10452.299999999999</v>
      </c>
      <c r="G121" s="31">
        <f t="shared" ca="1" si="7"/>
        <v>-2.5346845274265561E-4</v>
      </c>
      <c r="I121" vm="1142">
        <f ca="1"/>
        <v>43178</v>
      </c>
      <c r="J121" vm="1143">
        <f ca="1"/>
        <v>1107.6500000000001</v>
      </c>
      <c r="K121" s="31">
        <f t="shared" ca="1" si="8"/>
        <v>-1.5815895863876661E-2</v>
      </c>
      <c r="M121" vm="1142">
        <f ca="1"/>
        <v>43178</v>
      </c>
      <c r="N121" vm="1144">
        <f ca="1"/>
        <v>202.58250000000001</v>
      </c>
      <c r="O121" s="31">
        <f t="shared" ca="1" si="9"/>
        <v>-3.5891629807513814E-2</v>
      </c>
      <c r="Q121" vm="1142">
        <f ca="1"/>
        <v>43178</v>
      </c>
      <c r="R121" vm="1145">
        <f ca="1"/>
        <v>306.29739999999998</v>
      </c>
      <c r="S121" s="31">
        <f t="shared" ca="1" si="10"/>
        <v>-8.0071684738520998E-2</v>
      </c>
      <c r="U121" vm="1092">
        <f ca="1"/>
        <v>43143</v>
      </c>
      <c r="V121" vm="1146">
        <f ca="1"/>
        <v>1750.6709000000001</v>
      </c>
      <c r="W121" s="31">
        <f t="shared" ca="1" si="11"/>
        <v>3.1964066516485978E-2</v>
      </c>
      <c r="Y121" vm="1147">
        <f ca="1"/>
        <v>45040</v>
      </c>
      <c r="Z121" vm="1148">
        <f ca="1"/>
        <v>1153.55</v>
      </c>
      <c r="AA121" s="31">
        <f t="shared" ca="1" si="12"/>
        <v>5.8420892008546055E-3</v>
      </c>
      <c r="AC121" vm="1149">
        <f ca="1"/>
        <v>45839</v>
      </c>
      <c r="AD121" vm="1150">
        <f ca="1"/>
        <v>24768.35</v>
      </c>
      <c r="AE121" s="31">
        <f t="shared" ca="1" si="13"/>
        <v>-2.9341166004691055E-2</v>
      </c>
    </row>
    <row r="122" spans="5:31" x14ac:dyDescent="0.35">
      <c r="E122" vm="1102">
        <f ca="1"/>
        <v>43150</v>
      </c>
      <c r="F122" vm="1151">
        <f ca="1"/>
        <v>10491.05</v>
      </c>
      <c r="G122" s="31">
        <f t="shared" ca="1" si="7"/>
        <v>3.7073180065632094E-3</v>
      </c>
      <c r="I122" vm="1152">
        <f ca="1"/>
        <v>43185</v>
      </c>
      <c r="J122" vm="1153">
        <f ca="1"/>
        <v>1120.7</v>
      </c>
      <c r="K122" s="31">
        <f t="shared" ca="1" si="8"/>
        <v>1.1781699995485839E-2</v>
      </c>
      <c r="M122" vm="1152">
        <f ca="1"/>
        <v>43185</v>
      </c>
      <c r="N122" vm="1154">
        <f ca="1"/>
        <v>213.70750000000001</v>
      </c>
      <c r="O122" s="31">
        <f t="shared" ca="1" si="9"/>
        <v>5.4915898461120882E-2</v>
      </c>
      <c r="Q122" vm="1152">
        <f ca="1"/>
        <v>43185</v>
      </c>
      <c r="R122" vm="1155">
        <f ca="1"/>
        <v>334.38380000000001</v>
      </c>
      <c r="S122" s="31">
        <f t="shared" ca="1" si="10"/>
        <v>9.1696501504746841E-2</v>
      </c>
      <c r="U122" vm="1102">
        <f ca="1"/>
        <v>43150</v>
      </c>
      <c r="V122" vm="1156">
        <f ca="1"/>
        <v>1682.9012</v>
      </c>
      <c r="W122" s="31">
        <f t="shared" ca="1" si="11"/>
        <v>-3.8710702279908804E-2</v>
      </c>
      <c r="Y122" vm="1157">
        <f ca="1"/>
        <v>45048</v>
      </c>
      <c r="Z122" vm="1158">
        <f ca="1"/>
        <v>1209.5</v>
      </c>
      <c r="AA122" s="31">
        <f t="shared" ca="1" si="12"/>
        <v>4.8502448961900368E-2</v>
      </c>
      <c r="AC122" vm="1159">
        <f ca="1"/>
        <v>45870</v>
      </c>
      <c r="AD122" vm="1160">
        <f ca="1"/>
        <v>24631.3</v>
      </c>
      <c r="AE122" s="31">
        <f t="shared" ca="1" si="13"/>
        <v>-5.5332712917897098E-3</v>
      </c>
    </row>
    <row r="123" spans="5:31" x14ac:dyDescent="0.35">
      <c r="E123" vm="1113">
        <f ca="1"/>
        <v>43157</v>
      </c>
      <c r="F123" vm="1161">
        <f ca="1"/>
        <v>10458.35</v>
      </c>
      <c r="G123" s="31">
        <f t="shared" ca="1" si="7"/>
        <v>-3.1169425367335579E-3</v>
      </c>
      <c r="I123" vm="1162">
        <f ca="1"/>
        <v>43192</v>
      </c>
      <c r="J123" vm="1163">
        <f ca="1"/>
        <v>1143.8</v>
      </c>
      <c r="K123" s="31">
        <f t="shared" ca="1" si="8"/>
        <v>2.061211742660829E-2</v>
      </c>
      <c r="M123" vm="1162">
        <f ca="1"/>
        <v>43192</v>
      </c>
      <c r="N123" vm="1164">
        <f ca="1"/>
        <v>220.8741</v>
      </c>
      <c r="O123" s="31">
        <f t="shared" ca="1" si="9"/>
        <v>3.3534620918779012E-2</v>
      </c>
      <c r="Q123" vm="1162">
        <f ca="1"/>
        <v>43192</v>
      </c>
      <c r="R123" vm="1165">
        <f ca="1"/>
        <v>332.16199999999998</v>
      </c>
      <c r="S123" s="31">
        <f t="shared" ca="1" si="10"/>
        <v>-6.6444606467179756E-3</v>
      </c>
      <c r="U123" vm="1113">
        <f ca="1"/>
        <v>43157</v>
      </c>
      <c r="V123" vm="1166">
        <f ca="1"/>
        <v>1719.8490999999999</v>
      </c>
      <c r="W123" s="31">
        <f t="shared" ca="1" si="11"/>
        <v>2.195488362596687E-2</v>
      </c>
      <c r="Y123" vm="1167">
        <f ca="1"/>
        <v>45054</v>
      </c>
      <c r="Z123" vm="1168">
        <f ca="1"/>
        <v>1301.05</v>
      </c>
      <c r="AA123" s="31">
        <f t="shared" ca="1" si="12"/>
        <v>7.5692434890450633E-2</v>
      </c>
      <c r="AE123" s="31"/>
    </row>
    <row r="124" spans="5:31" x14ac:dyDescent="0.35">
      <c r="E124" vm="1122">
        <f ca="1"/>
        <v>43164</v>
      </c>
      <c r="F124" vm="1169">
        <f ca="1"/>
        <v>10226.85</v>
      </c>
      <c r="G124" s="31">
        <f t="shared" ca="1" si="7"/>
        <v>-2.2135422891756296E-2</v>
      </c>
      <c r="I124" vm="1170">
        <f ca="1"/>
        <v>43199</v>
      </c>
      <c r="J124" vm="1171">
        <f ca="1"/>
        <v>1162.8</v>
      </c>
      <c r="K124" s="31">
        <f t="shared" ca="1" si="8"/>
        <v>1.6611295681063121E-2</v>
      </c>
      <c r="M124" vm="1170">
        <f ca="1"/>
        <v>43199</v>
      </c>
      <c r="N124" vm="1172">
        <f ca="1"/>
        <v>226.6241</v>
      </c>
      <c r="O124" s="31">
        <f t="shared" ca="1" si="9"/>
        <v>2.6032930071927751E-2</v>
      </c>
      <c r="Q124" vm="1170">
        <f ca="1"/>
        <v>43199</v>
      </c>
      <c r="R124" vm="1173">
        <f ca="1"/>
        <v>325.1653</v>
      </c>
      <c r="S124" s="31">
        <f t="shared" ca="1" si="10"/>
        <v>-2.1064119315273855E-2</v>
      </c>
      <c r="U124" vm="1122">
        <f ca="1"/>
        <v>43164</v>
      </c>
      <c r="V124" vm="1174">
        <f ca="1"/>
        <v>1680.9389000000001</v>
      </c>
      <c r="W124" s="31">
        <f t="shared" ca="1" si="11"/>
        <v>-2.2624194180756785E-2</v>
      </c>
      <c r="Y124" vm="1175">
        <f ca="1"/>
        <v>45061</v>
      </c>
      <c r="Z124" vm="1176">
        <f ca="1"/>
        <v>1403.65</v>
      </c>
      <c r="AA124" s="31">
        <f t="shared" ca="1" si="12"/>
        <v>7.88593828061952E-2</v>
      </c>
      <c r="AE124" s="31"/>
    </row>
    <row r="125" spans="5:31" x14ac:dyDescent="0.35">
      <c r="E125" vm="1132">
        <f ca="1"/>
        <v>43171</v>
      </c>
      <c r="F125" vm="1177">
        <f ca="1"/>
        <v>10195.15</v>
      </c>
      <c r="G125" s="31">
        <f t="shared" ca="1" si="7"/>
        <v>-3.0996836758142576E-3</v>
      </c>
      <c r="I125" vm="1178">
        <f ca="1"/>
        <v>43206</v>
      </c>
      <c r="J125" vm="1179">
        <f ca="1"/>
        <v>1159.0999999999999</v>
      </c>
      <c r="K125" s="31">
        <f t="shared" ca="1" si="8"/>
        <v>-3.1819745442036584E-3</v>
      </c>
      <c r="M125" vm="1178">
        <f ca="1"/>
        <v>43206</v>
      </c>
      <c r="N125" vm="1180">
        <f ca="1"/>
        <v>224.20740000000001</v>
      </c>
      <c r="O125" s="31">
        <f t="shared" ca="1" si="9"/>
        <v>-1.0663914385098505E-2</v>
      </c>
      <c r="Q125" vm="1178">
        <f ca="1"/>
        <v>43206</v>
      </c>
      <c r="R125" vm="1181">
        <f ca="1"/>
        <v>324.20370000000003</v>
      </c>
      <c r="S125" s="31">
        <f t="shared" ca="1" si="10"/>
        <v>-2.9572651202326439E-3</v>
      </c>
      <c r="U125" vm="1132">
        <f ca="1"/>
        <v>43171</v>
      </c>
      <c r="V125" vm="1182">
        <f ca="1"/>
        <v>1695.7276999999999</v>
      </c>
      <c r="W125" s="31">
        <f t="shared" ca="1" si="11"/>
        <v>8.7979402463704837E-3</v>
      </c>
      <c r="Y125" vm="1183">
        <f ca="1"/>
        <v>45068</v>
      </c>
      <c r="Z125" vm="1184">
        <f ca="1"/>
        <v>1507.4</v>
      </c>
      <c r="AA125" s="31">
        <f t="shared" ca="1" si="12"/>
        <v>7.3914437359740681E-2</v>
      </c>
      <c r="AE125" s="31"/>
    </row>
    <row r="126" spans="5:31" x14ac:dyDescent="0.35">
      <c r="E126" vm="1142">
        <f ca="1"/>
        <v>43178</v>
      </c>
      <c r="F126" vm="1185">
        <f ca="1"/>
        <v>9998.0499999999993</v>
      </c>
      <c r="G126" s="31">
        <f t="shared" ca="1" si="7"/>
        <v>-1.9332721931506702E-2</v>
      </c>
      <c r="I126" vm="1186">
        <f ca="1"/>
        <v>43213</v>
      </c>
      <c r="J126" vm="1187">
        <f ca="1"/>
        <v>1184.45</v>
      </c>
      <c r="K126" s="31">
        <f t="shared" ca="1" si="8"/>
        <v>2.1870416702614248E-2</v>
      </c>
      <c r="M126" vm="1186">
        <f ca="1"/>
        <v>43213</v>
      </c>
      <c r="N126" vm="1188">
        <f ca="1"/>
        <v>232.9991</v>
      </c>
      <c r="O126" s="31">
        <f t="shared" ca="1" si="9"/>
        <v>3.9212354275550254E-2</v>
      </c>
      <c r="Q126" vm="1186">
        <f ca="1"/>
        <v>43213</v>
      </c>
      <c r="R126" vm="1189">
        <f ca="1"/>
        <v>319.1302</v>
      </c>
      <c r="S126" s="31">
        <f t="shared" ca="1" si="10"/>
        <v>-1.5649111962633411E-2</v>
      </c>
      <c r="U126" vm="1142">
        <f ca="1"/>
        <v>43178</v>
      </c>
      <c r="V126" vm="1190">
        <f ca="1"/>
        <v>1687.3522</v>
      </c>
      <c r="W126" s="31">
        <f t="shared" ca="1" si="11"/>
        <v>-4.9391774398683808E-3</v>
      </c>
      <c r="Y126" vm="1191">
        <f ca="1"/>
        <v>45075</v>
      </c>
      <c r="Z126" vm="1192">
        <f ca="1"/>
        <v>1460.45</v>
      </c>
      <c r="AA126" s="31">
        <f t="shared" ca="1" si="12"/>
        <v>-3.1146344699482631E-2</v>
      </c>
      <c r="AE126" s="31"/>
    </row>
    <row r="127" spans="5:31" x14ac:dyDescent="0.35">
      <c r="E127" vm="1152">
        <f ca="1"/>
        <v>43185</v>
      </c>
      <c r="F127" vm="287">
        <f ca="1"/>
        <v>10113.700000000001</v>
      </c>
      <c r="G127" s="31">
        <f t="shared" ca="1" si="7"/>
        <v>1.1567255614844951E-2</v>
      </c>
      <c r="I127" vm="1193">
        <f ca="1"/>
        <v>43220</v>
      </c>
      <c r="J127" vm="1194">
        <f ca="1"/>
        <v>1194.25</v>
      </c>
      <c r="K127" s="31">
        <f t="shared" ca="1" si="8"/>
        <v>8.2738823926715721E-3</v>
      </c>
      <c r="M127" vm="1193">
        <f ca="1"/>
        <v>43220</v>
      </c>
      <c r="N127" vm="1195">
        <f ca="1"/>
        <v>226.54079999999999</v>
      </c>
      <c r="O127" s="31">
        <f t="shared" ca="1" si="9"/>
        <v>-2.7718132816822116E-2</v>
      </c>
      <c r="Q127" vm="1193">
        <f ca="1"/>
        <v>43220</v>
      </c>
      <c r="R127" vm="1196">
        <f ca="1"/>
        <v>334.68220000000002</v>
      </c>
      <c r="S127" s="31">
        <f t="shared" ca="1" si="10"/>
        <v>4.8732460920339227E-2</v>
      </c>
      <c r="U127" vm="1152">
        <f ca="1"/>
        <v>43185</v>
      </c>
      <c r="V127" vm="1197">
        <f ca="1"/>
        <v>1712.9573</v>
      </c>
      <c r="W127" s="31">
        <f t="shared" ca="1" si="11"/>
        <v>1.5174721673400393E-2</v>
      </c>
      <c r="Y127" vm="1198">
        <f ca="1"/>
        <v>45082</v>
      </c>
      <c r="Z127" vm="1199">
        <f ca="1"/>
        <v>1417</v>
      </c>
      <c r="AA127" s="31">
        <f t="shared" ca="1" si="12"/>
        <v>-2.9751104111746418E-2</v>
      </c>
      <c r="AE127" s="31"/>
    </row>
    <row r="128" spans="5:31" x14ac:dyDescent="0.35">
      <c r="E128" vm="1162">
        <f ca="1"/>
        <v>43192</v>
      </c>
      <c r="F128" vm="1200">
        <f ca="1"/>
        <v>10331.6</v>
      </c>
      <c r="G128" s="31">
        <f t="shared" ca="1" si="7"/>
        <v>2.1545032975073486E-2</v>
      </c>
      <c r="I128" vm="1201">
        <f ca="1"/>
        <v>43227</v>
      </c>
      <c r="J128" vm="1202">
        <f ca="1"/>
        <v>1289.5999999999999</v>
      </c>
      <c r="K128" s="31">
        <f t="shared" ca="1" si="8"/>
        <v>7.9840904333263518E-2</v>
      </c>
      <c r="M128" vm="1201">
        <f ca="1"/>
        <v>43227</v>
      </c>
      <c r="N128" vm="1203">
        <f ca="1"/>
        <v>231.29069999999999</v>
      </c>
      <c r="O128" s="31">
        <f t="shared" ca="1" si="9"/>
        <v>2.0967084074921649E-2</v>
      </c>
      <c r="Q128" vm="1201">
        <f ca="1"/>
        <v>43227</v>
      </c>
      <c r="R128" vm="1204">
        <f ca="1"/>
        <v>340.6841</v>
      </c>
      <c r="S128" s="31">
        <f t="shared" ca="1" si="10"/>
        <v>1.7933131788902879E-2</v>
      </c>
      <c r="U128" vm="1162">
        <f ca="1"/>
        <v>43192</v>
      </c>
      <c r="V128" vm="1205">
        <f ca="1"/>
        <v>1828.1084000000001</v>
      </c>
      <c r="W128" s="31">
        <f t="shared" ca="1" si="11"/>
        <v>6.7223567102344006E-2</v>
      </c>
      <c r="Y128" vm="1206">
        <f ca="1"/>
        <v>45089</v>
      </c>
      <c r="Z128" vm="1207">
        <f ca="1"/>
        <v>1418.05</v>
      </c>
      <c r="AA128" s="31">
        <f t="shared" ca="1" si="12"/>
        <v>7.4100211714878128E-4</v>
      </c>
      <c r="AE128" s="31"/>
    </row>
    <row r="129" spans="5:31" x14ac:dyDescent="0.35">
      <c r="E129" vm="1170">
        <f ca="1"/>
        <v>43199</v>
      </c>
      <c r="F129" vm="1208">
        <f ca="1"/>
        <v>10480.6</v>
      </c>
      <c r="G129" s="31">
        <f t="shared" ca="1" si="7"/>
        <v>1.4421773974989449E-2</v>
      </c>
      <c r="I129" vm="1209">
        <f ca="1"/>
        <v>43234</v>
      </c>
      <c r="J129" vm="1210">
        <f ca="1"/>
        <v>1306.95</v>
      </c>
      <c r="K129" s="31">
        <f t="shared" ca="1" si="8"/>
        <v>1.3453784119106915E-2</v>
      </c>
      <c r="M129" vm="1209">
        <f ca="1"/>
        <v>43234</v>
      </c>
      <c r="N129" vm="1211">
        <f ca="1"/>
        <v>233.6241</v>
      </c>
      <c r="O129" s="31">
        <f t="shared" ca="1" si="9"/>
        <v>1.0088602784288359E-2</v>
      </c>
      <c r="Q129" vm="1209">
        <f ca="1"/>
        <v>43234</v>
      </c>
      <c r="R129" vm="1212">
        <f ca="1"/>
        <v>336.2407</v>
      </c>
      <c r="S129" s="31">
        <f t="shared" ca="1" si="10"/>
        <v>-1.3042581089049987E-2</v>
      </c>
      <c r="U129" vm="1170">
        <f ca="1"/>
        <v>43199</v>
      </c>
      <c r="V129" vm="1213">
        <f ca="1"/>
        <v>1835.3353</v>
      </c>
      <c r="W129" s="31">
        <f t="shared" ca="1" si="11"/>
        <v>3.9532119648921782E-3</v>
      </c>
      <c r="Y129" vm="1214">
        <f ca="1"/>
        <v>45096</v>
      </c>
      <c r="Z129" vm="1215">
        <f ca="1"/>
        <v>1421.2</v>
      </c>
      <c r="AA129" s="31">
        <f t="shared" ca="1" si="12"/>
        <v>2.2213603187475339E-3</v>
      </c>
      <c r="AE129" s="31"/>
    </row>
    <row r="130" spans="5:31" x14ac:dyDescent="0.35">
      <c r="E130" vm="1178">
        <f ca="1"/>
        <v>43206</v>
      </c>
      <c r="F130" vm="1216">
        <f ca="1"/>
        <v>10564.05</v>
      </c>
      <c r="G130" s="31">
        <f t="shared" ca="1" si="7"/>
        <v>7.9623304009310836E-3</v>
      </c>
      <c r="I130" vm="1217">
        <f ca="1"/>
        <v>43241</v>
      </c>
      <c r="J130" vm="1218">
        <f ca="1"/>
        <v>1289.6500000000001</v>
      </c>
      <c r="K130" s="31">
        <f t="shared" ca="1" si="8"/>
        <v>-1.3236925666628374E-2</v>
      </c>
      <c r="M130" vm="1217">
        <f ca="1"/>
        <v>43241</v>
      </c>
      <c r="N130" vm="1219">
        <f ca="1"/>
        <v>246.749</v>
      </c>
      <c r="O130" s="31">
        <f t="shared" ca="1" si="9"/>
        <v>5.6179563666590937E-2</v>
      </c>
      <c r="Q130" vm="1217">
        <f ca="1"/>
        <v>43241</v>
      </c>
      <c r="R130" vm="1220">
        <f ca="1"/>
        <v>328.1497</v>
      </c>
      <c r="S130" s="31">
        <f t="shared" ca="1" si="10"/>
        <v>-2.4063119069166805E-2</v>
      </c>
      <c r="U130" vm="1178">
        <f ca="1"/>
        <v>43206</v>
      </c>
      <c r="V130" vm="1221">
        <f ca="1"/>
        <v>1839.9776999999999</v>
      </c>
      <c r="W130" s="31">
        <f t="shared" ca="1" si="11"/>
        <v>2.5294560617887818E-3</v>
      </c>
      <c r="Y130" vm="1222">
        <f ca="1"/>
        <v>45103</v>
      </c>
      <c r="Z130" vm="1223">
        <f ca="1"/>
        <v>1428.9</v>
      </c>
      <c r="AA130" s="31">
        <f t="shared" ca="1" si="12"/>
        <v>5.4179566563468118E-3</v>
      </c>
      <c r="AE130" s="31"/>
    </row>
    <row r="131" spans="5:31" x14ac:dyDescent="0.35">
      <c r="E131" vm="1186">
        <f ca="1"/>
        <v>43213</v>
      </c>
      <c r="F131" vm="1224">
        <f ca="1"/>
        <v>10692.3</v>
      </c>
      <c r="G131" s="31">
        <f t="shared" ca="1" si="7"/>
        <v>1.2140230309398481E-2</v>
      </c>
      <c r="I131" vm="1225">
        <f ca="1"/>
        <v>43248</v>
      </c>
      <c r="J131" vm="1226">
        <f ca="1"/>
        <v>1293.5</v>
      </c>
      <c r="K131" s="31">
        <f t="shared" ca="1" si="8"/>
        <v>2.985306090799833E-3</v>
      </c>
      <c r="M131" vm="1225">
        <f ca="1"/>
        <v>43248</v>
      </c>
      <c r="N131" vm="1227">
        <f ca="1"/>
        <v>241.124</v>
      </c>
      <c r="O131" s="31">
        <f t="shared" ca="1" si="9"/>
        <v>-2.2796444970395013E-2</v>
      </c>
      <c r="Q131" vm="1225">
        <f ca="1"/>
        <v>43248</v>
      </c>
      <c r="R131" vm="1228">
        <f ca="1"/>
        <v>322.44619999999998</v>
      </c>
      <c r="S131" s="31">
        <f t="shared" ca="1" si="10"/>
        <v>-1.7380786878671617E-2</v>
      </c>
      <c r="U131" vm="1186">
        <f ca="1"/>
        <v>43213</v>
      </c>
      <c r="V131" vm="1229">
        <f ca="1"/>
        <v>1833.7559000000001</v>
      </c>
      <c r="W131" s="31">
        <f t="shared" ca="1" si="11"/>
        <v>-3.3814540252307124E-3</v>
      </c>
      <c r="Y131" vm="1230">
        <f ca="1"/>
        <v>45110</v>
      </c>
      <c r="Z131" vm="1231">
        <f ca="1"/>
        <v>1448.45</v>
      </c>
      <c r="AA131" s="31">
        <f t="shared" ca="1" si="12"/>
        <v>1.3681853173769909E-2</v>
      </c>
      <c r="AE131" s="31"/>
    </row>
    <row r="132" spans="5:31" x14ac:dyDescent="0.35">
      <c r="E132" vm="1193">
        <f ca="1"/>
        <v>43220</v>
      </c>
      <c r="F132" vm="1232">
        <f ca="1"/>
        <v>10618.25</v>
      </c>
      <c r="G132" s="31">
        <f t="shared" ca="1" si="7"/>
        <v>-6.9255445507514501E-3</v>
      </c>
      <c r="I132" vm="1233">
        <f ca="1"/>
        <v>43255</v>
      </c>
      <c r="J132" vm="1234">
        <f ca="1"/>
        <v>1277.4000000000001</v>
      </c>
      <c r="K132" s="31">
        <f t="shared" ca="1" si="8"/>
        <v>-1.24468496327792E-2</v>
      </c>
      <c r="M132" vm="1233">
        <f ca="1"/>
        <v>43255</v>
      </c>
      <c r="N132" vm="1235">
        <f ca="1"/>
        <v>238.04069999999999</v>
      </c>
      <c r="O132" s="31">
        <f t="shared" ca="1" si="9"/>
        <v>-1.2787196629120312E-2</v>
      </c>
      <c r="Q132" vm="1233">
        <f ca="1"/>
        <v>43255</v>
      </c>
      <c r="R132" vm="1236">
        <f ca="1"/>
        <v>315.41629999999998</v>
      </c>
      <c r="S132" s="31">
        <f t="shared" ca="1" si="10"/>
        <v>-2.1801776544428164E-2</v>
      </c>
      <c r="U132" vm="1193">
        <f ca="1"/>
        <v>43220</v>
      </c>
      <c r="V132" vm="1237">
        <f ca="1"/>
        <v>1835.9575</v>
      </c>
      <c r="W132" s="31">
        <f t="shared" ca="1" si="11"/>
        <v>1.2005960008090177E-3</v>
      </c>
      <c r="Y132" vm="1238">
        <f ca="1"/>
        <v>45117</v>
      </c>
      <c r="Z132" vm="1239">
        <f ca="1"/>
        <v>1425.7</v>
      </c>
      <c r="AA132" s="31">
        <f t="shared" ca="1" si="12"/>
        <v>-1.5706444820325127E-2</v>
      </c>
      <c r="AE132" s="31"/>
    </row>
    <row r="133" spans="5:31" x14ac:dyDescent="0.35">
      <c r="E133" vm="1201">
        <f ca="1"/>
        <v>43227</v>
      </c>
      <c r="F133" vm="1240">
        <f ca="1"/>
        <v>10806.5</v>
      </c>
      <c r="G133" s="31">
        <f t="shared" ca="1" si="7"/>
        <v>1.7728910131142195E-2</v>
      </c>
      <c r="I133" vm="1241">
        <f ca="1"/>
        <v>43262</v>
      </c>
      <c r="J133" vm="1242">
        <f ca="1"/>
        <v>1281.05</v>
      </c>
      <c r="K133" s="31">
        <f t="shared" ca="1" si="8"/>
        <v>2.8573665257554115E-3</v>
      </c>
      <c r="M133" vm="1241">
        <f ca="1"/>
        <v>43262</v>
      </c>
      <c r="N133" vm="1243">
        <f ca="1"/>
        <v>242.999</v>
      </c>
      <c r="O133" s="31">
        <f t="shared" ca="1" si="9"/>
        <v>2.0829631235330881E-2</v>
      </c>
      <c r="Q133" vm="1241">
        <f ca="1"/>
        <v>43262</v>
      </c>
      <c r="R133" vm="1244">
        <f ca="1"/>
        <v>332.29469999999998</v>
      </c>
      <c r="S133" s="31">
        <f t="shared" ca="1" si="10"/>
        <v>5.3511502100557218E-2</v>
      </c>
      <c r="U133" vm="1201">
        <f ca="1"/>
        <v>43227</v>
      </c>
      <c r="V133" vm="1245">
        <f ca="1"/>
        <v>1857.9730999999999</v>
      </c>
      <c r="W133" s="31">
        <f t="shared" ca="1" si="11"/>
        <v>1.1991345115559549E-2</v>
      </c>
      <c r="Y133" vm="1246">
        <f ca="1"/>
        <v>45124</v>
      </c>
      <c r="Z133" vm="1247">
        <f ca="1"/>
        <v>1499.9</v>
      </c>
      <c r="AA133" s="31">
        <f t="shared" ca="1" si="12"/>
        <v>5.2044609665427455E-2</v>
      </c>
      <c r="AE133" s="31"/>
    </row>
    <row r="134" spans="5:31" x14ac:dyDescent="0.35">
      <c r="E134" vm="1209">
        <f ca="1"/>
        <v>43234</v>
      </c>
      <c r="F134" vm="1248">
        <f ca="1"/>
        <v>10596.4</v>
      </c>
      <c r="G134" s="31">
        <f t="shared" ca="1" si="7"/>
        <v>-1.9442002498496258E-2</v>
      </c>
      <c r="I134" vm="1249">
        <f ca="1"/>
        <v>43269</v>
      </c>
      <c r="J134" vm="1250">
        <f ca="1"/>
        <v>1268.2</v>
      </c>
      <c r="K134" s="31">
        <f t="shared" ca="1" si="8"/>
        <v>-1.0030834081417472E-2</v>
      </c>
      <c r="M134" vm="1249">
        <f ca="1"/>
        <v>43269</v>
      </c>
      <c r="N134" vm="1251">
        <f ca="1"/>
        <v>237.29069999999999</v>
      </c>
      <c r="O134" s="31">
        <f t="shared" ca="1" si="9"/>
        <v>-2.3491043173017201E-2</v>
      </c>
      <c r="Q134" vm="1249">
        <f ca="1"/>
        <v>43269</v>
      </c>
      <c r="R134" vm="1252">
        <f ca="1"/>
        <v>307.65690000000001</v>
      </c>
      <c r="S134" s="31">
        <f t="shared" ca="1" si="10"/>
        <v>-7.4144426618901749E-2</v>
      </c>
      <c r="U134" vm="1209">
        <f ca="1"/>
        <v>43234</v>
      </c>
      <c r="V134" vm="1253">
        <f ca="1"/>
        <v>1864.0034000000001</v>
      </c>
      <c r="W134" s="31">
        <f t="shared" ca="1" si="11"/>
        <v>3.2456336423816179E-3</v>
      </c>
      <c r="Y134" vm="1254">
        <f ca="1"/>
        <v>45131</v>
      </c>
      <c r="Z134" vm="1255">
        <f ca="1"/>
        <v>1575.05</v>
      </c>
      <c r="AA134" s="31">
        <f t="shared" ca="1" si="12"/>
        <v>5.010334022268137E-2</v>
      </c>
      <c r="AE134" s="31"/>
    </row>
    <row r="135" spans="5:31" x14ac:dyDescent="0.35">
      <c r="E135" vm="1217">
        <f ca="1"/>
        <v>43241</v>
      </c>
      <c r="F135" vm="1256">
        <f ca="1"/>
        <v>10605.15</v>
      </c>
      <c r="G135" s="31">
        <f t="shared" ref="G135:G198" ca="1" si="14">F135/F134-1</f>
        <v>8.2575214223701288E-4</v>
      </c>
      <c r="I135" vm="1257">
        <f ca="1"/>
        <v>43276</v>
      </c>
      <c r="J135" vm="1258">
        <f ca="1"/>
        <v>1264.0999999999999</v>
      </c>
      <c r="K135" s="31">
        <f t="shared" ref="K135:K198" ca="1" si="15">J135/J134-1</f>
        <v>-3.2329285601641056E-3</v>
      </c>
      <c r="M135" vm="1257">
        <f ca="1"/>
        <v>43276</v>
      </c>
      <c r="N135" vm="1259">
        <f ca="1"/>
        <v>234.3741</v>
      </c>
      <c r="O135" s="31">
        <f t="shared" ref="O135:O198" ca="1" si="16">N135/N134-1</f>
        <v>-1.2291252880959891E-2</v>
      </c>
      <c r="Q135" vm="1257">
        <f ca="1"/>
        <v>43276</v>
      </c>
      <c r="R135" vm="1260">
        <f ca="1"/>
        <v>293.86239999999998</v>
      </c>
      <c r="S135" s="31">
        <f t="shared" ref="S135:S198" ca="1" si="17">R135/R134-1</f>
        <v>-4.4837284650531273E-2</v>
      </c>
      <c r="U135" vm="1217">
        <f ca="1"/>
        <v>43241</v>
      </c>
      <c r="V135" vm="1261">
        <f ca="1"/>
        <v>1820.7380000000001</v>
      </c>
      <c r="W135" s="31">
        <f t="shared" ref="W135:W198" ca="1" si="18">V135/V134-1</f>
        <v>-2.3211009164468277E-2</v>
      </c>
      <c r="Y135" vm="1262">
        <f ca="1"/>
        <v>45138</v>
      </c>
      <c r="Z135" vm="1263">
        <f ca="1"/>
        <v>1583.35</v>
      </c>
      <c r="AA135" s="31">
        <f t="shared" ref="AA135:AA198" ca="1" si="19">Z135/Z134-1</f>
        <v>5.2696739786037838E-3</v>
      </c>
      <c r="AE135" s="31"/>
    </row>
    <row r="136" spans="5:31" x14ac:dyDescent="0.35">
      <c r="E136" vm="1225">
        <f ca="1"/>
        <v>43248</v>
      </c>
      <c r="F136" vm="1264">
        <f ca="1"/>
        <v>10696.2</v>
      </c>
      <c r="G136" s="31">
        <f t="shared" ca="1" si="14"/>
        <v>8.5854514080423439E-3</v>
      </c>
      <c r="I136" vm="1265">
        <f ca="1"/>
        <v>43283</v>
      </c>
      <c r="J136" vm="1266">
        <f ca="1"/>
        <v>1322.8</v>
      </c>
      <c r="K136" s="31">
        <f t="shared" ca="1" si="15"/>
        <v>4.6436199667747813E-2</v>
      </c>
      <c r="M136" vm="1265">
        <f ca="1"/>
        <v>43283</v>
      </c>
      <c r="N136" vm="1267">
        <f ca="1"/>
        <v>246.999</v>
      </c>
      <c r="O136" s="31">
        <f t="shared" ca="1" si="16"/>
        <v>5.3866446847155913E-2</v>
      </c>
      <c r="Q136" vm="1265">
        <f ca="1"/>
        <v>43283</v>
      </c>
      <c r="R136" vm="1268">
        <f ca="1"/>
        <v>319.495</v>
      </c>
      <c r="S136" s="31">
        <f t="shared" ca="1" si="17"/>
        <v>8.7226538679327614E-2</v>
      </c>
      <c r="U136" vm="1225">
        <f ca="1"/>
        <v>43248</v>
      </c>
      <c r="V136" vm="1269">
        <f ca="1"/>
        <v>1853.4264000000001</v>
      </c>
      <c r="W136" s="31">
        <f t="shared" ca="1" si="18"/>
        <v>1.7953379343980336E-2</v>
      </c>
      <c r="Y136" vm="1270">
        <f ca="1"/>
        <v>45145</v>
      </c>
      <c r="Z136" vm="1271">
        <f ca="1"/>
        <v>1544.85</v>
      </c>
      <c r="AA136" s="31">
        <f t="shared" ca="1" si="19"/>
        <v>-2.4315533520699817E-2</v>
      </c>
      <c r="AE136" s="31"/>
    </row>
    <row r="137" spans="5:31" x14ac:dyDescent="0.35">
      <c r="E137" vm="1233">
        <f ca="1"/>
        <v>43255</v>
      </c>
      <c r="F137" vm="1272">
        <f ca="1"/>
        <v>10767.65</v>
      </c>
      <c r="G137" s="31">
        <f t="shared" ca="1" si="14"/>
        <v>6.6799424094536874E-3</v>
      </c>
      <c r="I137" vm="1273">
        <f ca="1"/>
        <v>43290</v>
      </c>
      <c r="J137" vm="1274">
        <f ca="1"/>
        <v>1368.5</v>
      </c>
      <c r="K137" s="31">
        <f t="shared" ca="1" si="15"/>
        <v>3.4547928636226244E-2</v>
      </c>
      <c r="M137" vm="1273">
        <f ca="1"/>
        <v>43290</v>
      </c>
      <c r="N137" vm="1275">
        <f ca="1"/>
        <v>249.5823</v>
      </c>
      <c r="O137" s="31">
        <f t="shared" ca="1" si="16"/>
        <v>1.0458746796545793E-2</v>
      </c>
      <c r="Q137" vm="1273">
        <f ca="1"/>
        <v>43290</v>
      </c>
      <c r="R137" vm="1276">
        <f ca="1"/>
        <v>328.44810000000001</v>
      </c>
      <c r="S137" s="31">
        <f t="shared" ca="1" si="17"/>
        <v>2.8022660761514384E-2</v>
      </c>
      <c r="U137" vm="1233">
        <f ca="1"/>
        <v>43255</v>
      </c>
      <c r="V137" vm="1277">
        <f ca="1"/>
        <v>1746.4593</v>
      </c>
      <c r="W137" s="31">
        <f t="shared" ca="1" si="18"/>
        <v>-5.7713163036848925E-2</v>
      </c>
      <c r="Y137" vm="1278">
        <f ca="1"/>
        <v>45152</v>
      </c>
      <c r="Z137" vm="1279">
        <f ca="1"/>
        <v>1498.05</v>
      </c>
      <c r="AA137" s="31">
        <f t="shared" ca="1" si="19"/>
        <v>-3.0294203320710755E-2</v>
      </c>
      <c r="AE137" s="31"/>
    </row>
    <row r="138" spans="5:31" x14ac:dyDescent="0.35">
      <c r="E138" vm="1241">
        <f ca="1"/>
        <v>43262</v>
      </c>
      <c r="F138" vm="1280">
        <f ca="1"/>
        <v>10817.7</v>
      </c>
      <c r="G138" s="31">
        <f t="shared" ca="1" si="14"/>
        <v>4.6481822867572298E-3</v>
      </c>
      <c r="I138" vm="1281">
        <f ca="1"/>
        <v>43297</v>
      </c>
      <c r="J138" vm="1282">
        <f ca="1"/>
        <v>1396.9</v>
      </c>
      <c r="K138" s="31">
        <f t="shared" ca="1" si="15"/>
        <v>2.0752648885641323E-2</v>
      </c>
      <c r="M138" vm="1281">
        <f ca="1"/>
        <v>43297</v>
      </c>
      <c r="N138" vm="1283">
        <f ca="1"/>
        <v>257.99900000000002</v>
      </c>
      <c r="O138" s="31">
        <f t="shared" ca="1" si="16"/>
        <v>3.3723144630047885E-2</v>
      </c>
      <c r="Q138" vm="1281">
        <f ca="1"/>
        <v>43297</v>
      </c>
      <c r="R138" vm="1284">
        <f ca="1"/>
        <v>316.9085</v>
      </c>
      <c r="S138" s="31">
        <f t="shared" ca="1" si="17"/>
        <v>-3.513370910046365E-2</v>
      </c>
      <c r="U138" vm="1241">
        <f ca="1"/>
        <v>43262</v>
      </c>
      <c r="V138" vm="1285">
        <f ca="1"/>
        <v>1809.1559</v>
      </c>
      <c r="W138" s="31">
        <f t="shared" ca="1" si="18"/>
        <v>3.589926200971294E-2</v>
      </c>
      <c r="Y138" vm="1286">
        <f ca="1"/>
        <v>45159</v>
      </c>
      <c r="Z138" vm="1287">
        <f ca="1"/>
        <v>1515.55</v>
      </c>
      <c r="AA138" s="31">
        <f t="shared" ca="1" si="19"/>
        <v>1.168185307566505E-2</v>
      </c>
      <c r="AE138" s="31"/>
    </row>
    <row r="139" spans="5:31" x14ac:dyDescent="0.35">
      <c r="E139" vm="1249">
        <f ca="1"/>
        <v>43269</v>
      </c>
      <c r="F139" vm="1288">
        <f ca="1"/>
        <v>10821.85</v>
      </c>
      <c r="G139" s="31">
        <f t="shared" ca="1" si="14"/>
        <v>3.8363053144374604E-4</v>
      </c>
      <c r="I139" vm="1289">
        <f ca="1"/>
        <v>43304</v>
      </c>
      <c r="J139" vm="1290">
        <f ca="1"/>
        <v>1433.25</v>
      </c>
      <c r="K139" s="31">
        <f t="shared" ca="1" si="15"/>
        <v>2.6021905648220933E-2</v>
      </c>
      <c r="M139" vm="1289">
        <f ca="1"/>
        <v>43304</v>
      </c>
      <c r="N139" vm="1291">
        <f ca="1"/>
        <v>265.41559999999998</v>
      </c>
      <c r="O139" s="31">
        <f t="shared" ca="1" si="16"/>
        <v>2.874662304892639E-2</v>
      </c>
      <c r="Q139" vm="1289">
        <f ca="1"/>
        <v>43304</v>
      </c>
      <c r="R139" vm="1292">
        <f ca="1"/>
        <v>316.70960000000002</v>
      </c>
      <c r="S139" s="31">
        <f t="shared" ca="1" si="17"/>
        <v>-6.2762595512577679E-4</v>
      </c>
      <c r="U139" vm="1249">
        <f ca="1"/>
        <v>43269</v>
      </c>
      <c r="V139" vm="1293">
        <f ca="1"/>
        <v>1804.1306</v>
      </c>
      <c r="W139" s="31">
        <f t="shared" ca="1" si="18"/>
        <v>-2.7777042321228684E-3</v>
      </c>
      <c r="Y139" vm="1294">
        <f ca="1"/>
        <v>45166</v>
      </c>
      <c r="Z139" vm="1295">
        <f ca="1"/>
        <v>1583.2</v>
      </c>
      <c r="AA139" s="31">
        <f t="shared" ca="1" si="19"/>
        <v>4.4637260400514744E-2</v>
      </c>
      <c r="AE139" s="31"/>
    </row>
    <row r="140" spans="5:31" x14ac:dyDescent="0.35">
      <c r="E140" vm="1257">
        <f ca="1"/>
        <v>43276</v>
      </c>
      <c r="F140" vm="317">
        <f ca="1"/>
        <v>10714.3</v>
      </c>
      <c r="G140" s="31">
        <f t="shared" ca="1" si="14"/>
        <v>-9.938226828130281E-3</v>
      </c>
      <c r="I140" vm="1296">
        <f ca="1"/>
        <v>43311</v>
      </c>
      <c r="J140" vm="1297">
        <f ca="1"/>
        <v>1411.35</v>
      </c>
      <c r="K140" s="31">
        <f t="shared" ca="1" si="15"/>
        <v>-1.5279958137101035E-2</v>
      </c>
      <c r="M140" vm="1296">
        <f ca="1"/>
        <v>43311</v>
      </c>
      <c r="N140" vm="1298">
        <f ca="1"/>
        <v>261.91559999999998</v>
      </c>
      <c r="O140" s="31">
        <f t="shared" ca="1" si="16"/>
        <v>-1.3186866182696155E-2</v>
      </c>
      <c r="Q140" vm="1296">
        <f ca="1"/>
        <v>43311</v>
      </c>
      <c r="R140" vm="1299">
        <f ca="1"/>
        <v>316.27850000000001</v>
      </c>
      <c r="S140" s="31">
        <f t="shared" ca="1" si="17"/>
        <v>-1.361183873175964E-3</v>
      </c>
      <c r="U140" vm="1257">
        <f ca="1"/>
        <v>43276</v>
      </c>
      <c r="V140" vm="1300">
        <f ca="1"/>
        <v>1762.7317</v>
      </c>
      <c r="W140" s="31">
        <f t="shared" ca="1" si="18"/>
        <v>-2.2946731239966711E-2</v>
      </c>
      <c r="Y140" vm="1301">
        <f ca="1"/>
        <v>45173</v>
      </c>
      <c r="Z140" vm="1302">
        <f ca="1"/>
        <v>1580.8</v>
      </c>
      <c r="AA140" s="31">
        <f t="shared" ca="1" si="19"/>
        <v>-1.5159171298636531E-3</v>
      </c>
      <c r="AE140" s="31"/>
    </row>
    <row r="141" spans="5:31" x14ac:dyDescent="0.35">
      <c r="E141" vm="1265">
        <f ca="1"/>
        <v>43283</v>
      </c>
      <c r="F141" vm="1303">
        <f ca="1"/>
        <v>10772.65</v>
      </c>
      <c r="G141" s="31">
        <f t="shared" ca="1" si="14"/>
        <v>5.4459927386762974E-3</v>
      </c>
      <c r="I141" vm="1304">
        <f ca="1"/>
        <v>43318</v>
      </c>
      <c r="J141" vm="1305">
        <f ca="1"/>
        <v>1418.1</v>
      </c>
      <c r="K141" s="31">
        <f t="shared" ca="1" si="15"/>
        <v>4.7826549048783917E-3</v>
      </c>
      <c r="M141" vm="1304">
        <f ca="1"/>
        <v>43318</v>
      </c>
      <c r="N141" vm="1306">
        <f ca="1"/>
        <v>273.3322</v>
      </c>
      <c r="O141" s="31">
        <f t="shared" ca="1" si="16"/>
        <v>4.3588850759557651E-2</v>
      </c>
      <c r="Q141" vm="1304">
        <f ca="1"/>
        <v>43318</v>
      </c>
      <c r="R141" vm="1307">
        <f ca="1"/>
        <v>346.45389999999998</v>
      </c>
      <c r="S141" s="31">
        <f t="shared" ca="1" si="17"/>
        <v>9.5407686580023521E-2</v>
      </c>
      <c r="U141" vm="1265">
        <f ca="1"/>
        <v>43283</v>
      </c>
      <c r="V141" vm="1308">
        <f ca="1"/>
        <v>1796.7601</v>
      </c>
      <c r="W141" s="31">
        <f t="shared" ca="1" si="18"/>
        <v>1.9304355847234111E-2</v>
      </c>
      <c r="Y141" vm="1309">
        <f ca="1"/>
        <v>45180</v>
      </c>
      <c r="Z141" vm="1310">
        <f ca="1"/>
        <v>1535.15</v>
      </c>
      <c r="AA141" s="31">
        <f t="shared" ca="1" si="19"/>
        <v>-2.8877783400809598E-2</v>
      </c>
      <c r="AE141" s="31"/>
    </row>
    <row r="142" spans="5:31" x14ac:dyDescent="0.35">
      <c r="E142" vm="1273">
        <f ca="1"/>
        <v>43290</v>
      </c>
      <c r="F142" vm="1311">
        <f ca="1"/>
        <v>11018.9</v>
      </c>
      <c r="G142" s="31">
        <f t="shared" ca="1" si="14"/>
        <v>2.2858813755204155E-2</v>
      </c>
      <c r="I142" vm="1312">
        <f ca="1"/>
        <v>43325</v>
      </c>
      <c r="J142" vm="1313">
        <f ca="1"/>
        <v>1399.8</v>
      </c>
      <c r="K142" s="31">
        <f t="shared" ca="1" si="15"/>
        <v>-1.2904590649460479E-2</v>
      </c>
      <c r="M142" vm="1312">
        <f ca="1"/>
        <v>43325</v>
      </c>
      <c r="N142" vm="1314">
        <f ca="1"/>
        <v>277.91559999999998</v>
      </c>
      <c r="O142" s="31">
        <f t="shared" ca="1" si="16"/>
        <v>1.6768606113732654E-2</v>
      </c>
      <c r="Q142" vm="1312">
        <f ca="1"/>
        <v>43325</v>
      </c>
      <c r="R142" vm="1315">
        <f ca="1"/>
        <v>336.04169999999999</v>
      </c>
      <c r="S142" s="31">
        <f t="shared" ca="1" si="17"/>
        <v>-3.0053637727847748E-2</v>
      </c>
      <c r="U142" vm="1273">
        <f ca="1"/>
        <v>43290</v>
      </c>
      <c r="V142" vm="1316">
        <f ca="1"/>
        <v>1802.2162000000001</v>
      </c>
      <c r="W142" s="31">
        <f t="shared" ca="1" si="18"/>
        <v>3.0366324363504393E-3</v>
      </c>
      <c r="Y142" vm="1317">
        <f ca="1"/>
        <v>45187</v>
      </c>
      <c r="Z142" vm="1318">
        <f ca="1"/>
        <v>1549.15</v>
      </c>
      <c r="AA142" s="31">
        <f t="shared" ca="1" si="19"/>
        <v>9.1196300035827349E-3</v>
      </c>
      <c r="AE142" s="31"/>
    </row>
    <row r="143" spans="5:31" x14ac:dyDescent="0.35">
      <c r="E143" vm="1281">
        <f ca="1"/>
        <v>43297</v>
      </c>
      <c r="F143" vm="1319">
        <f ca="1"/>
        <v>11010.2</v>
      </c>
      <c r="G143" s="31">
        <f t="shared" ca="1" si="14"/>
        <v>-7.8955249616563528E-4</v>
      </c>
      <c r="I143" vm="1320">
        <f ca="1"/>
        <v>43332</v>
      </c>
      <c r="J143" vm="1321">
        <f ca="1"/>
        <v>1392.5</v>
      </c>
      <c r="K143" s="31">
        <f t="shared" ca="1" si="15"/>
        <v>-5.2150307186740186E-3</v>
      </c>
      <c r="M143" vm="1320">
        <f ca="1"/>
        <v>43332</v>
      </c>
      <c r="N143" vm="1322">
        <f ca="1"/>
        <v>279.66550000000001</v>
      </c>
      <c r="O143" s="31">
        <f t="shared" ca="1" si="16"/>
        <v>6.2965159206609389E-3</v>
      </c>
      <c r="Q143" vm="1320">
        <f ca="1"/>
        <v>43332</v>
      </c>
      <c r="R143" vm="1323">
        <f ca="1"/>
        <v>336.83760000000001</v>
      </c>
      <c r="S143" s="31">
        <f t="shared" ca="1" si="17"/>
        <v>2.3684560576857638E-3</v>
      </c>
      <c r="U143" vm="1281">
        <f ca="1"/>
        <v>43297</v>
      </c>
      <c r="V143" vm="1324">
        <f ca="1"/>
        <v>1734.7336</v>
      </c>
      <c r="W143" s="31">
        <f t="shared" ca="1" si="18"/>
        <v>-3.7444231163830444E-2</v>
      </c>
      <c r="Y143" vm="1325">
        <f ca="1"/>
        <v>45194</v>
      </c>
      <c r="Z143" vm="1326">
        <f ca="1"/>
        <v>1485.8</v>
      </c>
      <c r="AA143" s="31">
        <f t="shared" ca="1" si="19"/>
        <v>-4.089339315108298E-2</v>
      </c>
      <c r="AE143" s="31"/>
    </row>
    <row r="144" spans="5:31" x14ac:dyDescent="0.35">
      <c r="E144" vm="1289">
        <f ca="1"/>
        <v>43304</v>
      </c>
      <c r="F144" vm="1327">
        <f ca="1"/>
        <v>11278.35</v>
      </c>
      <c r="G144" s="31">
        <f t="shared" ca="1" si="14"/>
        <v>2.4354689288114573E-2</v>
      </c>
      <c r="I144" vm="1328">
        <f ca="1"/>
        <v>43339</v>
      </c>
      <c r="J144" vm="1329">
        <f ca="1"/>
        <v>1371.1</v>
      </c>
      <c r="K144" s="31">
        <f t="shared" ca="1" si="15"/>
        <v>-1.536804308797135E-2</v>
      </c>
      <c r="M144" vm="1328">
        <f ca="1"/>
        <v>43339</v>
      </c>
      <c r="N144" vm="1330">
        <f ca="1"/>
        <v>278.74889999999999</v>
      </c>
      <c r="O144" s="31">
        <f t="shared" ca="1" si="16"/>
        <v>-3.2774868548319791E-3</v>
      </c>
      <c r="Q144" vm="1328">
        <f ca="1"/>
        <v>43339</v>
      </c>
      <c r="R144" vm="1331">
        <f ca="1"/>
        <v>342.74</v>
      </c>
      <c r="S144" s="31">
        <f t="shared" ca="1" si="17"/>
        <v>1.7522984369915839E-2</v>
      </c>
      <c r="U144" vm="1289">
        <f ca="1"/>
        <v>43304</v>
      </c>
      <c r="V144" vm="1332">
        <f ca="1"/>
        <v>1769.9106999999999</v>
      </c>
      <c r="W144" s="31">
        <f t="shared" ca="1" si="18"/>
        <v>2.027809918479706E-2</v>
      </c>
      <c r="Y144" vm="1333">
        <f ca="1"/>
        <v>45202</v>
      </c>
      <c r="Z144" vm="1334">
        <f ca="1"/>
        <v>1506.45</v>
      </c>
      <c r="AA144" s="31">
        <f t="shared" ca="1" si="19"/>
        <v>1.3898236640193851E-2</v>
      </c>
      <c r="AE144" s="31"/>
    </row>
    <row r="145" spans="5:31" x14ac:dyDescent="0.35">
      <c r="E145" vm="1296">
        <f ca="1"/>
        <v>43311</v>
      </c>
      <c r="F145" vm="1335">
        <f ca="1"/>
        <v>11360.8</v>
      </c>
      <c r="G145" s="31">
        <f t="shared" ca="1" si="14"/>
        <v>7.3104665132752711E-3</v>
      </c>
      <c r="I145" vm="1336">
        <f ca="1"/>
        <v>43346</v>
      </c>
      <c r="J145" vm="1337">
        <f ca="1"/>
        <v>1317.35</v>
      </c>
      <c r="K145" s="31">
        <f t="shared" ca="1" si="15"/>
        <v>-3.9202100503245574E-2</v>
      </c>
      <c r="M145" vm="1336">
        <f ca="1"/>
        <v>43346</v>
      </c>
      <c r="N145" vm="1338">
        <f ca="1"/>
        <v>263.16559999999998</v>
      </c>
      <c r="O145" s="31">
        <f t="shared" ca="1" si="16"/>
        <v>-5.5904435856069745E-2</v>
      </c>
      <c r="Q145" vm="1336">
        <f ca="1"/>
        <v>43346</v>
      </c>
      <c r="R145" vm="1339">
        <f ca="1"/>
        <v>328.94549999999998</v>
      </c>
      <c r="S145" s="31">
        <f t="shared" ca="1" si="17"/>
        <v>-4.0247709634125051E-2</v>
      </c>
      <c r="U145" vm="1296">
        <f ca="1"/>
        <v>43311</v>
      </c>
      <c r="V145" vm="1340">
        <f ca="1"/>
        <v>1769.9585</v>
      </c>
      <c r="W145" s="31">
        <f t="shared" ca="1" si="18"/>
        <v>2.70070122747601E-5</v>
      </c>
      <c r="Y145" vm="1341">
        <f ca="1"/>
        <v>45208</v>
      </c>
      <c r="Z145" vm="1342">
        <f ca="1"/>
        <v>1455.4</v>
      </c>
      <c r="AA145" s="31">
        <f t="shared" ca="1" si="19"/>
        <v>-3.3887616582030544E-2</v>
      </c>
      <c r="AE145" s="31"/>
    </row>
    <row r="146" spans="5:31" x14ac:dyDescent="0.35">
      <c r="E146" vm="1304">
        <f ca="1"/>
        <v>43318</v>
      </c>
      <c r="F146" vm="1343">
        <f ca="1"/>
        <v>11429.5</v>
      </c>
      <c r="G146" s="31">
        <f t="shared" ca="1" si="14"/>
        <v>6.0471093584959501E-3</v>
      </c>
      <c r="I146" vm="1344">
        <f ca="1"/>
        <v>43353</v>
      </c>
      <c r="J146" vm="1345">
        <f ca="1"/>
        <v>1331</v>
      </c>
      <c r="K146" s="31">
        <f t="shared" ca="1" si="15"/>
        <v>1.0361711010741237E-2</v>
      </c>
      <c r="M146" vm="1344">
        <f ca="1"/>
        <v>43353</v>
      </c>
      <c r="N146" vm="1346">
        <f ca="1"/>
        <v>259.12400000000002</v>
      </c>
      <c r="O146" s="31">
        <f t="shared" ca="1" si="16"/>
        <v>-1.5357630328583838E-2</v>
      </c>
      <c r="Q146" vm="1344">
        <f ca="1"/>
        <v>43353</v>
      </c>
      <c r="R146" vm="1347">
        <f ca="1"/>
        <v>318.99759999999998</v>
      </c>
      <c r="S146" s="31">
        <f t="shared" ca="1" si="17"/>
        <v>-3.0241787773354623E-2</v>
      </c>
      <c r="U146" vm="1304">
        <f ca="1"/>
        <v>43318</v>
      </c>
      <c r="V146" vm="1348">
        <f ca="1"/>
        <v>1674.7171000000001</v>
      </c>
      <c r="W146" s="31">
        <f t="shared" ca="1" si="18"/>
        <v>-5.3809962210978335E-2</v>
      </c>
      <c r="Y146" vm="1349">
        <f ca="1"/>
        <v>45215</v>
      </c>
      <c r="Z146" vm="1350">
        <f ca="1"/>
        <v>1458.6</v>
      </c>
      <c r="AA146" s="31">
        <f t="shared" ca="1" si="19"/>
        <v>2.1987082588976747E-3</v>
      </c>
      <c r="AE146" s="31"/>
    </row>
    <row r="147" spans="5:31" x14ac:dyDescent="0.35">
      <c r="E147" vm="1312">
        <f ca="1"/>
        <v>43325</v>
      </c>
      <c r="F147" vm="1351">
        <f ca="1"/>
        <v>11470.75</v>
      </c>
      <c r="G147" s="31">
        <f t="shared" ca="1" si="14"/>
        <v>3.6090817621068361E-3</v>
      </c>
      <c r="I147" vm="1352">
        <f ca="1"/>
        <v>43360</v>
      </c>
      <c r="J147" vm="1353">
        <f ca="1"/>
        <v>1303.0999999999999</v>
      </c>
      <c r="K147" s="31">
        <f t="shared" ca="1" si="15"/>
        <v>-2.0961682945154103E-2</v>
      </c>
      <c r="M147" vm="1352">
        <f ca="1"/>
        <v>43360</v>
      </c>
      <c r="N147" vm="1354">
        <f ca="1"/>
        <v>250.41569999999999</v>
      </c>
      <c r="O147" s="31">
        <f t="shared" ca="1" si="16"/>
        <v>-3.3606690233247583E-2</v>
      </c>
      <c r="Q147" vm="1352">
        <f ca="1"/>
        <v>43360</v>
      </c>
      <c r="R147" vm="1355">
        <f ca="1"/>
        <v>296.01780000000002</v>
      </c>
      <c r="S147" s="31">
        <f t="shared" ca="1" si="17"/>
        <v>-7.2037532570777829E-2</v>
      </c>
      <c r="U147" vm="1312">
        <f ca="1"/>
        <v>43325</v>
      </c>
      <c r="V147" vm="1356">
        <f ca="1"/>
        <v>1658.2533000000001</v>
      </c>
      <c r="W147" s="31">
        <f t="shared" ca="1" si="18"/>
        <v>-9.830794705565471E-3</v>
      </c>
      <c r="Y147" vm="1357">
        <f ca="1"/>
        <v>45222</v>
      </c>
      <c r="Z147" vm="1358">
        <f ca="1"/>
        <v>1411.8</v>
      </c>
      <c r="AA147" s="31">
        <f t="shared" ca="1" si="19"/>
        <v>-3.208556149732622E-2</v>
      </c>
      <c r="AE147" s="31"/>
    </row>
    <row r="148" spans="5:31" x14ac:dyDescent="0.35">
      <c r="E148" vm="1320">
        <f ca="1"/>
        <v>43332</v>
      </c>
      <c r="F148" vm="1359">
        <f ca="1"/>
        <v>11557.1</v>
      </c>
      <c r="G148" s="31">
        <f t="shared" ca="1" si="14"/>
        <v>7.527842556066533E-3</v>
      </c>
      <c r="I148" vm="1360">
        <f ca="1"/>
        <v>43367</v>
      </c>
      <c r="J148" vm="1361">
        <f ca="1"/>
        <v>1294.05</v>
      </c>
      <c r="K148" s="31">
        <f t="shared" ca="1" si="15"/>
        <v>-6.9449773616759858E-3</v>
      </c>
      <c r="M148" vm="1360">
        <f ca="1"/>
        <v>43367</v>
      </c>
      <c r="N148" vm="1362">
        <f ca="1"/>
        <v>244.04069999999999</v>
      </c>
      <c r="O148" s="31">
        <f t="shared" ca="1" si="16"/>
        <v>-2.5457668988006721E-2</v>
      </c>
      <c r="Q148" vm="1360">
        <f ca="1"/>
        <v>43367</v>
      </c>
      <c r="R148" vm="1363">
        <f ca="1"/>
        <v>304.63940000000002</v>
      </c>
      <c r="S148" s="31">
        <f t="shared" ca="1" si="17"/>
        <v>2.9125275574644505E-2</v>
      </c>
      <c r="U148" vm="1320">
        <f ca="1"/>
        <v>43332</v>
      </c>
      <c r="V148" vm="1364">
        <f ca="1"/>
        <v>1662.5128</v>
      </c>
      <c r="W148" s="31">
        <f t="shared" ca="1" si="18"/>
        <v>2.5686666807778202E-3</v>
      </c>
      <c r="Y148" vm="1365">
        <f ca="1"/>
        <v>45229</v>
      </c>
      <c r="Z148" vm="1366">
        <f ca="1"/>
        <v>1464.1</v>
      </c>
      <c r="AA148" s="31">
        <f t="shared" ca="1" si="19"/>
        <v>3.7044907210653122E-2</v>
      </c>
      <c r="AE148" s="31"/>
    </row>
    <row r="149" spans="5:31" x14ac:dyDescent="0.35">
      <c r="E149" vm="1328">
        <f ca="1"/>
        <v>43339</v>
      </c>
      <c r="F149" vm="337">
        <f ca="1"/>
        <v>11680.5</v>
      </c>
      <c r="G149" s="31">
        <f t="shared" ca="1" si="14"/>
        <v>1.067741907571973E-2</v>
      </c>
      <c r="I149" vm="355">
        <f ca="1"/>
        <v>43374</v>
      </c>
      <c r="J149" vm="1367">
        <f ca="1"/>
        <v>1207.9000000000001</v>
      </c>
      <c r="K149" s="31">
        <f t="shared" ca="1" si="15"/>
        <v>-6.657393454657845E-2</v>
      </c>
      <c r="M149" vm="355">
        <f ca="1"/>
        <v>43374</v>
      </c>
      <c r="N149" vm="1368">
        <f ca="1"/>
        <v>223.08240000000001</v>
      </c>
      <c r="O149" s="31">
        <f t="shared" ca="1" si="16"/>
        <v>-8.5880347007691649E-2</v>
      </c>
      <c r="Q149" vm="355">
        <f ca="1"/>
        <v>43374</v>
      </c>
      <c r="R149" vm="1369">
        <f ca="1"/>
        <v>266.0745</v>
      </c>
      <c r="S149" s="31">
        <f t="shared" ca="1" si="17"/>
        <v>-0.12659196413858487</v>
      </c>
      <c r="U149" vm="1328">
        <f ca="1"/>
        <v>43339</v>
      </c>
      <c r="V149" vm="1370">
        <f ca="1"/>
        <v>1642.7945</v>
      </c>
      <c r="W149" s="31">
        <f t="shared" ca="1" si="18"/>
        <v>-1.1860540261705022E-2</v>
      </c>
      <c r="Y149" vm="1371">
        <f ca="1"/>
        <v>45236</v>
      </c>
      <c r="Z149" vm="1372">
        <f ca="1"/>
        <v>1502.95</v>
      </c>
      <c r="AA149" s="31">
        <f t="shared" ca="1" si="19"/>
        <v>2.653507274093303E-2</v>
      </c>
      <c r="AE149" s="31"/>
    </row>
    <row r="150" spans="5:31" x14ac:dyDescent="0.35">
      <c r="E150" vm="1336">
        <f ca="1"/>
        <v>43346</v>
      </c>
      <c r="F150" vm="1373">
        <f ca="1"/>
        <v>11589.1</v>
      </c>
      <c r="G150" s="31">
        <f t="shared" ca="1" si="14"/>
        <v>-7.825007491117697E-3</v>
      </c>
      <c r="I150" vm="1374">
        <f ca="1"/>
        <v>43381</v>
      </c>
      <c r="J150" vm="1375">
        <f ca="1"/>
        <v>1261.5</v>
      </c>
      <c r="K150" s="31">
        <f t="shared" ca="1" si="15"/>
        <v>4.4374534315754444E-2</v>
      </c>
      <c r="M150" vm="1374">
        <f ca="1"/>
        <v>43381</v>
      </c>
      <c r="N150" vm="1376">
        <f ca="1"/>
        <v>236.95740000000001</v>
      </c>
      <c r="O150" s="31">
        <f t="shared" ca="1" si="16"/>
        <v>6.2196748824649539E-2</v>
      </c>
      <c r="Q150" vm="1374">
        <f ca="1"/>
        <v>43381</v>
      </c>
      <c r="R150" vm="1377">
        <f ca="1"/>
        <v>279.83580000000001</v>
      </c>
      <c r="S150" s="31">
        <f t="shared" ca="1" si="17"/>
        <v>5.1719725114582671E-2</v>
      </c>
      <c r="U150" vm="1336">
        <f ca="1"/>
        <v>43346</v>
      </c>
      <c r="V150" vm="1378">
        <f ca="1"/>
        <v>1656.626</v>
      </c>
      <c r="W150" s="31">
        <f t="shared" ca="1" si="18"/>
        <v>8.4194949520466356E-3</v>
      </c>
      <c r="Y150" vm="1379">
        <f ca="1"/>
        <v>45242</v>
      </c>
      <c r="Z150" vm="1380">
        <f ca="1"/>
        <v>1539.65</v>
      </c>
      <c r="AA150" s="31">
        <f t="shared" ca="1" si="19"/>
        <v>2.4418643334775059E-2</v>
      </c>
      <c r="AE150" s="31"/>
    </row>
    <row r="151" spans="5:31" x14ac:dyDescent="0.35">
      <c r="E151" vm="1344">
        <f ca="1"/>
        <v>43353</v>
      </c>
      <c r="F151" vm="1381">
        <f ca="1"/>
        <v>11515.2</v>
      </c>
      <c r="G151" s="31">
        <f t="shared" ca="1" si="14"/>
        <v>-6.3766815369614704E-3</v>
      </c>
      <c r="I151" vm="1382">
        <f ca="1"/>
        <v>43388</v>
      </c>
      <c r="J151" vm="1383">
        <f ca="1"/>
        <v>1237.95</v>
      </c>
      <c r="K151" s="31">
        <f t="shared" ca="1" si="15"/>
        <v>-1.8668252080856096E-2</v>
      </c>
      <c r="M151" vm="1382">
        <f ca="1"/>
        <v>43388</v>
      </c>
      <c r="N151" vm="1384">
        <f ca="1"/>
        <v>236.2491</v>
      </c>
      <c r="O151" s="31">
        <f t="shared" ca="1" si="16"/>
        <v>-2.9891448842703783E-3</v>
      </c>
      <c r="Q151" vm="1382">
        <f ca="1"/>
        <v>43388</v>
      </c>
      <c r="R151" vm="1385">
        <f ca="1"/>
        <v>276.05560000000003</v>
      </c>
      <c r="S151" s="31">
        <f t="shared" ca="1" si="17"/>
        <v>-1.3508636135905361E-2</v>
      </c>
      <c r="U151" vm="1344">
        <f ca="1"/>
        <v>43353</v>
      </c>
      <c r="V151" vm="1386">
        <f ca="1"/>
        <v>1639.0614</v>
      </c>
      <c r="W151" s="31">
        <f t="shared" ca="1" si="18"/>
        <v>-1.0602634511350129E-2</v>
      </c>
      <c r="Y151" vm="1387">
        <f ca="1"/>
        <v>45250</v>
      </c>
      <c r="Z151" vm="1388">
        <f ca="1"/>
        <v>1482.5</v>
      </c>
      <c r="AA151" s="31">
        <f t="shared" ca="1" si="19"/>
        <v>-3.7118825707141312E-2</v>
      </c>
      <c r="AE151" s="31"/>
    </row>
    <row r="152" spans="5:31" x14ac:dyDescent="0.35">
      <c r="E152" vm="1352">
        <f ca="1"/>
        <v>43360</v>
      </c>
      <c r="F152" vm="1389">
        <f ca="1"/>
        <v>11143.1</v>
      </c>
      <c r="G152" s="31">
        <f t="shared" ca="1" si="14"/>
        <v>-3.2313811310268226E-2</v>
      </c>
      <c r="I152" vm="1390">
        <f ca="1"/>
        <v>43395</v>
      </c>
      <c r="J152" vm="1391">
        <f ca="1"/>
        <v>1189.45</v>
      </c>
      <c r="K152" s="31">
        <f t="shared" ca="1" si="15"/>
        <v>-3.9177672765459026E-2</v>
      </c>
      <c r="M152" vm="1390">
        <f ca="1"/>
        <v>43395</v>
      </c>
      <c r="N152" vm="1392">
        <f ca="1"/>
        <v>235.08240000000001</v>
      </c>
      <c r="O152" s="31">
        <f t="shared" ca="1" si="16"/>
        <v>-4.9384315114850974E-3</v>
      </c>
      <c r="Q152" vm="1390">
        <f ca="1"/>
        <v>43395</v>
      </c>
      <c r="R152" vm="1393">
        <f ca="1"/>
        <v>243.2937</v>
      </c>
      <c r="S152" s="31">
        <f t="shared" ca="1" si="17"/>
        <v>-0.11867862850817013</v>
      </c>
      <c r="U152" vm="1352">
        <f ca="1"/>
        <v>43360</v>
      </c>
      <c r="V152" vm="1394">
        <f ca="1"/>
        <v>1576.4604999999999</v>
      </c>
      <c r="W152" s="31">
        <f t="shared" ca="1" si="18"/>
        <v>-3.8193139073374627E-2</v>
      </c>
      <c r="Y152" vm="1395">
        <f ca="1"/>
        <v>45258</v>
      </c>
      <c r="Z152" vm="1396">
        <f ca="1"/>
        <v>1497.75</v>
      </c>
      <c r="AA152" s="31">
        <f t="shared" ca="1" si="19"/>
        <v>1.0286677908937669E-2</v>
      </c>
      <c r="AE152" s="31"/>
    </row>
    <row r="153" spans="5:31" x14ac:dyDescent="0.35">
      <c r="E153" vm="1360">
        <f ca="1"/>
        <v>43367</v>
      </c>
      <c r="F153" vm="347">
        <f ca="1"/>
        <v>10930.45</v>
      </c>
      <c r="G153" s="31">
        <f t="shared" ca="1" si="14"/>
        <v>-1.908355843526488E-2</v>
      </c>
      <c r="I153" vm="1397">
        <f ca="1"/>
        <v>43402</v>
      </c>
      <c r="J153" vm="1398">
        <f ca="1"/>
        <v>1246.1500000000001</v>
      </c>
      <c r="K153" s="31">
        <f t="shared" ca="1" si="15"/>
        <v>4.7669090756231824E-2</v>
      </c>
      <c r="M153" vm="1397">
        <f ca="1"/>
        <v>43402</v>
      </c>
      <c r="N153" vm="1399">
        <f ca="1"/>
        <v>253.624</v>
      </c>
      <c r="O153" s="31">
        <f t="shared" ca="1" si="16"/>
        <v>7.8872769718192348E-2</v>
      </c>
      <c r="Q153" vm="1397">
        <f ca="1"/>
        <v>43402</v>
      </c>
      <c r="R153" vm="1400">
        <f ca="1"/>
        <v>256.92239999999998</v>
      </c>
      <c r="S153" s="31">
        <f t="shared" ca="1" si="17"/>
        <v>5.6017480107376283E-2</v>
      </c>
      <c r="U153" vm="1360">
        <f ca="1"/>
        <v>43367</v>
      </c>
      <c r="V153" vm="1401">
        <f ca="1"/>
        <v>1534.7266</v>
      </c>
      <c r="W153" s="31">
        <f t="shared" ca="1" si="18"/>
        <v>-2.6473165677160959E-2</v>
      </c>
      <c r="Y153" vm="1402">
        <f ca="1"/>
        <v>45264</v>
      </c>
      <c r="Z153" vm="1403">
        <f ca="1"/>
        <v>1489</v>
      </c>
      <c r="AA153" s="31">
        <f t="shared" ca="1" si="19"/>
        <v>-5.8420964780504514E-3</v>
      </c>
      <c r="AE153" s="31"/>
    </row>
    <row r="154" spans="5:31" x14ac:dyDescent="0.35">
      <c r="E154" vm="355">
        <f ca="1"/>
        <v>43374</v>
      </c>
      <c r="F154" vm="1404">
        <f ca="1"/>
        <v>10316.450000000001</v>
      </c>
      <c r="G154" s="31">
        <f t="shared" ca="1" si="14"/>
        <v>-5.6173350593982874E-2</v>
      </c>
      <c r="I154" vm="1405">
        <f ca="1"/>
        <v>43409</v>
      </c>
      <c r="J154" vm="1406">
        <f ca="1"/>
        <v>1298.2</v>
      </c>
      <c r="K154" s="31">
        <f t="shared" ca="1" si="15"/>
        <v>4.1768647434097028E-2</v>
      </c>
      <c r="M154" vm="1405">
        <f ca="1"/>
        <v>43409</v>
      </c>
      <c r="N154" vm="1407">
        <f ca="1"/>
        <v>257.49900000000002</v>
      </c>
      <c r="O154" s="31">
        <f t="shared" ca="1" si="16"/>
        <v>1.5278522537299333E-2</v>
      </c>
      <c r="Q154" vm="1405">
        <f ca="1"/>
        <v>43409</v>
      </c>
      <c r="R154" vm="1408">
        <f ca="1"/>
        <v>265.27870000000001</v>
      </c>
      <c r="S154" s="31">
        <f t="shared" ca="1" si="17"/>
        <v>3.2524606651658461E-2</v>
      </c>
      <c r="U154" vm="355">
        <f ca="1"/>
        <v>43374</v>
      </c>
      <c r="V154" vm="1409">
        <f ca="1"/>
        <v>1495.0028</v>
      </c>
      <c r="W154" s="31">
        <f t="shared" ca="1" si="18"/>
        <v>-2.5883307163634184E-2</v>
      </c>
      <c r="Y154" vm="1410">
        <f ca="1"/>
        <v>45271</v>
      </c>
      <c r="Z154" vm="1411">
        <f ca="1"/>
        <v>1478.9</v>
      </c>
      <c r="AA154" s="31">
        <f t="shared" ca="1" si="19"/>
        <v>-6.7830758898589361E-3</v>
      </c>
      <c r="AE154" s="31"/>
    </row>
    <row r="155" spans="5:31" x14ac:dyDescent="0.35">
      <c r="E155" vm="1374">
        <f ca="1"/>
        <v>43381</v>
      </c>
      <c r="F155" vm="1412">
        <f ca="1"/>
        <v>10472.5</v>
      </c>
      <c r="G155" s="31">
        <f t="shared" ca="1" si="14"/>
        <v>1.5126327370364789E-2</v>
      </c>
      <c r="I155" vm="1413">
        <f ca="1"/>
        <v>43416</v>
      </c>
      <c r="J155" vm="1414">
        <f ca="1"/>
        <v>1320.45</v>
      </c>
      <c r="K155" s="31">
        <f t="shared" ca="1" si="15"/>
        <v>1.7139115698659779E-2</v>
      </c>
      <c r="M155" vm="1413">
        <f ca="1"/>
        <v>43416</v>
      </c>
      <c r="N155" vm="1415">
        <f ca="1"/>
        <v>264.20729999999998</v>
      </c>
      <c r="O155" s="31">
        <f t="shared" ca="1" si="16"/>
        <v>2.6051751657287792E-2</v>
      </c>
      <c r="Q155" vm="1413">
        <f ca="1"/>
        <v>43416</v>
      </c>
      <c r="R155" vm="1416">
        <f ca="1"/>
        <v>277.97890000000001</v>
      </c>
      <c r="S155" s="31">
        <f t="shared" ca="1" si="17"/>
        <v>4.787493304211754E-2</v>
      </c>
      <c r="U155" vm="1374">
        <f ca="1"/>
        <v>43381</v>
      </c>
      <c r="V155" vm="1417">
        <f ca="1"/>
        <v>1541.3792000000001</v>
      </c>
      <c r="W155" s="31">
        <f t="shared" ca="1" si="18"/>
        <v>3.10209452450525E-2</v>
      </c>
      <c r="Y155" vm="1418">
        <f ca="1"/>
        <v>45278</v>
      </c>
      <c r="Z155" vm="1419">
        <f ca="1"/>
        <v>1465.6</v>
      </c>
      <c r="AA155" s="31">
        <f t="shared" ca="1" si="19"/>
        <v>-8.9931705997702283E-3</v>
      </c>
      <c r="AE155" s="31"/>
    </row>
    <row r="156" spans="5:31" x14ac:dyDescent="0.35">
      <c r="E156" vm="1382">
        <f ca="1"/>
        <v>43388</v>
      </c>
      <c r="F156" vm="1420">
        <f ca="1"/>
        <v>10303.549999999999</v>
      </c>
      <c r="G156" s="31">
        <f t="shared" ca="1" si="14"/>
        <v>-1.6132728574838939E-2</v>
      </c>
      <c r="I156" vm="1421">
        <f ca="1"/>
        <v>43423</v>
      </c>
      <c r="J156" vm="1422">
        <f ca="1"/>
        <v>1313.85</v>
      </c>
      <c r="K156" s="31">
        <f t="shared" ca="1" si="15"/>
        <v>-4.998296035442551E-3</v>
      </c>
      <c r="M156" vm="1421">
        <f ca="1"/>
        <v>43423</v>
      </c>
      <c r="N156" vm="1423">
        <f ca="1"/>
        <v>261.24900000000002</v>
      </c>
      <c r="O156" s="31">
        <f t="shared" ca="1" si="16"/>
        <v>-1.1196889715007652E-2</v>
      </c>
      <c r="Q156" vm="1421">
        <f ca="1"/>
        <v>43423</v>
      </c>
      <c r="R156" vm="1424">
        <f ca="1"/>
        <v>294.85719999999998</v>
      </c>
      <c r="S156" s="31">
        <f t="shared" ca="1" si="17"/>
        <v>6.0717917798796872E-2</v>
      </c>
      <c r="U156" vm="1382">
        <f ca="1"/>
        <v>43388</v>
      </c>
      <c r="V156" vm="1425">
        <f ca="1"/>
        <v>1522.6659</v>
      </c>
      <c r="W156" s="31">
        <f t="shared" ca="1" si="18"/>
        <v>-1.2140620555928128E-2</v>
      </c>
      <c r="Y156" vm="1426">
        <f ca="1"/>
        <v>45286</v>
      </c>
      <c r="Z156" vm="1427">
        <f ca="1"/>
        <v>1490.5</v>
      </c>
      <c r="AA156" s="31">
        <f t="shared" ca="1" si="19"/>
        <v>1.6989628820960778E-2</v>
      </c>
      <c r="AE156" s="31"/>
    </row>
    <row r="157" spans="5:31" x14ac:dyDescent="0.35">
      <c r="E157" vm="1390">
        <f ca="1"/>
        <v>43395</v>
      </c>
      <c r="F157" vm="1428">
        <f ca="1"/>
        <v>10030</v>
      </c>
      <c r="G157" s="31">
        <f t="shared" ca="1" si="14"/>
        <v>-2.6549102008531E-2</v>
      </c>
      <c r="I157" vm="1429">
        <f ca="1"/>
        <v>43430</v>
      </c>
      <c r="J157" vm="1430">
        <f ca="1"/>
        <v>1344.9</v>
      </c>
      <c r="K157" s="31">
        <f t="shared" ca="1" si="15"/>
        <v>2.3632834798493096E-2</v>
      </c>
      <c r="M157" vm="1429">
        <f ca="1"/>
        <v>43430</v>
      </c>
      <c r="N157" vm="1431">
        <f ca="1"/>
        <v>266.24889999999999</v>
      </c>
      <c r="O157" s="31">
        <f t="shared" ca="1" si="16"/>
        <v>1.9138446462952929E-2</v>
      </c>
      <c r="Q157" vm="1429">
        <f ca="1"/>
        <v>43430</v>
      </c>
      <c r="R157" vm="1432">
        <f ca="1"/>
        <v>304.80520000000001</v>
      </c>
      <c r="S157" s="31">
        <f t="shared" ca="1" si="17"/>
        <v>3.373836555458043E-2</v>
      </c>
      <c r="U157" vm="1390">
        <f ca="1"/>
        <v>43395</v>
      </c>
      <c r="V157" vm="1433">
        <f ca="1"/>
        <v>1435.7520999999999</v>
      </c>
      <c r="W157" s="31">
        <f t="shared" ca="1" si="18"/>
        <v>-5.7080019983372643E-2</v>
      </c>
      <c r="Y157" vm="971">
        <f ca="1"/>
        <v>45292</v>
      </c>
      <c r="Z157" vm="1434">
        <f ca="1"/>
        <v>1498.75</v>
      </c>
      <c r="AA157" s="31">
        <f t="shared" ca="1" si="19"/>
        <v>5.5350553505535416E-3</v>
      </c>
      <c r="AE157" s="31"/>
    </row>
    <row r="158" spans="5:31" x14ac:dyDescent="0.35">
      <c r="E158" vm="1397">
        <f ca="1"/>
        <v>43402</v>
      </c>
      <c r="F158" vm="1435">
        <f ca="1"/>
        <v>10553</v>
      </c>
      <c r="G158" s="31">
        <f t="shared" ca="1" si="14"/>
        <v>5.2143569292123715E-2</v>
      </c>
      <c r="I158" vm="1436">
        <f ca="1"/>
        <v>43437</v>
      </c>
      <c r="J158" vm="1437">
        <f ca="1"/>
        <v>1318.6</v>
      </c>
      <c r="K158" s="31">
        <f t="shared" ca="1" si="15"/>
        <v>-1.9555357275633956E-2</v>
      </c>
      <c r="M158" vm="1436">
        <f ca="1"/>
        <v>43437</v>
      </c>
      <c r="N158" vm="1438">
        <f ca="1"/>
        <v>258.79059999999998</v>
      </c>
      <c r="O158" s="31">
        <f t="shared" ca="1" si="16"/>
        <v>-2.8012510098633259E-2</v>
      </c>
      <c r="Q158" vm="1436">
        <f ca="1"/>
        <v>43437</v>
      </c>
      <c r="R158" vm="1439">
        <f ca="1"/>
        <v>295.15570000000002</v>
      </c>
      <c r="S158" s="31">
        <f t="shared" ca="1" si="17"/>
        <v>-3.1657924471104826E-2</v>
      </c>
      <c r="U158" vm="1397">
        <f ca="1"/>
        <v>43402</v>
      </c>
      <c r="V158" vm="1440">
        <f ca="1"/>
        <v>1488.4938999999999</v>
      </c>
      <c r="W158" s="31">
        <f t="shared" ca="1" si="18"/>
        <v>3.6734614561942935E-2</v>
      </c>
      <c r="Y158" vm="1441">
        <f ca="1"/>
        <v>45299</v>
      </c>
      <c r="Z158" vm="1442">
        <f ca="1"/>
        <v>1484.55</v>
      </c>
      <c r="AA158" s="31">
        <f t="shared" ca="1" si="19"/>
        <v>-9.474562135112663E-3</v>
      </c>
      <c r="AE158" s="31"/>
    </row>
    <row r="159" spans="5:31" x14ac:dyDescent="0.35">
      <c r="E159" vm="1405">
        <f ca="1"/>
        <v>43409</v>
      </c>
      <c r="F159" vm="1443">
        <f ca="1"/>
        <v>10585.2</v>
      </c>
      <c r="G159" s="31">
        <f t="shared" ca="1" si="14"/>
        <v>3.0512650431158139E-3</v>
      </c>
      <c r="I159" vm="1444">
        <f ca="1"/>
        <v>43444</v>
      </c>
      <c r="J159" vm="1445">
        <f ca="1"/>
        <v>1340.05</v>
      </c>
      <c r="K159" s="31">
        <f t="shared" ca="1" si="15"/>
        <v>1.6267253147277394E-2</v>
      </c>
      <c r="M159" vm="1444">
        <f ca="1"/>
        <v>43444</v>
      </c>
      <c r="N159" vm="1446">
        <f ca="1"/>
        <v>268.45729999999998</v>
      </c>
      <c r="O159" s="31">
        <f t="shared" ca="1" si="16"/>
        <v>3.7353366003247457E-2</v>
      </c>
      <c r="Q159" vm="1444">
        <f ca="1"/>
        <v>43444</v>
      </c>
      <c r="R159" vm="1447">
        <f ca="1"/>
        <v>303.77719999999999</v>
      </c>
      <c r="S159" s="31">
        <f t="shared" ca="1" si="17"/>
        <v>2.9210006786248632E-2</v>
      </c>
      <c r="U159" vm="1405">
        <f ca="1"/>
        <v>43409</v>
      </c>
      <c r="V159" vm="1448">
        <f ca="1"/>
        <v>1534.3915999999999</v>
      </c>
      <c r="W159" s="31">
        <f t="shared" ca="1" si="18"/>
        <v>3.0834993680525002E-2</v>
      </c>
      <c r="Y159" vm="1449">
        <f ca="1"/>
        <v>45306</v>
      </c>
      <c r="Z159" vm="1450">
        <f ca="1"/>
        <v>1460.5</v>
      </c>
      <c r="AA159" s="31">
        <f t="shared" ca="1" si="19"/>
        <v>-1.6200195345390855E-2</v>
      </c>
      <c r="AE159" s="31"/>
    </row>
    <row r="160" spans="5:31" x14ac:dyDescent="0.35">
      <c r="E160" vm="1413">
        <f ca="1"/>
        <v>43416</v>
      </c>
      <c r="F160" vm="1451">
        <f ca="1"/>
        <v>10682.2</v>
      </c>
      <c r="G160" s="31">
        <f t="shared" ca="1" si="14"/>
        <v>9.1637380493518883E-3</v>
      </c>
      <c r="I160" vm="1452">
        <f ca="1"/>
        <v>43451</v>
      </c>
      <c r="J160" vm="1453">
        <f ca="1"/>
        <v>1387.8</v>
      </c>
      <c r="K160" s="31">
        <f t="shared" ca="1" si="15"/>
        <v>3.5632998768702739E-2</v>
      </c>
      <c r="M160" vm="1452">
        <f ca="1"/>
        <v>43451</v>
      </c>
      <c r="N160" vm="1454">
        <f ca="1"/>
        <v>275.2072</v>
      </c>
      <c r="O160" s="31">
        <f t="shared" ca="1" si="16"/>
        <v>2.5143290944221075E-2</v>
      </c>
      <c r="Q160" vm="1452">
        <f ca="1"/>
        <v>43451</v>
      </c>
      <c r="R160" vm="1455">
        <f ca="1"/>
        <v>319.69389999999999</v>
      </c>
      <c r="S160" s="31">
        <f t="shared" ca="1" si="17"/>
        <v>5.2395966517566173E-2</v>
      </c>
      <c r="U160" vm="1413">
        <f ca="1"/>
        <v>43416</v>
      </c>
      <c r="V160" vm="1456">
        <f ca="1"/>
        <v>1522.7616</v>
      </c>
      <c r="W160" s="31">
        <f t="shared" ca="1" si="18"/>
        <v>-7.5795514000467357E-3</v>
      </c>
      <c r="Y160" vm="1457">
        <f ca="1"/>
        <v>45314</v>
      </c>
      <c r="Z160" vm="1458">
        <f ca="1"/>
        <v>1450</v>
      </c>
      <c r="AA160" s="31">
        <f t="shared" ca="1" si="19"/>
        <v>-7.1893187264635561E-3</v>
      </c>
      <c r="AE160" s="31"/>
    </row>
    <row r="161" spans="5:31" x14ac:dyDescent="0.35">
      <c r="E161" vm="1421">
        <f ca="1"/>
        <v>43423</v>
      </c>
      <c r="F161" vm="1459">
        <f ca="1"/>
        <v>10526.75</v>
      </c>
      <c r="G161" s="31">
        <f t="shared" ca="1" si="14"/>
        <v>-1.4552245792065377E-2</v>
      </c>
      <c r="I161" vm="1460">
        <f ca="1"/>
        <v>43458</v>
      </c>
      <c r="J161" vm="1461">
        <f ca="1"/>
        <v>1365.35</v>
      </c>
      <c r="K161" s="31">
        <f t="shared" ca="1" si="15"/>
        <v>-1.6176682519094987E-2</v>
      </c>
      <c r="M161" vm="1460">
        <f ca="1"/>
        <v>43458</v>
      </c>
      <c r="N161" vm="1462">
        <f ca="1"/>
        <v>274.91559999999998</v>
      </c>
      <c r="O161" s="31">
        <f t="shared" ca="1" si="16"/>
        <v>-1.0595653020706308E-3</v>
      </c>
      <c r="Q161" vm="1460">
        <f ca="1"/>
        <v>43458</v>
      </c>
      <c r="R161" vm="1463">
        <f ca="1"/>
        <v>318.63279999999997</v>
      </c>
      <c r="S161" s="31">
        <f t="shared" ca="1" si="17"/>
        <v>-3.3191124384919224E-3</v>
      </c>
      <c r="U161" vm="1421">
        <f ca="1"/>
        <v>43423</v>
      </c>
      <c r="V161" vm="1464">
        <f ca="1"/>
        <v>1519.0763999999999</v>
      </c>
      <c r="W161" s="31">
        <f t="shared" ca="1" si="18"/>
        <v>-2.4200767868063355E-3</v>
      </c>
      <c r="Y161" vm="1465">
        <f ca="1"/>
        <v>45320</v>
      </c>
      <c r="Z161" vm="1466">
        <f ca="1"/>
        <v>1418.9</v>
      </c>
      <c r="AA161" s="31">
        <f t="shared" ca="1" si="19"/>
        <v>-2.1448275862068877E-2</v>
      </c>
      <c r="AE161" s="31"/>
    </row>
    <row r="162" spans="5:31" x14ac:dyDescent="0.35">
      <c r="E162" vm="1429">
        <f ca="1"/>
        <v>43430</v>
      </c>
      <c r="F162" vm="365">
        <f ca="1"/>
        <v>10876.75</v>
      </c>
      <c r="G162" s="31">
        <f t="shared" ca="1" si="14"/>
        <v>3.3248628494074728E-2</v>
      </c>
      <c r="I162" vm="1467">
        <f ca="1"/>
        <v>43465</v>
      </c>
      <c r="J162" vm="1468">
        <f ca="1"/>
        <v>1385.3</v>
      </c>
      <c r="K162" s="31">
        <f t="shared" ca="1" si="15"/>
        <v>1.4611638041527764E-2</v>
      </c>
      <c r="M162" vm="1467">
        <f ca="1"/>
        <v>43465</v>
      </c>
      <c r="N162" vm="1469">
        <f ca="1"/>
        <v>269.20729999999998</v>
      </c>
      <c r="O162" s="31">
        <f t="shared" ca="1" si="16"/>
        <v>-2.0763827152769809E-2</v>
      </c>
      <c r="Q162" vm="1467">
        <f ca="1"/>
        <v>43465</v>
      </c>
      <c r="R162" vm="1463">
        <f ca="1"/>
        <v>318.63279999999997</v>
      </c>
      <c r="S162" s="31">
        <f t="shared" ca="1" si="17"/>
        <v>0</v>
      </c>
      <c r="U162" vm="1429">
        <f ca="1"/>
        <v>43430</v>
      </c>
      <c r="V162" vm="1470">
        <f ca="1"/>
        <v>1511.7538</v>
      </c>
      <c r="W162" s="31">
        <f t="shared" ca="1" si="18"/>
        <v>-4.8204290449117559E-3</v>
      </c>
      <c r="Y162" vm="1471">
        <f ca="1"/>
        <v>45327</v>
      </c>
      <c r="Z162" vm="1472">
        <f ca="1"/>
        <v>1423.3</v>
      </c>
      <c r="AA162" s="31">
        <f t="shared" ca="1" si="19"/>
        <v>3.1009937275352506E-3</v>
      </c>
      <c r="AE162" s="31"/>
    </row>
    <row r="163" spans="5:31" x14ac:dyDescent="0.35">
      <c r="E163" vm="1436">
        <f ca="1"/>
        <v>43437</v>
      </c>
      <c r="F163" vm="1473">
        <f ca="1"/>
        <v>10693.7</v>
      </c>
      <c r="G163" s="31">
        <f t="shared" ca="1" si="14"/>
        <v>-1.6829475716551245E-2</v>
      </c>
      <c r="I163" vm="1474">
        <f ca="1"/>
        <v>43472</v>
      </c>
      <c r="J163" vm="1475">
        <f ca="1"/>
        <v>1402.2</v>
      </c>
      <c r="K163" s="31">
        <f t="shared" ca="1" si="15"/>
        <v>1.2199523568902082E-2</v>
      </c>
      <c r="M163" vm="1474">
        <f ca="1"/>
        <v>43472</v>
      </c>
      <c r="N163" vm="1476">
        <f ca="1"/>
        <v>270.66559999999998</v>
      </c>
      <c r="O163" s="31">
        <f t="shared" ca="1" si="16"/>
        <v>5.4170150660848293E-3</v>
      </c>
      <c r="Q163" vm="1474">
        <f ca="1"/>
        <v>43472</v>
      </c>
      <c r="R163" vm="1477">
        <f ca="1"/>
        <v>298.20639999999997</v>
      </c>
      <c r="S163" s="31">
        <f t="shared" ca="1" si="17"/>
        <v>-6.4106394570803804E-2</v>
      </c>
      <c r="U163" vm="1436">
        <f ca="1"/>
        <v>43437</v>
      </c>
      <c r="V163" vm="1478">
        <f ca="1"/>
        <v>1485.0958000000001</v>
      </c>
      <c r="W163" s="31">
        <f t="shared" ca="1" si="18"/>
        <v>-1.7633823708595897E-2</v>
      </c>
      <c r="Y163" vm="1479">
        <f ca="1"/>
        <v>45334</v>
      </c>
      <c r="Z163" vm="1480">
        <f ca="1"/>
        <v>1494.7</v>
      </c>
      <c r="AA163" s="31">
        <f t="shared" ca="1" si="19"/>
        <v>5.0165109253144102E-2</v>
      </c>
      <c r="AE163" s="31"/>
    </row>
    <row r="164" spans="5:31" x14ac:dyDescent="0.35">
      <c r="E164" vm="1444">
        <f ca="1"/>
        <v>43444</v>
      </c>
      <c r="F164" vm="1481">
        <f ca="1"/>
        <v>10805.45</v>
      </c>
      <c r="G164" s="31">
        <f t="shared" ca="1" si="14"/>
        <v>1.0450078083357406E-2</v>
      </c>
      <c r="I164" vm="1482">
        <f ca="1"/>
        <v>43479</v>
      </c>
      <c r="J164" vm="1483">
        <f ca="1"/>
        <v>1401.3</v>
      </c>
      <c r="K164" s="31">
        <f t="shared" ca="1" si="15"/>
        <v>-6.4184852374848944E-4</v>
      </c>
      <c r="M164" vm="1482">
        <f ca="1"/>
        <v>43479</v>
      </c>
      <c r="N164" vm="1484">
        <f ca="1"/>
        <v>271.74889999999999</v>
      </c>
      <c r="O164" s="31">
        <f t="shared" ca="1" si="16"/>
        <v>4.0023556743080668E-3</v>
      </c>
      <c r="Q164" vm="1482">
        <f ca="1"/>
        <v>43479</v>
      </c>
      <c r="R164" vm="1485">
        <f ca="1"/>
        <v>301.48919999999998</v>
      </c>
      <c r="S164" s="31">
        <f t="shared" ca="1" si="17"/>
        <v>1.1008482715327395E-2</v>
      </c>
      <c r="U164" vm="1444">
        <f ca="1"/>
        <v>43444</v>
      </c>
      <c r="V164" vm="1486">
        <f ca="1"/>
        <v>1511.0359000000001</v>
      </c>
      <c r="W164" s="31">
        <f t="shared" ca="1" si="18"/>
        <v>1.7466953983709343E-2</v>
      </c>
      <c r="Y164" vm="1487">
        <f ca="1"/>
        <v>45341</v>
      </c>
      <c r="Z164" vm="1488">
        <f ca="1"/>
        <v>1443.5</v>
      </c>
      <c r="AA164" s="31">
        <f t="shared" ca="1" si="19"/>
        <v>-3.4254365424499889E-2</v>
      </c>
      <c r="AE164" s="31"/>
    </row>
    <row r="165" spans="5:31" x14ac:dyDescent="0.35">
      <c r="E165" vm="1452">
        <f ca="1"/>
        <v>43451</v>
      </c>
      <c r="F165" vm="1489">
        <f ca="1"/>
        <v>10754</v>
      </c>
      <c r="G165" s="31">
        <f t="shared" ca="1" si="14"/>
        <v>-4.7614861019208421E-3</v>
      </c>
      <c r="I165" vm="1490">
        <f ca="1"/>
        <v>43486</v>
      </c>
      <c r="J165" vm="1491">
        <f ca="1"/>
        <v>1372.2</v>
      </c>
      <c r="K165" s="31">
        <f t="shared" ca="1" si="15"/>
        <v>-2.0766431171055366E-2</v>
      </c>
      <c r="M165" vm="1490">
        <f ca="1"/>
        <v>43486</v>
      </c>
      <c r="N165" vm="1492">
        <f ca="1"/>
        <v>261.33229999999998</v>
      </c>
      <c r="O165" s="31">
        <f t="shared" ca="1" si="16"/>
        <v>-3.8331709898365762E-2</v>
      </c>
      <c r="Q165" vm="1490">
        <f ca="1"/>
        <v>43486</v>
      </c>
      <c r="R165" vm="1493">
        <f ca="1"/>
        <v>297.31110000000001</v>
      </c>
      <c r="S165" s="31">
        <f t="shared" ca="1" si="17"/>
        <v>-1.3858207856201732E-2</v>
      </c>
      <c r="U165" vm="1452">
        <f ca="1"/>
        <v>43451</v>
      </c>
      <c r="V165" vm="1494">
        <f ca="1"/>
        <v>1564.9740999999999</v>
      </c>
      <c r="W165" s="31">
        <f t="shared" ca="1" si="18"/>
        <v>3.5696173730882075E-2</v>
      </c>
      <c r="Y165" vm="1495">
        <f ca="1"/>
        <v>45348</v>
      </c>
      <c r="Z165" vm="1496">
        <f ca="1"/>
        <v>1408.15</v>
      </c>
      <c r="AA165" s="31">
        <f t="shared" ca="1" si="19"/>
        <v>-2.4489089019743671E-2</v>
      </c>
      <c r="AE165" s="31"/>
    </row>
    <row r="166" spans="5:31" x14ac:dyDescent="0.35">
      <c r="E166" vm="1460">
        <f ca="1"/>
        <v>43458</v>
      </c>
      <c r="F166" vm="1497">
        <f ca="1"/>
        <v>10859.9</v>
      </c>
      <c r="G166" s="31">
        <f t="shared" ca="1" si="14"/>
        <v>9.8474986051702018E-3</v>
      </c>
      <c r="I166" vm="1498">
        <f ca="1"/>
        <v>43493</v>
      </c>
      <c r="J166" vm="1499">
        <f ca="1"/>
        <v>1456.95</v>
      </c>
      <c r="K166" s="31">
        <f t="shared" ca="1" si="15"/>
        <v>6.1762133799737606E-2</v>
      </c>
      <c r="M166" vm="1498">
        <f ca="1"/>
        <v>43493</v>
      </c>
      <c r="N166" vm="1500">
        <f ca="1"/>
        <v>271.16559999999998</v>
      </c>
      <c r="O166" s="31">
        <f t="shared" ca="1" si="16"/>
        <v>3.7627572251880181E-2</v>
      </c>
      <c r="Q166" vm="1498">
        <f ca="1"/>
        <v>43493</v>
      </c>
      <c r="R166" vm="1501">
        <f ca="1"/>
        <v>302.55029999999999</v>
      </c>
      <c r="S166" s="31">
        <f t="shared" ca="1" si="17"/>
        <v>1.7621945497493963E-2</v>
      </c>
      <c r="U166" vm="1460">
        <f ca="1"/>
        <v>43458</v>
      </c>
      <c r="V166" vm="1502">
        <f ca="1"/>
        <v>1607.7130999999999</v>
      </c>
      <c r="W166" s="31">
        <f t="shared" ca="1" si="18"/>
        <v>2.7309717138449763E-2</v>
      </c>
      <c r="Y166" vm="1503">
        <f ca="1"/>
        <v>45355</v>
      </c>
      <c r="Z166" vm="1504">
        <f ca="1"/>
        <v>1363.55</v>
      </c>
      <c r="AA166" s="31">
        <f t="shared" ca="1" si="19"/>
        <v>-3.1672762134715815E-2</v>
      </c>
      <c r="AE166" s="31"/>
    </row>
    <row r="167" spans="5:31" x14ac:dyDescent="0.35">
      <c r="E167" vm="1467">
        <f ca="1"/>
        <v>43465</v>
      </c>
      <c r="F167" vm="1505">
        <f ca="1"/>
        <v>10727.35</v>
      </c>
      <c r="G167" s="31">
        <f t="shared" ca="1" si="14"/>
        <v>-1.2205453088886542E-2</v>
      </c>
      <c r="I167" vm="1506">
        <f ca="1"/>
        <v>43500</v>
      </c>
      <c r="J167" vm="1507">
        <f ca="1"/>
        <v>1448.4</v>
      </c>
      <c r="K167" s="31">
        <f t="shared" ca="1" si="15"/>
        <v>-5.8684237619684998E-3</v>
      </c>
      <c r="M167" vm="1506">
        <f ca="1"/>
        <v>43500</v>
      </c>
      <c r="N167" vm="1508">
        <f ca="1"/>
        <v>258.08229999999998</v>
      </c>
      <c r="O167" s="31">
        <f t="shared" ca="1" si="16"/>
        <v>-4.8248376637744617E-2</v>
      </c>
      <c r="Q167" vm="1506">
        <f ca="1"/>
        <v>43500</v>
      </c>
      <c r="R167" vm="1509">
        <f ca="1"/>
        <v>310.8734</v>
      </c>
      <c r="S167" s="31">
        <f t="shared" ca="1" si="17"/>
        <v>2.7509805807497179E-2</v>
      </c>
      <c r="U167" vm="1467">
        <f ca="1"/>
        <v>43465</v>
      </c>
      <c r="V167" vm="1510">
        <f ca="1"/>
        <v>1709.3678</v>
      </c>
      <c r="W167" s="31">
        <f t="shared" ca="1" si="18"/>
        <v>6.3229378425790017E-2</v>
      </c>
      <c r="Y167" vm="1511">
        <f ca="1"/>
        <v>45362</v>
      </c>
      <c r="Z167" vm="1512">
        <f ca="1"/>
        <v>1341.45</v>
      </c>
      <c r="AA167" s="31">
        <f t="shared" ca="1" si="19"/>
        <v>-1.6207693153899694E-2</v>
      </c>
      <c r="AE167" s="31"/>
    </row>
    <row r="168" spans="5:31" x14ac:dyDescent="0.35">
      <c r="E168" vm="1474">
        <f ca="1"/>
        <v>43472</v>
      </c>
      <c r="F168" vm="1513">
        <f ca="1"/>
        <v>10794.95</v>
      </c>
      <c r="G168" s="31">
        <f t="shared" ca="1" si="14"/>
        <v>6.3016495220162838E-3</v>
      </c>
      <c r="I168" vm="1514">
        <f ca="1"/>
        <v>43507</v>
      </c>
      <c r="J168" vm="1515">
        <f ca="1"/>
        <v>1395.25</v>
      </c>
      <c r="K168" s="31">
        <f t="shared" ca="1" si="15"/>
        <v>-3.6695664181165433E-2</v>
      </c>
      <c r="M168" vm="1514">
        <f ca="1"/>
        <v>43507</v>
      </c>
      <c r="N168" vm="1516">
        <f ca="1"/>
        <v>243.874</v>
      </c>
      <c r="O168" s="31">
        <f t="shared" ca="1" si="16"/>
        <v>-5.5053368634733868E-2</v>
      </c>
      <c r="Q168" vm="1514">
        <f ca="1"/>
        <v>43507</v>
      </c>
      <c r="R168" vm="1517">
        <f ca="1"/>
        <v>298.67059999999998</v>
      </c>
      <c r="S168" s="31">
        <f t="shared" ca="1" si="17"/>
        <v>-3.925327802250056E-2</v>
      </c>
      <c r="U168" vm="1474">
        <f ca="1"/>
        <v>43472</v>
      </c>
      <c r="V168" vm="1518">
        <f ca="1"/>
        <v>1651.6007</v>
      </c>
      <c r="W168" s="31">
        <f t="shared" ca="1" si="18"/>
        <v>-3.3794423879986546E-2</v>
      </c>
      <c r="Y168" vm="1519">
        <f ca="1"/>
        <v>45369</v>
      </c>
      <c r="Z168" vm="1520">
        <f ca="1"/>
        <v>1321.2</v>
      </c>
      <c r="AA168" s="31">
        <f t="shared" ca="1" si="19"/>
        <v>-1.5095605501509568E-2</v>
      </c>
      <c r="AE168" s="31"/>
    </row>
    <row r="169" spans="5:31" x14ac:dyDescent="0.35">
      <c r="E169" vm="1482">
        <f ca="1"/>
        <v>43479</v>
      </c>
      <c r="F169" vm="1521">
        <f ca="1"/>
        <v>10906.95</v>
      </c>
      <c r="G169" s="31">
        <f t="shared" ca="1" si="14"/>
        <v>1.0375221747205954E-2</v>
      </c>
      <c r="I169" vm="1522">
        <f ca="1"/>
        <v>43514</v>
      </c>
      <c r="J169" vm="1523">
        <f ca="1"/>
        <v>1398.3</v>
      </c>
      <c r="K169" s="31">
        <f t="shared" ca="1" si="15"/>
        <v>2.1859881741623788E-3</v>
      </c>
      <c r="M169" vm="1522">
        <f ca="1"/>
        <v>43514</v>
      </c>
      <c r="N169" vm="1524">
        <f ca="1"/>
        <v>245.249</v>
      </c>
      <c r="O169" s="31">
        <f t="shared" ca="1" si="16"/>
        <v>5.6381574091539655E-3</v>
      </c>
      <c r="Q169" vm="1522">
        <f ca="1"/>
        <v>43514</v>
      </c>
      <c r="R169" vm="1525">
        <f ca="1"/>
        <v>293.6635</v>
      </c>
      <c r="S169" s="31">
        <f t="shared" ca="1" si="17"/>
        <v>-1.6764622965902864E-2</v>
      </c>
      <c r="U169" vm="1482">
        <f ca="1"/>
        <v>43479</v>
      </c>
      <c r="V169" vm="1526">
        <f ca="1"/>
        <v>1651.4572000000001</v>
      </c>
      <c r="W169" s="31">
        <f t="shared" ca="1" si="18"/>
        <v>-8.6885407592718344E-5</v>
      </c>
      <c r="Y169" vm="1527">
        <f ca="1"/>
        <v>45377</v>
      </c>
      <c r="Z169" vm="1528">
        <f ca="1"/>
        <v>1256.5999999999999</v>
      </c>
      <c r="AA169" s="31">
        <f t="shared" ca="1" si="19"/>
        <v>-4.8894943990311912E-2</v>
      </c>
      <c r="AE169" s="31"/>
    </row>
    <row r="170" spans="5:31" x14ac:dyDescent="0.35">
      <c r="E170" vm="1490">
        <f ca="1"/>
        <v>43486</v>
      </c>
      <c r="F170" vm="1529">
        <f ca="1"/>
        <v>10780.55</v>
      </c>
      <c r="G170" s="31">
        <f t="shared" ca="1" si="14"/>
        <v>-1.1588940996337338E-2</v>
      </c>
      <c r="I170" vm="1530">
        <f ca="1"/>
        <v>43521</v>
      </c>
      <c r="J170" vm="1531">
        <f ca="1"/>
        <v>1392.15</v>
      </c>
      <c r="K170" s="31">
        <f t="shared" ca="1" si="15"/>
        <v>-4.3981978116283127E-3</v>
      </c>
      <c r="M170" vm="1530">
        <f ca="1"/>
        <v>43521</v>
      </c>
      <c r="N170" vm="1532">
        <f ca="1"/>
        <v>251.66569999999999</v>
      </c>
      <c r="O170" s="31">
        <f t="shared" ca="1" si="16"/>
        <v>2.6164021056151121E-2</v>
      </c>
      <c r="Q170" vm="1530">
        <f ca="1"/>
        <v>43521</v>
      </c>
      <c r="R170" vm="1533">
        <f ca="1"/>
        <v>295.81889999999999</v>
      </c>
      <c r="S170" s="31">
        <f t="shared" ca="1" si="17"/>
        <v>7.3396932203013687E-3</v>
      </c>
      <c r="U170" vm="1490">
        <f ca="1"/>
        <v>43486</v>
      </c>
      <c r="V170" vm="1534">
        <f ca="1"/>
        <v>1651.2656999999999</v>
      </c>
      <c r="W170" s="31">
        <f t="shared" ca="1" si="18"/>
        <v>-1.1595819740295443E-4</v>
      </c>
      <c r="Y170" vm="1001">
        <f ca="1"/>
        <v>45383</v>
      </c>
      <c r="Z170" vm="1535">
        <f ca="1"/>
        <v>1394.65</v>
      </c>
      <c r="AA170" s="31">
        <f t="shared" ca="1" si="19"/>
        <v>0.10985993951933803</v>
      </c>
      <c r="AE170" s="31"/>
    </row>
    <row r="171" spans="5:31" x14ac:dyDescent="0.35">
      <c r="E171" vm="1498">
        <f ca="1"/>
        <v>43493</v>
      </c>
      <c r="F171" vm="1536">
        <f ca="1"/>
        <v>10893.65</v>
      </c>
      <c r="G171" s="31">
        <f t="shared" ca="1" si="14"/>
        <v>1.0491115944919249E-2</v>
      </c>
      <c r="I171" vm="1537">
        <f ca="1"/>
        <v>43529</v>
      </c>
      <c r="J171" vm="1538">
        <f ca="1"/>
        <v>1383.6</v>
      </c>
      <c r="K171" s="31">
        <f t="shared" ca="1" si="15"/>
        <v>-6.1415795711670107E-3</v>
      </c>
      <c r="M171" vm="1537">
        <f ca="1"/>
        <v>43529</v>
      </c>
      <c r="N171" vm="1539">
        <f ca="1"/>
        <v>251.79069999999999</v>
      </c>
      <c r="O171" s="31">
        <f t="shared" ca="1" si="16"/>
        <v>4.9669064954027675E-4</v>
      </c>
      <c r="Q171" vm="1537">
        <f ca="1"/>
        <v>43529</v>
      </c>
      <c r="R171" vm="1540">
        <f ca="1"/>
        <v>295.61989999999997</v>
      </c>
      <c r="S171" s="31">
        <f t="shared" ca="1" si="17"/>
        <v>-6.7270887695147774E-4</v>
      </c>
      <c r="U171" vm="1498">
        <f ca="1"/>
        <v>43493</v>
      </c>
      <c r="V171" vm="1541">
        <f ca="1"/>
        <v>1655.5253</v>
      </c>
      <c r="W171" s="31">
        <f t="shared" ca="1" si="18"/>
        <v>2.5795969721893464E-3</v>
      </c>
      <c r="Y171" vm="1542">
        <f ca="1"/>
        <v>45390</v>
      </c>
      <c r="Z171" vm="1543">
        <f ca="1"/>
        <v>1347.8</v>
      </c>
      <c r="AA171" s="31">
        <f t="shared" ca="1" si="19"/>
        <v>-3.3592657656042801E-2</v>
      </c>
      <c r="AE171" s="31"/>
    </row>
    <row r="172" spans="5:31" x14ac:dyDescent="0.35">
      <c r="E172" vm="1506">
        <f ca="1"/>
        <v>43500</v>
      </c>
      <c r="F172" vm="1544">
        <f ca="1"/>
        <v>10943.6</v>
      </c>
      <c r="G172" s="31">
        <f t="shared" ca="1" si="14"/>
        <v>4.5852400251522596E-3</v>
      </c>
      <c r="I172" vm="1545">
        <f ca="1"/>
        <v>43535</v>
      </c>
      <c r="J172" vm="1546">
        <f ca="1"/>
        <v>1432.25</v>
      </c>
      <c r="K172" s="31">
        <f t="shared" ca="1" si="15"/>
        <v>3.5161896501879175E-2</v>
      </c>
      <c r="M172" vm="1545">
        <f ca="1"/>
        <v>43535</v>
      </c>
      <c r="N172" vm="1547">
        <f ca="1"/>
        <v>257.41559999999998</v>
      </c>
      <c r="O172" s="31">
        <f t="shared" ca="1" si="16"/>
        <v>2.2339586013303991E-2</v>
      </c>
      <c r="Q172" vm="1545">
        <f ca="1"/>
        <v>43535</v>
      </c>
      <c r="R172" vm="1548">
        <f ca="1"/>
        <v>308.4196</v>
      </c>
      <c r="S172" s="31">
        <f t="shared" ca="1" si="17"/>
        <v>4.3297829408642796E-2</v>
      </c>
      <c r="U172" vm="1506">
        <f ca="1"/>
        <v>43500</v>
      </c>
      <c r="V172" vm="1549">
        <f ca="1"/>
        <v>1646.384</v>
      </c>
      <c r="W172" s="31">
        <f t="shared" ca="1" si="18"/>
        <v>-5.521691513865723E-3</v>
      </c>
      <c r="Y172" vm="1550">
        <f ca="1"/>
        <v>45397</v>
      </c>
      <c r="Z172" vm="1551">
        <f ca="1"/>
        <v>1312.25</v>
      </c>
      <c r="AA172" s="31">
        <f t="shared" ca="1" si="19"/>
        <v>-2.6376316960973423E-2</v>
      </c>
      <c r="AE172" s="31"/>
    </row>
    <row r="173" spans="5:31" x14ac:dyDescent="0.35">
      <c r="E173" vm="1514">
        <f ca="1"/>
        <v>43507</v>
      </c>
      <c r="F173" vm="1552">
        <f ca="1"/>
        <v>10724.4</v>
      </c>
      <c r="G173" s="31">
        <f t="shared" ca="1" si="14"/>
        <v>-2.0029971855696549E-2</v>
      </c>
      <c r="I173" vm="1553">
        <f ca="1"/>
        <v>43542</v>
      </c>
      <c r="J173" vm="1554">
        <f ca="1"/>
        <v>1470.7</v>
      </c>
      <c r="K173" s="31">
        <f t="shared" ca="1" si="15"/>
        <v>2.6845871879909167E-2</v>
      </c>
      <c r="M173" vm="1553">
        <f ca="1"/>
        <v>43542</v>
      </c>
      <c r="N173" vm="1555">
        <f ca="1"/>
        <v>261.70729999999998</v>
      </c>
      <c r="O173" s="31">
        <f t="shared" ca="1" si="16"/>
        <v>1.6672260733226807E-2</v>
      </c>
      <c r="Q173" vm="1553">
        <f ca="1"/>
        <v>43542</v>
      </c>
      <c r="R173" vm="1556">
        <f ca="1"/>
        <v>297.84160000000003</v>
      </c>
      <c r="S173" s="31">
        <f t="shared" ca="1" si="17"/>
        <v>-3.4297431161962377E-2</v>
      </c>
      <c r="U173" vm="1514">
        <f ca="1"/>
        <v>43507</v>
      </c>
      <c r="V173" vm="1557">
        <f ca="1"/>
        <v>1624.9427000000001</v>
      </c>
      <c r="W173" s="31">
        <f t="shared" ca="1" si="18"/>
        <v>-1.3023267961787766E-2</v>
      </c>
      <c r="Y173" vm="1558">
        <f ca="1"/>
        <v>45404</v>
      </c>
      <c r="Z173" vm="1559">
        <f ca="1"/>
        <v>1325</v>
      </c>
      <c r="AA173" s="31">
        <f t="shared" ca="1" si="19"/>
        <v>9.7161364069346945E-3</v>
      </c>
      <c r="AE173" s="31"/>
    </row>
    <row r="174" spans="5:31" x14ac:dyDescent="0.35">
      <c r="E174" vm="1522">
        <f ca="1"/>
        <v>43514</v>
      </c>
      <c r="F174" vm="1560">
        <f ca="1"/>
        <v>10791.65</v>
      </c>
      <c r="G174" s="31">
        <f t="shared" ca="1" si="14"/>
        <v>6.2707470814218347E-3</v>
      </c>
      <c r="I174" vm="1561">
        <f ca="1"/>
        <v>43549</v>
      </c>
      <c r="J174" vm="1562">
        <f ca="1"/>
        <v>1491.9</v>
      </c>
      <c r="K174" s="31">
        <f t="shared" ca="1" si="15"/>
        <v>1.441490446726057E-2</v>
      </c>
      <c r="M174" vm="1561">
        <f ca="1"/>
        <v>43549</v>
      </c>
      <c r="N174" vm="1563">
        <f ca="1"/>
        <v>269.70729999999998</v>
      </c>
      <c r="O174" s="31">
        <f t="shared" ca="1" si="16"/>
        <v>3.0568501528233982E-2</v>
      </c>
      <c r="Q174" vm="1561">
        <f ca="1"/>
        <v>43549</v>
      </c>
      <c r="R174" vm="1564">
        <f ca="1"/>
        <v>303.24669999999998</v>
      </c>
      <c r="S174" s="31">
        <f t="shared" ca="1" si="17"/>
        <v>1.8147565685921574E-2</v>
      </c>
      <c r="U174" vm="1522">
        <f ca="1"/>
        <v>43514</v>
      </c>
      <c r="V174" vm="1565">
        <f ca="1"/>
        <v>1653.8979999999999</v>
      </c>
      <c r="W174" s="31">
        <f t="shared" ca="1" si="18"/>
        <v>1.7819274488878767E-2</v>
      </c>
      <c r="Y174" vm="1566">
        <f ca="1"/>
        <v>45411</v>
      </c>
      <c r="Z174" vm="1567">
        <f ca="1"/>
        <v>1380.2</v>
      </c>
      <c r="AA174" s="31">
        <f t="shared" ca="1" si="19"/>
        <v>4.1660377358490708E-2</v>
      </c>
      <c r="AE174" s="31"/>
    </row>
    <row r="175" spans="5:31" x14ac:dyDescent="0.35">
      <c r="E175" vm="1530">
        <f ca="1"/>
        <v>43521</v>
      </c>
      <c r="F175" vm="1568">
        <f ca="1"/>
        <v>10863.5</v>
      </c>
      <c r="G175" s="31">
        <f t="shared" ca="1" si="14"/>
        <v>6.657925340425308E-3</v>
      </c>
      <c r="I175" vm="414">
        <f ca="1"/>
        <v>43556</v>
      </c>
      <c r="J175" vm="1569">
        <f ca="1"/>
        <v>1514.75</v>
      </c>
      <c r="K175" s="31">
        <f t="shared" ca="1" si="15"/>
        <v>1.5316039949058169E-2</v>
      </c>
      <c r="M175" vm="414">
        <f ca="1"/>
        <v>43556</v>
      </c>
      <c r="N175" vm="1570">
        <f ca="1"/>
        <v>278.24889999999999</v>
      </c>
      <c r="O175" s="31">
        <f t="shared" ca="1" si="16"/>
        <v>3.1669888060130491E-2</v>
      </c>
      <c r="Q175" vm="414">
        <f ca="1"/>
        <v>43556</v>
      </c>
      <c r="R175" vm="1571">
        <f ca="1"/>
        <v>310.0444</v>
      </c>
      <c r="S175" s="31">
        <f t="shared" ca="1" si="17"/>
        <v>2.2416402223008669E-2</v>
      </c>
      <c r="U175" vm="1530">
        <f ca="1"/>
        <v>43521</v>
      </c>
      <c r="V175" vm="1572">
        <f ca="1"/>
        <v>1688.1658</v>
      </c>
      <c r="W175" s="31">
        <f t="shared" ca="1" si="18"/>
        <v>2.0719415586692769E-2</v>
      </c>
      <c r="Y175" vm="1573">
        <f ca="1"/>
        <v>45418</v>
      </c>
      <c r="Z175" vm="1574">
        <f ca="1"/>
        <v>1354.55</v>
      </c>
      <c r="AA175" s="31">
        <f t="shared" ca="1" si="19"/>
        <v>-1.8584263150268177E-2</v>
      </c>
      <c r="AE175" s="31"/>
    </row>
    <row r="176" spans="5:31" x14ac:dyDescent="0.35">
      <c r="E176" vm="1537">
        <f ca="1"/>
        <v>43529</v>
      </c>
      <c r="F176" vm="1575">
        <f ca="1"/>
        <v>11035.4</v>
      </c>
      <c r="G176" s="31">
        <f t="shared" ca="1" si="14"/>
        <v>1.5823629585308474E-2</v>
      </c>
      <c r="I176" vm="1576">
        <f ca="1"/>
        <v>43563</v>
      </c>
      <c r="J176" vm="1577">
        <f ca="1"/>
        <v>1437.6</v>
      </c>
      <c r="K176" s="31">
        <f t="shared" ca="1" si="15"/>
        <v>-5.0932497111734643E-2</v>
      </c>
      <c r="M176" vm="1576">
        <f ca="1"/>
        <v>43563</v>
      </c>
      <c r="N176" vm="1578">
        <f ca="1"/>
        <v>272.62389999999999</v>
      </c>
      <c r="O176" s="31">
        <f t="shared" ca="1" si="16"/>
        <v>-2.0215713341544261E-2</v>
      </c>
      <c r="Q176" vm="1576">
        <f ca="1"/>
        <v>43563</v>
      </c>
      <c r="R176" vm="1579">
        <f ca="1"/>
        <v>306.86110000000002</v>
      </c>
      <c r="S176" s="31">
        <f t="shared" ca="1" si="17"/>
        <v>-1.026723914381289E-2</v>
      </c>
      <c r="U176" vm="1537">
        <f ca="1"/>
        <v>43529</v>
      </c>
      <c r="V176" vm="1580">
        <f ca="1"/>
        <v>1637.9606000000001</v>
      </c>
      <c r="W176" s="31">
        <f t="shared" ca="1" si="18"/>
        <v>-2.9739495966569107E-2</v>
      </c>
      <c r="Y176" vm="1581">
        <f ca="1"/>
        <v>45425</v>
      </c>
      <c r="Z176" vm="1582">
        <f ca="1"/>
        <v>1365</v>
      </c>
      <c r="AA176" s="31">
        <f t="shared" ca="1" si="19"/>
        <v>7.7147392122844938E-3</v>
      </c>
      <c r="AE176" s="31"/>
    </row>
    <row r="177" spans="5:31" x14ac:dyDescent="0.35">
      <c r="E177" vm="1545">
        <f ca="1"/>
        <v>43535</v>
      </c>
      <c r="F177" vm="1583">
        <f ca="1"/>
        <v>11426.85</v>
      </c>
      <c r="G177" s="31">
        <f t="shared" ca="1" si="14"/>
        <v>3.5472207622741392E-2</v>
      </c>
      <c r="I177" vm="1584">
        <f ca="1"/>
        <v>43570</v>
      </c>
      <c r="J177" vm="1585">
        <f ca="1"/>
        <v>1465.35</v>
      </c>
      <c r="K177" s="31">
        <f t="shared" ca="1" si="15"/>
        <v>1.9303005008347141E-2</v>
      </c>
      <c r="M177" vm="1584">
        <f ca="1"/>
        <v>43570</v>
      </c>
      <c r="N177" vm="1586">
        <f ca="1"/>
        <v>274.37389999999999</v>
      </c>
      <c r="O177" s="31">
        <f t="shared" ca="1" si="16"/>
        <v>6.4190997194302213E-3</v>
      </c>
      <c r="Q177" vm="1584">
        <f ca="1"/>
        <v>43570</v>
      </c>
      <c r="R177" vm="1587">
        <f ca="1"/>
        <v>298.77010000000001</v>
      </c>
      <c r="S177" s="31">
        <f t="shared" ca="1" si="17"/>
        <v>-2.6366978414663844E-2</v>
      </c>
      <c r="U177" vm="1545">
        <f ca="1"/>
        <v>43535</v>
      </c>
      <c r="V177" vm="1588">
        <f ca="1"/>
        <v>1665.6715999999999</v>
      </c>
      <c r="W177" s="31">
        <f t="shared" ca="1" si="18"/>
        <v>1.6917989358229857E-2</v>
      </c>
      <c r="Y177" vm="1589">
        <f ca="1"/>
        <v>45433</v>
      </c>
      <c r="Z177" vm="1590">
        <f ca="1"/>
        <v>1356.4</v>
      </c>
      <c r="AA177" s="31">
        <f t="shared" ca="1" si="19"/>
        <v>-6.3003663003662336E-3</v>
      </c>
      <c r="AE177" s="31"/>
    </row>
    <row r="178" spans="5:31" x14ac:dyDescent="0.35">
      <c r="E178" vm="1553">
        <f ca="1"/>
        <v>43542</v>
      </c>
      <c r="F178" vm="1591">
        <f ca="1"/>
        <v>11456.9</v>
      </c>
      <c r="G178" s="31">
        <f t="shared" ca="1" si="14"/>
        <v>2.6297711092733156E-3</v>
      </c>
      <c r="I178" vm="1592">
        <f ca="1"/>
        <v>43577</v>
      </c>
      <c r="J178" vm="1593">
        <f ca="1"/>
        <v>1448.05</v>
      </c>
      <c r="K178" s="31">
        <f t="shared" ca="1" si="15"/>
        <v>-1.1806053161360741E-2</v>
      </c>
      <c r="M178" vm="1592">
        <f ca="1"/>
        <v>43577</v>
      </c>
      <c r="N178" vm="1594">
        <f ca="1"/>
        <v>266.91559999999998</v>
      </c>
      <c r="O178" s="31">
        <f t="shared" ca="1" si="16"/>
        <v>-2.7182979139050767E-2</v>
      </c>
      <c r="Q178" vm="1592">
        <f ca="1"/>
        <v>43577</v>
      </c>
      <c r="R178" vm="1595">
        <f ca="1"/>
        <v>292.3039</v>
      </c>
      <c r="S178" s="31">
        <f t="shared" ca="1" si="17"/>
        <v>-2.1642727970436204E-2</v>
      </c>
      <c r="U178" vm="1553">
        <f ca="1"/>
        <v>43542</v>
      </c>
      <c r="V178" vm="1596">
        <f ca="1"/>
        <v>1677.7801999999999</v>
      </c>
      <c r="W178" s="31">
        <f t="shared" ca="1" si="18"/>
        <v>7.2695001823888106E-3</v>
      </c>
      <c r="Y178" vm="1597">
        <f ca="1"/>
        <v>45439</v>
      </c>
      <c r="Z178" vm="1598">
        <f ca="1"/>
        <v>1340.3</v>
      </c>
      <c r="AA178" s="31">
        <f t="shared" ca="1" si="19"/>
        <v>-1.1869654969035803E-2</v>
      </c>
      <c r="AE178" s="31"/>
    </row>
    <row r="179" spans="5:31" x14ac:dyDescent="0.35">
      <c r="E179" vm="1561">
        <f ca="1"/>
        <v>43549</v>
      </c>
      <c r="F179" vm="405">
        <f ca="1"/>
        <v>11623.9</v>
      </c>
      <c r="G179" s="31">
        <f t="shared" ca="1" si="14"/>
        <v>1.4576368825773178E-2</v>
      </c>
      <c r="I179" vm="1599">
        <f ca="1"/>
        <v>43585</v>
      </c>
      <c r="J179" vm="1600">
        <f ca="1"/>
        <v>1437.75</v>
      </c>
      <c r="K179" s="31">
        <f t="shared" ca="1" si="15"/>
        <v>-7.1130140533820496E-3</v>
      </c>
      <c r="M179" vm="1599">
        <f ca="1"/>
        <v>43585</v>
      </c>
      <c r="N179" vm="1601">
        <f ca="1"/>
        <v>259.62400000000002</v>
      </c>
      <c r="O179" s="31">
        <f t="shared" ca="1" si="16"/>
        <v>-2.7317998648261677E-2</v>
      </c>
      <c r="Q179" vm="1599">
        <f ca="1"/>
        <v>43585</v>
      </c>
      <c r="R179" vm="1602">
        <f ca="1"/>
        <v>283.11860000000001</v>
      </c>
      <c r="S179" s="31">
        <f t="shared" ca="1" si="17"/>
        <v>-3.1423802419331293E-2</v>
      </c>
      <c r="U179" vm="1561">
        <f ca="1"/>
        <v>43549</v>
      </c>
      <c r="V179" vm="1603">
        <f ca="1"/>
        <v>1725.6880000000001</v>
      </c>
      <c r="W179" s="31">
        <f t="shared" ca="1" si="18"/>
        <v>2.8554276656739708E-2</v>
      </c>
      <c r="Y179" vm="1604">
        <f ca="1"/>
        <v>45446</v>
      </c>
      <c r="Z179" vm="1605">
        <f ca="1"/>
        <v>1365.65</v>
      </c>
      <c r="AA179" s="31">
        <f t="shared" ca="1" si="19"/>
        <v>1.891367604267713E-2</v>
      </c>
      <c r="AE179" s="31"/>
    </row>
    <row r="180" spans="5:31" x14ac:dyDescent="0.35">
      <c r="E180" vm="414">
        <f ca="1"/>
        <v>43556</v>
      </c>
      <c r="F180" vm="1606">
        <f ca="1"/>
        <v>11665.95</v>
      </c>
      <c r="G180" s="31">
        <f t="shared" ca="1" si="14"/>
        <v>3.6175466065606621E-3</v>
      </c>
      <c r="I180" vm="1607">
        <f ca="1"/>
        <v>43591</v>
      </c>
      <c r="J180" vm="1608">
        <f ca="1"/>
        <v>1340.95</v>
      </c>
      <c r="K180" s="31">
        <f t="shared" ca="1" si="15"/>
        <v>-6.7327421318031599E-2</v>
      </c>
      <c r="M180" vm="1607">
        <f ca="1"/>
        <v>43591</v>
      </c>
      <c r="N180" vm="1609">
        <f ca="1"/>
        <v>251.04069999999999</v>
      </c>
      <c r="O180" s="31">
        <f t="shared" ca="1" si="16"/>
        <v>-3.3060502881089748E-2</v>
      </c>
      <c r="Q180" vm="1607">
        <f ca="1"/>
        <v>43591</v>
      </c>
      <c r="R180" vm="1610">
        <f ca="1"/>
        <v>275.5582</v>
      </c>
      <c r="S180" s="31">
        <f t="shared" ca="1" si="17"/>
        <v>-2.6704003198659509E-2</v>
      </c>
      <c r="U180" vm="414">
        <f ca="1"/>
        <v>43556</v>
      </c>
      <c r="V180" vm="1611">
        <f ca="1"/>
        <v>1756.0313000000001</v>
      </c>
      <c r="W180" s="31">
        <f t="shared" ca="1" si="18"/>
        <v>1.7583305904659507E-2</v>
      </c>
      <c r="Y180" vm="1612">
        <f ca="1"/>
        <v>45453</v>
      </c>
      <c r="Z180" vm="1613">
        <f ca="1"/>
        <v>1374.9</v>
      </c>
      <c r="AA180" s="31">
        <f t="shared" ca="1" si="19"/>
        <v>6.7733313806612738E-3</v>
      </c>
      <c r="AE180" s="31"/>
    </row>
    <row r="181" spans="5:31" x14ac:dyDescent="0.35">
      <c r="E181" vm="1576">
        <f ca="1"/>
        <v>43563</v>
      </c>
      <c r="F181" vm="1614">
        <f ca="1"/>
        <v>11643.45</v>
      </c>
      <c r="G181" s="31">
        <f t="shared" ca="1" si="14"/>
        <v>-1.9286899052370909E-3</v>
      </c>
      <c r="I181" vm="1615">
        <f ca="1"/>
        <v>43598</v>
      </c>
      <c r="J181" vm="1616">
        <f ca="1"/>
        <v>1318.15</v>
      </c>
      <c r="K181" s="31">
        <f t="shared" ca="1" si="15"/>
        <v>-1.7002871098847794E-2</v>
      </c>
      <c r="M181" vm="1615">
        <f ca="1"/>
        <v>43598</v>
      </c>
      <c r="N181" vm="1617">
        <f ca="1"/>
        <v>249.874</v>
      </c>
      <c r="O181" s="31">
        <f t="shared" ca="1" si="16"/>
        <v>-4.647453580236105E-3</v>
      </c>
      <c r="Q181" vm="1615">
        <f ca="1"/>
        <v>43598</v>
      </c>
      <c r="R181" vm="1618">
        <f ca="1"/>
        <v>272.24220000000003</v>
      </c>
      <c r="S181" s="31">
        <f t="shared" ca="1" si="17"/>
        <v>-1.2033755482507735E-2</v>
      </c>
      <c r="U181" vm="1576">
        <f ca="1"/>
        <v>43563</v>
      </c>
      <c r="V181" vm="1619">
        <f ca="1"/>
        <v>1686.395</v>
      </c>
      <c r="W181" s="31">
        <f t="shared" ca="1" si="18"/>
        <v>-3.9655500445806457E-2</v>
      </c>
      <c r="Y181" vm="1620">
        <f ca="1"/>
        <v>45461</v>
      </c>
      <c r="Z181" vm="1621">
        <f ca="1"/>
        <v>1363.1</v>
      </c>
      <c r="AA181" s="31">
        <f t="shared" ca="1" si="19"/>
        <v>-8.5824423594444976E-3</v>
      </c>
      <c r="AE181" s="31"/>
    </row>
    <row r="182" spans="5:31" x14ac:dyDescent="0.35">
      <c r="E182" vm="1584">
        <f ca="1"/>
        <v>43570</v>
      </c>
      <c r="F182" vm="1622">
        <f ca="1"/>
        <v>11752.8</v>
      </c>
      <c r="G182" s="31">
        <f t="shared" ca="1" si="14"/>
        <v>9.3915463200338056E-3</v>
      </c>
      <c r="I182" vm="1623">
        <f ca="1"/>
        <v>43605</v>
      </c>
      <c r="J182" vm="1624">
        <f ca="1"/>
        <v>1385.55</v>
      </c>
      <c r="K182" s="31">
        <f t="shared" ca="1" si="15"/>
        <v>5.1132268709934259E-2</v>
      </c>
      <c r="M182" vm="1623">
        <f ca="1"/>
        <v>43605</v>
      </c>
      <c r="N182" vm="1625">
        <f ca="1"/>
        <v>258.87400000000002</v>
      </c>
      <c r="O182" s="31">
        <f t="shared" ca="1" si="16"/>
        <v>3.6018153149187215E-2</v>
      </c>
      <c r="Q182" vm="1623">
        <f ca="1"/>
        <v>43605</v>
      </c>
      <c r="R182" vm="1626">
        <f ca="1"/>
        <v>290.2149</v>
      </c>
      <c r="S182" s="31">
        <f t="shared" ca="1" si="17"/>
        <v>6.6017318402510572E-2</v>
      </c>
      <c r="U182" vm="1584">
        <f ca="1"/>
        <v>43570</v>
      </c>
      <c r="V182" vm="1627">
        <f ca="1"/>
        <v>1688.0700999999999</v>
      </c>
      <c r="W182" s="31">
        <f t="shared" ca="1" si="18"/>
        <v>9.9330228090099837E-4</v>
      </c>
      <c r="Y182" vm="1628">
        <f ca="1"/>
        <v>45467</v>
      </c>
      <c r="Z182" vm="1629">
        <f ca="1"/>
        <v>1373</v>
      </c>
      <c r="AA182" s="31">
        <f t="shared" ca="1" si="19"/>
        <v>7.262856723644795E-3</v>
      </c>
      <c r="AE182" s="31"/>
    </row>
    <row r="183" spans="5:31" x14ac:dyDescent="0.35">
      <c r="E183" vm="1592">
        <f ca="1"/>
        <v>43577</v>
      </c>
      <c r="F183" vm="1630">
        <f ca="1"/>
        <v>11754.65</v>
      </c>
      <c r="G183" s="31">
        <f t="shared" ca="1" si="14"/>
        <v>1.5740929820973193E-4</v>
      </c>
      <c r="I183" vm="1631">
        <f ca="1"/>
        <v>43612</v>
      </c>
      <c r="J183" vm="1632">
        <f ca="1"/>
        <v>1406.7</v>
      </c>
      <c r="K183" s="31">
        <f t="shared" ca="1" si="15"/>
        <v>1.5264696329977401E-2</v>
      </c>
      <c r="M183" vm="1631">
        <f ca="1"/>
        <v>43612</v>
      </c>
      <c r="N183" vm="1633">
        <f ca="1"/>
        <v>275.4572</v>
      </c>
      <c r="O183" s="31">
        <f t="shared" ca="1" si="16"/>
        <v>6.4058963047660233E-2</v>
      </c>
      <c r="Q183" vm="1631">
        <f ca="1"/>
        <v>43612</v>
      </c>
      <c r="R183" vm="1634">
        <f ca="1"/>
        <v>305.53469999999999</v>
      </c>
      <c r="S183" s="31">
        <f t="shared" ca="1" si="17"/>
        <v>5.2787778987226419E-2</v>
      </c>
      <c r="U183" vm="1592">
        <f ca="1"/>
        <v>43577</v>
      </c>
      <c r="V183" vm="1635">
        <f ca="1"/>
        <v>1637.3385000000001</v>
      </c>
      <c r="W183" s="31">
        <f t="shared" ca="1" si="18"/>
        <v>-3.0053017348035449E-2</v>
      </c>
      <c r="Y183" vm="1031">
        <f ca="1"/>
        <v>45474</v>
      </c>
      <c r="Z183" vm="1636">
        <f ca="1"/>
        <v>1399.9</v>
      </c>
      <c r="AA183" s="31">
        <f t="shared" ca="1" si="19"/>
        <v>1.9592134013109996E-2</v>
      </c>
      <c r="AE183" s="31"/>
    </row>
    <row r="184" spans="5:31" x14ac:dyDescent="0.35">
      <c r="E184" vm="1599">
        <f ca="1"/>
        <v>43585</v>
      </c>
      <c r="F184" vm="1637">
        <f ca="1"/>
        <v>11712.25</v>
      </c>
      <c r="G184" s="31">
        <f t="shared" ca="1" si="14"/>
        <v>-3.6070831543261184E-3</v>
      </c>
      <c r="I184" vm="1638">
        <f ca="1"/>
        <v>43619</v>
      </c>
      <c r="J184" vm="1639">
        <f ca="1"/>
        <v>1421.1</v>
      </c>
      <c r="K184" s="31">
        <f t="shared" ca="1" si="15"/>
        <v>1.0236724248240403E-2</v>
      </c>
      <c r="M184" vm="1638">
        <f ca="1"/>
        <v>43619</v>
      </c>
      <c r="N184" vm="1640">
        <f ca="1"/>
        <v>272.0822</v>
      </c>
      <c r="O184" s="31">
        <f t="shared" ca="1" si="16"/>
        <v>-1.2252357172003459E-2</v>
      </c>
      <c r="Q184" vm="1638">
        <f ca="1"/>
        <v>43619</v>
      </c>
      <c r="R184" vm="1641">
        <f ca="1"/>
        <v>296.54840000000002</v>
      </c>
      <c r="S184" s="31">
        <f t="shared" ca="1" si="17"/>
        <v>-2.9411716574254787E-2</v>
      </c>
      <c r="U184" vm="1599">
        <f ca="1"/>
        <v>43585</v>
      </c>
      <c r="V184" vm="1642">
        <f ca="1"/>
        <v>1594.5995</v>
      </c>
      <c r="W184" s="31">
        <f t="shared" ca="1" si="18"/>
        <v>-2.6102727078121002E-2</v>
      </c>
      <c r="Y184" vm="1643">
        <f ca="1"/>
        <v>45481</v>
      </c>
      <c r="Z184" vm="1644">
        <f ca="1"/>
        <v>1520.85</v>
      </c>
      <c r="AA184" s="31">
        <f t="shared" ca="1" si="19"/>
        <v>8.6399028502035735E-2</v>
      </c>
      <c r="AE184" s="31"/>
    </row>
    <row r="185" spans="5:31" x14ac:dyDescent="0.35">
      <c r="E185" vm="1607">
        <f ca="1"/>
        <v>43591</v>
      </c>
      <c r="F185" vm="1645">
        <f ca="1"/>
        <v>11278.9</v>
      </c>
      <c r="G185" s="31">
        <f t="shared" ca="1" si="14"/>
        <v>-3.6999722512753741E-2</v>
      </c>
      <c r="I185" vm="1646">
        <f ca="1"/>
        <v>43626</v>
      </c>
      <c r="J185" vm="1647">
        <f ca="1"/>
        <v>1412.65</v>
      </c>
      <c r="K185" s="31">
        <f t="shared" ca="1" si="15"/>
        <v>-5.9460980930263752E-3</v>
      </c>
      <c r="M185" vm="1646">
        <f ca="1"/>
        <v>43626</v>
      </c>
      <c r="N185" vm="1648">
        <f ca="1"/>
        <v>273.24889999999999</v>
      </c>
      <c r="O185" s="31">
        <f t="shared" ca="1" si="16"/>
        <v>4.2880423636679765E-3</v>
      </c>
      <c r="Q185" vm="1646">
        <f ca="1"/>
        <v>43626</v>
      </c>
      <c r="R185" vm="1649">
        <f ca="1"/>
        <v>298.50479999999999</v>
      </c>
      <c r="S185" s="31">
        <f t="shared" ca="1" si="17"/>
        <v>6.5972367411186728E-3</v>
      </c>
      <c r="U185" vm="1607">
        <f ca="1"/>
        <v>43591</v>
      </c>
      <c r="V185" vm="1650">
        <f ca="1"/>
        <v>1597.6147000000001</v>
      </c>
      <c r="W185" s="31">
        <f t="shared" ca="1" si="18"/>
        <v>1.8908823187264723E-3</v>
      </c>
      <c r="Y185" vm="1651">
        <f ca="1"/>
        <v>45488</v>
      </c>
      <c r="Z185" vm="1652">
        <f ca="1"/>
        <v>1452.8</v>
      </c>
      <c r="AA185" s="31">
        <f t="shared" ca="1" si="19"/>
        <v>-4.474471512640954E-2</v>
      </c>
      <c r="AE185" s="31"/>
    </row>
    <row r="186" spans="5:31" x14ac:dyDescent="0.35">
      <c r="E186" vm="1615">
        <f ca="1"/>
        <v>43598</v>
      </c>
      <c r="F186" vm="1653">
        <f ca="1"/>
        <v>11407.15</v>
      </c>
      <c r="G186" s="31">
        <f t="shared" ca="1" si="14"/>
        <v>1.1370789704669759E-2</v>
      </c>
      <c r="I186" vm="1654">
        <f ca="1"/>
        <v>43633</v>
      </c>
      <c r="J186" vm="1655">
        <f ca="1"/>
        <v>1382.95</v>
      </c>
      <c r="K186" s="31">
        <f t="shared" ca="1" si="15"/>
        <v>-2.1024316001840515E-2</v>
      </c>
      <c r="M186" vm="1654">
        <f ca="1"/>
        <v>43633</v>
      </c>
      <c r="N186" vm="1656">
        <f ca="1"/>
        <v>264.83229999999998</v>
      </c>
      <c r="O186" s="31">
        <f t="shared" ca="1" si="16"/>
        <v>-3.0801953823052952E-2</v>
      </c>
      <c r="Q186" vm="1654">
        <f ca="1"/>
        <v>43633</v>
      </c>
      <c r="R186" vm="1657">
        <f ca="1"/>
        <v>298.40530000000001</v>
      </c>
      <c r="S186" s="31">
        <f t="shared" ca="1" si="17"/>
        <v>-3.3332797328544661E-4</v>
      </c>
      <c r="U186" vm="1615">
        <f ca="1"/>
        <v>43598</v>
      </c>
      <c r="V186" vm="1658">
        <f ca="1"/>
        <v>1550.664</v>
      </c>
      <c r="W186" s="31">
        <f t="shared" ca="1" si="18"/>
        <v>-2.9387999497000217E-2</v>
      </c>
      <c r="Y186" vm="1659">
        <f ca="1"/>
        <v>45495</v>
      </c>
      <c r="Z186" vm="1660">
        <f ca="1"/>
        <v>1491.95</v>
      </c>
      <c r="AA186" s="31">
        <f t="shared" ca="1" si="19"/>
        <v>2.6947962555066152E-2</v>
      </c>
      <c r="AE186" s="31"/>
    </row>
    <row r="187" spans="5:31" x14ac:dyDescent="0.35">
      <c r="E187" vm="1623">
        <f ca="1"/>
        <v>43605</v>
      </c>
      <c r="F187" vm="1661">
        <f ca="1"/>
        <v>11844.1</v>
      </c>
      <c r="G187" s="31">
        <f t="shared" ca="1" si="14"/>
        <v>3.8304922789653917E-2</v>
      </c>
      <c r="I187" vm="1662">
        <f ca="1"/>
        <v>43640</v>
      </c>
      <c r="J187" vm="1663">
        <f ca="1"/>
        <v>1357.65</v>
      </c>
      <c r="K187" s="31">
        <f t="shared" ca="1" si="15"/>
        <v>-1.8294226110849965E-2</v>
      </c>
      <c r="M187" vm="1662">
        <f ca="1"/>
        <v>43640</v>
      </c>
      <c r="N187" vm="1664">
        <f ca="1"/>
        <v>264.45729999999998</v>
      </c>
      <c r="O187" s="31">
        <f t="shared" ca="1" si="16"/>
        <v>-1.4159904211079599E-3</v>
      </c>
      <c r="Q187" vm="1662">
        <f ca="1"/>
        <v>43640</v>
      </c>
      <c r="R187" vm="1665">
        <f ca="1"/>
        <v>292.20440000000002</v>
      </c>
      <c r="S187" s="31">
        <f t="shared" ca="1" si="17"/>
        <v>-2.0780126894529016E-2</v>
      </c>
      <c r="U187" vm="1623">
        <f ca="1"/>
        <v>43605</v>
      </c>
      <c r="V187" vm="1666">
        <f ca="1"/>
        <v>1637.9128000000001</v>
      </c>
      <c r="W187" s="31">
        <f t="shared" ca="1" si="18"/>
        <v>5.626544499646613E-2</v>
      </c>
      <c r="Y187" vm="1667">
        <f ca="1"/>
        <v>45502</v>
      </c>
      <c r="Z187" vm="1668">
        <f ca="1"/>
        <v>1481</v>
      </c>
      <c r="AA187" s="31">
        <f t="shared" ca="1" si="19"/>
        <v>-7.3393880491974262E-3</v>
      </c>
      <c r="AE187" s="31"/>
    </row>
    <row r="188" spans="5:31" x14ac:dyDescent="0.35">
      <c r="E188" vm="1631">
        <f ca="1"/>
        <v>43612</v>
      </c>
      <c r="F188" vm="425">
        <f ca="1"/>
        <v>11922.8</v>
      </c>
      <c r="G188" s="31">
        <f t="shared" ca="1" si="14"/>
        <v>6.6446585219643861E-3</v>
      </c>
      <c r="I188" vm="443">
        <f ca="1"/>
        <v>43647</v>
      </c>
      <c r="J188" vm="1669">
        <f ca="1"/>
        <v>1358.4</v>
      </c>
      <c r="K188" s="31">
        <f t="shared" ca="1" si="15"/>
        <v>5.5242514639264328E-4</v>
      </c>
      <c r="M188" vm="443">
        <f ca="1"/>
        <v>43647</v>
      </c>
      <c r="N188" vm="1670">
        <f ca="1"/>
        <v>261.29059999999998</v>
      </c>
      <c r="O188" s="31">
        <f t="shared" ca="1" si="16"/>
        <v>-1.1974333852761809E-2</v>
      </c>
      <c r="Q188" vm="443">
        <f ca="1"/>
        <v>43647</v>
      </c>
      <c r="R188" vm="1671">
        <f ca="1"/>
        <v>290.11540000000002</v>
      </c>
      <c r="S188" s="31">
        <f t="shared" ca="1" si="17"/>
        <v>-7.1491052153903611E-3</v>
      </c>
      <c r="U188" vm="1631">
        <f ca="1"/>
        <v>43612</v>
      </c>
      <c r="V188" vm="1672">
        <f ca="1"/>
        <v>1663.8529000000001</v>
      </c>
      <c r="W188" s="31">
        <f t="shared" ca="1" si="18"/>
        <v>1.5837289994925285E-2</v>
      </c>
      <c r="Y188" vm="1673">
        <f ca="1"/>
        <v>45509</v>
      </c>
      <c r="Z188" vm="1674">
        <f ca="1"/>
        <v>1422.45</v>
      </c>
      <c r="AA188" s="31">
        <f t="shared" ca="1" si="19"/>
        <v>-3.9534098582039157E-2</v>
      </c>
      <c r="AE188" s="31"/>
    </row>
    <row r="189" spans="5:31" x14ac:dyDescent="0.35">
      <c r="E189" vm="1638">
        <f ca="1"/>
        <v>43619</v>
      </c>
      <c r="F189" vm="1675">
        <f ca="1"/>
        <v>11870.65</v>
      </c>
      <c r="G189" s="31">
        <f t="shared" ca="1" si="14"/>
        <v>-4.3739725567819576E-3</v>
      </c>
      <c r="I189" vm="1676">
        <f ca="1"/>
        <v>43654</v>
      </c>
      <c r="J189" vm="1677">
        <f ca="1"/>
        <v>1360.4</v>
      </c>
      <c r="K189" s="31">
        <f t="shared" ca="1" si="15"/>
        <v>1.472320376914027E-3</v>
      </c>
      <c r="M189" vm="1676">
        <f ca="1"/>
        <v>43654</v>
      </c>
      <c r="N189" vm="1678">
        <f ca="1"/>
        <v>257.91559999999998</v>
      </c>
      <c r="O189" s="31">
        <f t="shared" ca="1" si="16"/>
        <v>-1.2916652952689511E-2</v>
      </c>
      <c r="Q189" vm="1676">
        <f ca="1"/>
        <v>43654</v>
      </c>
      <c r="R189" vm="1679">
        <f ca="1"/>
        <v>289.05430000000001</v>
      </c>
      <c r="S189" s="31">
        <f t="shared" ca="1" si="17"/>
        <v>-3.6575100804714378E-3</v>
      </c>
      <c r="U189" vm="1638">
        <f ca="1"/>
        <v>43619</v>
      </c>
      <c r="V189" vm="1680">
        <f ca="1"/>
        <v>1692.521</v>
      </c>
      <c r="W189" s="31">
        <f t="shared" ca="1" si="18"/>
        <v>1.722994863307914E-2</v>
      </c>
      <c r="Y189" vm="1681">
        <f ca="1"/>
        <v>45516</v>
      </c>
      <c r="Z189" vm="1682">
        <f ca="1"/>
        <v>1435.35</v>
      </c>
      <c r="AA189" s="31">
        <f t="shared" ca="1" si="19"/>
        <v>9.0688600653801021E-3</v>
      </c>
      <c r="AE189" s="31"/>
    </row>
    <row r="190" spans="5:31" x14ac:dyDescent="0.35">
      <c r="E190" vm="1646">
        <f ca="1"/>
        <v>43626</v>
      </c>
      <c r="F190" vm="1683">
        <f ca="1"/>
        <v>11823.3</v>
      </c>
      <c r="G190" s="31">
        <f t="shared" ca="1" si="14"/>
        <v>-3.9888295923138362E-3</v>
      </c>
      <c r="I190" vm="1684">
        <f ca="1"/>
        <v>43661</v>
      </c>
      <c r="J190" vm="1685">
        <f ca="1"/>
        <v>1368</v>
      </c>
      <c r="K190" s="31">
        <f t="shared" ca="1" si="15"/>
        <v>5.5865921787707773E-3</v>
      </c>
      <c r="M190" vm="1684">
        <f ca="1"/>
        <v>43661</v>
      </c>
      <c r="N190" vm="1686">
        <f ca="1"/>
        <v>257.70729999999998</v>
      </c>
      <c r="O190" s="31">
        <f t="shared" ca="1" si="16"/>
        <v>-8.0762854205018719E-4</v>
      </c>
      <c r="Q190" vm="1684">
        <f ca="1"/>
        <v>43661</v>
      </c>
      <c r="R190" vm="1687">
        <f ca="1"/>
        <v>278.60890000000001</v>
      </c>
      <c r="S190" s="31">
        <f t="shared" ca="1" si="17"/>
        <v>-3.6136462941392056E-2</v>
      </c>
      <c r="U190" vm="1646">
        <f ca="1"/>
        <v>43626</v>
      </c>
      <c r="V190" vm="1688">
        <f ca="1"/>
        <v>1723.2472</v>
      </c>
      <c r="W190" s="31">
        <f t="shared" ca="1" si="18"/>
        <v>1.8154102666968486E-2</v>
      </c>
      <c r="Y190" vm="1689">
        <f ca="1"/>
        <v>45523</v>
      </c>
      <c r="Z190" vm="1690">
        <f ca="1"/>
        <v>1449.4</v>
      </c>
      <c r="AA190" s="31">
        <f t="shared" ca="1" si="19"/>
        <v>9.7885533145227743E-3</v>
      </c>
      <c r="AE190" s="31"/>
    </row>
    <row r="191" spans="5:31" x14ac:dyDescent="0.35">
      <c r="E191" vm="1654">
        <f ca="1"/>
        <v>43633</v>
      </c>
      <c r="F191" vm="1691">
        <f ca="1"/>
        <v>11724.1</v>
      </c>
      <c r="G191" s="31">
        <f t="shared" ca="1" si="14"/>
        <v>-8.3902125464124788E-3</v>
      </c>
      <c r="I191" vm="1692">
        <f ca="1"/>
        <v>43668</v>
      </c>
      <c r="J191" vm="1693">
        <f ca="1"/>
        <v>1524.6</v>
      </c>
      <c r="K191" s="31">
        <f t="shared" ca="1" si="15"/>
        <v>0.11447368421052628</v>
      </c>
      <c r="M191" vm="1692">
        <f ca="1"/>
        <v>43668</v>
      </c>
      <c r="N191" vm="1648">
        <f ca="1"/>
        <v>273.24889999999999</v>
      </c>
      <c r="O191" s="31">
        <f t="shared" ca="1" si="16"/>
        <v>6.0307177949557644E-2</v>
      </c>
      <c r="Q191" vm="1692">
        <f ca="1"/>
        <v>43668</v>
      </c>
      <c r="R191" vm="1694">
        <f ca="1"/>
        <v>267.89830000000001</v>
      </c>
      <c r="S191" s="31">
        <f t="shared" ca="1" si="17"/>
        <v>-3.844313659757459E-2</v>
      </c>
      <c r="U191" vm="1654">
        <f ca="1"/>
        <v>43633</v>
      </c>
      <c r="V191" vm="1695">
        <f ca="1"/>
        <v>1651.3136</v>
      </c>
      <c r="W191" s="31">
        <f t="shared" ca="1" si="18"/>
        <v>-4.1743053463252466E-2</v>
      </c>
      <c r="Y191" vm="1696">
        <f ca="1"/>
        <v>45530</v>
      </c>
      <c r="Z191" vm="1697">
        <f ca="1"/>
        <v>1450.5</v>
      </c>
      <c r="AA191" s="31">
        <f t="shared" ca="1" si="19"/>
        <v>7.5893473161303682E-4</v>
      </c>
      <c r="AE191" s="31"/>
    </row>
    <row r="192" spans="5:31" x14ac:dyDescent="0.35">
      <c r="E192" vm="1662">
        <f ca="1"/>
        <v>43640</v>
      </c>
      <c r="F192" vm="435">
        <f ca="1"/>
        <v>11788.85</v>
      </c>
      <c r="G192" s="31">
        <f t="shared" ca="1" si="14"/>
        <v>5.5228119855681435E-3</v>
      </c>
      <c r="I192" vm="1698">
        <f ca="1"/>
        <v>43675</v>
      </c>
      <c r="J192" vm="1699">
        <f ca="1"/>
        <v>1545.2</v>
      </c>
      <c r="K192" s="31">
        <f t="shared" ca="1" si="15"/>
        <v>1.351174078446804E-2</v>
      </c>
      <c r="M192" vm="1698">
        <f ca="1"/>
        <v>43675</v>
      </c>
      <c r="N192" vm="1700">
        <f ca="1"/>
        <v>278.8322</v>
      </c>
      <c r="O192" s="31">
        <f t="shared" ca="1" si="16"/>
        <v>2.0433019126518071E-2</v>
      </c>
      <c r="Q192" vm="1698">
        <f ca="1"/>
        <v>43675</v>
      </c>
      <c r="R192" vm="1701">
        <f ca="1"/>
        <v>287.89370000000002</v>
      </c>
      <c r="S192" s="31">
        <f t="shared" ca="1" si="17"/>
        <v>7.4638024952005999E-2</v>
      </c>
      <c r="U192" vm="1662">
        <f ca="1"/>
        <v>43640</v>
      </c>
      <c r="V192" vm="1702">
        <f ca="1"/>
        <v>1719.8969999999999</v>
      </c>
      <c r="W192" s="31">
        <f t="shared" ca="1" si="18"/>
        <v>4.1532631960398136E-2</v>
      </c>
      <c r="Y192" vm="1703">
        <f ca="1"/>
        <v>45537</v>
      </c>
      <c r="Z192" vm="1704">
        <f ca="1"/>
        <v>1479.35</v>
      </c>
      <c r="AA192" s="31">
        <f t="shared" ca="1" si="19"/>
        <v>1.9889693209238057E-2</v>
      </c>
      <c r="AE192" s="31"/>
    </row>
    <row r="193" spans="5:31" x14ac:dyDescent="0.35">
      <c r="E193" vm="443">
        <f ca="1"/>
        <v>43647</v>
      </c>
      <c r="F193" vm="1705">
        <f ca="1"/>
        <v>11811.15</v>
      </c>
      <c r="G193" s="31">
        <f t="shared" ca="1" si="14"/>
        <v>1.8916179271091238E-3</v>
      </c>
      <c r="I193" vm="1706">
        <f ca="1"/>
        <v>43682</v>
      </c>
      <c r="J193" vm="1707">
        <f ca="1"/>
        <v>1575.2</v>
      </c>
      <c r="K193" s="31">
        <f t="shared" ca="1" si="15"/>
        <v>1.9414962464405994E-2</v>
      </c>
      <c r="M193" vm="1706">
        <f ca="1"/>
        <v>43682</v>
      </c>
      <c r="N193" vm="1708">
        <f ca="1"/>
        <v>299.45710000000003</v>
      </c>
      <c r="O193" s="31">
        <f t="shared" ca="1" si="16"/>
        <v>7.3968860124476343E-2</v>
      </c>
      <c r="Q193" vm="1706">
        <f ca="1"/>
        <v>43682</v>
      </c>
      <c r="R193" vm="1709">
        <f ca="1"/>
        <v>315.48259999999999</v>
      </c>
      <c r="S193" s="31">
        <f t="shared" ca="1" si="17"/>
        <v>9.5830162313381484E-2</v>
      </c>
      <c r="U193" vm="443">
        <f ca="1"/>
        <v>43647</v>
      </c>
      <c r="V193" vm="1710">
        <f ca="1"/>
        <v>1684.7677000000001</v>
      </c>
      <c r="W193" s="31">
        <f t="shared" ca="1" si="18"/>
        <v>-2.0425234766965561E-2</v>
      </c>
      <c r="Y193" vm="1711">
        <f ca="1"/>
        <v>45544</v>
      </c>
      <c r="Z193" vm="1712">
        <f ca="1"/>
        <v>1502.15</v>
      </c>
      <c r="AA193" s="31">
        <f t="shared" ca="1" si="19"/>
        <v>1.5412174265724943E-2</v>
      </c>
      <c r="AE193" s="31"/>
    </row>
    <row r="194" spans="5:31" x14ac:dyDescent="0.35">
      <c r="E194" vm="1676">
        <f ca="1"/>
        <v>43654</v>
      </c>
      <c r="F194" vm="1713">
        <f ca="1"/>
        <v>11552.5</v>
      </c>
      <c r="G194" s="31">
        <f t="shared" ca="1" si="14"/>
        <v>-2.1898799016183856E-2</v>
      </c>
      <c r="I194" vm="1714">
        <f ca="1"/>
        <v>43690</v>
      </c>
      <c r="J194" vm="1715">
        <f ca="1"/>
        <v>1597</v>
      </c>
      <c r="K194" s="31">
        <f t="shared" ca="1" si="15"/>
        <v>1.3839512442864299E-2</v>
      </c>
      <c r="M194" vm="1714">
        <f ca="1"/>
        <v>43690</v>
      </c>
      <c r="N194" vm="1716">
        <f ca="1"/>
        <v>304.91539999999998</v>
      </c>
      <c r="O194" s="31">
        <f t="shared" ca="1" si="16"/>
        <v>1.8227318704415296E-2</v>
      </c>
      <c r="Q194" vm="1714">
        <f ca="1"/>
        <v>43690</v>
      </c>
      <c r="R194" vm="1717">
        <f ca="1"/>
        <v>317.10750000000002</v>
      </c>
      <c r="S194" s="31">
        <f t="shared" ca="1" si="17"/>
        <v>5.1505217720406726E-3</v>
      </c>
      <c r="U194" vm="1676">
        <f ca="1"/>
        <v>43654</v>
      </c>
      <c r="V194" vm="1718">
        <f ca="1"/>
        <v>1678.2588000000001</v>
      </c>
      <c r="W194" s="31">
        <f t="shared" ca="1" si="18"/>
        <v>-3.8633812839597992E-3</v>
      </c>
      <c r="Y194" vm="1719">
        <f ca="1"/>
        <v>45551</v>
      </c>
      <c r="Z194" vm="1720">
        <f ca="1"/>
        <v>1481.3</v>
      </c>
      <c r="AA194" s="31">
        <f t="shared" ca="1" si="19"/>
        <v>-1.3880105182571767E-2</v>
      </c>
      <c r="AE194" s="31"/>
    </row>
    <row r="195" spans="5:31" x14ac:dyDescent="0.35">
      <c r="E195" vm="1684">
        <f ca="1"/>
        <v>43661</v>
      </c>
      <c r="F195" vm="1721">
        <f ca="1"/>
        <v>11419.25</v>
      </c>
      <c r="G195" s="31">
        <f t="shared" ca="1" si="14"/>
        <v>-1.153429993507904E-2</v>
      </c>
      <c r="I195" vm="1722">
        <f ca="1"/>
        <v>43696</v>
      </c>
      <c r="J195" vm="1723">
        <f ca="1"/>
        <v>1579.75</v>
      </c>
      <c r="K195" s="31">
        <f t="shared" ca="1" si="15"/>
        <v>-1.0801502817783359E-2</v>
      </c>
      <c r="M195" vm="1722">
        <f ca="1"/>
        <v>43696</v>
      </c>
      <c r="N195" vm="1724">
        <f ca="1"/>
        <v>302.66550000000001</v>
      </c>
      <c r="O195" s="31">
        <f t="shared" ca="1" si="16"/>
        <v>-7.3787680123731381E-3</v>
      </c>
      <c r="Q195" vm="1722">
        <f ca="1"/>
        <v>43696</v>
      </c>
      <c r="R195" vm="1725">
        <f ca="1"/>
        <v>312.73039999999997</v>
      </c>
      <c r="S195" s="31">
        <f t="shared" ca="1" si="17"/>
        <v>-1.380320553755443E-2</v>
      </c>
      <c r="U195" vm="1684">
        <f ca="1"/>
        <v>43661</v>
      </c>
      <c r="V195" vm="1726">
        <f ca="1"/>
        <v>1653.7066</v>
      </c>
      <c r="W195" s="31">
        <f t="shared" ca="1" si="18"/>
        <v>-1.4629567263404253E-2</v>
      </c>
      <c r="Y195" vm="1727">
        <f ca="1"/>
        <v>45558</v>
      </c>
      <c r="Z195" vm="1728">
        <f ca="1"/>
        <v>1471.5</v>
      </c>
      <c r="AA195" s="31">
        <f t="shared" ca="1" si="19"/>
        <v>-6.615810436778502E-3</v>
      </c>
      <c r="AE195" s="31"/>
    </row>
    <row r="196" spans="5:31" x14ac:dyDescent="0.35">
      <c r="E196" vm="1692">
        <f ca="1"/>
        <v>43668</v>
      </c>
      <c r="F196" vm="1729">
        <f ca="1"/>
        <v>11284.3</v>
      </c>
      <c r="G196" s="31">
        <f t="shared" ca="1" si="14"/>
        <v>-1.1817763863651409E-2</v>
      </c>
      <c r="I196" vm="1730">
        <f ca="1"/>
        <v>43703</v>
      </c>
      <c r="J196" vm="1731">
        <f ca="1"/>
        <v>1615.2</v>
      </c>
      <c r="K196" s="31">
        <f t="shared" ca="1" si="15"/>
        <v>2.2440259534736606E-2</v>
      </c>
      <c r="M196" vm="1730">
        <f ca="1"/>
        <v>43703</v>
      </c>
      <c r="N196" vm="1732">
        <f ca="1"/>
        <v>307.58210000000003</v>
      </c>
      <c r="O196" s="31">
        <f t="shared" ca="1" si="16"/>
        <v>1.6244335743584859E-2</v>
      </c>
      <c r="Q196" vm="1730">
        <f ca="1"/>
        <v>43703</v>
      </c>
      <c r="R196" vm="1733">
        <f ca="1"/>
        <v>305.20310000000001</v>
      </c>
      <c r="S196" s="31">
        <f t="shared" ca="1" si="17"/>
        <v>-2.4069613955023161E-2</v>
      </c>
      <c r="U196" vm="1692">
        <f ca="1"/>
        <v>43668</v>
      </c>
      <c r="V196" vm="1734">
        <f ca="1"/>
        <v>1652.4621999999999</v>
      </c>
      <c r="W196" s="31">
        <f t="shared" ca="1" si="18"/>
        <v>-7.5249140325139852E-4</v>
      </c>
      <c r="Y196" vm="1735">
        <f ca="1"/>
        <v>45565</v>
      </c>
      <c r="Z196" vm="1192">
        <f ca="1"/>
        <v>1460.45</v>
      </c>
      <c r="AA196" s="31">
        <f t="shared" ca="1" si="19"/>
        <v>-7.5093442065918836E-3</v>
      </c>
      <c r="AE196" s="31"/>
    </row>
    <row r="197" spans="5:31" x14ac:dyDescent="0.35">
      <c r="E197" vm="1698">
        <f ca="1"/>
        <v>43675</v>
      </c>
      <c r="F197" vm="1736">
        <f ca="1"/>
        <v>10997.35</v>
      </c>
      <c r="G197" s="31">
        <f t="shared" ca="1" si="14"/>
        <v>-2.5429136056290491E-2</v>
      </c>
      <c r="I197" vm="1737">
        <f ca="1"/>
        <v>43711</v>
      </c>
      <c r="J197" vm="1738">
        <f ca="1"/>
        <v>1532.65</v>
      </c>
      <c r="K197" s="31">
        <f t="shared" ca="1" si="15"/>
        <v>-5.1108221892025685E-2</v>
      </c>
      <c r="M197" vm="1737">
        <f ca="1"/>
        <v>43711</v>
      </c>
      <c r="N197" vm="1739">
        <f ca="1"/>
        <v>303.66550000000001</v>
      </c>
      <c r="O197" s="31">
        <f t="shared" ca="1" si="16"/>
        <v>-1.273351082523988E-2</v>
      </c>
      <c r="Q197" vm="1737">
        <f ca="1"/>
        <v>43711</v>
      </c>
      <c r="R197" vm="1740">
        <f ca="1"/>
        <v>306.06529999999998</v>
      </c>
      <c r="S197" s="31">
        <f t="shared" ca="1" si="17"/>
        <v>2.825004071059567E-3</v>
      </c>
      <c r="U197" vm="1698">
        <f ca="1"/>
        <v>43675</v>
      </c>
      <c r="V197" vm="1741">
        <f ca="1"/>
        <v>1609.3404</v>
      </c>
      <c r="W197" s="31">
        <f t="shared" ca="1" si="18"/>
        <v>-2.6095483454931623E-2</v>
      </c>
      <c r="Y197" vm="1742">
        <f ca="1"/>
        <v>45572</v>
      </c>
      <c r="Z197" vm="1743">
        <f ca="1"/>
        <v>1481.9</v>
      </c>
      <c r="AA197" s="31">
        <f t="shared" ca="1" si="19"/>
        <v>1.468725392858361E-2</v>
      </c>
      <c r="AE197" s="31"/>
    </row>
    <row r="198" spans="5:31" x14ac:dyDescent="0.35">
      <c r="E198" vm="1706">
        <f ca="1"/>
        <v>43682</v>
      </c>
      <c r="F198" vm="1744">
        <f ca="1"/>
        <v>11109.65</v>
      </c>
      <c r="G198" s="31">
        <f t="shared" ca="1" si="14"/>
        <v>1.0211550964550398E-2</v>
      </c>
      <c r="I198" vm="1745">
        <f ca="1"/>
        <v>43717</v>
      </c>
      <c r="J198" vm="1746">
        <f ca="1"/>
        <v>1547.95</v>
      </c>
      <c r="K198" s="31">
        <f t="shared" ca="1" si="15"/>
        <v>9.9827096858382536E-3</v>
      </c>
      <c r="M198" vm="1745">
        <f ca="1"/>
        <v>43717</v>
      </c>
      <c r="N198" vm="1747">
        <f ca="1"/>
        <v>306.70710000000003</v>
      </c>
      <c r="O198" s="31">
        <f t="shared" ca="1" si="16"/>
        <v>1.0016284365527151E-2</v>
      </c>
      <c r="Q198" vm="1745">
        <f ca="1"/>
        <v>43717</v>
      </c>
      <c r="R198" vm="1748">
        <f ca="1"/>
        <v>317.20699999999999</v>
      </c>
      <c r="S198" s="31">
        <f t="shared" ca="1" si="17"/>
        <v>3.6403015957705787E-2</v>
      </c>
      <c r="U198" vm="1706">
        <f ca="1"/>
        <v>43682</v>
      </c>
      <c r="V198" vm="1749">
        <f ca="1"/>
        <v>1658.2054000000001</v>
      </c>
      <c r="W198" s="31">
        <f t="shared" ca="1" si="18"/>
        <v>3.0363371229604308E-2</v>
      </c>
      <c r="Y198" vm="1750">
        <f ca="1"/>
        <v>45579</v>
      </c>
      <c r="Z198" vm="1751">
        <f ca="1"/>
        <v>1566.9</v>
      </c>
      <c r="AA198" s="31">
        <f t="shared" ca="1" si="19"/>
        <v>5.7358796140090318E-2</v>
      </c>
      <c r="AE198" s="31"/>
    </row>
    <row r="199" spans="5:31" x14ac:dyDescent="0.35">
      <c r="E199" vm="1714">
        <f ca="1"/>
        <v>43690</v>
      </c>
      <c r="F199" vm="1752">
        <f ca="1"/>
        <v>11047.8</v>
      </c>
      <c r="G199" s="31">
        <f t="shared" ref="G199:G262" ca="1" si="20">F199/F198-1</f>
        <v>-5.5672320910199469E-3</v>
      </c>
      <c r="I199" vm="1753">
        <f ca="1"/>
        <v>43724</v>
      </c>
      <c r="J199" vm="1754">
        <f ca="1"/>
        <v>1672.35</v>
      </c>
      <c r="K199" s="31">
        <f t="shared" ref="K199:K262" ca="1" si="21">J199/J198-1</f>
        <v>8.0364352853774301E-2</v>
      </c>
      <c r="M199" vm="1753">
        <f ca="1"/>
        <v>43724</v>
      </c>
      <c r="N199" vm="1755">
        <f ca="1"/>
        <v>332.95699999999999</v>
      </c>
      <c r="O199" s="31">
        <f t="shared" ref="O199:O262" ca="1" si="22">N199/N198-1</f>
        <v>8.558621564352431E-2</v>
      </c>
      <c r="Q199" vm="1753">
        <f ca="1"/>
        <v>43724</v>
      </c>
      <c r="R199" vm="1756">
        <f ca="1"/>
        <v>320.29079999999999</v>
      </c>
      <c r="S199" s="31">
        <f t="shared" ref="S199:S262" ca="1" si="23">R199/R198-1</f>
        <v>9.7217274524206143E-3</v>
      </c>
      <c r="U199" vm="1714">
        <f ca="1"/>
        <v>43690</v>
      </c>
      <c r="V199" vm="1757">
        <f ca="1"/>
        <v>1634.1796999999999</v>
      </c>
      <c r="W199" s="31">
        <f t="shared" ref="W199:W262" ca="1" si="24">V199/V198-1</f>
        <v>-1.4488977059175068E-2</v>
      </c>
      <c r="Y199" vm="1758">
        <f ca="1"/>
        <v>45586</v>
      </c>
      <c r="Z199" vm="1759">
        <f ca="1"/>
        <v>1601.45</v>
      </c>
      <c r="AA199" s="31">
        <f t="shared" ref="AA199:AA241" ca="1" si="25">Z199/Z198-1</f>
        <v>2.2049907460590878E-2</v>
      </c>
      <c r="AE199" s="31"/>
    </row>
    <row r="200" spans="5:31" x14ac:dyDescent="0.35">
      <c r="E200" vm="1722">
        <f ca="1"/>
        <v>43696</v>
      </c>
      <c r="F200" vm="1760">
        <f ca="1"/>
        <v>10829.35</v>
      </c>
      <c r="G200" s="31">
        <f t="shared" ca="1" si="20"/>
        <v>-1.9773167508463141E-2</v>
      </c>
      <c r="I200" vm="1761">
        <f ca="1"/>
        <v>43731</v>
      </c>
      <c r="J200" vm="1762">
        <f ca="1"/>
        <v>1776.25</v>
      </c>
      <c r="K200" s="31">
        <f t="shared" ca="1" si="21"/>
        <v>6.2128143032259997E-2</v>
      </c>
      <c r="M200" vm="1761">
        <f ca="1"/>
        <v>43731</v>
      </c>
      <c r="N200" vm="1763">
        <f ca="1"/>
        <v>367.91520000000003</v>
      </c>
      <c r="O200" s="31">
        <f t="shared" ca="1" si="22"/>
        <v>0.10499313725195747</v>
      </c>
      <c r="Q200" vm="1761">
        <f ca="1"/>
        <v>43731</v>
      </c>
      <c r="R200" vm="1764">
        <f ca="1"/>
        <v>343.56900000000002</v>
      </c>
      <c r="S200" s="31">
        <f t="shared" ca="1" si="23"/>
        <v>7.2678328568912987E-2</v>
      </c>
      <c r="U200" vm="1722">
        <f ca="1"/>
        <v>43696</v>
      </c>
      <c r="V200" vm="1765">
        <f ca="1"/>
        <v>1627.91</v>
      </c>
      <c r="W200" s="31">
        <f t="shared" ca="1" si="24"/>
        <v>-3.8366037712986856E-3</v>
      </c>
      <c r="Y200" vm="1766">
        <f ca="1"/>
        <v>45593</v>
      </c>
      <c r="Z200" vm="1767">
        <f ca="1"/>
        <v>1676.35</v>
      </c>
      <c r="AA200" s="31">
        <f t="shared" ca="1" si="25"/>
        <v>4.677011458365854E-2</v>
      </c>
      <c r="AE200" s="31"/>
    </row>
    <row r="201" spans="5:31" x14ac:dyDescent="0.35">
      <c r="E201" vm="1730">
        <f ca="1"/>
        <v>43703</v>
      </c>
      <c r="F201" vm="454">
        <f ca="1"/>
        <v>11023.25</v>
      </c>
      <c r="G201" s="31">
        <f t="shared" ca="1" si="20"/>
        <v>1.790504508580848E-2</v>
      </c>
      <c r="I201" vm="1768">
        <f ca="1"/>
        <v>43738</v>
      </c>
      <c r="J201" vm="1769">
        <f ca="1"/>
        <v>1724.75</v>
      </c>
      <c r="K201" s="31">
        <f t="shared" ca="1" si="21"/>
        <v>-2.8993666432090115E-2</v>
      </c>
      <c r="M201" vm="1768">
        <f ca="1"/>
        <v>43738</v>
      </c>
      <c r="N201" vm="1770">
        <f ca="1"/>
        <v>354.20690000000002</v>
      </c>
      <c r="O201" s="31">
        <f t="shared" ca="1" si="22"/>
        <v>-3.7259401079379195E-2</v>
      </c>
      <c r="Q201" vm="1768">
        <f ca="1"/>
        <v>43738</v>
      </c>
      <c r="R201" vm="1771">
        <f ca="1"/>
        <v>325.89479999999998</v>
      </c>
      <c r="S201" s="31">
        <f t="shared" ca="1" si="23"/>
        <v>-5.144294159251861E-2</v>
      </c>
      <c r="U201" vm="1730">
        <f ca="1"/>
        <v>43703</v>
      </c>
      <c r="V201" vm="1772">
        <f ca="1"/>
        <v>1647.0540000000001</v>
      </c>
      <c r="W201" s="31">
        <f t="shared" ca="1" si="24"/>
        <v>1.1759863874538423E-2</v>
      </c>
      <c r="Y201" vm="1773">
        <f ca="1"/>
        <v>45600</v>
      </c>
      <c r="Z201" vm="1774">
        <f ca="1"/>
        <v>1534.45</v>
      </c>
      <c r="AA201" s="31">
        <f t="shared" ca="1" si="25"/>
        <v>-8.4648193992901133E-2</v>
      </c>
      <c r="AE201" s="31"/>
    </row>
    <row r="202" spans="5:31" x14ac:dyDescent="0.35">
      <c r="E202" vm="1737">
        <f ca="1"/>
        <v>43711</v>
      </c>
      <c r="F202" vm="1775">
        <f ca="1"/>
        <v>10946.2</v>
      </c>
      <c r="G202" s="31">
        <f t="shared" ca="1" si="20"/>
        <v>-6.989771619077767E-3</v>
      </c>
      <c r="I202" vm="1776">
        <f ca="1"/>
        <v>43745</v>
      </c>
      <c r="J202" vm="1777">
        <f ca="1"/>
        <v>1790</v>
      </c>
      <c r="K202" s="31">
        <f t="shared" ca="1" si="21"/>
        <v>3.7831569792723618E-2</v>
      </c>
      <c r="M202" vm="1776">
        <f ca="1"/>
        <v>43745</v>
      </c>
      <c r="N202" vm="1778">
        <f ca="1"/>
        <v>398.2484</v>
      </c>
      <c r="O202" s="31">
        <f t="shared" ca="1" si="22"/>
        <v>0.12433834575215785</v>
      </c>
      <c r="Q202" vm="1776">
        <f ca="1"/>
        <v>43745</v>
      </c>
      <c r="R202" vm="1779">
        <f ca="1"/>
        <v>336.50599999999997</v>
      </c>
      <c r="S202" s="31">
        <f t="shared" ca="1" si="23"/>
        <v>3.2560200408229933E-2</v>
      </c>
      <c r="U202" vm="1737">
        <f ca="1"/>
        <v>43711</v>
      </c>
      <c r="V202" vm="1780">
        <f ca="1"/>
        <v>1631.2601999999999</v>
      </c>
      <c r="W202" s="31">
        <f t="shared" ca="1" si="24"/>
        <v>-9.5891209395685406E-3</v>
      </c>
      <c r="Y202" vm="1781">
        <f ca="1"/>
        <v>45607</v>
      </c>
      <c r="Z202" vm="1782">
        <f ca="1"/>
        <v>1500.15</v>
      </c>
      <c r="AA202" s="31">
        <f t="shared" ca="1" si="25"/>
        <v>-2.235328619375021E-2</v>
      </c>
      <c r="AE202" s="31"/>
    </row>
    <row r="203" spans="5:31" x14ac:dyDescent="0.35">
      <c r="E203" vm="1745">
        <f ca="1"/>
        <v>43717</v>
      </c>
      <c r="F203" vm="1783">
        <f ca="1"/>
        <v>11075.9</v>
      </c>
      <c r="G203" s="31">
        <f t="shared" ca="1" si="20"/>
        <v>1.1848860791872973E-2</v>
      </c>
      <c r="I203" vm="1784">
        <f ca="1"/>
        <v>43752</v>
      </c>
      <c r="J203" vm="1785">
        <f ca="1"/>
        <v>1816.6</v>
      </c>
      <c r="K203" s="31">
        <f t="shared" ca="1" si="21"/>
        <v>1.4860335195530761E-2</v>
      </c>
      <c r="M203" vm="1784">
        <f ca="1"/>
        <v>43752</v>
      </c>
      <c r="N203" vm="1786">
        <f ca="1"/>
        <v>415.87329999999997</v>
      </c>
      <c r="O203" s="31">
        <f t="shared" ca="1" si="22"/>
        <v>4.425604723082377E-2</v>
      </c>
      <c r="Q203" vm="1784">
        <f ca="1"/>
        <v>43752</v>
      </c>
      <c r="R203" vm="1787">
        <f ca="1"/>
        <v>358.68990000000002</v>
      </c>
      <c r="S203" s="31">
        <f t="shared" ca="1" si="23"/>
        <v>6.5924233148888955E-2</v>
      </c>
      <c r="U203" vm="1745">
        <f ca="1"/>
        <v>43717</v>
      </c>
      <c r="V203" vm="1788">
        <f ca="1"/>
        <v>1627.5272</v>
      </c>
      <c r="W203" s="31">
        <f t="shared" ca="1" si="24"/>
        <v>-2.2884148096053991E-3</v>
      </c>
      <c r="Y203" vm="1789">
        <f ca="1"/>
        <v>45614</v>
      </c>
      <c r="Z203" vm="1790">
        <f ca="1"/>
        <v>1502.8</v>
      </c>
      <c r="AA203" s="31">
        <f t="shared" ca="1" si="25"/>
        <v>1.7664900176648235E-3</v>
      </c>
      <c r="AE203" s="31"/>
    </row>
    <row r="204" spans="5:31" x14ac:dyDescent="0.35">
      <c r="E204" vm="1753">
        <f ca="1"/>
        <v>43724</v>
      </c>
      <c r="F204" vm="1791">
        <f ca="1"/>
        <v>11274.2</v>
      </c>
      <c r="G204" s="31">
        <f t="shared" ca="1" si="20"/>
        <v>1.7903736942370463E-2</v>
      </c>
      <c r="I204" vm="1792">
        <f ca="1"/>
        <v>43760</v>
      </c>
      <c r="J204" vm="1793">
        <f ca="1"/>
        <v>1797</v>
      </c>
      <c r="K204" s="31">
        <f t="shared" ca="1" si="21"/>
        <v>-1.0789386766486775E-2</v>
      </c>
      <c r="M204" vm="1792">
        <f ca="1"/>
        <v>43760</v>
      </c>
      <c r="N204" vm="1794">
        <f ca="1"/>
        <v>409.9984</v>
      </c>
      <c r="O204" s="31">
        <f t="shared" ca="1" si="22"/>
        <v>-1.4126658287512028E-2</v>
      </c>
      <c r="Q204" vm="1792">
        <f ca="1"/>
        <v>43760</v>
      </c>
      <c r="R204" vm="1795">
        <f ca="1"/>
        <v>361.74059999999997</v>
      </c>
      <c r="S204" s="31">
        <f t="shared" ca="1" si="23"/>
        <v>8.505118209350071E-3</v>
      </c>
      <c r="U204" vm="1753">
        <f ca="1"/>
        <v>43724</v>
      </c>
      <c r="V204" vm="1796">
        <f ca="1"/>
        <v>1716.8339000000001</v>
      </c>
      <c r="W204" s="31">
        <f t="shared" ca="1" si="24"/>
        <v>5.4872631314548892E-2</v>
      </c>
      <c r="Y204" vm="1797">
        <f ca="1"/>
        <v>45621</v>
      </c>
      <c r="Z204" vm="1798">
        <f ca="1"/>
        <v>1433.55</v>
      </c>
      <c r="AA204" s="31">
        <f t="shared" ca="1" si="25"/>
        <v>-4.6080649454351863E-2</v>
      </c>
      <c r="AE204" s="31"/>
    </row>
    <row r="205" spans="5:31" x14ac:dyDescent="0.35">
      <c r="E205" vm="1761">
        <f ca="1"/>
        <v>43731</v>
      </c>
      <c r="F205" vm="1799">
        <f ca="1"/>
        <v>11512.4</v>
      </c>
      <c r="G205" s="31">
        <f t="shared" ca="1" si="20"/>
        <v>2.1127884905359107E-2</v>
      </c>
      <c r="I205" vm="1800">
        <f ca="1"/>
        <v>43765</v>
      </c>
      <c r="J205" vm="1801">
        <f ca="1"/>
        <v>1765.95</v>
      </c>
      <c r="K205" s="31">
        <f t="shared" ca="1" si="21"/>
        <v>-1.7278797996661099E-2</v>
      </c>
      <c r="M205" vm="1800">
        <f ca="1"/>
        <v>43765</v>
      </c>
      <c r="N205" vm="1802">
        <f ca="1"/>
        <v>423.83159999999998</v>
      </c>
      <c r="O205" s="31">
        <f t="shared" ca="1" si="22"/>
        <v>3.3739643862024771E-2</v>
      </c>
      <c r="Q205" vm="1800">
        <f ca="1"/>
        <v>43765</v>
      </c>
      <c r="R205" vm="1803">
        <f ca="1"/>
        <v>356.60079999999999</v>
      </c>
      <c r="S205" s="31">
        <f t="shared" ca="1" si="23"/>
        <v>-1.4208524008640366E-2</v>
      </c>
      <c r="U205" vm="1761">
        <f ca="1"/>
        <v>43731</v>
      </c>
      <c r="V205" vm="1804">
        <f ca="1"/>
        <v>1893.9638</v>
      </c>
      <c r="W205" s="31">
        <f t="shared" ca="1" si="24"/>
        <v>0.10317241522316167</v>
      </c>
      <c r="Y205" vm="1805">
        <f ca="1"/>
        <v>45628</v>
      </c>
      <c r="Z205" vm="1806">
        <f ca="1"/>
        <v>1433.9</v>
      </c>
      <c r="AA205" s="31">
        <f t="shared" ca="1" si="25"/>
        <v>2.4414914024628587E-4</v>
      </c>
      <c r="AE205" s="31"/>
    </row>
    <row r="206" spans="5:31" x14ac:dyDescent="0.35">
      <c r="E206" vm="1768">
        <f ca="1"/>
        <v>43738</v>
      </c>
      <c r="F206" vm="1807">
        <f ca="1"/>
        <v>11174.75</v>
      </c>
      <c r="G206" s="31">
        <f t="shared" ca="1" si="20"/>
        <v>-2.9329244988012926E-2</v>
      </c>
      <c r="I206" vm="1808">
        <f ca="1"/>
        <v>43773</v>
      </c>
      <c r="J206" vm="1809">
        <f ca="1"/>
        <v>1794.55</v>
      </c>
      <c r="K206" s="31">
        <f t="shared" ca="1" si="21"/>
        <v>1.6195249016110358E-2</v>
      </c>
      <c r="M206" vm="1808">
        <f ca="1"/>
        <v>43773</v>
      </c>
      <c r="N206" vm="1810">
        <f ca="1"/>
        <v>404.45670000000001</v>
      </c>
      <c r="O206" s="31">
        <f t="shared" ca="1" si="22"/>
        <v>-4.5713674959582895E-2</v>
      </c>
      <c r="Q206" vm="1808">
        <f ca="1"/>
        <v>43773</v>
      </c>
      <c r="R206" vm="1811">
        <f ca="1"/>
        <v>349.70359999999999</v>
      </c>
      <c r="S206" s="31">
        <f t="shared" ca="1" si="23"/>
        <v>-1.9341515778988683E-2</v>
      </c>
      <c r="U206" vm="1768">
        <f ca="1"/>
        <v>43738</v>
      </c>
      <c r="V206" vm="1812">
        <f ca="1"/>
        <v>1799.9188999999999</v>
      </c>
      <c r="W206" s="31">
        <f t="shared" ca="1" si="24"/>
        <v>-4.9655067324940516E-2</v>
      </c>
      <c r="Y206" vm="1813">
        <f ca="1"/>
        <v>45635</v>
      </c>
      <c r="Z206" vm="1814">
        <f ca="1"/>
        <v>1430.45</v>
      </c>
      <c r="AA206" s="31">
        <f t="shared" ca="1" si="25"/>
        <v>-2.4060255247925211E-3</v>
      </c>
      <c r="AE206" s="31"/>
    </row>
    <row r="207" spans="5:31" x14ac:dyDescent="0.35">
      <c r="E207" vm="1776">
        <f ca="1"/>
        <v>43745</v>
      </c>
      <c r="F207" vm="1815">
        <f ca="1"/>
        <v>11305.05</v>
      </c>
      <c r="G207" s="31">
        <f t="shared" ca="1" si="20"/>
        <v>1.1660216112217237E-2</v>
      </c>
      <c r="I207" vm="1816">
        <f ca="1"/>
        <v>43780</v>
      </c>
      <c r="J207" vm="1817">
        <f ca="1"/>
        <v>1761.65</v>
      </c>
      <c r="K207" s="31">
        <f t="shared" ca="1" si="21"/>
        <v>-1.8333286896436318E-2</v>
      </c>
      <c r="M207" vm="1816">
        <f ca="1"/>
        <v>43780</v>
      </c>
      <c r="N207" vm="1818">
        <f ca="1"/>
        <v>405.95670000000001</v>
      </c>
      <c r="O207" s="31">
        <f t="shared" ca="1" si="22"/>
        <v>3.7086788276718963E-3</v>
      </c>
      <c r="Q207" vm="1816">
        <f ca="1"/>
        <v>43780</v>
      </c>
      <c r="R207" vm="1819">
        <f ca="1"/>
        <v>364.92399999999998</v>
      </c>
      <c r="S207" s="31">
        <f t="shared" ca="1" si="23"/>
        <v>4.3523715512222338E-2</v>
      </c>
      <c r="U207" vm="1776">
        <f ca="1"/>
        <v>43745</v>
      </c>
      <c r="V207" vm="1820">
        <f ca="1"/>
        <v>1762.8751999999999</v>
      </c>
      <c r="W207" s="31">
        <f t="shared" ca="1" si="24"/>
        <v>-2.0580760610936388E-2</v>
      </c>
      <c r="Y207" vm="1821">
        <f ca="1"/>
        <v>45642</v>
      </c>
      <c r="Z207" vm="1822">
        <f ca="1"/>
        <v>1408.95</v>
      </c>
      <c r="AA207" s="31">
        <f t="shared" ca="1" si="25"/>
        <v>-1.5030235240658496E-2</v>
      </c>
      <c r="AE207" s="31"/>
    </row>
    <row r="208" spans="5:31" x14ac:dyDescent="0.35">
      <c r="E208" vm="1784">
        <f ca="1"/>
        <v>43752</v>
      </c>
      <c r="F208" vm="1823">
        <f ca="1"/>
        <v>11661.85</v>
      </c>
      <c r="G208" s="31">
        <f t="shared" ca="1" si="20"/>
        <v>3.156111649218718E-2</v>
      </c>
      <c r="I208" vm="1824">
        <f ca="1"/>
        <v>43787</v>
      </c>
      <c r="J208" vm="1825">
        <f ca="1"/>
        <v>1682.4</v>
      </c>
      <c r="K208" s="31">
        <f t="shared" ca="1" si="21"/>
        <v>-4.4986234496068978E-2</v>
      </c>
      <c r="M208" vm="1824">
        <f ca="1"/>
        <v>43787</v>
      </c>
      <c r="N208" vm="1826">
        <f ca="1"/>
        <v>397.4151</v>
      </c>
      <c r="O208" s="31">
        <f t="shared" ca="1" si="22"/>
        <v>-2.1040667637706179E-2</v>
      </c>
      <c r="Q208" vm="1824">
        <f ca="1"/>
        <v>43787</v>
      </c>
      <c r="R208" vm="1827">
        <f ca="1"/>
        <v>349.0736</v>
      </c>
      <c r="S208" s="31">
        <f t="shared" ca="1" si="23"/>
        <v>-4.3434797382468582E-2</v>
      </c>
      <c r="U208" vm="1784">
        <f ca="1"/>
        <v>43752</v>
      </c>
      <c r="V208" vm="1828">
        <f ca="1"/>
        <v>1922.2012</v>
      </c>
      <c r="W208" s="31">
        <f t="shared" ca="1" si="24"/>
        <v>9.0378490774616349E-2</v>
      </c>
      <c r="Y208" vm="1829">
        <f ca="1"/>
        <v>45649</v>
      </c>
      <c r="Z208" vm="1830">
        <f ca="1"/>
        <v>1333.9</v>
      </c>
      <c r="AA208" s="31">
        <f t="shared" ca="1" si="25"/>
        <v>-5.3266616984279036E-2</v>
      </c>
      <c r="AE208" s="31"/>
    </row>
    <row r="209" spans="5:31" x14ac:dyDescent="0.35">
      <c r="E209" vm="1792">
        <f ca="1"/>
        <v>43760</v>
      </c>
      <c r="F209" vm="1831">
        <f ca="1"/>
        <v>11583.9</v>
      </c>
      <c r="G209" s="31">
        <f t="shared" ca="1" si="20"/>
        <v>-6.6841881862654828E-3</v>
      </c>
      <c r="I209" vm="1832">
        <f ca="1"/>
        <v>43794</v>
      </c>
      <c r="J209" vm="1833">
        <f ca="1"/>
        <v>1704</v>
      </c>
      <c r="K209" s="31">
        <f t="shared" ca="1" si="21"/>
        <v>1.2838801711840153E-2</v>
      </c>
      <c r="M209" vm="1832">
        <f ca="1"/>
        <v>43794</v>
      </c>
      <c r="N209" vm="1834">
        <f ca="1"/>
        <v>413.62329999999997</v>
      </c>
      <c r="O209" s="31">
        <f t="shared" ca="1" si="22"/>
        <v>4.0784056770867494E-2</v>
      </c>
      <c r="Q209" vm="1832">
        <f ca="1"/>
        <v>43794</v>
      </c>
      <c r="R209" vm="1835">
        <f ca="1"/>
        <v>348.1782</v>
      </c>
      <c r="S209" s="31">
        <f t="shared" ca="1" si="23"/>
        <v>-2.5650751016403905E-3</v>
      </c>
      <c r="U209" vm="1792">
        <f ca="1"/>
        <v>43760</v>
      </c>
      <c r="V209" vm="1836">
        <f ca="1"/>
        <v>1944.4082000000001</v>
      </c>
      <c r="W209" s="31">
        <f t="shared" ca="1" si="24"/>
        <v>1.1552900913806674E-2</v>
      </c>
      <c r="Y209" vm="1837">
        <f ca="1"/>
        <v>45656</v>
      </c>
      <c r="Z209" vm="1838">
        <f ca="1"/>
        <v>1395.75</v>
      </c>
      <c r="AA209" s="31">
        <f t="shared" ca="1" si="25"/>
        <v>4.6367793687682735E-2</v>
      </c>
      <c r="AE209" s="31"/>
    </row>
    <row r="210" spans="5:31" x14ac:dyDescent="0.35">
      <c r="E210" vm="1800">
        <f ca="1"/>
        <v>43765</v>
      </c>
      <c r="F210" vm="1839">
        <f ca="1"/>
        <v>11890.6</v>
      </c>
      <c r="G210" s="31">
        <f t="shared" ca="1" si="20"/>
        <v>2.6476402593254456E-2</v>
      </c>
      <c r="I210" vm="1840">
        <f ca="1"/>
        <v>43801</v>
      </c>
      <c r="J210" vm="1841">
        <f ca="1"/>
        <v>1717.35</v>
      </c>
      <c r="K210" s="31">
        <f t="shared" ca="1" si="21"/>
        <v>7.8345070422534135E-3</v>
      </c>
      <c r="M210" vm="1840">
        <f ca="1"/>
        <v>43801</v>
      </c>
      <c r="N210" vm="1842">
        <f ca="1"/>
        <v>416.99829999999997</v>
      </c>
      <c r="O210" s="31">
        <f t="shared" ca="1" si="22"/>
        <v>8.1595983591833399E-3</v>
      </c>
      <c r="Q210" vm="1840">
        <f ca="1"/>
        <v>43801</v>
      </c>
      <c r="R210" vm="1843">
        <f ca="1"/>
        <v>346.81869999999998</v>
      </c>
      <c r="S210" s="31">
        <f t="shared" ca="1" si="23"/>
        <v>-3.9046097659187762E-3</v>
      </c>
      <c r="U210" vm="1800">
        <f ca="1"/>
        <v>43765</v>
      </c>
      <c r="V210" vm="1844">
        <f ca="1"/>
        <v>2000.6437000000001</v>
      </c>
      <c r="W210" s="31">
        <f t="shared" ca="1" si="24"/>
        <v>2.8921653385333368E-2</v>
      </c>
      <c r="Y210" vm="1845">
        <f ca="1"/>
        <v>45663</v>
      </c>
      <c r="Z210" vm="1846">
        <f ca="1"/>
        <v>1287.8</v>
      </c>
      <c r="AA210" s="31">
        <f t="shared" ca="1" si="25"/>
        <v>-7.734193086154395E-2</v>
      </c>
      <c r="AE210" s="31"/>
    </row>
    <row r="211" spans="5:31" x14ac:dyDescent="0.35">
      <c r="E211" vm="1808">
        <f ca="1"/>
        <v>43773</v>
      </c>
      <c r="F211" vm="1847">
        <f ca="1"/>
        <v>11908.15</v>
      </c>
      <c r="G211" s="31">
        <f t="shared" ca="1" si="20"/>
        <v>1.475955797016093E-3</v>
      </c>
      <c r="I211" vm="1848">
        <f ca="1"/>
        <v>43808</v>
      </c>
      <c r="J211" vm="1849">
        <f ca="1"/>
        <v>1744</v>
      </c>
      <c r="K211" s="31">
        <f t="shared" ca="1" si="21"/>
        <v>1.5518094738987465E-2</v>
      </c>
      <c r="M211" vm="1848">
        <f ca="1"/>
        <v>43808</v>
      </c>
      <c r="N211" vm="1850">
        <f ca="1"/>
        <v>417.16500000000002</v>
      </c>
      <c r="O211" s="31">
        <f t="shared" ca="1" si="22"/>
        <v>3.9976182157119844E-4</v>
      </c>
      <c r="Q211" vm="1848">
        <f ca="1"/>
        <v>43808</v>
      </c>
      <c r="R211" vm="1851">
        <f ca="1"/>
        <v>350.3999</v>
      </c>
      <c r="S211" s="31">
        <f t="shared" ca="1" si="23"/>
        <v>1.0325856131748523E-2</v>
      </c>
      <c r="U211" vm="1808">
        <f ca="1"/>
        <v>43773</v>
      </c>
      <c r="V211" vm="1852">
        <f ca="1"/>
        <v>2060.5644000000002</v>
      </c>
      <c r="W211" s="31">
        <f t="shared" ca="1" si="24"/>
        <v>2.9950710363869426E-2</v>
      </c>
      <c r="Y211" vm="1853">
        <f ca="1"/>
        <v>45670</v>
      </c>
      <c r="Z211" vm="1854">
        <f ca="1"/>
        <v>1228.3</v>
      </c>
      <c r="AA211" s="31">
        <f t="shared" ca="1" si="25"/>
        <v>-4.6202826525858054E-2</v>
      </c>
      <c r="AE211" s="31"/>
    </row>
    <row r="212" spans="5:31" x14ac:dyDescent="0.35">
      <c r="E212" vm="1816">
        <f ca="1"/>
        <v>43780</v>
      </c>
      <c r="F212" vm="1855">
        <f ca="1"/>
        <v>11895.45</v>
      </c>
      <c r="G212" s="31">
        <f t="shared" ca="1" si="20"/>
        <v>-1.0664964751030404E-3</v>
      </c>
      <c r="I212" vm="1856">
        <f ca="1"/>
        <v>43815</v>
      </c>
      <c r="J212" vm="1857">
        <f ca="1"/>
        <v>1798.55</v>
      </c>
      <c r="K212" s="31">
        <f t="shared" ca="1" si="21"/>
        <v>3.1278669724770669E-2</v>
      </c>
      <c r="M212" vm="1856">
        <f ca="1"/>
        <v>43815</v>
      </c>
      <c r="N212" vm="1858">
        <f ca="1"/>
        <v>422.29</v>
      </c>
      <c r="O212" s="31">
        <f t="shared" ca="1" si="22"/>
        <v>1.2285306773099469E-2</v>
      </c>
      <c r="Q212" vm="1856">
        <f ca="1"/>
        <v>43815</v>
      </c>
      <c r="R212" vm="1859">
        <f ca="1"/>
        <v>356.30239999999998</v>
      </c>
      <c r="S212" s="31">
        <f t="shared" ca="1" si="23"/>
        <v>1.6845039053949407E-2</v>
      </c>
      <c r="U212" vm="1816">
        <f ca="1"/>
        <v>43780</v>
      </c>
      <c r="V212" vm="1860">
        <f ca="1"/>
        <v>1848.066</v>
      </c>
      <c r="W212" s="31">
        <f t="shared" ca="1" si="24"/>
        <v>-0.10312630850071958</v>
      </c>
      <c r="Y212" vm="1861">
        <f ca="1"/>
        <v>45677</v>
      </c>
      <c r="Z212" vm="1862">
        <f ca="1"/>
        <v>1227.1500000000001</v>
      </c>
      <c r="AA212" s="31">
        <f t="shared" ca="1" si="25"/>
        <v>-9.3625335829994327E-4</v>
      </c>
      <c r="AE212" s="31"/>
    </row>
    <row r="213" spans="5:31" x14ac:dyDescent="0.35">
      <c r="E213" vm="1824">
        <f ca="1"/>
        <v>43787</v>
      </c>
      <c r="F213" vm="1863">
        <f ca="1"/>
        <v>11914.4</v>
      </c>
      <c r="G213" s="31">
        <f t="shared" ca="1" si="20"/>
        <v>1.5930460806441449E-3</v>
      </c>
      <c r="I213" vm="1864">
        <f ca="1"/>
        <v>43822</v>
      </c>
      <c r="J213" vm="1865">
        <f ca="1"/>
        <v>1812.95</v>
      </c>
      <c r="K213" s="31">
        <f t="shared" ca="1" si="21"/>
        <v>8.0064496399878671E-3</v>
      </c>
      <c r="M213" vm="1864">
        <f ca="1"/>
        <v>43822</v>
      </c>
      <c r="N213" vm="1866">
        <f ca="1"/>
        <v>428.66500000000002</v>
      </c>
      <c r="O213" s="31">
        <f t="shared" ca="1" si="22"/>
        <v>1.5096260863387778E-2</v>
      </c>
      <c r="Q213" vm="1864">
        <f ca="1"/>
        <v>43822</v>
      </c>
      <c r="R213" vm="1867">
        <f ca="1"/>
        <v>341.84469999999999</v>
      </c>
      <c r="S213" s="31">
        <f t="shared" ca="1" si="23"/>
        <v>-4.0577049158243117E-2</v>
      </c>
      <c r="U213" vm="1824">
        <f ca="1"/>
        <v>43787</v>
      </c>
      <c r="V213" vm="1868">
        <f ca="1"/>
        <v>1847.3480999999999</v>
      </c>
      <c r="W213" s="31">
        <f t="shared" ca="1" si="24"/>
        <v>-3.8846015239724085E-4</v>
      </c>
      <c r="Y213" vm="1869">
        <f ca="1"/>
        <v>45684</v>
      </c>
      <c r="Z213" vm="1870">
        <f ca="1"/>
        <v>1278.05</v>
      </c>
      <c r="AA213" s="31">
        <f t="shared" ca="1" si="25"/>
        <v>4.147822189626349E-2</v>
      </c>
      <c r="AE213" s="31"/>
    </row>
    <row r="214" spans="5:31" x14ac:dyDescent="0.35">
      <c r="E214" vm="1832">
        <f ca="1"/>
        <v>43794</v>
      </c>
      <c r="F214" vm="483">
        <f ca="1"/>
        <v>12056.05</v>
      </c>
      <c r="G214" s="31">
        <f t="shared" ca="1" si="20"/>
        <v>1.1888974686094178E-2</v>
      </c>
      <c r="I214" vm="1871">
        <f ca="1"/>
        <v>43829</v>
      </c>
      <c r="J214" vm="1872">
        <f ca="1"/>
        <v>1751.65</v>
      </c>
      <c r="K214" s="31">
        <f t="shared" ca="1" si="21"/>
        <v>-3.3812294878512894E-2</v>
      </c>
      <c r="M214" vm="1871">
        <f ca="1"/>
        <v>43829</v>
      </c>
      <c r="N214" vm="1873">
        <f ca="1"/>
        <v>424.58159999999998</v>
      </c>
      <c r="O214" s="31">
        <f t="shared" ca="1" si="22"/>
        <v>-9.525853521981098E-3</v>
      </c>
      <c r="Q214" vm="1871">
        <f ca="1"/>
        <v>43829</v>
      </c>
      <c r="R214" vm="1874">
        <f ca="1"/>
        <v>341.74520000000001</v>
      </c>
      <c r="S214" s="31">
        <f t="shared" ca="1" si="23"/>
        <v>-2.9106784455035228E-4</v>
      </c>
      <c r="U214" vm="1832">
        <f ca="1"/>
        <v>43794</v>
      </c>
      <c r="V214" vm="1875">
        <f ca="1"/>
        <v>1852.2299</v>
      </c>
      <c r="W214" s="31">
        <f t="shared" ca="1" si="24"/>
        <v>2.6425988691574087E-3</v>
      </c>
      <c r="Y214" vm="1876">
        <f ca="1"/>
        <v>45691</v>
      </c>
      <c r="Z214" vm="1877">
        <f ca="1"/>
        <v>1255.2</v>
      </c>
      <c r="AA214" s="31">
        <f t="shared" ca="1" si="25"/>
        <v>-1.7878799733969664E-2</v>
      </c>
      <c r="AE214" s="31"/>
    </row>
    <row r="215" spans="5:31" x14ac:dyDescent="0.35">
      <c r="E215" vm="1840">
        <f ca="1"/>
        <v>43801</v>
      </c>
      <c r="F215" vm="1878">
        <f ca="1"/>
        <v>11921.5</v>
      </c>
      <c r="G215" s="31">
        <f t="shared" ca="1" si="20"/>
        <v>-1.1160371763554333E-2</v>
      </c>
      <c r="I215" vm="1879">
        <f ca="1"/>
        <v>43836</v>
      </c>
      <c r="J215" vm="1880">
        <f ca="1"/>
        <v>1791.05</v>
      </c>
      <c r="K215" s="31">
        <f t="shared" ca="1" si="21"/>
        <v>2.2493077955070939E-2</v>
      </c>
      <c r="M215" vm="1879">
        <f ca="1"/>
        <v>43836</v>
      </c>
      <c r="N215" vm="1881">
        <f ca="1"/>
        <v>426.70659999999998</v>
      </c>
      <c r="O215" s="31">
        <f t="shared" ca="1" si="22"/>
        <v>5.0049272036283288E-3</v>
      </c>
      <c r="Q215" vm="1879">
        <f ca="1"/>
        <v>43836</v>
      </c>
      <c r="R215" vm="1882">
        <f ca="1"/>
        <v>336.30700000000002</v>
      </c>
      <c r="S215" s="31">
        <f t="shared" ca="1" si="23"/>
        <v>-1.5913025259754909E-2</v>
      </c>
      <c r="U215" vm="1840">
        <f ca="1"/>
        <v>43801</v>
      </c>
      <c r="V215" vm="1883">
        <f ca="1"/>
        <v>1835.1438000000001</v>
      </c>
      <c r="W215" s="31">
        <f t="shared" ca="1" si="24"/>
        <v>-9.2246108325969578E-3</v>
      </c>
      <c r="Y215" vm="1884">
        <f ca="1"/>
        <v>45698</v>
      </c>
      <c r="Z215" vm="1885">
        <f ca="1"/>
        <v>1085.75</v>
      </c>
      <c r="AA215" s="31">
        <f t="shared" ca="1" si="25"/>
        <v>-0.13499840662842577</v>
      </c>
      <c r="AE215" s="31"/>
    </row>
    <row r="216" spans="5:31" x14ac:dyDescent="0.35">
      <c r="E216" vm="1848">
        <f ca="1"/>
        <v>43808</v>
      </c>
      <c r="F216" vm="1886">
        <f ca="1"/>
        <v>12086.7</v>
      </c>
      <c r="G216" s="31">
        <f t="shared" ca="1" si="20"/>
        <v>1.3857316612842396E-2</v>
      </c>
      <c r="I216" vm="1887">
        <f ca="1"/>
        <v>43843</v>
      </c>
      <c r="J216" vm="1888">
        <f ca="1"/>
        <v>1831.2</v>
      </c>
      <c r="K216" s="31">
        <f t="shared" ca="1" si="21"/>
        <v>2.2417017950364437E-2</v>
      </c>
      <c r="M216" vm="1887">
        <f ca="1"/>
        <v>43843</v>
      </c>
      <c r="N216" vm="1889">
        <f ca="1"/>
        <v>469.37310000000002</v>
      </c>
      <c r="O216" s="31">
        <f t="shared" ca="1" si="22"/>
        <v>9.9990250912453726E-2</v>
      </c>
      <c r="Q216" vm="1887">
        <f ca="1"/>
        <v>43843</v>
      </c>
      <c r="R216" vm="1890">
        <f ca="1"/>
        <v>342.20949999999999</v>
      </c>
      <c r="S216" s="31">
        <f t="shared" ca="1" si="23"/>
        <v>1.7550928169797197E-2</v>
      </c>
      <c r="U216" vm="1848">
        <f ca="1"/>
        <v>43808</v>
      </c>
      <c r="V216" vm="1891">
        <f ca="1"/>
        <v>1877.7871</v>
      </c>
      <c r="W216" s="31">
        <f t="shared" ca="1" si="24"/>
        <v>2.3237034612764385E-2</v>
      </c>
      <c r="Y216" vm="1892">
        <f ca="1"/>
        <v>45705</v>
      </c>
      <c r="Z216" vm="1893">
        <f ca="1"/>
        <v>1078.1500000000001</v>
      </c>
      <c r="AA216" s="31">
        <f t="shared" ca="1" si="25"/>
        <v>-6.9997697444161844E-3</v>
      </c>
      <c r="AE216" s="31"/>
    </row>
    <row r="217" spans="5:31" x14ac:dyDescent="0.35">
      <c r="E217" vm="1856">
        <f ca="1"/>
        <v>43815</v>
      </c>
      <c r="F217" vm="1894">
        <f ca="1"/>
        <v>12271.8</v>
      </c>
      <c r="G217" s="31">
        <f t="shared" ca="1" si="20"/>
        <v>1.5314353793839386E-2</v>
      </c>
      <c r="I217" vm="1895">
        <f ca="1"/>
        <v>43850</v>
      </c>
      <c r="J217" vm="1896">
        <f ca="1"/>
        <v>1786.1</v>
      </c>
      <c r="K217" s="31">
        <f t="shared" ca="1" si="21"/>
        <v>-2.4628658802970826E-2</v>
      </c>
      <c r="M217" vm="1895">
        <f ca="1"/>
        <v>43850</v>
      </c>
      <c r="N217" vm="1897">
        <f ca="1"/>
        <v>466.41480000000001</v>
      </c>
      <c r="O217" s="31">
        <f t="shared" ca="1" si="22"/>
        <v>-6.3026619974599907E-3</v>
      </c>
      <c r="Q217" vm="1895">
        <f ca="1"/>
        <v>43850</v>
      </c>
      <c r="R217" vm="1898">
        <f ca="1"/>
        <v>346.15550000000002</v>
      </c>
      <c r="S217" s="31">
        <f t="shared" ca="1" si="23"/>
        <v>1.1530948147260744E-2</v>
      </c>
      <c r="U217" vm="1856">
        <f ca="1"/>
        <v>43815</v>
      </c>
      <c r="V217" vm="1899">
        <f ca="1"/>
        <v>1863.2855</v>
      </c>
      <c r="W217" s="31">
        <f t="shared" ca="1" si="24"/>
        <v>-7.7227072227730176E-3</v>
      </c>
      <c r="Y217" vm="1900">
        <f ca="1"/>
        <v>45712</v>
      </c>
      <c r="Z217" vm="1901">
        <f ca="1"/>
        <v>1019.85</v>
      </c>
      <c r="AA217" s="31">
        <f t="shared" ca="1" si="25"/>
        <v>-5.4074108426471312E-2</v>
      </c>
      <c r="AE217" s="31"/>
    </row>
    <row r="218" spans="5:31" x14ac:dyDescent="0.35">
      <c r="E218" vm="1864">
        <f ca="1"/>
        <v>43822</v>
      </c>
      <c r="F218" vm="1902">
        <f ca="1"/>
        <v>12245.8</v>
      </c>
      <c r="G218" s="31">
        <f t="shared" ca="1" si="20"/>
        <v>-2.1186785964568688E-3</v>
      </c>
      <c r="I218" vm="1903">
        <f ca="1"/>
        <v>43857</v>
      </c>
      <c r="J218" vm="1904">
        <f ca="1"/>
        <v>1756.4</v>
      </c>
      <c r="K218" s="31">
        <f t="shared" ca="1" si="21"/>
        <v>-1.6628408263814953E-2</v>
      </c>
      <c r="M218" vm="1903">
        <f ca="1"/>
        <v>43857</v>
      </c>
      <c r="N218" vm="1905">
        <f ca="1"/>
        <v>457.16480000000001</v>
      </c>
      <c r="O218" s="31">
        <f t="shared" ca="1" si="22"/>
        <v>-1.9832132256523582E-2</v>
      </c>
      <c r="Q218" vm="1903">
        <f ca="1"/>
        <v>43857</v>
      </c>
      <c r="R218" vm="1906">
        <f ca="1"/>
        <v>328.28230000000002</v>
      </c>
      <c r="S218" s="31">
        <f t="shared" ca="1" si="23"/>
        <v>-5.1633442195776147E-2</v>
      </c>
      <c r="U218" vm="1864">
        <f ca="1"/>
        <v>43822</v>
      </c>
      <c r="V218" vm="1907">
        <f ca="1"/>
        <v>1858.3081</v>
      </c>
      <c r="W218" s="31">
        <f t="shared" ca="1" si="24"/>
        <v>-2.6713029216403061E-3</v>
      </c>
      <c r="Y218" vm="1908">
        <f ca="1"/>
        <v>45719</v>
      </c>
      <c r="Z218" vm="1909">
        <f ca="1"/>
        <v>1063.5</v>
      </c>
      <c r="AA218" s="31">
        <f t="shared" ca="1" si="25"/>
        <v>4.2800411825268503E-2</v>
      </c>
      <c r="AE218" s="31"/>
    </row>
    <row r="219" spans="5:31" x14ac:dyDescent="0.35">
      <c r="E219" vm="1871">
        <f ca="1"/>
        <v>43829</v>
      </c>
      <c r="F219" vm="1910">
        <f ca="1"/>
        <v>12226.65</v>
      </c>
      <c r="G219" s="31">
        <f t="shared" ca="1" si="20"/>
        <v>-1.5638014666252698E-3</v>
      </c>
      <c r="I219" vm="1911">
        <f ca="1"/>
        <v>43864</v>
      </c>
      <c r="J219" vm="1912">
        <f ca="1"/>
        <v>1857.55</v>
      </c>
      <c r="K219" s="31">
        <f t="shared" ca="1" si="21"/>
        <v>5.7589387383284008E-2</v>
      </c>
      <c r="M219" vm="1911">
        <f ca="1"/>
        <v>43864</v>
      </c>
      <c r="N219" vm="1913">
        <f ca="1"/>
        <v>475.70639999999997</v>
      </c>
      <c r="O219" s="31">
        <f t="shared" ca="1" si="22"/>
        <v>4.0557803225444999E-2</v>
      </c>
      <c r="Q219" vm="1911">
        <f ca="1"/>
        <v>43864</v>
      </c>
      <c r="R219" vm="1914">
        <f ca="1"/>
        <v>337.9982</v>
      </c>
      <c r="S219" s="31">
        <f t="shared" ca="1" si="23"/>
        <v>2.959617378091961E-2</v>
      </c>
      <c r="U219" vm="1871">
        <f ca="1"/>
        <v>43829</v>
      </c>
      <c r="V219" vm="1915">
        <f ca="1"/>
        <v>1897.6968999999999</v>
      </c>
      <c r="W219" s="31">
        <f t="shared" ca="1" si="24"/>
        <v>2.1196054626248406E-2</v>
      </c>
      <c r="Y219" vm="1916">
        <f ca="1"/>
        <v>45726</v>
      </c>
      <c r="Z219" vm="1917">
        <f ca="1"/>
        <v>990.25</v>
      </c>
      <c r="AA219" s="31">
        <f t="shared" ca="1" si="25"/>
        <v>-6.8876351669017399E-2</v>
      </c>
      <c r="AE219" s="31"/>
    </row>
    <row r="220" spans="5:31" x14ac:dyDescent="0.35">
      <c r="E220" vm="1879">
        <f ca="1"/>
        <v>43836</v>
      </c>
      <c r="F220" vm="1918">
        <f ca="1"/>
        <v>12256.8</v>
      </c>
      <c r="G220" s="31">
        <f t="shared" ca="1" si="20"/>
        <v>2.4659248444995896E-3</v>
      </c>
      <c r="I220" vm="1919">
        <f ca="1"/>
        <v>43871</v>
      </c>
      <c r="J220" vm="1920">
        <f ca="1"/>
        <v>1877.2</v>
      </c>
      <c r="K220" s="31">
        <f t="shared" ca="1" si="21"/>
        <v>1.0578450109014703E-2</v>
      </c>
      <c r="M220" vm="1919">
        <f ca="1"/>
        <v>43871</v>
      </c>
      <c r="N220" vm="1921">
        <f ca="1"/>
        <v>482.99810000000002</v>
      </c>
      <c r="O220" s="31">
        <f t="shared" ca="1" si="22"/>
        <v>1.5328151986183203E-2</v>
      </c>
      <c r="Q220" vm="1919">
        <f ca="1"/>
        <v>43871</v>
      </c>
      <c r="R220" vm="987">
        <f ca="1"/>
        <v>332.02940000000001</v>
      </c>
      <c r="S220" s="31">
        <f t="shared" ca="1" si="23"/>
        <v>-1.7659265641059574E-2</v>
      </c>
      <c r="U220" vm="1879">
        <f ca="1"/>
        <v>43836</v>
      </c>
      <c r="V220" vm="1922">
        <f ca="1"/>
        <v>1891.14</v>
      </c>
      <c r="W220" s="31">
        <f t="shared" ca="1" si="24"/>
        <v>-3.4551882336951723E-3</v>
      </c>
      <c r="Y220" vm="1923">
        <f ca="1"/>
        <v>45733</v>
      </c>
      <c r="Z220" vm="1924">
        <f ca="1"/>
        <v>994.45</v>
      </c>
      <c r="AA220" s="31">
        <f t="shared" ca="1" si="25"/>
        <v>4.2413531936380533E-3</v>
      </c>
      <c r="AE220" s="31"/>
    </row>
    <row r="221" spans="5:31" x14ac:dyDescent="0.35">
      <c r="E221" vm="1887">
        <f ca="1"/>
        <v>43843</v>
      </c>
      <c r="F221" vm="1925">
        <f ca="1"/>
        <v>12352.35</v>
      </c>
      <c r="G221" s="31">
        <f t="shared" ca="1" si="20"/>
        <v>7.7956726062269333E-3</v>
      </c>
      <c r="I221" vm="1926">
        <f ca="1"/>
        <v>43878</v>
      </c>
      <c r="J221" vm="1927">
        <f ca="1"/>
        <v>1842.85</v>
      </c>
      <c r="K221" s="31">
        <f t="shared" ca="1" si="21"/>
        <v>-1.8298529725122581E-2</v>
      </c>
      <c r="M221" vm="1926">
        <f ca="1"/>
        <v>43878</v>
      </c>
      <c r="N221" vm="1928">
        <f ca="1"/>
        <v>477.16480000000001</v>
      </c>
      <c r="O221" s="31">
        <f t="shared" ca="1" si="22"/>
        <v>-1.2077273181819947E-2</v>
      </c>
      <c r="Q221" vm="1926">
        <f ca="1"/>
        <v>43878</v>
      </c>
      <c r="R221" vm="1929">
        <f ca="1"/>
        <v>334.81479999999999</v>
      </c>
      <c r="S221" s="31">
        <f t="shared" ca="1" si="23"/>
        <v>8.3890161533888286E-3</v>
      </c>
      <c r="U221" vm="1887">
        <f ca="1"/>
        <v>43843</v>
      </c>
      <c r="V221" vm="1930">
        <f ca="1"/>
        <v>1957.5219</v>
      </c>
      <c r="W221" s="31">
        <f t="shared" ca="1" si="24"/>
        <v>3.5101526063644028E-2</v>
      </c>
      <c r="Y221" vm="1931">
        <f ca="1"/>
        <v>45740</v>
      </c>
      <c r="Z221" vm="1932">
        <f ca="1"/>
        <v>942.7</v>
      </c>
      <c r="AA221" s="31">
        <f t="shared" ca="1" si="25"/>
        <v>-5.2038815425612173E-2</v>
      </c>
      <c r="AE221" s="31"/>
    </row>
    <row r="222" spans="5:31" x14ac:dyDescent="0.35">
      <c r="E222" vm="1895">
        <f ca="1"/>
        <v>43850</v>
      </c>
      <c r="F222" vm="1933">
        <f ca="1"/>
        <v>12248.25</v>
      </c>
      <c r="G222" s="31">
        <f t="shared" ca="1" si="20"/>
        <v>-8.4275461754241832E-3</v>
      </c>
      <c r="I222" vm="1934">
        <f ca="1"/>
        <v>43885</v>
      </c>
      <c r="J222" vm="1935">
        <f ca="1"/>
        <v>1798.2</v>
      </c>
      <c r="K222" s="31">
        <f t="shared" ca="1" si="21"/>
        <v>-2.4228776080527425E-2</v>
      </c>
      <c r="M222" vm="1934">
        <f ca="1"/>
        <v>43885</v>
      </c>
      <c r="N222" vm="1936">
        <f ca="1"/>
        <v>471.41480000000001</v>
      </c>
      <c r="O222" s="31">
        <f t="shared" ca="1" si="22"/>
        <v>-1.2050344032082827E-2</v>
      </c>
      <c r="Q222" vm="1934">
        <f ca="1"/>
        <v>43885</v>
      </c>
      <c r="R222" vm="1937">
        <f ca="1"/>
        <v>331.76409999999998</v>
      </c>
      <c r="S222" s="31">
        <f t="shared" ca="1" si="23"/>
        <v>-9.1116043854692075E-3</v>
      </c>
      <c r="U222" vm="1895">
        <f ca="1"/>
        <v>43850</v>
      </c>
      <c r="V222" vm="1938">
        <f ca="1"/>
        <v>1923.972</v>
      </c>
      <c r="W222" s="31">
        <f t="shared" ca="1" si="24"/>
        <v>-1.713896534184367E-2</v>
      </c>
      <c r="Y222" vm="1119">
        <f ca="1"/>
        <v>45748</v>
      </c>
      <c r="Z222" vm="1939">
        <f ca="1"/>
        <v>963.2</v>
      </c>
      <c r="AA222" s="31">
        <f t="shared" ca="1" si="25"/>
        <v>2.1746048583854982E-2</v>
      </c>
      <c r="AE222" s="31"/>
    </row>
    <row r="223" spans="5:31" x14ac:dyDescent="0.35">
      <c r="E223" vm="1903">
        <f ca="1"/>
        <v>43857</v>
      </c>
      <c r="F223" vm="1823">
        <f ca="1"/>
        <v>11661.85</v>
      </c>
      <c r="G223" s="31">
        <f t="shared" ca="1" si="20"/>
        <v>-4.7876227216132938E-2</v>
      </c>
      <c r="I223" vm="1940">
        <f ca="1"/>
        <v>43892</v>
      </c>
      <c r="J223" vm="1941">
        <f ca="1"/>
        <v>1878.5</v>
      </c>
      <c r="K223" s="31">
        <f t="shared" ca="1" si="21"/>
        <v>4.4655766877989E-2</v>
      </c>
      <c r="M223" vm="1940">
        <f ca="1"/>
        <v>43892</v>
      </c>
      <c r="N223" vm="1942">
        <f ca="1"/>
        <v>445.66489999999999</v>
      </c>
      <c r="O223" s="31">
        <f t="shared" ca="1" si="22"/>
        <v>-5.4622595641884875E-2</v>
      </c>
      <c r="Q223" vm="1940">
        <f ca="1"/>
        <v>43892</v>
      </c>
      <c r="R223" vm="1943">
        <f ca="1"/>
        <v>319.09710000000001</v>
      </c>
      <c r="S223" s="31">
        <f t="shared" ca="1" si="23"/>
        <v>-3.8180743486109447E-2</v>
      </c>
      <c r="U223" vm="1903">
        <f ca="1"/>
        <v>43857</v>
      </c>
      <c r="V223" vm="1944">
        <f ca="1"/>
        <v>1942.3981000000001</v>
      </c>
      <c r="W223" s="31">
        <f t="shared" ca="1" si="24"/>
        <v>9.577114427860689E-3</v>
      </c>
      <c r="Y223" vm="1945">
        <f ca="1"/>
        <v>45754</v>
      </c>
      <c r="Z223" vm="1946">
        <f ca="1"/>
        <v>985.7</v>
      </c>
      <c r="AA223" s="31">
        <f t="shared" ca="1" si="25"/>
        <v>2.3359634551495034E-2</v>
      </c>
      <c r="AE223" s="31"/>
    </row>
    <row r="224" spans="5:31" x14ac:dyDescent="0.35">
      <c r="E224" vm="1911">
        <f ca="1"/>
        <v>43864</v>
      </c>
      <c r="F224" vm="1947">
        <f ca="1"/>
        <v>12098.35</v>
      </c>
      <c r="G224" s="31">
        <f t="shared" ca="1" si="20"/>
        <v>3.7429738849324989E-2</v>
      </c>
      <c r="I224" vm="1948">
        <f ca="1"/>
        <v>43899</v>
      </c>
      <c r="J224" vm="1949">
        <f ca="1"/>
        <v>1797.6</v>
      </c>
      <c r="K224" s="31">
        <f t="shared" ca="1" si="21"/>
        <v>-4.30662762842694E-2</v>
      </c>
      <c r="M224" vm="1948">
        <f ca="1"/>
        <v>43899</v>
      </c>
      <c r="N224" vm="1950">
        <f ca="1"/>
        <v>381.99849999999998</v>
      </c>
      <c r="O224" s="31">
        <f t="shared" ca="1" si="22"/>
        <v>-0.14285711080230912</v>
      </c>
      <c r="Q224" vm="1948">
        <f ca="1"/>
        <v>43899</v>
      </c>
      <c r="R224" vm="1951">
        <f ca="1"/>
        <v>300.42809999999997</v>
      </c>
      <c r="S224" s="31">
        <f t="shared" ca="1" si="23"/>
        <v>-5.8505702496199574E-2</v>
      </c>
      <c r="U224" vm="1911">
        <f ca="1"/>
        <v>43864</v>
      </c>
      <c r="V224" vm="1952">
        <f ca="1"/>
        <v>1991.9811</v>
      </c>
      <c r="W224" s="31">
        <f t="shared" ca="1" si="24"/>
        <v>2.5526693009018109E-2</v>
      </c>
      <c r="Y224" vm="1953">
        <f ca="1"/>
        <v>45762</v>
      </c>
      <c r="Z224" vm="1954">
        <f ca="1"/>
        <v>1017.45</v>
      </c>
      <c r="AA224" s="31">
        <f t="shared" ca="1" si="25"/>
        <v>3.2210611747996332E-2</v>
      </c>
      <c r="AE224" s="31"/>
    </row>
    <row r="225" spans="5:31" x14ac:dyDescent="0.35">
      <c r="E225" vm="1919">
        <f ca="1"/>
        <v>43871</v>
      </c>
      <c r="F225" vm="1955">
        <f ca="1"/>
        <v>12113.45</v>
      </c>
      <c r="G225" s="31">
        <f t="shared" ca="1" si="20"/>
        <v>1.2481040803085097E-3</v>
      </c>
      <c r="I225" vm="1956">
        <f ca="1"/>
        <v>43906</v>
      </c>
      <c r="J225" vm="1957">
        <f ca="1"/>
        <v>1745.85</v>
      </c>
      <c r="K225" s="31">
        <f t="shared" ca="1" si="21"/>
        <v>-2.8788384512683618E-2</v>
      </c>
      <c r="M225" vm="1956">
        <f ca="1"/>
        <v>43906</v>
      </c>
      <c r="N225" vm="1958">
        <f ca="1"/>
        <v>376.79020000000003</v>
      </c>
      <c r="O225" s="31">
        <f t="shared" ca="1" si="22"/>
        <v>-1.363434673172792E-2</v>
      </c>
      <c r="Q225" vm="1956">
        <f ca="1"/>
        <v>43906</v>
      </c>
      <c r="R225" vm="1959">
        <f ca="1"/>
        <v>245.61490000000001</v>
      </c>
      <c r="S225" s="31">
        <f t="shared" ca="1" si="23"/>
        <v>-0.18245031007419066</v>
      </c>
      <c r="U225" vm="1919">
        <f ca="1"/>
        <v>43871</v>
      </c>
      <c r="V225" vm="1960">
        <f ca="1"/>
        <v>2278.9018000000001</v>
      </c>
      <c r="W225" s="31">
        <f t="shared" ca="1" si="24"/>
        <v>0.14403786260823459</v>
      </c>
      <c r="Y225" vm="1961">
        <f ca="1"/>
        <v>45768</v>
      </c>
      <c r="Z225" vm="1962">
        <f ca="1"/>
        <v>1005.55</v>
      </c>
      <c r="AA225" s="31">
        <f t="shared" ca="1" si="25"/>
        <v>-1.1695906432748648E-2</v>
      </c>
      <c r="AE225" s="31"/>
    </row>
    <row r="226" spans="5:31" x14ac:dyDescent="0.35">
      <c r="E226" vm="1926">
        <f ca="1"/>
        <v>43878</v>
      </c>
      <c r="F226" vm="1963">
        <f ca="1"/>
        <v>12080.85</v>
      </c>
      <c r="G226" s="31">
        <f t="shared" ca="1" si="20"/>
        <v>-2.6912233921797535E-3</v>
      </c>
      <c r="I226" vm="1964">
        <f ca="1"/>
        <v>43913</v>
      </c>
      <c r="J226" vm="1965">
        <f ca="1"/>
        <v>1606.2</v>
      </c>
      <c r="K226" s="31">
        <f t="shared" ca="1" si="21"/>
        <v>-7.9989689835896494E-2</v>
      </c>
      <c r="M226" vm="1964">
        <f ca="1"/>
        <v>43913</v>
      </c>
      <c r="N226" vm="1966">
        <f ca="1"/>
        <v>400.9151</v>
      </c>
      <c r="O226" s="31">
        <f t="shared" ca="1" si="22"/>
        <v>6.4027408356162052E-2</v>
      </c>
      <c r="Q226" vm="1964">
        <f ca="1"/>
        <v>43913</v>
      </c>
      <c r="R226" vm="1967">
        <f ca="1"/>
        <v>237.78919999999999</v>
      </c>
      <c r="S226" s="31">
        <f t="shared" ca="1" si="23"/>
        <v>-3.1861666372846376E-2</v>
      </c>
      <c r="U226" vm="1926">
        <f ca="1"/>
        <v>43878</v>
      </c>
      <c r="V226" vm="1968">
        <f ca="1"/>
        <v>2312.3559</v>
      </c>
      <c r="W226" s="31">
        <f t="shared" ca="1" si="24"/>
        <v>1.467992170614818E-2</v>
      </c>
      <c r="Y226" vm="1969">
        <f ca="1"/>
        <v>45775</v>
      </c>
      <c r="Z226" vm="1970">
        <f ca="1"/>
        <v>988.4</v>
      </c>
      <c r="AA226" s="31">
        <f t="shared" ca="1" si="25"/>
        <v>-1.7055342847198007E-2</v>
      </c>
      <c r="AE226" s="31"/>
    </row>
    <row r="227" spans="5:31" x14ac:dyDescent="0.35">
      <c r="E227" vm="1934">
        <f ca="1"/>
        <v>43885</v>
      </c>
      <c r="F227" vm="512">
        <f ca="1"/>
        <v>11201.75</v>
      </c>
      <c r="G227" s="31">
        <f t="shared" ca="1" si="20"/>
        <v>-7.2768058538927316E-2</v>
      </c>
      <c r="I227" vm="1971">
        <f ca="1"/>
        <v>43920</v>
      </c>
      <c r="J227" vm="1972">
        <f ca="1"/>
        <v>1521.3</v>
      </c>
      <c r="K227" s="31">
        <f t="shared" ca="1" si="21"/>
        <v>-5.2857676503548778E-2</v>
      </c>
      <c r="M227" vm="1971">
        <f ca="1"/>
        <v>43920</v>
      </c>
      <c r="N227" vm="1973">
        <f ca="1"/>
        <v>373.99849999999998</v>
      </c>
      <c r="O227" s="31">
        <f t="shared" ca="1" si="22"/>
        <v>-6.7137905257247721E-2</v>
      </c>
      <c r="Q227" vm="1971">
        <f ca="1"/>
        <v>43920</v>
      </c>
      <c r="R227" vm="1974">
        <f ca="1"/>
        <v>249.6935</v>
      </c>
      <c r="S227" s="31">
        <f t="shared" ca="1" si="23"/>
        <v>5.0062408217025789E-2</v>
      </c>
      <c r="U227" vm="1934">
        <f ca="1"/>
        <v>43885</v>
      </c>
      <c r="V227" vm="1975">
        <f ca="1"/>
        <v>2249.9465</v>
      </c>
      <c r="W227" s="31">
        <f t="shared" ca="1" si="24"/>
        <v>-2.6989530461119737E-2</v>
      </c>
      <c r="Y227" vm="1976">
        <f ca="1"/>
        <v>45782</v>
      </c>
      <c r="Z227" vm="1977">
        <f ca="1"/>
        <v>950.35</v>
      </c>
      <c r="AA227" s="31">
        <f t="shared" ca="1" si="25"/>
        <v>-3.8496560097126653E-2</v>
      </c>
      <c r="AE227" s="31"/>
    </row>
    <row r="228" spans="5:31" x14ac:dyDescent="0.35">
      <c r="E228" vm="1940">
        <f ca="1"/>
        <v>43892</v>
      </c>
      <c r="F228" vm="1978">
        <f ca="1"/>
        <v>10989.45</v>
      </c>
      <c r="G228" s="31">
        <f t="shared" ca="1" si="20"/>
        <v>-1.8952395831008495E-2</v>
      </c>
      <c r="I228" vm="1979">
        <f ca="1"/>
        <v>43928</v>
      </c>
      <c r="J228" vm="1980">
        <f ca="1"/>
        <v>1652.45</v>
      </c>
      <c r="K228" s="31">
        <f t="shared" ca="1" si="21"/>
        <v>8.6209163215670959E-2</v>
      </c>
      <c r="M228" vm="1979">
        <f ca="1"/>
        <v>43928</v>
      </c>
      <c r="N228" vm="1981">
        <f ca="1"/>
        <v>395.5401</v>
      </c>
      <c r="O228" s="31">
        <f t="shared" ca="1" si="22"/>
        <v>5.759809197095711E-2</v>
      </c>
      <c r="Q228" vm="1979">
        <f ca="1"/>
        <v>43928</v>
      </c>
      <c r="R228" vm="1982">
        <f ca="1"/>
        <v>251.2852</v>
      </c>
      <c r="S228" s="31">
        <f t="shared" ca="1" si="23"/>
        <v>6.3746152783312748E-3</v>
      </c>
      <c r="U228" vm="1940">
        <f ca="1"/>
        <v>43892</v>
      </c>
      <c r="V228" vm="1983">
        <f ca="1"/>
        <v>2337.4344999999998</v>
      </c>
      <c r="W228" s="31">
        <f t="shared" ca="1" si="24"/>
        <v>3.8884480142083344E-2</v>
      </c>
      <c r="Y228" vm="1984">
        <f ca="1"/>
        <v>45789</v>
      </c>
      <c r="Z228" vm="1985">
        <f ca="1"/>
        <v>1028.2</v>
      </c>
      <c r="AA228" s="31">
        <f t="shared" ca="1" si="25"/>
        <v>8.1917188404272201E-2</v>
      </c>
      <c r="AE228" s="31"/>
    </row>
    <row r="229" spans="5:31" x14ac:dyDescent="0.35">
      <c r="E229" vm="1948">
        <f ca="1"/>
        <v>43899</v>
      </c>
      <c r="F229" vm="1986">
        <f ca="1"/>
        <v>9955.2000000000007</v>
      </c>
      <c r="G229" s="31">
        <f t="shared" ca="1" si="20"/>
        <v>-9.4112990186042023E-2</v>
      </c>
      <c r="I229" vm="1987">
        <f ca="1"/>
        <v>43934</v>
      </c>
      <c r="J229" vm="1988">
        <f ca="1"/>
        <v>1754.6</v>
      </c>
      <c r="K229" s="31">
        <f t="shared" ca="1" si="21"/>
        <v>6.1817301582498541E-2</v>
      </c>
      <c r="M229" vm="1987">
        <f ca="1"/>
        <v>43934</v>
      </c>
      <c r="N229" vm="1989">
        <f ca="1"/>
        <v>430.12329999999997</v>
      </c>
      <c r="O229" s="31">
        <f t="shared" ca="1" si="22"/>
        <v>8.7432854469116972E-2</v>
      </c>
      <c r="Q229" vm="1987">
        <f ca="1"/>
        <v>43934</v>
      </c>
      <c r="R229" vm="1990">
        <f ca="1"/>
        <v>251.74940000000001</v>
      </c>
      <c r="S229" s="31">
        <f t="shared" ca="1" si="23"/>
        <v>1.8473033827699492E-3</v>
      </c>
      <c r="U229" vm="1948">
        <f ca="1"/>
        <v>43899</v>
      </c>
      <c r="V229" vm="1991">
        <f ca="1"/>
        <v>2275.0729999999999</v>
      </c>
      <c r="W229" s="31">
        <f t="shared" ca="1" si="24"/>
        <v>-2.6679464173220646E-2</v>
      </c>
      <c r="Y229" vm="1992">
        <f ca="1"/>
        <v>45796</v>
      </c>
      <c r="Z229" vm="1993">
        <f ca="1"/>
        <v>1031.8</v>
      </c>
      <c r="AA229" s="31">
        <f t="shared" ca="1" si="25"/>
        <v>3.501264345457944E-3</v>
      </c>
      <c r="AE229" s="31"/>
    </row>
    <row r="230" spans="5:31" x14ac:dyDescent="0.35">
      <c r="E230" vm="1956">
        <f ca="1"/>
        <v>43906</v>
      </c>
      <c r="F230" vm="1994">
        <f ca="1"/>
        <v>8745.4500000000007</v>
      </c>
      <c r="G230" s="31">
        <f t="shared" ca="1" si="20"/>
        <v>-0.12151940694310515</v>
      </c>
      <c r="I230" vm="1995">
        <f ca="1"/>
        <v>43941</v>
      </c>
      <c r="J230" vm="1996">
        <f ca="1"/>
        <v>1827.4</v>
      </c>
      <c r="K230" s="31">
        <f t="shared" ca="1" si="21"/>
        <v>4.1490938105551267E-2</v>
      </c>
      <c r="M230" vm="1995">
        <f ca="1"/>
        <v>43941</v>
      </c>
      <c r="N230" vm="1997">
        <f ca="1"/>
        <v>433.08159999999998</v>
      </c>
      <c r="O230" s="31">
        <f t="shared" ca="1" si="22"/>
        <v>6.8777952740528558E-3</v>
      </c>
      <c r="Q230" vm="1995">
        <f ca="1"/>
        <v>43941</v>
      </c>
      <c r="R230" vm="1998">
        <f ca="1"/>
        <v>261.36579999999998</v>
      </c>
      <c r="S230" s="31">
        <f t="shared" ca="1" si="23"/>
        <v>3.81983035510709E-2</v>
      </c>
      <c r="U230" vm="1956">
        <f ca="1"/>
        <v>43906</v>
      </c>
      <c r="V230" vm="1999">
        <f ca="1"/>
        <v>2052.5239999999999</v>
      </c>
      <c r="W230" s="31">
        <f t="shared" ca="1" si="24"/>
        <v>-9.7820597405006371E-2</v>
      </c>
      <c r="Y230" vm="2000">
        <f ca="1"/>
        <v>45803</v>
      </c>
      <c r="Z230" vm="2001">
        <f ca="1"/>
        <v>1079.45</v>
      </c>
      <c r="AA230" s="31">
        <f t="shared" ca="1" si="25"/>
        <v>4.6181430509788735E-2</v>
      </c>
      <c r="AE230" s="31"/>
    </row>
    <row r="231" spans="5:31" x14ac:dyDescent="0.35">
      <c r="E231" vm="1964">
        <f ca="1"/>
        <v>43913</v>
      </c>
      <c r="F231" vm="2002">
        <f ca="1"/>
        <v>8660.25</v>
      </c>
      <c r="G231" s="31">
        <f t="shared" ca="1" si="20"/>
        <v>-9.7422088057219636E-3</v>
      </c>
      <c r="I231" vm="2003">
        <f ca="1"/>
        <v>43948</v>
      </c>
      <c r="J231" vm="2004">
        <f ca="1"/>
        <v>1760.05</v>
      </c>
      <c r="K231" s="31">
        <f t="shared" ca="1" si="21"/>
        <v>-3.685564189558943E-2</v>
      </c>
      <c r="M231" vm="2003">
        <f ca="1"/>
        <v>43948</v>
      </c>
      <c r="N231" vm="1802">
        <f ca="1"/>
        <v>423.83159999999998</v>
      </c>
      <c r="O231" s="31">
        <f t="shared" ca="1" si="22"/>
        <v>-2.1358561527434983E-2</v>
      </c>
      <c r="Q231" vm="2003">
        <f ca="1"/>
        <v>43948</v>
      </c>
      <c r="R231" vm="2005">
        <f ca="1"/>
        <v>274.0992</v>
      </c>
      <c r="S231" s="31">
        <f t="shared" ca="1" si="23"/>
        <v>4.8718692346129577E-2</v>
      </c>
      <c r="U231" vm="1964">
        <f ca="1"/>
        <v>43913</v>
      </c>
      <c r="V231" vm="2006">
        <f ca="1"/>
        <v>2024.7652</v>
      </c>
      <c r="W231" s="31">
        <f t="shared" ca="1" si="24"/>
        <v>-1.3524226756909896E-2</v>
      </c>
      <c r="Y231" vm="2007">
        <f ca="1"/>
        <v>45810</v>
      </c>
      <c r="Z231" vm="2008">
        <f ca="1"/>
        <v>1074.9000000000001</v>
      </c>
      <c r="AA231" s="31">
        <f t="shared" ca="1" si="25"/>
        <v>-4.2151095465282618E-3</v>
      </c>
      <c r="AE231" s="31"/>
    </row>
    <row r="232" spans="5:31" x14ac:dyDescent="0.35">
      <c r="E232" vm="1971">
        <f ca="1"/>
        <v>43920</v>
      </c>
      <c r="F232" vm="2009">
        <f ca="1"/>
        <v>8083.8</v>
      </c>
      <c r="G232" s="31">
        <f t="shared" ca="1" si="20"/>
        <v>-6.6562743569758331E-2</v>
      </c>
      <c r="I232" vm="2010">
        <f ca="1"/>
        <v>43955</v>
      </c>
      <c r="J232" vm="2011">
        <f ca="1"/>
        <v>1577.9</v>
      </c>
      <c r="K232" s="31">
        <f t="shared" ca="1" si="21"/>
        <v>-0.10349137808584974</v>
      </c>
      <c r="M232" vm="2010">
        <f ca="1"/>
        <v>43955</v>
      </c>
      <c r="N232" vm="2012">
        <f ca="1"/>
        <v>379.16520000000003</v>
      </c>
      <c r="O232" s="31">
        <f t="shared" ca="1" si="22"/>
        <v>-0.10538713960922208</v>
      </c>
      <c r="Q232" vm="2010">
        <f ca="1"/>
        <v>43955</v>
      </c>
      <c r="R232" vm="2013">
        <f ca="1"/>
        <v>238.58500000000001</v>
      </c>
      <c r="S232" s="31">
        <f t="shared" ca="1" si="23"/>
        <v>-0.12956695969926213</v>
      </c>
      <c r="U232" vm="1971">
        <f ca="1"/>
        <v>43920</v>
      </c>
      <c r="V232" vm="2014">
        <f ca="1"/>
        <v>1978.1974</v>
      </c>
      <c r="W232" s="31">
        <f t="shared" ca="1" si="24"/>
        <v>-2.2999111205585732E-2</v>
      </c>
      <c r="Y232" vm="2015">
        <f ca="1"/>
        <v>45817</v>
      </c>
      <c r="Z232" vm="2016">
        <f ca="1"/>
        <v>1094.5999999999999</v>
      </c>
      <c r="AA232" s="31">
        <f t="shared" ca="1" si="25"/>
        <v>1.8327286259186781E-2</v>
      </c>
      <c r="AE232" s="31"/>
    </row>
    <row r="233" spans="5:31" x14ac:dyDescent="0.35">
      <c r="E233" vm="1979">
        <f ca="1"/>
        <v>43928</v>
      </c>
      <c r="F233" vm="2017">
        <f ca="1"/>
        <v>9111.9</v>
      </c>
      <c r="G233" s="31">
        <f t="shared" ca="1" si="20"/>
        <v>0.12718028649892377</v>
      </c>
      <c r="I233" vm="2018">
        <f ca="1"/>
        <v>43962</v>
      </c>
      <c r="J233" vm="2019">
        <f ca="1"/>
        <v>1553.75</v>
      </c>
      <c r="K233" s="31">
        <f t="shared" ca="1" si="21"/>
        <v>-1.5305152417770529E-2</v>
      </c>
      <c r="M233" vm="2018">
        <f ca="1"/>
        <v>43962</v>
      </c>
      <c r="N233" vm="2020">
        <f ca="1"/>
        <v>375.41520000000003</v>
      </c>
      <c r="O233" s="31">
        <f t="shared" ca="1" si="22"/>
        <v>-9.8901481465071273E-3</v>
      </c>
      <c r="Q233" vm="2018">
        <f ca="1"/>
        <v>43962</v>
      </c>
      <c r="R233" vm="2021">
        <f ca="1"/>
        <v>239.81190000000001</v>
      </c>
      <c r="S233" s="31">
        <f t="shared" ca="1" si="23"/>
        <v>5.1424020789236913E-3</v>
      </c>
      <c r="U233" vm="1979">
        <f ca="1"/>
        <v>43928</v>
      </c>
      <c r="V233" vm="2022">
        <f ca="1"/>
        <v>1994.4219000000001</v>
      </c>
      <c r="W233" s="31">
        <f t="shared" ca="1" si="24"/>
        <v>8.2016587424491583E-3</v>
      </c>
      <c r="Y233" vm="2023">
        <f ca="1"/>
        <v>45824</v>
      </c>
      <c r="Z233" vm="2024">
        <f ca="1"/>
        <v>1121</v>
      </c>
      <c r="AA233" s="31">
        <f t="shared" ca="1" si="25"/>
        <v>2.4118399415311575E-2</v>
      </c>
      <c r="AE233" s="31"/>
    </row>
    <row r="234" spans="5:31" x14ac:dyDescent="0.35">
      <c r="E234" vm="1987">
        <f ca="1"/>
        <v>43934</v>
      </c>
      <c r="F234" vm="2025">
        <f ca="1"/>
        <v>9266.75</v>
      </c>
      <c r="G234" s="31">
        <f t="shared" ca="1" si="20"/>
        <v>1.699426025307571E-2</v>
      </c>
      <c r="I234" vm="2026">
        <f ca="1"/>
        <v>43969</v>
      </c>
      <c r="J234" vm="2027">
        <f ca="1"/>
        <v>1617.85</v>
      </c>
      <c r="K234" s="31">
        <f t="shared" ca="1" si="21"/>
        <v>4.1255028157682894E-2</v>
      </c>
      <c r="M234" vm="2026">
        <f ca="1"/>
        <v>43969</v>
      </c>
      <c r="N234" vm="2028">
        <f ca="1"/>
        <v>381.33179999999999</v>
      </c>
      <c r="O234" s="31">
        <f t="shared" ca="1" si="22"/>
        <v>1.5760150361519676E-2</v>
      </c>
      <c r="Q234" vm="2026">
        <f ca="1"/>
        <v>43969</v>
      </c>
      <c r="R234" vm="2029">
        <f ca="1"/>
        <v>234.27420000000001</v>
      </c>
      <c r="S234" s="31">
        <f t="shared" ca="1" si="23"/>
        <v>-2.3091848236055035E-2</v>
      </c>
      <c r="U234" vm="1987">
        <f ca="1"/>
        <v>43934</v>
      </c>
      <c r="V234" vm="2030">
        <f ca="1"/>
        <v>2108.1372999999999</v>
      </c>
      <c r="W234" s="31">
        <f t="shared" ca="1" si="24"/>
        <v>5.7016722489860339E-2</v>
      </c>
      <c r="Y234" vm="2031">
        <f ca="1"/>
        <v>45831</v>
      </c>
      <c r="Z234" vm="2032">
        <f ca="1"/>
        <v>1161.0999999999999</v>
      </c>
      <c r="AA234" s="31">
        <f t="shared" ca="1" si="25"/>
        <v>3.5771632471008008E-2</v>
      </c>
      <c r="AE234" s="31"/>
    </row>
    <row r="235" spans="5:31" x14ac:dyDescent="0.35">
      <c r="E235" vm="1995">
        <f ca="1"/>
        <v>43941</v>
      </c>
      <c r="F235" vm="2033">
        <f ca="1"/>
        <v>9154.4</v>
      </c>
      <c r="G235" s="31">
        <f t="shared" ca="1" si="20"/>
        <v>-1.2123991690722202E-2</v>
      </c>
      <c r="I235" vm="2034">
        <f ca="1"/>
        <v>43977</v>
      </c>
      <c r="J235" vm="2035">
        <f ca="1"/>
        <v>1684.4</v>
      </c>
      <c r="K235" s="31">
        <f t="shared" ca="1" si="21"/>
        <v>4.1134839447414917E-2</v>
      </c>
      <c r="M235" vm="2034">
        <f ca="1"/>
        <v>43977</v>
      </c>
      <c r="N235" vm="1794">
        <f ca="1"/>
        <v>409.9984</v>
      </c>
      <c r="O235" s="31">
        <f t="shared" ca="1" si="22"/>
        <v>7.5174952626557712E-2</v>
      </c>
      <c r="Q235" vm="2034">
        <f ca="1"/>
        <v>43977</v>
      </c>
      <c r="R235" vm="2036">
        <f ca="1"/>
        <v>242.16630000000001</v>
      </c>
      <c r="S235" s="31">
        <f t="shared" ca="1" si="23"/>
        <v>3.3687448297763822E-2</v>
      </c>
      <c r="U235" vm="1995">
        <f ca="1"/>
        <v>43941</v>
      </c>
      <c r="V235" vm="2037">
        <f ca="1"/>
        <v>1904.1101000000001</v>
      </c>
      <c r="W235" s="31">
        <f t="shared" ca="1" si="24"/>
        <v>-9.6780793167503765E-2</v>
      </c>
      <c r="Y235" vm="2038">
        <f ca="1"/>
        <v>45838</v>
      </c>
      <c r="Z235" vm="2039">
        <f ca="1"/>
        <v>1199.5</v>
      </c>
      <c r="AA235" s="31">
        <f t="shared" ca="1" si="25"/>
        <v>3.3072086814228019E-2</v>
      </c>
      <c r="AE235" s="31"/>
    </row>
    <row r="236" spans="5:31" x14ac:dyDescent="0.35">
      <c r="E236" vm="2003">
        <f ca="1"/>
        <v>43948</v>
      </c>
      <c r="F236" vm="532">
        <f ca="1"/>
        <v>9859.9</v>
      </c>
      <c r="G236" s="31">
        <f t="shared" ca="1" si="20"/>
        <v>7.7066765708293294E-2</v>
      </c>
      <c r="I236" vm="551">
        <f ca="1"/>
        <v>43983</v>
      </c>
      <c r="J236" vm="2040">
        <f ca="1"/>
        <v>1638.4</v>
      </c>
      <c r="K236" s="31">
        <f t="shared" ca="1" si="21"/>
        <v>-2.7309427689384935E-2</v>
      </c>
      <c r="M236" vm="551">
        <f ca="1"/>
        <v>43983</v>
      </c>
      <c r="N236" vm="2041">
        <f ca="1"/>
        <v>425.58159999999998</v>
      </c>
      <c r="O236" s="31">
        <f t="shared" ca="1" si="22"/>
        <v>3.800795320176853E-2</v>
      </c>
      <c r="Q236" vm="551">
        <f ca="1"/>
        <v>43983</v>
      </c>
      <c r="R236" vm="2042">
        <f ca="1"/>
        <v>265.0797</v>
      </c>
      <c r="S236" s="31">
        <f t="shared" ca="1" si="23"/>
        <v>9.4618450213758143E-2</v>
      </c>
      <c r="U236" vm="2003">
        <f ca="1"/>
        <v>43948</v>
      </c>
      <c r="V236" vm="2043">
        <f ca="1"/>
        <v>1996.5755999999999</v>
      </c>
      <c r="W236" s="31">
        <f t="shared" ca="1" si="24"/>
        <v>4.8561004954492892E-2</v>
      </c>
      <c r="Y236" vm="2044">
        <f ca="1"/>
        <v>45845</v>
      </c>
      <c r="Z236" vm="2045">
        <f ca="1"/>
        <v>1200.2</v>
      </c>
      <c r="AA236" s="31">
        <f t="shared" ca="1" si="25"/>
        <v>5.8357649020424063E-4</v>
      </c>
      <c r="AE236" s="31"/>
    </row>
    <row r="237" spans="5:31" x14ac:dyDescent="0.35">
      <c r="E237" vm="2010">
        <f ca="1"/>
        <v>43955</v>
      </c>
      <c r="F237" vm="2046">
        <f ca="1"/>
        <v>9251.5</v>
      </c>
      <c r="G237" s="31">
        <f t="shared" ca="1" si="20"/>
        <v>-6.1704479761457987E-2</v>
      </c>
      <c r="I237" vm="2047">
        <f ca="1"/>
        <v>43990</v>
      </c>
      <c r="J237" vm="2048">
        <f ca="1"/>
        <v>1637.95</v>
      </c>
      <c r="K237" s="31">
        <f t="shared" ca="1" si="21"/>
        <v>-2.74658203125E-4</v>
      </c>
      <c r="M237" vm="2047">
        <f ca="1"/>
        <v>43990</v>
      </c>
      <c r="N237" vm="2049">
        <f ca="1"/>
        <v>417.70670000000001</v>
      </c>
      <c r="O237" s="31">
        <f t="shared" ca="1" si="22"/>
        <v>-1.8503854489949734E-2</v>
      </c>
      <c r="Q237" vm="2047">
        <f ca="1"/>
        <v>43990</v>
      </c>
      <c r="R237" vm="2050">
        <f ca="1"/>
        <v>254.40219999999999</v>
      </c>
      <c r="S237" s="31">
        <f t="shared" ca="1" si="23"/>
        <v>-4.0280338328434806E-2</v>
      </c>
      <c r="U237" vm="2010">
        <f ca="1"/>
        <v>43955</v>
      </c>
      <c r="V237" vm="2051">
        <f ca="1"/>
        <v>1847.4439</v>
      </c>
      <c r="W237" s="31">
        <f t="shared" ca="1" si="24"/>
        <v>-7.4693740622694182E-2</v>
      </c>
      <c r="Y237" vm="2052">
        <f ca="1"/>
        <v>45852</v>
      </c>
      <c r="Z237" vm="2053">
        <f ca="1"/>
        <v>1201.0999999999999</v>
      </c>
      <c r="AA237" s="31">
        <f t="shared" ca="1" si="25"/>
        <v>7.4987502082968227E-4</v>
      </c>
      <c r="AE237" s="31"/>
    </row>
    <row r="238" spans="5:31" x14ac:dyDescent="0.35">
      <c r="E238" vm="2018">
        <f ca="1"/>
        <v>43962</v>
      </c>
      <c r="F238" vm="2054">
        <f ca="1"/>
        <v>9136.85</v>
      </c>
      <c r="G238" s="31">
        <f t="shared" ca="1" si="20"/>
        <v>-1.2392584986218425E-2</v>
      </c>
      <c r="I238" vm="2055">
        <f ca="1"/>
        <v>43997</v>
      </c>
      <c r="J238" vm="2056">
        <f ca="1"/>
        <v>1622.25</v>
      </c>
      <c r="K238" s="31">
        <f t="shared" ca="1" si="21"/>
        <v>-9.5851521719222399E-3</v>
      </c>
      <c r="M238" vm="2055">
        <f ca="1"/>
        <v>43997</v>
      </c>
      <c r="N238" vm="2057">
        <f ca="1"/>
        <v>417.29</v>
      </c>
      <c r="O238" s="31">
        <f t="shared" ca="1" si="22"/>
        <v>-9.9758993571319454E-4</v>
      </c>
      <c r="Q238" vm="2055">
        <f ca="1"/>
        <v>43997</v>
      </c>
      <c r="R238" vm="2058">
        <f ca="1"/>
        <v>256.62389999999999</v>
      </c>
      <c r="S238" s="31">
        <f t="shared" ca="1" si="23"/>
        <v>8.733021962860299E-3</v>
      </c>
      <c r="U238" vm="2018">
        <f ca="1"/>
        <v>43962</v>
      </c>
      <c r="V238" vm="2059">
        <f ca="1"/>
        <v>1776.0367000000001</v>
      </c>
      <c r="W238" s="31">
        <f t="shared" ca="1" si="24"/>
        <v>-3.8651890863911964E-2</v>
      </c>
      <c r="Y238" vm="2060">
        <f ca="1"/>
        <v>45859</v>
      </c>
      <c r="Z238" vm="2061">
        <f ca="1"/>
        <v>1140.4000000000001</v>
      </c>
      <c r="AA238" s="31">
        <f t="shared" ca="1" si="25"/>
        <v>-5.0537007742902151E-2</v>
      </c>
      <c r="AE238" s="31"/>
    </row>
    <row r="239" spans="5:31" x14ac:dyDescent="0.35">
      <c r="E239" vm="2026">
        <f ca="1"/>
        <v>43969</v>
      </c>
      <c r="F239" vm="2062">
        <f ca="1"/>
        <v>9039.25</v>
      </c>
      <c r="G239" s="31">
        <f t="shared" ca="1" si="20"/>
        <v>-1.0682018419915007E-2</v>
      </c>
      <c r="I239" vm="2063">
        <f ca="1"/>
        <v>44004</v>
      </c>
      <c r="J239" vm="2064">
        <f ca="1"/>
        <v>1687.35</v>
      </c>
      <c r="K239" s="31">
        <f t="shared" ca="1" si="21"/>
        <v>4.012944983818767E-2</v>
      </c>
      <c r="M239" vm="2063">
        <f ca="1"/>
        <v>44004</v>
      </c>
      <c r="N239" vm="2065">
        <f ca="1"/>
        <v>425.62329999999997</v>
      </c>
      <c r="O239" s="31">
        <f t="shared" ca="1" si="22"/>
        <v>1.9970044812959609E-2</v>
      </c>
      <c r="Q239" vm="2063">
        <f ca="1"/>
        <v>44004</v>
      </c>
      <c r="R239" vm="2066">
        <f ca="1"/>
        <v>304.67250000000001</v>
      </c>
      <c r="S239" s="31">
        <f t="shared" ca="1" si="23"/>
        <v>0.18723353514618091</v>
      </c>
      <c r="U239" vm="2026">
        <f ca="1"/>
        <v>43969</v>
      </c>
      <c r="V239" vm="2067">
        <f ca="1"/>
        <v>1721.5242000000001</v>
      </c>
      <c r="W239" s="31">
        <f t="shared" ca="1" si="24"/>
        <v>-3.0693340965307736E-2</v>
      </c>
      <c r="Y239" vm="2068">
        <f ca="1"/>
        <v>45866</v>
      </c>
      <c r="Z239" vm="2069">
        <f ca="1"/>
        <v>1204.5999999999999</v>
      </c>
      <c r="AA239" s="31">
        <f t="shared" ca="1" si="25"/>
        <v>5.6296036478428402E-2</v>
      </c>
      <c r="AE239" s="31"/>
    </row>
    <row r="240" spans="5:31" x14ac:dyDescent="0.35">
      <c r="E240" vm="2034">
        <f ca="1"/>
        <v>43977</v>
      </c>
      <c r="F240" vm="542">
        <f ca="1"/>
        <v>9580.2999999999993</v>
      </c>
      <c r="G240" s="31">
        <f t="shared" ca="1" si="20"/>
        <v>5.9855629615288786E-2</v>
      </c>
      <c r="I240" vm="2070">
        <f ca="1"/>
        <v>44011</v>
      </c>
      <c r="J240" vm="2071">
        <f ca="1"/>
        <v>1696.1</v>
      </c>
      <c r="K240" s="31">
        <f t="shared" ca="1" si="21"/>
        <v>5.1856461315080704E-3</v>
      </c>
      <c r="M240" vm="2070">
        <f ca="1"/>
        <v>44011</v>
      </c>
      <c r="N240" vm="2072">
        <f ca="1"/>
        <v>419.54</v>
      </c>
      <c r="O240" s="31">
        <f t="shared" ca="1" si="22"/>
        <v>-1.4292685574309405E-2</v>
      </c>
      <c r="Q240" vm="2070">
        <f ca="1"/>
        <v>44011</v>
      </c>
      <c r="R240" vm="2073">
        <f ca="1"/>
        <v>299.00220000000002</v>
      </c>
      <c r="S240" s="31">
        <f t="shared" ca="1" si="23"/>
        <v>-1.8611131624941546E-2</v>
      </c>
      <c r="U240" vm="2034">
        <f ca="1"/>
        <v>43977</v>
      </c>
      <c r="V240" vm="2074">
        <f ca="1"/>
        <v>1798.4830999999999</v>
      </c>
      <c r="W240" s="31">
        <f t="shared" ca="1" si="24"/>
        <v>4.4703931550889475E-2</v>
      </c>
      <c r="Y240" vm="2075">
        <f ca="1"/>
        <v>45873</v>
      </c>
      <c r="Z240" vm="2076">
        <f ca="1"/>
        <v>1152.4000000000001</v>
      </c>
      <c r="AA240" s="31">
        <f t="shared" ca="1" si="25"/>
        <v>-4.3333886767391472E-2</v>
      </c>
      <c r="AE240" s="31"/>
    </row>
    <row r="241" spans="5:31" x14ac:dyDescent="0.35">
      <c r="E241" vm="551">
        <f ca="1"/>
        <v>43983</v>
      </c>
      <c r="F241" vm="2077">
        <f ca="1"/>
        <v>10142.15</v>
      </c>
      <c r="G241" s="31">
        <f t="shared" ca="1" si="20"/>
        <v>5.8646388943978778E-2</v>
      </c>
      <c r="I241" vm="2078">
        <f ca="1"/>
        <v>44018</v>
      </c>
      <c r="J241" vm="2079">
        <f ca="1"/>
        <v>1703.05</v>
      </c>
      <c r="K241" s="31">
        <f t="shared" ca="1" si="21"/>
        <v>4.097635752609019E-3</v>
      </c>
      <c r="M241" vm="2078">
        <f ca="1"/>
        <v>44018</v>
      </c>
      <c r="N241" vm="2080">
        <f ca="1"/>
        <v>415.12329999999997</v>
      </c>
      <c r="O241" s="31">
        <f t="shared" ca="1" si="22"/>
        <v>-1.0527482480812478E-2</v>
      </c>
      <c r="Q241" vm="2078">
        <f ca="1"/>
        <v>44018</v>
      </c>
      <c r="R241" vm="2081">
        <f ca="1"/>
        <v>286.66680000000002</v>
      </c>
      <c r="S241" s="31">
        <f t="shared" ca="1" si="23"/>
        <v>-4.1255214844573063E-2</v>
      </c>
      <c r="U241" vm="551">
        <f ca="1"/>
        <v>43983</v>
      </c>
      <c r="V241" vm="2082">
        <f ca="1"/>
        <v>1815.2340999999999</v>
      </c>
      <c r="W241" s="31">
        <f t="shared" ca="1" si="24"/>
        <v>9.3139601923419857E-3</v>
      </c>
      <c r="Y241" vm="2083">
        <f ca="1"/>
        <v>45880</v>
      </c>
      <c r="Z241" vm="2084">
        <f ca="1"/>
        <v>1108.95</v>
      </c>
      <c r="AA241" s="31">
        <f t="shared" ca="1" si="25"/>
        <v>-3.7703922249219035E-2</v>
      </c>
      <c r="AE241" s="31"/>
    </row>
    <row r="242" spans="5:31" x14ac:dyDescent="0.35">
      <c r="E242" vm="2047">
        <f ca="1"/>
        <v>43990</v>
      </c>
      <c r="F242" vm="2085">
        <f ca="1"/>
        <v>9972.9</v>
      </c>
      <c r="G242" s="31">
        <f t="shared" ca="1" si="20"/>
        <v>-1.6687783162347203E-2</v>
      </c>
      <c r="I242" vm="2086">
        <f ca="1"/>
        <v>44025</v>
      </c>
      <c r="J242" vm="2087">
        <f ca="1"/>
        <v>1717.95</v>
      </c>
      <c r="K242" s="31">
        <f t="shared" ca="1" si="21"/>
        <v>8.7490091306774431E-3</v>
      </c>
      <c r="M242" vm="2086">
        <f ca="1"/>
        <v>44025</v>
      </c>
      <c r="N242" vm="2088">
        <f ca="1"/>
        <v>435.83159999999998</v>
      </c>
      <c r="O242" s="31">
        <f t="shared" ca="1" si="22"/>
        <v>4.9884696908123471E-2</v>
      </c>
      <c r="Q242" vm="2086">
        <f ca="1"/>
        <v>44025</v>
      </c>
      <c r="R242" vm="2089">
        <f ca="1"/>
        <v>298.339</v>
      </c>
      <c r="S242" s="31">
        <f t="shared" ca="1" si="23"/>
        <v>4.071695780606599E-2</v>
      </c>
      <c r="U242" vm="2047">
        <f ca="1"/>
        <v>43990</v>
      </c>
      <c r="V242" vm="2090">
        <f ca="1"/>
        <v>1798.6267</v>
      </c>
      <c r="W242" s="31">
        <f t="shared" ca="1" si="24"/>
        <v>-9.1489026126161388E-3</v>
      </c>
      <c r="AA242" s="31"/>
      <c r="AE242" s="31"/>
    </row>
    <row r="243" spans="5:31" x14ac:dyDescent="0.35">
      <c r="E243" vm="2055">
        <f ca="1"/>
        <v>43997</v>
      </c>
      <c r="F243" vm="2091">
        <f ca="1"/>
        <v>10244.4</v>
      </c>
      <c r="G243" s="31">
        <f t="shared" ca="1" si="20"/>
        <v>2.7223776434136537E-2</v>
      </c>
      <c r="I243" vm="2092">
        <f ca="1"/>
        <v>44032</v>
      </c>
      <c r="J243" vm="2093">
        <f ca="1"/>
        <v>1710.95</v>
      </c>
      <c r="K243" s="31">
        <f t="shared" ca="1" si="21"/>
        <v>-4.0746238249076416E-3</v>
      </c>
      <c r="M243" vm="2092">
        <f ca="1"/>
        <v>44032</v>
      </c>
      <c r="N243" vm="2094">
        <f ca="1"/>
        <v>437.24829999999997</v>
      </c>
      <c r="O243" s="31">
        <f t="shared" ca="1" si="22"/>
        <v>3.25056742099461E-3</v>
      </c>
      <c r="Q243" vm="2092">
        <f ca="1"/>
        <v>44032</v>
      </c>
      <c r="R243" vm="1701">
        <f ca="1"/>
        <v>287.89370000000002</v>
      </c>
      <c r="S243" s="31">
        <f t="shared" ca="1" si="23"/>
        <v>-3.501151374778344E-2</v>
      </c>
      <c r="U243" vm="2055">
        <f ca="1"/>
        <v>43997</v>
      </c>
      <c r="V243" vm="2095">
        <f ca="1"/>
        <v>1778.6212</v>
      </c>
      <c r="W243" s="31">
        <f t="shared" ca="1" si="24"/>
        <v>-1.1122652632700292E-2</v>
      </c>
      <c r="AA243" s="31"/>
      <c r="AE243" s="31"/>
    </row>
    <row r="244" spans="5:31" x14ac:dyDescent="0.35">
      <c r="E244" vm="2063">
        <f ca="1"/>
        <v>44004</v>
      </c>
      <c r="F244" vm="2096">
        <f ca="1"/>
        <v>10383</v>
      </c>
      <c r="G244" s="31">
        <f t="shared" ca="1" si="20"/>
        <v>1.3529342860489679E-2</v>
      </c>
      <c r="I244" vm="2097">
        <f ca="1"/>
        <v>44039</v>
      </c>
      <c r="J244" vm="2098">
        <f ca="1"/>
        <v>1716.65</v>
      </c>
      <c r="K244" s="31">
        <f t="shared" ca="1" si="21"/>
        <v>3.331482509716821E-3</v>
      </c>
      <c r="M244" vm="2097">
        <f ca="1"/>
        <v>44039</v>
      </c>
      <c r="N244" vm="2099">
        <f ca="1"/>
        <v>438.70659999999998</v>
      </c>
      <c r="O244" s="31">
        <f t="shared" ca="1" si="22"/>
        <v>3.3351759172077777E-3</v>
      </c>
      <c r="Q244" vm="2097">
        <f ca="1"/>
        <v>44039</v>
      </c>
      <c r="R244" vm="2100">
        <f ca="1"/>
        <v>287.03149999999999</v>
      </c>
      <c r="S244" s="31">
        <f t="shared" ca="1" si="23"/>
        <v>-2.994855392806528E-3</v>
      </c>
      <c r="U244" vm="2063">
        <f ca="1"/>
        <v>44004</v>
      </c>
      <c r="V244" vm="2101">
        <f ca="1"/>
        <v>1780.0091</v>
      </c>
      <c r="W244" s="31">
        <f t="shared" ca="1" si="24"/>
        <v>7.803235450021262E-4</v>
      </c>
      <c r="AA244" s="31"/>
      <c r="AE244" s="31"/>
    </row>
    <row r="245" spans="5:31" x14ac:dyDescent="0.35">
      <c r="E245" vm="2070">
        <f ca="1"/>
        <v>44011</v>
      </c>
      <c r="F245" vm="2102">
        <f ca="1"/>
        <v>10607.35</v>
      </c>
      <c r="G245" s="31">
        <f t="shared" ca="1" si="20"/>
        <v>2.1607435230665439E-2</v>
      </c>
      <c r="I245" vm="2103">
        <f ca="1"/>
        <v>44046</v>
      </c>
      <c r="J245" vm="2104">
        <f ca="1"/>
        <v>1805.05</v>
      </c>
      <c r="K245" s="31">
        <f t="shared" ca="1" si="21"/>
        <v>5.1495645588792049E-2</v>
      </c>
      <c r="M245" vm="2103">
        <f ca="1"/>
        <v>44046</v>
      </c>
      <c r="N245" vm="2105">
        <f ca="1"/>
        <v>462.53980000000001</v>
      </c>
      <c r="O245" s="31">
        <f t="shared" ca="1" si="22"/>
        <v>5.4326057551903784E-2</v>
      </c>
      <c r="Q245" vm="2103">
        <f ca="1"/>
        <v>44046</v>
      </c>
      <c r="R245" vm="2106">
        <f ca="1"/>
        <v>303.81040000000002</v>
      </c>
      <c r="S245" s="31">
        <f t="shared" ca="1" si="23"/>
        <v>5.8456650228285056E-2</v>
      </c>
      <c r="U245" vm="2070">
        <f ca="1"/>
        <v>44011</v>
      </c>
      <c r="V245" vm="2107">
        <f ca="1"/>
        <v>1723.2950000000001</v>
      </c>
      <c r="W245" s="31">
        <f t="shared" ca="1" si="24"/>
        <v>-3.1861691044163698E-2</v>
      </c>
      <c r="AA245" s="31"/>
      <c r="AE245" s="31"/>
    </row>
    <row r="246" spans="5:31" x14ac:dyDescent="0.35">
      <c r="E246" vm="2078">
        <f ca="1"/>
        <v>44018</v>
      </c>
      <c r="F246" vm="2108">
        <f ca="1"/>
        <v>10768.05</v>
      </c>
      <c r="G246" s="31">
        <f t="shared" ca="1" si="20"/>
        <v>1.5149872494072403E-2</v>
      </c>
      <c r="I246" vm="2109">
        <f ca="1"/>
        <v>44053</v>
      </c>
      <c r="J246" vm="2110">
        <f ca="1"/>
        <v>1801.6</v>
      </c>
      <c r="K246" s="31">
        <f t="shared" ca="1" si="21"/>
        <v>-1.9113043960001797E-3</v>
      </c>
      <c r="M246" vm="2109">
        <f ca="1"/>
        <v>44053</v>
      </c>
      <c r="N246" vm="2111">
        <f ca="1"/>
        <v>458.6232</v>
      </c>
      <c r="O246" s="31">
        <f t="shared" ca="1" si="22"/>
        <v>-8.4675956533902808E-3</v>
      </c>
      <c r="Q246" vm="2109">
        <f ca="1"/>
        <v>44053</v>
      </c>
      <c r="R246" vm="2112">
        <f ca="1"/>
        <v>314.78629999999998</v>
      </c>
      <c r="S246" s="31">
        <f t="shared" ca="1" si="23"/>
        <v>3.612746634084929E-2</v>
      </c>
      <c r="U246" vm="2078">
        <f ca="1"/>
        <v>44018</v>
      </c>
      <c r="V246" vm="2113">
        <f ca="1"/>
        <v>1751.2453</v>
      </c>
      <c r="W246" s="31">
        <f t="shared" ca="1" si="24"/>
        <v>1.6219103519710787E-2</v>
      </c>
      <c r="AA246" s="31"/>
      <c r="AE246" s="31"/>
    </row>
    <row r="247" spans="5:31" x14ac:dyDescent="0.35">
      <c r="E247" vm="2086">
        <f ca="1"/>
        <v>44025</v>
      </c>
      <c r="F247" vm="2114">
        <f ca="1"/>
        <v>10901.7</v>
      </c>
      <c r="G247" s="31">
        <f t="shared" ca="1" si="20"/>
        <v>1.2411717999080807E-2</v>
      </c>
      <c r="I247" vm="2115">
        <f ca="1"/>
        <v>44060</v>
      </c>
      <c r="J247" vm="2116">
        <f ca="1"/>
        <v>1958.35</v>
      </c>
      <c r="K247" s="31">
        <f t="shared" ca="1" si="21"/>
        <v>8.7005994671403242E-2</v>
      </c>
      <c r="M247" vm="2115">
        <f ca="1"/>
        <v>44060</v>
      </c>
      <c r="N247" vm="2117">
        <f ca="1"/>
        <v>472.45639999999997</v>
      </c>
      <c r="O247" s="31">
        <f t="shared" ca="1" si="22"/>
        <v>3.016245144161922E-2</v>
      </c>
      <c r="Q247" vm="2115">
        <f ca="1"/>
        <v>44060</v>
      </c>
      <c r="R247" vm="2118">
        <f ca="1"/>
        <v>315.61529999999999</v>
      </c>
      <c r="S247" s="31">
        <f t="shared" ca="1" si="23"/>
        <v>2.6335326537401116E-3</v>
      </c>
      <c r="U247" vm="2086">
        <f ca="1"/>
        <v>44025</v>
      </c>
      <c r="V247" vm="2119">
        <f ca="1"/>
        <v>1763.6410000000001</v>
      </c>
      <c r="W247" s="31">
        <f t="shared" ca="1" si="24"/>
        <v>7.0782202813048922E-3</v>
      </c>
      <c r="AA247" s="31"/>
      <c r="AE247" s="31"/>
    </row>
    <row r="248" spans="5:31" x14ac:dyDescent="0.35">
      <c r="E248" vm="2092">
        <f ca="1"/>
        <v>44032</v>
      </c>
      <c r="F248" vm="2120">
        <f ca="1"/>
        <v>11194.15</v>
      </c>
      <c r="G248" s="31">
        <f t="shared" ca="1" si="20"/>
        <v>2.682609134355185E-2</v>
      </c>
      <c r="I248" vm="2121">
        <f ca="1"/>
        <v>44067</v>
      </c>
      <c r="J248" vm="2122">
        <f ca="1"/>
        <v>1957.7</v>
      </c>
      <c r="K248" s="31">
        <f t="shared" ca="1" si="21"/>
        <v>-3.3191206883342872E-4</v>
      </c>
      <c r="M248" vm="2121">
        <f ca="1"/>
        <v>44067</v>
      </c>
      <c r="N248" vm="2123">
        <f ca="1"/>
        <v>469.99810000000002</v>
      </c>
      <c r="O248" s="31">
        <f t="shared" ca="1" si="22"/>
        <v>-5.2032314516217149E-3</v>
      </c>
      <c r="Q248" vm="2121">
        <f ca="1"/>
        <v>44067</v>
      </c>
      <c r="R248" vm="2124">
        <f ca="1"/>
        <v>323.87209999999999</v>
      </c>
      <c r="S248" s="31">
        <f t="shared" ca="1" si="23"/>
        <v>2.6160962412151711E-2</v>
      </c>
      <c r="U248" vm="2092">
        <f ca="1"/>
        <v>44032</v>
      </c>
      <c r="V248" vm="2125">
        <f ca="1"/>
        <v>1768.7619999999999</v>
      </c>
      <c r="W248" s="31">
        <f t="shared" ca="1" si="24"/>
        <v>2.9036521605019239E-3</v>
      </c>
      <c r="AA248" s="31"/>
      <c r="AE248" s="31"/>
    </row>
    <row r="249" spans="5:31" x14ac:dyDescent="0.35">
      <c r="E249" vm="2097">
        <f ca="1"/>
        <v>44039</v>
      </c>
      <c r="F249" vm="562">
        <f ca="1"/>
        <v>11073.45</v>
      </c>
      <c r="G249" s="31">
        <f t="shared" ca="1" si="20"/>
        <v>-1.0782417602051009E-2</v>
      </c>
      <c r="I249" vm="2126">
        <f ca="1"/>
        <v>44074</v>
      </c>
      <c r="J249" vm="2127">
        <f ca="1"/>
        <v>1956</v>
      </c>
      <c r="K249" s="31">
        <f t="shared" ca="1" si="21"/>
        <v>-8.683659396230281E-4</v>
      </c>
      <c r="M249" vm="2126">
        <f ca="1"/>
        <v>44074</v>
      </c>
      <c r="N249" vm="2128">
        <f ca="1"/>
        <v>459.91480000000001</v>
      </c>
      <c r="O249" s="31">
        <f t="shared" ca="1" si="22"/>
        <v>-2.1453916515832727E-2</v>
      </c>
      <c r="Q249" vm="2126">
        <f ca="1"/>
        <v>44074</v>
      </c>
      <c r="R249" vm="2129">
        <f ca="1"/>
        <v>321.18610000000001</v>
      </c>
      <c r="S249" s="31">
        <f t="shared" ca="1" si="23"/>
        <v>-8.2933973009715611E-3</v>
      </c>
      <c r="U249" vm="2097">
        <f ca="1"/>
        <v>44039</v>
      </c>
      <c r="V249" vm="2130">
        <f ca="1"/>
        <v>1817.6749</v>
      </c>
      <c r="W249" s="31">
        <f t="shared" ca="1" si="24"/>
        <v>2.7653748780220422E-2</v>
      </c>
      <c r="AA249" s="31"/>
      <c r="AE249" s="31"/>
    </row>
    <row r="250" spans="5:31" x14ac:dyDescent="0.35">
      <c r="E250" vm="2103">
        <f ca="1"/>
        <v>44046</v>
      </c>
      <c r="F250" vm="2131">
        <f ca="1"/>
        <v>11214.05</v>
      </c>
      <c r="G250" s="31">
        <f t="shared" ca="1" si="20"/>
        <v>1.269703660557453E-2</v>
      </c>
      <c r="I250" vm="2132">
        <f ca="1"/>
        <v>44081</v>
      </c>
      <c r="J250" vm="2133">
        <f ca="1"/>
        <v>2035.2</v>
      </c>
      <c r="K250" s="31">
        <f t="shared" ca="1" si="21"/>
        <v>4.0490797546012258E-2</v>
      </c>
      <c r="M250" vm="2132">
        <f ca="1"/>
        <v>44081</v>
      </c>
      <c r="N250" vm="2134">
        <f ca="1"/>
        <v>477.24810000000002</v>
      </c>
      <c r="O250" s="31">
        <f t="shared" ca="1" si="22"/>
        <v>3.7688067442056772E-2</v>
      </c>
      <c r="Q250" vm="2132">
        <f ca="1"/>
        <v>44081</v>
      </c>
      <c r="R250" vm="2135">
        <f ca="1"/>
        <v>320.92090000000002</v>
      </c>
      <c r="S250" s="31">
        <f t="shared" ca="1" si="23"/>
        <v>-8.2568953015083046E-4</v>
      </c>
      <c r="U250" vm="2103">
        <f ca="1"/>
        <v>44046</v>
      </c>
      <c r="V250" vm="2136">
        <f ca="1"/>
        <v>1833.3252</v>
      </c>
      <c r="W250" s="31">
        <f t="shared" ca="1" si="24"/>
        <v>8.6100655293199768E-3</v>
      </c>
      <c r="AA250" s="31"/>
      <c r="AE250" s="31"/>
    </row>
    <row r="251" spans="5:31" x14ac:dyDescent="0.35">
      <c r="E251" vm="2109">
        <f ca="1"/>
        <v>44053</v>
      </c>
      <c r="F251" vm="2137">
        <f ca="1"/>
        <v>11178.4</v>
      </c>
      <c r="G251" s="31">
        <f t="shared" ca="1" si="20"/>
        <v>-3.1790477124677974E-3</v>
      </c>
      <c r="I251" vm="2138">
        <f ca="1"/>
        <v>44088</v>
      </c>
      <c r="J251" vm="2139">
        <f ca="1"/>
        <v>2028.8</v>
      </c>
      <c r="K251" s="31">
        <f t="shared" ca="1" si="21"/>
        <v>-3.1446540880503138E-3</v>
      </c>
      <c r="M251" vm="2138">
        <f ca="1"/>
        <v>44088</v>
      </c>
      <c r="N251" vm="2140">
        <f ca="1"/>
        <v>481.99810000000002</v>
      </c>
      <c r="O251" s="31">
        <f t="shared" ca="1" si="22"/>
        <v>9.9528945217381981E-3</v>
      </c>
      <c r="Q251" vm="2138">
        <f ca="1"/>
        <v>44088</v>
      </c>
      <c r="R251" vm="2141">
        <f ca="1"/>
        <v>338.49560000000002</v>
      </c>
      <c r="S251" s="31">
        <f t="shared" ca="1" si="23"/>
        <v>5.4763338878832668E-2</v>
      </c>
      <c r="U251" vm="2109">
        <f ca="1"/>
        <v>44053</v>
      </c>
      <c r="V251" vm="2142">
        <f ca="1"/>
        <v>1919.521</v>
      </c>
      <c r="W251" s="31">
        <f t="shared" ca="1" si="24"/>
        <v>4.7016099489604946E-2</v>
      </c>
      <c r="AA251" s="31"/>
      <c r="AE251" s="31"/>
    </row>
    <row r="252" spans="5:31" x14ac:dyDescent="0.35">
      <c r="E252" vm="2115">
        <f ca="1"/>
        <v>44060</v>
      </c>
      <c r="F252" vm="2143">
        <f ca="1"/>
        <v>11371.6</v>
      </c>
      <c r="G252" s="31">
        <f t="shared" ca="1" si="20"/>
        <v>1.7283332140556773E-2</v>
      </c>
      <c r="I252" vm="2144">
        <f ca="1"/>
        <v>44095</v>
      </c>
      <c r="J252" vm="2145">
        <f ca="1"/>
        <v>1924.4</v>
      </c>
      <c r="K252" s="31">
        <f t="shared" ca="1" si="21"/>
        <v>-5.145899053627756E-2</v>
      </c>
      <c r="M252" vm="2144">
        <f ca="1"/>
        <v>44095</v>
      </c>
      <c r="N252" vm="2146">
        <f ca="1"/>
        <v>485.33139999999997</v>
      </c>
      <c r="O252" s="31">
        <f t="shared" ca="1" si="22"/>
        <v>6.9155874265893758E-3</v>
      </c>
      <c r="Q252" vm="2144">
        <f ca="1"/>
        <v>44095</v>
      </c>
      <c r="R252" vm="2147">
        <f ca="1"/>
        <v>316.2122</v>
      </c>
      <c r="S252" s="31">
        <f t="shared" ca="1" si="23"/>
        <v>-6.5830693220236935E-2</v>
      </c>
      <c r="U252" vm="2115">
        <f ca="1"/>
        <v>44060</v>
      </c>
      <c r="V252" vm="2148">
        <f ca="1"/>
        <v>2010.4549999999999</v>
      </c>
      <c r="W252" s="31">
        <f t="shared" ca="1" si="24"/>
        <v>4.7373276978996293E-2</v>
      </c>
      <c r="AA252" s="31"/>
      <c r="AE252" s="31"/>
    </row>
    <row r="253" spans="5:31" x14ac:dyDescent="0.35">
      <c r="E253" vm="2121">
        <f ca="1"/>
        <v>44067</v>
      </c>
      <c r="F253" vm="2149">
        <f ca="1"/>
        <v>11647.6</v>
      </c>
      <c r="G253" s="31">
        <f t="shared" ca="1" si="20"/>
        <v>2.427099088958462E-2</v>
      </c>
      <c r="I253" vm="2150">
        <f ca="1"/>
        <v>44102</v>
      </c>
      <c r="J253" vm="2151">
        <f ca="1"/>
        <v>2040.95</v>
      </c>
      <c r="K253" s="31">
        <f t="shared" ca="1" si="21"/>
        <v>6.0564331739763055E-2</v>
      </c>
      <c r="M253" vm="2150">
        <f ca="1"/>
        <v>44102</v>
      </c>
      <c r="N253" vm="2152">
        <f ca="1"/>
        <v>491.87299999999999</v>
      </c>
      <c r="O253" s="31">
        <f t="shared" ca="1" si="22"/>
        <v>1.3478625120896703E-2</v>
      </c>
      <c r="Q253" vm="2150">
        <f ca="1"/>
        <v>44102</v>
      </c>
      <c r="R253" vm="2153">
        <f ca="1"/>
        <v>325.23160000000001</v>
      </c>
      <c r="S253" s="31">
        <f t="shared" ca="1" si="23"/>
        <v>2.8523251158557583E-2</v>
      </c>
      <c r="U253" vm="2121">
        <f ca="1"/>
        <v>44067</v>
      </c>
      <c r="V253" vm="2154">
        <f ca="1"/>
        <v>2047.8336999999999</v>
      </c>
      <c r="W253" s="31">
        <f t="shared" ca="1" si="24"/>
        <v>1.8592159486285453E-2</v>
      </c>
      <c r="AA253" s="31"/>
      <c r="AE253" s="31"/>
    </row>
    <row r="254" spans="5:31" x14ac:dyDescent="0.35">
      <c r="E254" vm="2126">
        <f ca="1"/>
        <v>44074</v>
      </c>
      <c r="F254" vm="2155">
        <f ca="1"/>
        <v>11333.85</v>
      </c>
      <c r="G254" s="31">
        <f t="shared" ca="1" si="20"/>
        <v>-2.6936879700539151E-2</v>
      </c>
      <c r="I254" vm="2156">
        <f ca="1"/>
        <v>44109</v>
      </c>
      <c r="J254" vm="2157">
        <f ca="1"/>
        <v>2050.4</v>
      </c>
      <c r="K254" s="31">
        <f t="shared" ca="1" si="21"/>
        <v>4.6301967221147322E-3</v>
      </c>
      <c r="M254" vm="2156">
        <f ca="1"/>
        <v>44109</v>
      </c>
      <c r="N254" vm="2158">
        <f ca="1"/>
        <v>502.37299999999999</v>
      </c>
      <c r="O254" s="31">
        <f t="shared" ca="1" si="22"/>
        <v>2.1346973710693717E-2</v>
      </c>
      <c r="Q254" vm="2156">
        <f ca="1"/>
        <v>44109</v>
      </c>
      <c r="R254" vm="2159">
        <f ca="1"/>
        <v>320.75510000000003</v>
      </c>
      <c r="S254" s="31">
        <f t="shared" ca="1" si="23"/>
        <v>-1.3764037688834607E-2</v>
      </c>
      <c r="U254" vm="2126">
        <f ca="1"/>
        <v>44074</v>
      </c>
      <c r="V254" vm="2160">
        <f ca="1"/>
        <v>2012.3694</v>
      </c>
      <c r="W254" s="31">
        <f t="shared" ca="1" si="24"/>
        <v>-1.7317958972937975E-2</v>
      </c>
      <c r="AA254" s="31"/>
      <c r="AE254" s="31"/>
    </row>
    <row r="255" spans="5:31" x14ac:dyDescent="0.35">
      <c r="E255" vm="2132">
        <f ca="1"/>
        <v>44081</v>
      </c>
      <c r="F255" vm="2161">
        <f ca="1"/>
        <v>11464.45</v>
      </c>
      <c r="G255" s="31">
        <f t="shared" ca="1" si="20"/>
        <v>1.1523004098342504E-2</v>
      </c>
      <c r="I255" vm="2162">
        <f ca="1"/>
        <v>44116</v>
      </c>
      <c r="J255" vm="2163">
        <f ca="1"/>
        <v>2061.75</v>
      </c>
      <c r="K255" s="31">
        <f t="shared" ca="1" si="21"/>
        <v>5.535505267264984E-3</v>
      </c>
      <c r="M255" vm="2162">
        <f ca="1"/>
        <v>44116</v>
      </c>
      <c r="N255" vm="2164">
        <f ca="1"/>
        <v>502.91469999999998</v>
      </c>
      <c r="O255" s="31">
        <f t="shared" ca="1" si="22"/>
        <v>1.0782824713908568E-3</v>
      </c>
      <c r="Q255" vm="2162">
        <f ca="1"/>
        <v>44116</v>
      </c>
      <c r="R255" vm="2165">
        <f ca="1"/>
        <v>332.46050000000002</v>
      </c>
      <c r="S255" s="31">
        <f t="shared" ca="1" si="23"/>
        <v>3.6493262305104412E-2</v>
      </c>
      <c r="U255" vm="2132">
        <f ca="1"/>
        <v>44081</v>
      </c>
      <c r="V255" vm="2166">
        <f ca="1"/>
        <v>1919.7125000000001</v>
      </c>
      <c r="W255" s="31">
        <f t="shared" ca="1" si="24"/>
        <v>-4.6043683629854448E-2</v>
      </c>
      <c r="AA255" s="31"/>
      <c r="AE255" s="31"/>
    </row>
    <row r="256" spans="5:31" x14ac:dyDescent="0.35">
      <c r="E256" vm="2138">
        <f ca="1"/>
        <v>44088</v>
      </c>
      <c r="F256" vm="2167">
        <f ca="1"/>
        <v>11504.95</v>
      </c>
      <c r="G256" s="31">
        <f t="shared" ca="1" si="20"/>
        <v>3.5326596565905533E-3</v>
      </c>
      <c r="I256" vm="2168">
        <f ca="1"/>
        <v>44123</v>
      </c>
      <c r="J256" vm="2169">
        <f ca="1"/>
        <v>2119.4</v>
      </c>
      <c r="K256" s="31">
        <f t="shared" ca="1" si="21"/>
        <v>2.796168303625568E-2</v>
      </c>
      <c r="M256" vm="2168">
        <f ca="1"/>
        <v>44123</v>
      </c>
      <c r="N256" vm="2170">
        <f ca="1"/>
        <v>507.37299999999999</v>
      </c>
      <c r="O256" s="31">
        <f t="shared" ca="1" si="22"/>
        <v>8.8649228189194851E-3</v>
      </c>
      <c r="Q256" vm="2168">
        <f ca="1"/>
        <v>44123</v>
      </c>
      <c r="R256" vm="2171">
        <f ca="1"/>
        <v>342.47469999999998</v>
      </c>
      <c r="S256" s="31">
        <f t="shared" ca="1" si="23"/>
        <v>3.0121473077252769E-2</v>
      </c>
      <c r="U256" vm="2138">
        <f ca="1"/>
        <v>44088</v>
      </c>
      <c r="V256" vm="2172">
        <f ca="1"/>
        <v>2071.7157999999999</v>
      </c>
      <c r="W256" s="31">
        <f t="shared" ca="1" si="24"/>
        <v>7.9180241833086917E-2</v>
      </c>
      <c r="AA256" s="31"/>
      <c r="AE256" s="31"/>
    </row>
    <row r="257" spans="5:31" x14ac:dyDescent="0.35">
      <c r="E257" vm="2144">
        <f ca="1"/>
        <v>44095</v>
      </c>
      <c r="F257" vm="2173">
        <f ca="1"/>
        <v>11050.25</v>
      </c>
      <c r="G257" s="31">
        <f t="shared" ca="1" si="20"/>
        <v>-3.9522118740194512E-2</v>
      </c>
      <c r="I257" vm="2174">
        <f ca="1"/>
        <v>44130</v>
      </c>
      <c r="J257" vm="2175">
        <f ca="1"/>
        <v>2213.0500000000002</v>
      </c>
      <c r="K257" s="31">
        <f t="shared" ca="1" si="21"/>
        <v>4.4187034066245134E-2</v>
      </c>
      <c r="M257" vm="2174">
        <f ca="1"/>
        <v>44130</v>
      </c>
      <c r="N257" vm="2176">
        <f ca="1"/>
        <v>518.87289999999996</v>
      </c>
      <c r="O257" s="31">
        <f t="shared" ca="1" si="22"/>
        <v>2.2665573453849452E-2</v>
      </c>
      <c r="Q257" vm="2174">
        <f ca="1"/>
        <v>44130</v>
      </c>
      <c r="R257" vm="2177">
        <f ca="1"/>
        <v>341.21469999999999</v>
      </c>
      <c r="S257" s="31">
        <f t="shared" ca="1" si="23"/>
        <v>-3.6791038870900294E-3</v>
      </c>
      <c r="U257" vm="2144">
        <f ca="1"/>
        <v>44095</v>
      </c>
      <c r="V257" vm="2178">
        <f ca="1"/>
        <v>1928.9015999999999</v>
      </c>
      <c r="W257" s="31">
        <f t="shared" ca="1" si="24"/>
        <v>-6.8935227505625973E-2</v>
      </c>
      <c r="AA257" s="31"/>
      <c r="AE257" s="31"/>
    </row>
    <row r="258" spans="5:31" x14ac:dyDescent="0.35">
      <c r="E258" vm="2150">
        <f ca="1"/>
        <v>44102</v>
      </c>
      <c r="F258" vm="2179">
        <f ca="1"/>
        <v>11416.95</v>
      </c>
      <c r="G258" s="31">
        <f t="shared" ca="1" si="20"/>
        <v>3.3184769575349105E-2</v>
      </c>
      <c r="I258" vm="2180">
        <f ca="1"/>
        <v>44137</v>
      </c>
      <c r="J258" vm="2181">
        <f ca="1"/>
        <v>2208.4499999999998</v>
      </c>
      <c r="K258" s="31">
        <f t="shared" ca="1" si="21"/>
        <v>-2.0785793362103622E-3</v>
      </c>
      <c r="M258" vm="2180">
        <f ca="1"/>
        <v>44137</v>
      </c>
      <c r="N258" vm="2182">
        <f ca="1"/>
        <v>541.03949999999998</v>
      </c>
      <c r="O258" s="31">
        <f t="shared" ca="1" si="22"/>
        <v>4.2720673983937196E-2</v>
      </c>
      <c r="Q258" vm="2180">
        <f ca="1"/>
        <v>44137</v>
      </c>
      <c r="R258" vm="2183">
        <f ca="1"/>
        <v>339.55669999999998</v>
      </c>
      <c r="S258" s="31">
        <f t="shared" ca="1" si="23"/>
        <v>-4.8591107006820122E-3</v>
      </c>
      <c r="U258" vm="2150">
        <f ca="1"/>
        <v>44102</v>
      </c>
      <c r="V258" vm="2184">
        <f ca="1"/>
        <v>2086.0259999999998</v>
      </c>
      <c r="W258" s="31">
        <f t="shared" ca="1" si="24"/>
        <v>8.145796550741613E-2</v>
      </c>
      <c r="AA258" s="31"/>
      <c r="AE258" s="31"/>
    </row>
    <row r="259" spans="5:31" x14ac:dyDescent="0.35">
      <c r="E259" vm="2156">
        <f ca="1"/>
        <v>44109</v>
      </c>
      <c r="F259" vm="2185">
        <f ca="1"/>
        <v>11914.2</v>
      </c>
      <c r="G259" s="31">
        <f t="shared" ca="1" si="20"/>
        <v>4.3553663631705541E-2</v>
      </c>
      <c r="I259" vm="2186">
        <f ca="1"/>
        <v>44144</v>
      </c>
      <c r="J259" vm="2187">
        <f ca="1"/>
        <v>2184.5</v>
      </c>
      <c r="K259" s="31">
        <f t="shared" ca="1" si="21"/>
        <v>-1.0844710090787579E-2</v>
      </c>
      <c r="M259" vm="2186">
        <f ca="1"/>
        <v>44144</v>
      </c>
      <c r="N259" vm="2188">
        <f ca="1"/>
        <v>543.37279999999998</v>
      </c>
      <c r="O259" s="31">
        <f t="shared" ca="1" si="22"/>
        <v>4.3126241244864083E-3</v>
      </c>
      <c r="Q259" vm="2186">
        <f ca="1"/>
        <v>44144</v>
      </c>
      <c r="R259" vm="2189">
        <f ca="1"/>
        <v>346.05599999999998</v>
      </c>
      <c r="S259" s="31">
        <f t="shared" ca="1" si="23"/>
        <v>1.9140544127092873E-2</v>
      </c>
      <c r="U259" vm="2156">
        <f ca="1"/>
        <v>44109</v>
      </c>
      <c r="V259" vm="2190">
        <f ca="1"/>
        <v>1994.0869</v>
      </c>
      <c r="W259" s="31">
        <f t="shared" ca="1" si="24"/>
        <v>-4.4073803490464525E-2</v>
      </c>
      <c r="AA259" s="31"/>
      <c r="AE259" s="31"/>
    </row>
    <row r="260" spans="5:31" x14ac:dyDescent="0.35">
      <c r="E260" vm="2162">
        <f ca="1"/>
        <v>44116</v>
      </c>
      <c r="F260" vm="2191">
        <f ca="1"/>
        <v>11762.45</v>
      </c>
      <c r="G260" s="31">
        <f t="shared" ca="1" si="20"/>
        <v>-1.2736902183948517E-2</v>
      </c>
      <c r="I260" vm="2192">
        <f ca="1"/>
        <v>44152</v>
      </c>
      <c r="J260" vm="2193">
        <f ca="1"/>
        <v>2163.85</v>
      </c>
      <c r="K260" s="31">
        <f t="shared" ca="1" si="21"/>
        <v>-9.4529640650035107E-3</v>
      </c>
      <c r="M260" vm="2192">
        <f ca="1"/>
        <v>44152</v>
      </c>
      <c r="N260" vm="2194">
        <f ca="1"/>
        <v>535.78949999999998</v>
      </c>
      <c r="O260" s="31">
        <f t="shared" ca="1" si="22"/>
        <v>-1.3955980130032297E-2</v>
      </c>
      <c r="Q260" vm="2192">
        <f ca="1"/>
        <v>44152</v>
      </c>
      <c r="R260" vm="2195">
        <f ca="1"/>
        <v>354.14699999999999</v>
      </c>
      <c r="S260" s="31">
        <f t="shared" ca="1" si="23"/>
        <v>2.3380608918787793E-2</v>
      </c>
      <c r="U260" vm="2162">
        <f ca="1"/>
        <v>44116</v>
      </c>
      <c r="V260" vm="2196">
        <f ca="1"/>
        <v>1912.8685</v>
      </c>
      <c r="W260" s="31">
        <f t="shared" ca="1" si="24"/>
        <v>-4.0729619155514207E-2</v>
      </c>
      <c r="AA260" s="31"/>
      <c r="AE260" s="31"/>
    </row>
    <row r="261" spans="5:31" x14ac:dyDescent="0.35">
      <c r="E261" vm="2168">
        <f ca="1"/>
        <v>44123</v>
      </c>
      <c r="F261" vm="2197">
        <f ca="1"/>
        <v>11930.35</v>
      </c>
      <c r="G261" s="31">
        <f t="shared" ca="1" si="20"/>
        <v>1.4274237084961117E-2</v>
      </c>
      <c r="I261" vm="2198">
        <f ca="1"/>
        <v>44158</v>
      </c>
      <c r="J261" vm="2199">
        <f ca="1"/>
        <v>2217.35</v>
      </c>
      <c r="K261" s="31">
        <f t="shared" ca="1" si="21"/>
        <v>2.4724449476627219E-2</v>
      </c>
      <c r="M261" vm="2198">
        <f ca="1"/>
        <v>44158</v>
      </c>
      <c r="N261" vm="2200">
        <f ca="1"/>
        <v>540.33119999999997</v>
      </c>
      <c r="O261" s="31">
        <f t="shared" ca="1" si="22"/>
        <v>8.4766498783570565E-3</v>
      </c>
      <c r="Q261" vm="2198">
        <f ca="1"/>
        <v>44158</v>
      </c>
      <c r="R261" vm="2201">
        <f ca="1"/>
        <v>359.35309999999998</v>
      </c>
      <c r="S261" s="31">
        <f t="shared" ca="1" si="23"/>
        <v>1.4700392774751769E-2</v>
      </c>
      <c r="U261" vm="2168">
        <f ca="1"/>
        <v>44123</v>
      </c>
      <c r="V261" vm="2202">
        <f ca="1"/>
        <v>1915.5008</v>
      </c>
      <c r="W261" s="31">
        <f t="shared" ca="1" si="24"/>
        <v>1.3761008663166763E-3</v>
      </c>
      <c r="AA261" s="31"/>
      <c r="AE261" s="31"/>
    </row>
    <row r="262" spans="5:31" x14ac:dyDescent="0.35">
      <c r="E262" vm="2174">
        <f ca="1"/>
        <v>44130</v>
      </c>
      <c r="F262" vm="591">
        <f ca="1"/>
        <v>11642.4</v>
      </c>
      <c r="G262" s="31">
        <f t="shared" ca="1" si="20"/>
        <v>-2.4135922248718633E-2</v>
      </c>
      <c r="I262" vm="610">
        <f ca="1"/>
        <v>44166</v>
      </c>
      <c r="J262" vm="2203">
        <f ca="1"/>
        <v>2438.75</v>
      </c>
      <c r="K262" s="31">
        <f t="shared" ca="1" si="21"/>
        <v>9.9848918754368965E-2</v>
      </c>
      <c r="M262" vm="610">
        <f ca="1"/>
        <v>44166</v>
      </c>
      <c r="N262" vm="2204">
        <f ca="1"/>
        <v>559.37279999999998</v>
      </c>
      <c r="O262" s="31">
        <f t="shared" ca="1" si="22"/>
        <v>3.5240607982659489E-2</v>
      </c>
      <c r="Q262" vm="610">
        <f ca="1"/>
        <v>44166</v>
      </c>
      <c r="R262" vm="2205">
        <f ca="1"/>
        <v>373.81079999999997</v>
      </c>
      <c r="S262" s="31">
        <f t="shared" ca="1" si="23"/>
        <v>4.023257347717335E-2</v>
      </c>
      <c r="U262" vm="2174">
        <f ca="1"/>
        <v>44130</v>
      </c>
      <c r="V262" vm="2206">
        <f ca="1"/>
        <v>1898.4626000000001</v>
      </c>
      <c r="W262" s="31">
        <f t="shared" ca="1" si="24"/>
        <v>-8.8949062302662307E-3</v>
      </c>
      <c r="AA262" s="31"/>
      <c r="AE262" s="31"/>
    </row>
    <row r="263" spans="5:31" x14ac:dyDescent="0.35">
      <c r="E263" vm="2180">
        <f ca="1"/>
        <v>44137</v>
      </c>
      <c r="F263" vm="2207">
        <f ca="1"/>
        <v>12263.55</v>
      </c>
      <c r="G263" s="31">
        <f t="shared" ref="G263:G326" ca="1" si="26">F263/F262-1</f>
        <v>5.3352401566687302E-2</v>
      </c>
      <c r="I263" vm="2208">
        <f ca="1"/>
        <v>44172</v>
      </c>
      <c r="J263" vm="2209">
        <f ca="1"/>
        <v>2520.1999999999998</v>
      </c>
      <c r="K263" s="31">
        <f t="shared" ref="K263:K326" ca="1" si="27">J263/J262-1</f>
        <v>3.3398257303946632E-2</v>
      </c>
      <c r="M263" vm="2208">
        <f ca="1"/>
        <v>44172</v>
      </c>
      <c r="N263" vm="2210">
        <f ca="1"/>
        <v>564.2894</v>
      </c>
      <c r="O263" s="31">
        <f t="shared" ref="O263:O326" ca="1" si="28">N263/N262-1</f>
        <v>8.7894870826754623E-3</v>
      </c>
      <c r="Q263" vm="2208">
        <f ca="1"/>
        <v>44172</v>
      </c>
      <c r="R263" vm="2211">
        <f ca="1"/>
        <v>363.00069999999999</v>
      </c>
      <c r="S263" s="31">
        <f t="shared" ref="S263:S326" ca="1" si="29">R263/R262-1</f>
        <v>-2.891864012489731E-2</v>
      </c>
      <c r="U263" vm="2180">
        <f ca="1"/>
        <v>44137</v>
      </c>
      <c r="V263" vm="2212">
        <f ca="1"/>
        <v>1892.0015000000001</v>
      </c>
      <c r="W263" s="31">
        <f t="shared" ref="W263:W326" ca="1" si="30">V263/V262-1</f>
        <v>-3.4033327809565028E-3</v>
      </c>
      <c r="AA263" s="31"/>
      <c r="AE263" s="31"/>
    </row>
    <row r="264" spans="5:31" x14ac:dyDescent="0.35">
      <c r="E264" vm="2186">
        <f ca="1"/>
        <v>44144</v>
      </c>
      <c r="F264" vm="2213">
        <f ca="1"/>
        <v>12780.25</v>
      </c>
      <c r="G264" s="31">
        <f t="shared" ca="1" si="26"/>
        <v>4.2132987593315185E-2</v>
      </c>
      <c r="I264" vm="2214">
        <f ca="1"/>
        <v>44179</v>
      </c>
      <c r="J264" vm="2215">
        <f ca="1"/>
        <v>2601.5500000000002</v>
      </c>
      <c r="K264" s="31">
        <f t="shared" ca="1" si="27"/>
        <v>3.2279184191730925E-2</v>
      </c>
      <c r="M264" vm="2214">
        <f ca="1"/>
        <v>44179</v>
      </c>
      <c r="N264" vm="2216">
        <f ca="1"/>
        <v>591.37260000000003</v>
      </c>
      <c r="O264" s="31">
        <f t="shared" ca="1" si="28"/>
        <v>4.7995230815960799E-2</v>
      </c>
      <c r="Q264" vm="2214">
        <f ca="1"/>
        <v>44179</v>
      </c>
      <c r="R264" vm="2217">
        <f ca="1"/>
        <v>368.43889999999999</v>
      </c>
      <c r="S264" s="31">
        <f t="shared" ca="1" si="29"/>
        <v>1.4981238328190427E-2</v>
      </c>
      <c r="U264" vm="2186">
        <f ca="1"/>
        <v>44144</v>
      </c>
      <c r="V264" vm="2218">
        <f ca="1"/>
        <v>1915.1179</v>
      </c>
      <c r="W264" s="31">
        <f t="shared" ca="1" si="30"/>
        <v>1.2217960715147358E-2</v>
      </c>
      <c r="AA264" s="31"/>
      <c r="AE264" s="31"/>
    </row>
    <row r="265" spans="5:31" x14ac:dyDescent="0.35">
      <c r="E265" vm="2192">
        <f ca="1"/>
        <v>44152</v>
      </c>
      <c r="F265" vm="2219">
        <f ca="1"/>
        <v>12859.05</v>
      </c>
      <c r="G265" s="31">
        <f t="shared" ca="1" si="26"/>
        <v>6.1657635805245636E-3</v>
      </c>
      <c r="I265" vm="2220">
        <f ca="1"/>
        <v>44186</v>
      </c>
      <c r="J265" vm="2221">
        <f ca="1"/>
        <v>2649.35</v>
      </c>
      <c r="K265" s="31">
        <f t="shared" ca="1" si="27"/>
        <v>1.8373661855432211E-2</v>
      </c>
      <c r="M265" vm="2220">
        <f ca="1"/>
        <v>44186</v>
      </c>
      <c r="N265" vm="2222">
        <f ca="1"/>
        <v>608.37260000000003</v>
      </c>
      <c r="O265" s="31">
        <f t="shared" ca="1" si="28"/>
        <v>2.8746681871970381E-2</v>
      </c>
      <c r="Q265" vm="2220">
        <f ca="1"/>
        <v>44186</v>
      </c>
      <c r="R265" vm="2223">
        <f ca="1"/>
        <v>372.25229999999999</v>
      </c>
      <c r="S265" s="31">
        <f t="shared" ca="1" si="29"/>
        <v>1.0350155751740697E-2</v>
      </c>
      <c r="U265" vm="2192">
        <f ca="1"/>
        <v>44152</v>
      </c>
      <c r="V265" vm="2224">
        <f ca="1"/>
        <v>2015.9111</v>
      </c>
      <c r="W265" s="31">
        <f t="shared" ca="1" si="30"/>
        <v>5.2630284537573457E-2</v>
      </c>
      <c r="AA265" s="31"/>
      <c r="AE265" s="31"/>
    </row>
    <row r="266" spans="5:31" x14ac:dyDescent="0.35">
      <c r="E266" vm="2198">
        <f ca="1"/>
        <v>44158</v>
      </c>
      <c r="F266" vm="601">
        <f ca="1"/>
        <v>12968.95</v>
      </c>
      <c r="G266" s="31">
        <f t="shared" ca="1" si="26"/>
        <v>8.5465100454544807E-3</v>
      </c>
      <c r="I266" vm="2225">
        <f ca="1"/>
        <v>44193</v>
      </c>
      <c r="J266" vm="2226">
        <f ca="1"/>
        <v>2775</v>
      </c>
      <c r="K266" s="31">
        <f t="shared" ca="1" si="27"/>
        <v>4.7426727310472483E-2</v>
      </c>
      <c r="M266" vm="2225">
        <f ca="1"/>
        <v>44193</v>
      </c>
      <c r="N266" vm="2227">
        <f ca="1"/>
        <v>638.99739999999997</v>
      </c>
      <c r="O266" s="31">
        <f t="shared" ca="1" si="28"/>
        <v>5.033888771453543E-2</v>
      </c>
      <c r="Q266" vm="2225">
        <f ca="1"/>
        <v>44193</v>
      </c>
      <c r="R266" vm="2228">
        <f ca="1"/>
        <v>420.79829999999998</v>
      </c>
      <c r="S266" s="31">
        <f t="shared" ca="1" si="29"/>
        <v>0.13041155152029948</v>
      </c>
      <c r="U266" vm="2198">
        <f ca="1"/>
        <v>44158</v>
      </c>
      <c r="V266" vm="2229">
        <f ca="1"/>
        <v>2060.8516</v>
      </c>
      <c r="W266" s="31">
        <f t="shared" ca="1" si="30"/>
        <v>2.229289773740506E-2</v>
      </c>
      <c r="AA266" s="31"/>
      <c r="AE266" s="31"/>
    </row>
    <row r="267" spans="5:31" x14ac:dyDescent="0.35">
      <c r="E267" vm="610">
        <f ca="1"/>
        <v>44166</v>
      </c>
      <c r="F267" vm="2230">
        <f ca="1"/>
        <v>13258.55</v>
      </c>
      <c r="G267" s="31">
        <f t="shared" ca="1" si="26"/>
        <v>2.2330258039394035E-2</v>
      </c>
      <c r="I267" vm="2231">
        <f ca="1"/>
        <v>44200</v>
      </c>
      <c r="J267" vm="2232">
        <f ca="1"/>
        <v>2844</v>
      </c>
      <c r="K267" s="31">
        <f t="shared" ca="1" si="27"/>
        <v>2.4864864864864833E-2</v>
      </c>
      <c r="M267" vm="2231">
        <f ca="1"/>
        <v>44200</v>
      </c>
      <c r="N267" vm="2233">
        <f ca="1"/>
        <v>675.2056</v>
      </c>
      <c r="O267" s="31">
        <f t="shared" ca="1" si="28"/>
        <v>5.6664080323331589E-2</v>
      </c>
      <c r="Q267" vm="2231">
        <f ca="1"/>
        <v>44200</v>
      </c>
      <c r="R267" vm="2234">
        <f ca="1"/>
        <v>410.58499999999998</v>
      </c>
      <c r="S267" s="31">
        <f t="shared" ca="1" si="29"/>
        <v>-2.427124824411131E-2</v>
      </c>
      <c r="U267" vm="610">
        <f ca="1"/>
        <v>44166</v>
      </c>
      <c r="V267" vm="2235">
        <f ca="1"/>
        <v>2155.8537000000001</v>
      </c>
      <c r="W267" s="31">
        <f t="shared" ca="1" si="30"/>
        <v>4.6098467254993114E-2</v>
      </c>
      <c r="AA267" s="31"/>
      <c r="AE267" s="31"/>
    </row>
    <row r="268" spans="5:31" x14ac:dyDescent="0.35">
      <c r="E268" vm="2208">
        <f ca="1"/>
        <v>44172</v>
      </c>
      <c r="F268" vm="2236">
        <f ca="1"/>
        <v>13513.85</v>
      </c>
      <c r="G268" s="31">
        <f t="shared" ca="1" si="26"/>
        <v>1.9255499281595645E-2</v>
      </c>
      <c r="I268" vm="2237">
        <f ca="1"/>
        <v>44207</v>
      </c>
      <c r="J268" vm="2238">
        <f ca="1"/>
        <v>2590</v>
      </c>
      <c r="K268" s="31">
        <f t="shared" ca="1" si="27"/>
        <v>-8.9310829817158877E-2</v>
      </c>
      <c r="M268" vm="2237">
        <f ca="1"/>
        <v>44207</v>
      </c>
      <c r="N268" vm="2239">
        <f ca="1"/>
        <v>647.16409999999996</v>
      </c>
      <c r="O268" s="31">
        <f t="shared" ca="1" si="28"/>
        <v>-4.1530313137213337E-2</v>
      </c>
      <c r="Q268" vm="2237">
        <f ca="1"/>
        <v>44207</v>
      </c>
      <c r="R268" vm="2240">
        <f ca="1"/>
        <v>420.00240000000002</v>
      </c>
      <c r="S268" s="31">
        <f t="shared" ca="1" si="29"/>
        <v>2.2936541763581397E-2</v>
      </c>
      <c r="U268" vm="2208">
        <f ca="1"/>
        <v>44172</v>
      </c>
      <c r="V268" vm="2241">
        <f ca="1"/>
        <v>2112.3490000000002</v>
      </c>
      <c r="W268" s="31">
        <f t="shared" ca="1" si="30"/>
        <v>-2.0179801625685445E-2</v>
      </c>
      <c r="AA268" s="31"/>
      <c r="AE268" s="31"/>
    </row>
    <row r="269" spans="5:31" x14ac:dyDescent="0.35">
      <c r="E269" vm="2214">
        <f ca="1"/>
        <v>44179</v>
      </c>
      <c r="F269" vm="2242">
        <f ca="1"/>
        <v>13760.55</v>
      </c>
      <c r="G269" s="31">
        <f t="shared" ca="1" si="26"/>
        <v>1.825534544189833E-2</v>
      </c>
      <c r="I269" vm="2243">
        <f ca="1"/>
        <v>44214</v>
      </c>
      <c r="J269" vm="2244">
        <f ca="1"/>
        <v>2596.75</v>
      </c>
      <c r="K269" s="31">
        <f t="shared" ca="1" si="27"/>
        <v>2.6061776061776509E-3</v>
      </c>
      <c r="M269" vm="2243">
        <f ca="1"/>
        <v>44214</v>
      </c>
      <c r="N269" vm="2245">
        <f ca="1"/>
        <v>644.70579999999995</v>
      </c>
      <c r="O269" s="31">
        <f t="shared" ca="1" si="28"/>
        <v>-3.7985728812831576E-3</v>
      </c>
      <c r="Q269" vm="2243">
        <f ca="1"/>
        <v>44214</v>
      </c>
      <c r="R269" vm="2246">
        <f ca="1"/>
        <v>431.40940000000001</v>
      </c>
      <c r="S269" s="31">
        <f t="shared" ca="1" si="29"/>
        <v>2.7159368613131729E-2</v>
      </c>
      <c r="U269" vm="2214">
        <f ca="1"/>
        <v>44179</v>
      </c>
      <c r="V269" vm="2247">
        <f ca="1"/>
        <v>2168.6323000000002</v>
      </c>
      <c r="W269" s="31">
        <f t="shared" ca="1" si="30"/>
        <v>2.6644886806110213E-2</v>
      </c>
      <c r="AA269" s="31"/>
      <c r="AE269" s="31"/>
    </row>
    <row r="270" spans="5:31" x14ac:dyDescent="0.35">
      <c r="E270" vm="2220">
        <f ca="1"/>
        <v>44186</v>
      </c>
      <c r="F270" vm="2248">
        <f ca="1"/>
        <v>13749.25</v>
      </c>
      <c r="G270" s="31">
        <f t="shared" ca="1" si="26"/>
        <v>-8.2118810657993979E-4</v>
      </c>
      <c r="I270" vm="2249">
        <f ca="1"/>
        <v>44221</v>
      </c>
      <c r="J270" vm="2250">
        <f ca="1"/>
        <v>2407.35</v>
      </c>
      <c r="K270" s="31">
        <f t="shared" ca="1" si="27"/>
        <v>-7.2937325503032668E-2</v>
      </c>
      <c r="M270" vm="2249">
        <f ca="1"/>
        <v>44221</v>
      </c>
      <c r="N270" vm="2251">
        <f ca="1"/>
        <v>588.74760000000003</v>
      </c>
      <c r="O270" s="31">
        <f t="shared" ca="1" si="28"/>
        <v>-8.6796489189332471E-2</v>
      </c>
      <c r="Q270" vm="2249">
        <f ca="1"/>
        <v>44221</v>
      </c>
      <c r="R270" vm="2252">
        <f ca="1"/>
        <v>363.33229999999998</v>
      </c>
      <c r="S270" s="31">
        <f t="shared" ca="1" si="29"/>
        <v>-0.1578016148929533</v>
      </c>
      <c r="U270" vm="2220">
        <f ca="1"/>
        <v>44186</v>
      </c>
      <c r="V270" vm="2253">
        <f ca="1"/>
        <v>2138.5284000000001</v>
      </c>
      <c r="W270" s="31">
        <f t="shared" ca="1" si="30"/>
        <v>-1.388151416909178E-2</v>
      </c>
      <c r="AA270" s="31"/>
      <c r="AE270" s="31"/>
    </row>
    <row r="271" spans="5:31" x14ac:dyDescent="0.35">
      <c r="E271" vm="2225">
        <f ca="1"/>
        <v>44193</v>
      </c>
      <c r="F271" vm="2254">
        <f ca="1"/>
        <v>14018.5</v>
      </c>
      <c r="G271" s="31">
        <f t="shared" ca="1" si="26"/>
        <v>1.9582886339254868E-2</v>
      </c>
      <c r="I271" vm="7">
        <f ca="1"/>
        <v>44228</v>
      </c>
      <c r="J271" vm="2255">
        <f ca="1"/>
        <v>2376.8000000000002</v>
      </c>
      <c r="K271" s="31">
        <f t="shared" ca="1" si="27"/>
        <v>-1.2690302614908444E-2</v>
      </c>
      <c r="M271" vm="7">
        <f ca="1"/>
        <v>44228</v>
      </c>
      <c r="N271" vm="2256">
        <f ca="1"/>
        <v>608.41420000000005</v>
      </c>
      <c r="O271" s="31">
        <f t="shared" ca="1" si="28"/>
        <v>3.340412767712353E-2</v>
      </c>
      <c r="Q271" vm="7">
        <f ca="1"/>
        <v>44228</v>
      </c>
      <c r="R271" vm="2257">
        <f ca="1"/>
        <v>387.57209999999998</v>
      </c>
      <c r="S271" s="31">
        <f t="shared" ca="1" si="29"/>
        <v>6.6715235612138102E-2</v>
      </c>
      <c r="U271" vm="2225">
        <f ca="1"/>
        <v>44193</v>
      </c>
      <c r="V271" vm="2258">
        <f ca="1"/>
        <v>2295.3177000000001</v>
      </c>
      <c r="W271" s="31">
        <f t="shared" ca="1" si="30"/>
        <v>7.3316445084385951E-2</v>
      </c>
      <c r="AA271" s="31"/>
      <c r="AE271" s="31"/>
    </row>
    <row r="272" spans="5:31" x14ac:dyDescent="0.35">
      <c r="E272" vm="2231">
        <f ca="1"/>
        <v>44200</v>
      </c>
      <c r="F272" vm="2259">
        <f ca="1"/>
        <v>14347.25</v>
      </c>
      <c r="G272" s="31">
        <f t="shared" ca="1" si="26"/>
        <v>2.3451153832435789E-2</v>
      </c>
      <c r="I272" vm="17">
        <f ca="1"/>
        <v>44235</v>
      </c>
      <c r="J272" vm="2260">
        <f ca="1"/>
        <v>2486</v>
      </c>
      <c r="K272" s="31">
        <f t="shared" ca="1" si="27"/>
        <v>4.594412655671487E-2</v>
      </c>
      <c r="M272" vm="17">
        <f ca="1"/>
        <v>44235</v>
      </c>
      <c r="N272" vm="2261">
        <f ca="1"/>
        <v>641.66409999999996</v>
      </c>
      <c r="O272" s="31">
        <f t="shared" ca="1" si="28"/>
        <v>5.4650105142187488E-2</v>
      </c>
      <c r="Q272" vm="17">
        <f ca="1"/>
        <v>44235</v>
      </c>
      <c r="R272" vm="2262">
        <f ca="1"/>
        <v>381.27179999999998</v>
      </c>
      <c r="S272" s="31">
        <f t="shared" ca="1" si="29"/>
        <v>-1.6255814079496389E-2</v>
      </c>
      <c r="U272" vm="2231">
        <f ca="1"/>
        <v>44200</v>
      </c>
      <c r="V272" vm="2263">
        <f ca="1"/>
        <v>2298.8114999999998</v>
      </c>
      <c r="W272" s="31">
        <f t="shared" ca="1" si="30"/>
        <v>1.5221422289384279E-3</v>
      </c>
      <c r="AA272" s="31"/>
      <c r="AE272" s="31"/>
    </row>
    <row r="273" spans="5:31" x14ac:dyDescent="0.35">
      <c r="E273" vm="2237">
        <f ca="1"/>
        <v>44207</v>
      </c>
      <c r="F273" vm="2264">
        <f ca="1"/>
        <v>14433.7</v>
      </c>
      <c r="G273" s="31">
        <f t="shared" ca="1" si="26"/>
        <v>6.0255449650630233E-3</v>
      </c>
      <c r="I273" vm="27">
        <f ca="1"/>
        <v>44242</v>
      </c>
      <c r="J273" vm="2265">
        <f ca="1"/>
        <v>2418.9</v>
      </c>
      <c r="K273" s="31">
        <f t="shared" ca="1" si="27"/>
        <v>-2.6991150442477796E-2</v>
      </c>
      <c r="M273" vm="27">
        <f ca="1"/>
        <v>44242</v>
      </c>
      <c r="N273" vm="2266">
        <f ca="1"/>
        <v>617.74749999999995</v>
      </c>
      <c r="O273" s="31">
        <f t="shared" ca="1" si="28"/>
        <v>-3.7272772467713322E-2</v>
      </c>
      <c r="Q273" vm="27">
        <f ca="1"/>
        <v>44242</v>
      </c>
      <c r="R273" vm="2267">
        <f ca="1"/>
        <v>372.7165</v>
      </c>
      <c r="S273" s="31">
        <f t="shared" ca="1" si="29"/>
        <v>-2.2438848086850371E-2</v>
      </c>
      <c r="U273" vm="2237">
        <f ca="1"/>
        <v>44207</v>
      </c>
      <c r="V273" vm="2268">
        <f ca="1"/>
        <v>2213.7642999999998</v>
      </c>
      <c r="W273" s="31">
        <f t="shared" ca="1" si="30"/>
        <v>-3.6996160842243886E-2</v>
      </c>
      <c r="AA273" s="31"/>
      <c r="AE273" s="31"/>
    </row>
    <row r="274" spans="5:31" x14ac:dyDescent="0.35">
      <c r="E274" vm="2243">
        <f ca="1"/>
        <v>44214</v>
      </c>
      <c r="F274" vm="2269">
        <f ca="1"/>
        <v>14371.9</v>
      </c>
      <c r="G274" s="31">
        <f t="shared" ca="1" si="26"/>
        <v>-4.281646424686758E-3</v>
      </c>
      <c r="I274" vm="37">
        <f ca="1"/>
        <v>44249</v>
      </c>
      <c r="J274" vm="2270">
        <f ca="1"/>
        <v>2277.4499999999998</v>
      </c>
      <c r="K274" s="31">
        <f t="shared" ca="1" si="27"/>
        <v>-5.8476993674810962E-2</v>
      </c>
      <c r="M274" vm="37">
        <f ca="1"/>
        <v>44249</v>
      </c>
      <c r="N274" vm="2271">
        <f ca="1"/>
        <v>566.58109999999999</v>
      </c>
      <c r="O274" s="31">
        <f t="shared" ca="1" si="28"/>
        <v>-8.2827368787409039E-2</v>
      </c>
      <c r="Q274" vm="37">
        <f ca="1"/>
        <v>44249</v>
      </c>
      <c r="R274" vm="2272">
        <f ca="1"/>
        <v>370.36219999999997</v>
      </c>
      <c r="S274" s="31">
        <f t="shared" ca="1" si="29"/>
        <v>-6.3165971992118486E-3</v>
      </c>
      <c r="U274" vm="2243">
        <f ca="1"/>
        <v>44214</v>
      </c>
      <c r="V274" vm="2273">
        <f ca="1"/>
        <v>2374.4303</v>
      </c>
      <c r="W274" s="31">
        <f t="shared" ca="1" si="30"/>
        <v>7.2575928702075521E-2</v>
      </c>
      <c r="AA274" s="31"/>
      <c r="AE274" s="31"/>
    </row>
    <row r="275" spans="5:31" x14ac:dyDescent="0.35">
      <c r="E275" vm="2249">
        <f ca="1"/>
        <v>44221</v>
      </c>
      <c r="F275" vm="621">
        <f ca="1"/>
        <v>13634.6</v>
      </c>
      <c r="G275" s="31">
        <f t="shared" ca="1" si="26"/>
        <v>-5.1301498062190753E-2</v>
      </c>
      <c r="I275" vm="47">
        <f ca="1"/>
        <v>44256</v>
      </c>
      <c r="J275" vm="2274">
        <f ca="1"/>
        <v>2386.75</v>
      </c>
      <c r="K275" s="31">
        <f t="shared" ca="1" si="27"/>
        <v>4.7992272058662078E-2</v>
      </c>
      <c r="M275" vm="47">
        <f ca="1"/>
        <v>44256</v>
      </c>
      <c r="N275" vm="2275">
        <f ca="1"/>
        <v>607.91420000000005</v>
      </c>
      <c r="O275" s="31">
        <f t="shared" ca="1" si="28"/>
        <v>7.2951780424726609E-2</v>
      </c>
      <c r="Q275" vm="47">
        <f ca="1"/>
        <v>44256</v>
      </c>
      <c r="R275" vm="2276">
        <f ca="1"/>
        <v>383.12869999999998</v>
      </c>
      <c r="S275" s="31">
        <f t="shared" ca="1" si="29"/>
        <v>3.4470310415047889E-2</v>
      </c>
      <c r="U275" vm="2249">
        <f ca="1"/>
        <v>44221</v>
      </c>
      <c r="V275" vm="2277">
        <f ca="1"/>
        <v>2132.6415999999999</v>
      </c>
      <c r="W275" s="31">
        <f t="shared" ca="1" si="30"/>
        <v>-0.10183019480504441</v>
      </c>
      <c r="AA275" s="31"/>
      <c r="AE275" s="31"/>
    </row>
    <row r="276" spans="5:31" x14ac:dyDescent="0.35">
      <c r="E276" vm="7">
        <f ca="1"/>
        <v>44228</v>
      </c>
      <c r="F276" vm="2278">
        <f ca="1"/>
        <v>14924.25</v>
      </c>
      <c r="G276" s="31">
        <f t="shared" ca="1" si="26"/>
        <v>9.458656652927111E-2</v>
      </c>
      <c r="I276" vm="57">
        <f ca="1"/>
        <v>44263</v>
      </c>
      <c r="J276" vm="2279">
        <f ca="1"/>
        <v>2401.9499999999998</v>
      </c>
      <c r="K276" s="31">
        <f t="shared" ca="1" si="27"/>
        <v>6.3684927202261044E-3</v>
      </c>
      <c r="M276" vm="57">
        <f ca="1"/>
        <v>44263</v>
      </c>
      <c r="N276" vm="2280">
        <f ca="1"/>
        <v>596.95590000000004</v>
      </c>
      <c r="O276" s="31">
        <f t="shared" ca="1" si="28"/>
        <v>-1.802606354646763E-2</v>
      </c>
      <c r="Q276" vm="57">
        <f ca="1"/>
        <v>44263</v>
      </c>
      <c r="R276" vm="2281">
        <f ca="1"/>
        <v>380.70800000000003</v>
      </c>
      <c r="S276" s="31">
        <f t="shared" ca="1" si="29"/>
        <v>-6.3182424078382926E-3</v>
      </c>
      <c r="U276" vm="7">
        <f ca="1"/>
        <v>44228</v>
      </c>
      <c r="V276" vm="2282">
        <f ca="1"/>
        <v>2177.7257</v>
      </c>
      <c r="W276" s="31">
        <f t="shared" ca="1" si="30"/>
        <v>2.1140026528601918E-2</v>
      </c>
      <c r="AA276" s="31"/>
      <c r="AE276" s="31"/>
    </row>
    <row r="277" spans="5:31" x14ac:dyDescent="0.35">
      <c r="E277" vm="17">
        <f ca="1"/>
        <v>44235</v>
      </c>
      <c r="F277" vm="2283">
        <f ca="1"/>
        <v>15163.3</v>
      </c>
      <c r="G277" s="31">
        <f t="shared" ca="1" si="26"/>
        <v>1.6017555321037769E-2</v>
      </c>
      <c r="I277" vm="67">
        <f ca="1"/>
        <v>44270</v>
      </c>
      <c r="J277" vm="2284">
        <f ca="1"/>
        <v>2410.4</v>
      </c>
      <c r="K277" s="31">
        <f t="shared" ca="1" si="27"/>
        <v>3.5179749786633518E-3</v>
      </c>
      <c r="M277" vm="67">
        <f ca="1"/>
        <v>44270</v>
      </c>
      <c r="N277" vm="2285">
        <f ca="1"/>
        <v>602.87260000000003</v>
      </c>
      <c r="O277" s="31">
        <f t="shared" ca="1" si="28"/>
        <v>9.9114524205221599E-3</v>
      </c>
      <c r="Q277" vm="67">
        <f ca="1"/>
        <v>44270</v>
      </c>
      <c r="R277" vm="2286">
        <f ca="1"/>
        <v>352.3895</v>
      </c>
      <c r="S277" s="31">
        <f t="shared" ca="1" si="29"/>
        <v>-7.4383779694674246E-2</v>
      </c>
      <c r="U277" vm="17">
        <f ca="1"/>
        <v>44235</v>
      </c>
      <c r="V277" vm="2287">
        <f ca="1"/>
        <v>2099.3310000000001</v>
      </c>
      <c r="W277" s="31">
        <f t="shared" ca="1" si="30"/>
        <v>-3.5998427166469948E-2</v>
      </c>
      <c r="AA277" s="31"/>
      <c r="AE277" s="31"/>
    </row>
    <row r="278" spans="5:31" x14ac:dyDescent="0.35">
      <c r="E278" vm="27">
        <f ca="1"/>
        <v>44242</v>
      </c>
      <c r="F278" vm="2288">
        <f ca="1"/>
        <v>14981.75</v>
      </c>
      <c r="G278" s="31">
        <f t="shared" ca="1" si="26"/>
        <v>-1.19729874103921E-2</v>
      </c>
      <c r="I278" vm="77">
        <f ca="1"/>
        <v>44277</v>
      </c>
      <c r="J278" vm="2289">
        <f ca="1"/>
        <v>2504.5500000000002</v>
      </c>
      <c r="K278" s="31">
        <f t="shared" ca="1" si="27"/>
        <v>3.9059907069366018E-2</v>
      </c>
      <c r="M278" vm="77">
        <f ca="1"/>
        <v>44277</v>
      </c>
      <c r="N278" vm="2290">
        <f ca="1"/>
        <v>633.20579999999995</v>
      </c>
      <c r="O278" s="31">
        <f t="shared" ca="1" si="28"/>
        <v>5.0314444544336423E-2</v>
      </c>
      <c r="Q278" vm="77">
        <f ca="1"/>
        <v>44277</v>
      </c>
      <c r="R278" vm="2291">
        <f ca="1"/>
        <v>376.46359999999999</v>
      </c>
      <c r="S278" s="31">
        <f t="shared" ca="1" si="29"/>
        <v>6.8316734749474639E-2</v>
      </c>
      <c r="U278" vm="27">
        <f ca="1"/>
        <v>44242</v>
      </c>
      <c r="V278" vm="2292">
        <f ca="1"/>
        <v>2054.6777000000002</v>
      </c>
      <c r="W278" s="31">
        <f t="shared" ca="1" si="30"/>
        <v>-2.1270252285132685E-2</v>
      </c>
      <c r="AA278" s="31"/>
      <c r="AE278" s="31"/>
    </row>
    <row r="279" spans="5:31" x14ac:dyDescent="0.35">
      <c r="E279" vm="37">
        <f ca="1"/>
        <v>44249</v>
      </c>
      <c r="F279" vm="630">
        <f ca="1"/>
        <v>14529.15</v>
      </c>
      <c r="G279" s="31">
        <f t="shared" ca="1" si="26"/>
        <v>-3.0210088941545532E-2</v>
      </c>
      <c r="I279" vm="87">
        <f ca="1"/>
        <v>44285</v>
      </c>
      <c r="J279" vm="2293">
        <f ca="1"/>
        <v>2553.15</v>
      </c>
      <c r="K279" s="31">
        <f t="shared" ca="1" si="27"/>
        <v>1.9404683476073492E-2</v>
      </c>
      <c r="M279" vm="87">
        <f ca="1"/>
        <v>44285</v>
      </c>
      <c r="N279" vm="2294">
        <f ca="1"/>
        <v>636.83079999999995</v>
      </c>
      <c r="O279" s="31">
        <f t="shared" ca="1" si="28"/>
        <v>5.7248370119162839E-3</v>
      </c>
      <c r="Q279" vm="87">
        <f ca="1"/>
        <v>44285</v>
      </c>
      <c r="R279" vm="2295">
        <f ca="1"/>
        <v>392.34710000000001</v>
      </c>
      <c r="S279" s="31">
        <f t="shared" ca="1" si="29"/>
        <v>4.2191330051564169E-2</v>
      </c>
      <c r="U279" vm="37">
        <f ca="1"/>
        <v>44249</v>
      </c>
      <c r="V279" vm="2296">
        <f ca="1"/>
        <v>2065.7332999999999</v>
      </c>
      <c r="W279" s="31">
        <f t="shared" ca="1" si="30"/>
        <v>5.3806979070243344E-3</v>
      </c>
      <c r="AA279" s="31"/>
      <c r="AE279" s="31"/>
    </row>
    <row r="280" spans="5:31" x14ac:dyDescent="0.35">
      <c r="E280" vm="47">
        <f ca="1"/>
        <v>44256</v>
      </c>
      <c r="F280" vm="2297">
        <f ca="1"/>
        <v>14938.1</v>
      </c>
      <c r="G280" s="31">
        <f t="shared" ca="1" si="26"/>
        <v>2.8146863374663988E-2</v>
      </c>
      <c r="I280" vm="96">
        <f ca="1"/>
        <v>44291</v>
      </c>
      <c r="J280" vm="2298">
        <f ca="1"/>
        <v>2628.65</v>
      </c>
      <c r="K280" s="31">
        <f t="shared" ca="1" si="27"/>
        <v>2.9571313867183591E-2</v>
      </c>
      <c r="M280" vm="96">
        <f ca="1"/>
        <v>44291</v>
      </c>
      <c r="N280" vm="2299">
        <f ca="1"/>
        <v>626.99749999999995</v>
      </c>
      <c r="O280" s="31">
        <f t="shared" ca="1" si="28"/>
        <v>-1.5440993117795232E-2</v>
      </c>
      <c r="Q280" vm="96">
        <f ca="1"/>
        <v>44291</v>
      </c>
      <c r="R280" vm="2300">
        <f ca="1"/>
        <v>395.43099999999998</v>
      </c>
      <c r="S280" s="31">
        <f t="shared" ca="1" si="29"/>
        <v>7.8601320106608252E-3</v>
      </c>
      <c r="U280" vm="47">
        <f ca="1"/>
        <v>44256</v>
      </c>
      <c r="V280" vm="2301">
        <f ca="1"/>
        <v>2101.9155000000001</v>
      </c>
      <c r="W280" s="31">
        <f t="shared" ca="1" si="30"/>
        <v>1.7515426604199247E-2</v>
      </c>
      <c r="AA280" s="31"/>
      <c r="AE280" s="31"/>
    </row>
    <row r="281" spans="5:31" x14ac:dyDescent="0.35">
      <c r="E281" vm="57">
        <f ca="1"/>
        <v>44263</v>
      </c>
      <c r="F281" vm="2302">
        <f ca="1"/>
        <v>15030.95</v>
      </c>
      <c r="G281" s="31">
        <f t="shared" ca="1" si="26"/>
        <v>6.2156499153172007E-3</v>
      </c>
      <c r="I281" vm="105">
        <f ca="1"/>
        <v>44298</v>
      </c>
      <c r="J281" vm="2303">
        <f ca="1"/>
        <v>2665.8</v>
      </c>
      <c r="K281" s="31">
        <f t="shared" ca="1" si="27"/>
        <v>1.4132729728187465E-2</v>
      </c>
      <c r="M281" vm="105">
        <f ca="1"/>
        <v>44298</v>
      </c>
      <c r="N281" vm="2304">
        <f ca="1"/>
        <v>613.24749999999995</v>
      </c>
      <c r="O281" s="31">
        <f t="shared" ca="1" si="28"/>
        <v>-2.1929912001244056E-2</v>
      </c>
      <c r="Q281" vm="105">
        <f ca="1"/>
        <v>44298</v>
      </c>
      <c r="R281" vm="2305">
        <f ca="1"/>
        <v>379.9785</v>
      </c>
      <c r="S281" s="31">
        <f t="shared" ca="1" si="29"/>
        <v>-3.9077614046445497E-2</v>
      </c>
      <c r="U281" vm="57">
        <f ca="1"/>
        <v>44263</v>
      </c>
      <c r="V281" vm="2306">
        <f ca="1"/>
        <v>2198.7363</v>
      </c>
      <c r="W281" s="31">
        <f t="shared" ca="1" si="30"/>
        <v>4.6063126705141011E-2</v>
      </c>
      <c r="AA281" s="31"/>
      <c r="AE281" s="31"/>
    </row>
    <row r="282" spans="5:31" x14ac:dyDescent="0.35">
      <c r="E282" vm="67">
        <f ca="1"/>
        <v>44270</v>
      </c>
      <c r="F282" vm="2307">
        <f ca="1"/>
        <v>14744</v>
      </c>
      <c r="G282" s="31">
        <f t="shared" ca="1" si="26"/>
        <v>-1.9090609708634521E-2</v>
      </c>
      <c r="I282" vm="115">
        <f ca="1"/>
        <v>44305</v>
      </c>
      <c r="J282" vm="2308">
        <f ca="1"/>
        <v>2518.1999999999998</v>
      </c>
      <c r="K282" s="31">
        <f t="shared" ca="1" si="27"/>
        <v>-5.5367994598244596E-2</v>
      </c>
      <c r="M282" vm="115">
        <f ca="1"/>
        <v>44305</v>
      </c>
      <c r="N282" vm="2309">
        <f ca="1"/>
        <v>591.08100000000002</v>
      </c>
      <c r="O282" s="31">
        <f t="shared" ca="1" si="28"/>
        <v>-3.6146091096987631E-2</v>
      </c>
      <c r="Q282" vm="115">
        <f ca="1"/>
        <v>44305</v>
      </c>
      <c r="R282" vm="2310">
        <f ca="1"/>
        <v>365.38819999999998</v>
      </c>
      <c r="S282" s="31">
        <f t="shared" ca="1" si="29"/>
        <v>-3.8397698817169923E-2</v>
      </c>
      <c r="U282" vm="67">
        <f ca="1"/>
        <v>44270</v>
      </c>
      <c r="V282" vm="2311">
        <f ca="1"/>
        <v>2105.4571000000001</v>
      </c>
      <c r="W282" s="31">
        <f t="shared" ca="1" si="30"/>
        <v>-4.2424005097837281E-2</v>
      </c>
      <c r="AA282" s="31"/>
      <c r="AE282" s="31"/>
    </row>
    <row r="283" spans="5:31" x14ac:dyDescent="0.35">
      <c r="E283" vm="77">
        <f ca="1"/>
        <v>44277</v>
      </c>
      <c r="F283" vm="2312">
        <f ca="1"/>
        <v>14507.3</v>
      </c>
      <c r="G283" s="31">
        <f t="shared" ca="1" si="26"/>
        <v>-1.6053988062940894E-2</v>
      </c>
      <c r="I283" vm="125">
        <f ca="1"/>
        <v>44312</v>
      </c>
      <c r="J283" vm="2313">
        <f ca="1"/>
        <v>2540.1</v>
      </c>
      <c r="K283" s="31">
        <f t="shared" ca="1" si="27"/>
        <v>8.6966881105552396E-3</v>
      </c>
      <c r="M283" vm="125">
        <f ca="1"/>
        <v>44312</v>
      </c>
      <c r="N283" vm="2314">
        <f ca="1"/>
        <v>586.28930000000003</v>
      </c>
      <c r="O283" s="31">
        <f t="shared" ca="1" si="28"/>
        <v>-8.1066723511667993E-3</v>
      </c>
      <c r="Q283" vm="125">
        <f ca="1"/>
        <v>44312</v>
      </c>
      <c r="R283" vm="2315">
        <f ca="1"/>
        <v>368.96949999999998</v>
      </c>
      <c r="S283" s="31">
        <f t="shared" ca="1" si="29"/>
        <v>9.8013564751133764E-3</v>
      </c>
      <c r="U283" vm="77">
        <f ca="1"/>
        <v>44277</v>
      </c>
      <c r="V283" vm="2316">
        <f ca="1"/>
        <v>2128.9085</v>
      </c>
      <c r="W283" s="31">
        <f t="shared" ca="1" si="30"/>
        <v>1.113838890376817E-2</v>
      </c>
      <c r="AA283" s="31"/>
      <c r="AE283" s="31"/>
    </row>
    <row r="284" spans="5:31" x14ac:dyDescent="0.35">
      <c r="E284" vm="87">
        <f ca="1"/>
        <v>44285</v>
      </c>
      <c r="F284" vm="2317">
        <f ca="1"/>
        <v>14867.35</v>
      </c>
      <c r="G284" s="31">
        <f t="shared" ca="1" si="26"/>
        <v>2.4818539631771719E-2</v>
      </c>
      <c r="I284" vm="135">
        <f ca="1"/>
        <v>44319</v>
      </c>
      <c r="J284" vm="2318">
        <f ca="1"/>
        <v>2551.5</v>
      </c>
      <c r="K284" s="31">
        <f t="shared" ca="1" si="27"/>
        <v>4.4880122829811242E-3</v>
      </c>
      <c r="M284" vm="135">
        <f ca="1"/>
        <v>44319</v>
      </c>
      <c r="N284" vm="2319">
        <f ca="1"/>
        <v>595.99760000000003</v>
      </c>
      <c r="O284" s="31">
        <f t="shared" ca="1" si="28"/>
        <v>1.6558889954157552E-2</v>
      </c>
      <c r="Q284" vm="135">
        <f ca="1"/>
        <v>44319</v>
      </c>
      <c r="R284" vm="2320">
        <f ca="1"/>
        <v>391.91609999999997</v>
      </c>
      <c r="S284" s="31">
        <f t="shared" ca="1" si="29"/>
        <v>6.2191048311581287E-2</v>
      </c>
      <c r="U284" vm="87">
        <f ca="1"/>
        <v>44285</v>
      </c>
      <c r="V284" vm="2321">
        <f ca="1"/>
        <v>2269.5691000000002</v>
      </c>
      <c r="W284" s="31">
        <f t="shared" ca="1" si="30"/>
        <v>6.6071698243489685E-2</v>
      </c>
      <c r="AA284" s="31"/>
      <c r="AE284" s="31"/>
    </row>
    <row r="285" spans="5:31" x14ac:dyDescent="0.35">
      <c r="E285" vm="96">
        <f ca="1"/>
        <v>44291</v>
      </c>
      <c r="F285" vm="2322">
        <f ca="1"/>
        <v>14834.85</v>
      </c>
      <c r="G285" s="31">
        <f t="shared" ca="1" si="26"/>
        <v>-2.185998177213877E-3</v>
      </c>
      <c r="I285" vm="145">
        <f ca="1"/>
        <v>44326</v>
      </c>
      <c r="J285" vm="2323">
        <f ca="1"/>
        <v>2773.6</v>
      </c>
      <c r="K285" s="31">
        <f t="shared" ca="1" si="27"/>
        <v>8.7046835194983352E-2</v>
      </c>
      <c r="M285" vm="145">
        <f ca="1"/>
        <v>44326</v>
      </c>
      <c r="N285" vm="2324">
        <f ca="1"/>
        <v>627.20579999999995</v>
      </c>
      <c r="O285" s="31">
        <f t="shared" ca="1" si="28"/>
        <v>5.2362962535419388E-2</v>
      </c>
      <c r="Q285" vm="145">
        <f ca="1"/>
        <v>44326</v>
      </c>
      <c r="R285" vm="2325">
        <f ca="1"/>
        <v>368.14049999999997</v>
      </c>
      <c r="S285" s="31">
        <f t="shared" ca="1" si="29"/>
        <v>-6.0665024988766691E-2</v>
      </c>
      <c r="U285" vm="96">
        <f ca="1"/>
        <v>44291</v>
      </c>
      <c r="V285" vm="2326">
        <f ca="1"/>
        <v>2244.1075000000001</v>
      </c>
      <c r="W285" s="31">
        <f t="shared" ca="1" si="30"/>
        <v>-1.1218693451545581E-2</v>
      </c>
      <c r="AA285" s="31"/>
      <c r="AE285" s="31"/>
    </row>
    <row r="286" spans="5:31" x14ac:dyDescent="0.35">
      <c r="E286" vm="105">
        <f ca="1"/>
        <v>44298</v>
      </c>
      <c r="F286" vm="2327">
        <f ca="1"/>
        <v>14617.85</v>
      </c>
      <c r="G286" s="31">
        <f t="shared" ca="1" si="26"/>
        <v>-1.4627717840085985E-2</v>
      </c>
      <c r="I286" vm="155">
        <f ca="1"/>
        <v>44333</v>
      </c>
      <c r="J286" vm="2328">
        <f ca="1"/>
        <v>2832.3</v>
      </c>
      <c r="K286" s="31">
        <f t="shared" ca="1" si="27"/>
        <v>2.1163830400923178E-2</v>
      </c>
      <c r="M286" vm="155">
        <f ca="1"/>
        <v>44333</v>
      </c>
      <c r="N286" vm="2329">
        <f ca="1"/>
        <v>658.99739999999997</v>
      </c>
      <c r="O286" s="31">
        <f t="shared" ca="1" si="28"/>
        <v>5.0687669023468773E-2</v>
      </c>
      <c r="Q286" vm="155">
        <f ca="1"/>
        <v>44333</v>
      </c>
      <c r="R286" vm="2330">
        <f ca="1"/>
        <v>370.4948</v>
      </c>
      <c r="S286" s="31">
        <f t="shared" ca="1" si="29"/>
        <v>6.395112735491093E-3</v>
      </c>
      <c r="U286" vm="105">
        <f ca="1"/>
        <v>44298</v>
      </c>
      <c r="V286" vm="2331">
        <f ca="1"/>
        <v>2170.5466999999999</v>
      </c>
      <c r="W286" s="31">
        <f t="shared" ca="1" si="30"/>
        <v>-3.2779534848486613E-2</v>
      </c>
      <c r="AA286" s="31"/>
      <c r="AE286" s="31"/>
    </row>
    <row r="287" spans="5:31" x14ac:dyDescent="0.35">
      <c r="E287" vm="115">
        <f ca="1"/>
        <v>44305</v>
      </c>
      <c r="F287" vm="2332">
        <f ca="1"/>
        <v>14341.35</v>
      </c>
      <c r="G287" s="31">
        <f t="shared" ca="1" si="26"/>
        <v>-1.8915230351932766E-2</v>
      </c>
      <c r="I287" vm="165">
        <f ca="1"/>
        <v>44340</v>
      </c>
      <c r="J287" vm="2333">
        <f ca="1"/>
        <v>2939.95</v>
      </c>
      <c r="K287" s="31">
        <f t="shared" ca="1" si="27"/>
        <v>3.8007979380715096E-2</v>
      </c>
      <c r="M287" vm="165">
        <f ca="1"/>
        <v>44340</v>
      </c>
      <c r="N287" vm="2334">
        <f ca="1"/>
        <v>668.3723</v>
      </c>
      <c r="O287" s="31">
        <f t="shared" ca="1" si="28"/>
        <v>1.4226004533553605E-2</v>
      </c>
      <c r="Q287" vm="165">
        <f ca="1"/>
        <v>44340</v>
      </c>
      <c r="R287" vm="2335">
        <f ca="1"/>
        <v>379.24900000000002</v>
      </c>
      <c r="S287" s="31">
        <f t="shared" ca="1" si="29"/>
        <v>2.3628401802130661E-2</v>
      </c>
      <c r="U287" vm="115">
        <f ca="1"/>
        <v>44305</v>
      </c>
      <c r="V287" vm="2336">
        <f ca="1"/>
        <v>2124.6489999999999</v>
      </c>
      <c r="W287" s="31">
        <f t="shared" ca="1" si="30"/>
        <v>-2.1145686476130687E-2</v>
      </c>
      <c r="AA287" s="31"/>
      <c r="AE287" s="31"/>
    </row>
    <row r="288" spans="5:31" x14ac:dyDescent="0.35">
      <c r="E288" vm="125">
        <f ca="1"/>
        <v>44312</v>
      </c>
      <c r="F288" vm="649">
        <f ca="1"/>
        <v>14631.1</v>
      </c>
      <c r="G288" s="31">
        <f t="shared" ca="1" si="26"/>
        <v>2.020381623766232E-2</v>
      </c>
      <c r="I288" vm="175">
        <f ca="1"/>
        <v>44347</v>
      </c>
      <c r="J288" vm="2337">
        <f ca="1"/>
        <v>2924</v>
      </c>
      <c r="K288" s="31">
        <f t="shared" ca="1" si="27"/>
        <v>-5.4252623343933326E-3</v>
      </c>
      <c r="M288" vm="175">
        <f ca="1"/>
        <v>44347</v>
      </c>
      <c r="N288" vm="2338">
        <f ca="1"/>
        <v>663.66399999999999</v>
      </c>
      <c r="O288" s="31">
        <f t="shared" ca="1" si="28"/>
        <v>-7.0444271852678764E-3</v>
      </c>
      <c r="Q288" vm="175">
        <f ca="1"/>
        <v>44347</v>
      </c>
      <c r="R288" vm="2339">
        <f ca="1"/>
        <v>384.3888</v>
      </c>
      <c r="S288" s="31">
        <f t="shared" ca="1" si="29"/>
        <v>1.355257363895479E-2</v>
      </c>
      <c r="U288" vm="125">
        <f ca="1"/>
        <v>44312</v>
      </c>
      <c r="V288" vm="2340">
        <f ca="1"/>
        <v>2147.1432</v>
      </c>
      <c r="W288" s="31">
        <f t="shared" ca="1" si="30"/>
        <v>1.0587254647708821E-2</v>
      </c>
      <c r="AA288" s="31"/>
      <c r="AE288" s="31"/>
    </row>
    <row r="289" spans="5:31" x14ac:dyDescent="0.35">
      <c r="E289" vm="135">
        <f ca="1"/>
        <v>44319</v>
      </c>
      <c r="F289" vm="2341">
        <f ca="1"/>
        <v>14823.15</v>
      </c>
      <c r="G289" s="31">
        <f t="shared" ca="1" si="26"/>
        <v>1.3126149093369621E-2</v>
      </c>
      <c r="I289" vm="185">
        <f ca="1"/>
        <v>44354</v>
      </c>
      <c r="J289" vm="2342">
        <f ca="1"/>
        <v>2957.1</v>
      </c>
      <c r="K289" s="31">
        <f t="shared" ca="1" si="27"/>
        <v>1.1320109439124426E-2</v>
      </c>
      <c r="M289" vm="185">
        <f ca="1"/>
        <v>44354</v>
      </c>
      <c r="N289" vm="2343">
        <f ca="1"/>
        <v>671.7056</v>
      </c>
      <c r="O289" s="31">
        <f t="shared" ca="1" si="28"/>
        <v>1.2116974854745832E-2</v>
      </c>
      <c r="Q289" vm="185">
        <f ca="1"/>
        <v>44354</v>
      </c>
      <c r="R289" vm="2344">
        <f ca="1"/>
        <v>386.54419999999999</v>
      </c>
      <c r="S289" s="31">
        <f t="shared" ca="1" si="29"/>
        <v>5.6073433981427279E-3</v>
      </c>
      <c r="U289" vm="135">
        <f ca="1"/>
        <v>44319</v>
      </c>
      <c r="V289" vm="2345">
        <f ca="1"/>
        <v>2111.1525000000001</v>
      </c>
      <c r="W289" s="31">
        <f t="shared" ca="1" si="30"/>
        <v>-1.6762133051954731E-2</v>
      </c>
      <c r="AA289" s="31"/>
      <c r="AE289" s="31"/>
    </row>
    <row r="290" spans="5:31" x14ac:dyDescent="0.35">
      <c r="E290" vm="145">
        <f ca="1"/>
        <v>44326</v>
      </c>
      <c r="F290" vm="2346">
        <f ca="1"/>
        <v>14677.8</v>
      </c>
      <c r="G290" s="31">
        <f t="shared" ca="1" si="26"/>
        <v>-9.8056081197316347E-3</v>
      </c>
      <c r="I290" vm="195">
        <f ca="1"/>
        <v>44361</v>
      </c>
      <c r="J290" vm="2347">
        <f ca="1"/>
        <v>3049.65</v>
      </c>
      <c r="K290" s="31">
        <f t="shared" ca="1" si="27"/>
        <v>3.1297555037029579E-2</v>
      </c>
      <c r="M290" vm="195">
        <f ca="1"/>
        <v>44361</v>
      </c>
      <c r="N290" vm="2348">
        <f ca="1"/>
        <v>687.28890000000001</v>
      </c>
      <c r="O290" s="31">
        <f t="shared" ca="1" si="28"/>
        <v>2.3199598157287893E-2</v>
      </c>
      <c r="Q290" vm="195">
        <f ca="1"/>
        <v>44361</v>
      </c>
      <c r="R290" vm="2349">
        <f ca="1"/>
        <v>380.84070000000003</v>
      </c>
      <c r="S290" s="31">
        <f t="shared" ca="1" si="29"/>
        <v>-1.4755104332182301E-2</v>
      </c>
      <c r="U290" vm="145">
        <f ca="1"/>
        <v>44326</v>
      </c>
      <c r="V290" vm="2350">
        <f ca="1"/>
        <v>2087.1266999999998</v>
      </c>
      <c r="W290" s="31">
        <f t="shared" ca="1" si="30"/>
        <v>-1.1380418989154206E-2</v>
      </c>
      <c r="AA290" s="31"/>
      <c r="AE290" s="31"/>
    </row>
    <row r="291" spans="5:31" x14ac:dyDescent="0.35">
      <c r="E291" vm="155">
        <f ca="1"/>
        <v>44333</v>
      </c>
      <c r="F291" vm="2351">
        <f ca="1"/>
        <v>15175.3</v>
      </c>
      <c r="G291" s="31">
        <f t="shared" ca="1" si="26"/>
        <v>3.3894725367561884E-2</v>
      </c>
      <c r="I291" vm="205">
        <f ca="1"/>
        <v>44368</v>
      </c>
      <c r="J291" vm="2352">
        <f ca="1"/>
        <v>3003.25</v>
      </c>
      <c r="K291" s="31">
        <f t="shared" ca="1" si="27"/>
        <v>-1.5214860721722179E-2</v>
      </c>
      <c r="M291" vm="205">
        <f ca="1"/>
        <v>44368</v>
      </c>
      <c r="N291" vm="2353">
        <f ca="1"/>
        <v>671.66399999999999</v>
      </c>
      <c r="O291" s="31">
        <f t="shared" ca="1" si="28"/>
        <v>-2.2734107883889965E-2</v>
      </c>
      <c r="Q291" vm="205">
        <f ca="1"/>
        <v>44368</v>
      </c>
      <c r="R291" vm="2354">
        <f ca="1"/>
        <v>390.39069999999998</v>
      </c>
      <c r="S291" s="31">
        <f t="shared" ca="1" si="29"/>
        <v>2.5076101372568438E-2</v>
      </c>
      <c r="U291" vm="155">
        <f ca="1"/>
        <v>44333</v>
      </c>
      <c r="V291" vm="2355">
        <f ca="1"/>
        <v>2170.3074000000001</v>
      </c>
      <c r="W291" s="31">
        <f t="shared" ca="1" si="30"/>
        <v>3.9854168891615638E-2</v>
      </c>
      <c r="AA291" s="31"/>
      <c r="AE291" s="31"/>
    </row>
    <row r="292" spans="5:31" x14ac:dyDescent="0.35">
      <c r="E292" vm="165">
        <f ca="1"/>
        <v>44340</v>
      </c>
      <c r="F292" vm="2356">
        <f ca="1"/>
        <v>15435.65</v>
      </c>
      <c r="G292" s="31">
        <f t="shared" ca="1" si="26"/>
        <v>1.7156168247085768E-2</v>
      </c>
      <c r="I292" vm="215">
        <f ca="1"/>
        <v>44375</v>
      </c>
      <c r="J292" vm="2357">
        <f ca="1"/>
        <v>3004.45</v>
      </c>
      <c r="K292" s="31">
        <f t="shared" ca="1" si="27"/>
        <v>3.9956713560296286E-4</v>
      </c>
      <c r="M292" vm="215">
        <f ca="1"/>
        <v>44375</v>
      </c>
      <c r="N292" vm="2358">
        <f ca="1"/>
        <v>672.78899999999999</v>
      </c>
      <c r="O292" s="31">
        <f t="shared" ca="1" si="28"/>
        <v>1.6749446151647085E-3</v>
      </c>
      <c r="Q292" vm="215">
        <f ca="1"/>
        <v>44375</v>
      </c>
      <c r="R292" vm="2359">
        <f ca="1"/>
        <v>389.66120000000001</v>
      </c>
      <c r="S292" s="31">
        <f t="shared" ca="1" si="29"/>
        <v>-1.8686408257163611E-3</v>
      </c>
      <c r="U292" vm="165">
        <f ca="1"/>
        <v>44340</v>
      </c>
      <c r="V292" vm="2360">
        <f ca="1"/>
        <v>2181.4108999999999</v>
      </c>
      <c r="W292" s="31">
        <f t="shared" ca="1" si="30"/>
        <v>5.1160955355908921E-3</v>
      </c>
      <c r="AA292" s="31"/>
      <c r="AE292" s="31"/>
    </row>
    <row r="293" spans="5:31" x14ac:dyDescent="0.35">
      <c r="E293" vm="175">
        <f ca="1"/>
        <v>44347</v>
      </c>
      <c r="F293" vm="2361">
        <f ca="1"/>
        <v>15670.25</v>
      </c>
      <c r="G293" s="31">
        <f t="shared" ca="1" si="26"/>
        <v>1.5198582502194524E-2</v>
      </c>
      <c r="I293" vm="224">
        <f ca="1"/>
        <v>44382</v>
      </c>
      <c r="J293" vm="2362">
        <f ca="1"/>
        <v>3010.45</v>
      </c>
      <c r="K293" s="31">
        <f t="shared" ca="1" si="27"/>
        <v>1.9970377273710316E-3</v>
      </c>
      <c r="M293" vm="224">
        <f ca="1"/>
        <v>44382</v>
      </c>
      <c r="N293" vm="2363">
        <f ca="1"/>
        <v>703.53890000000001</v>
      </c>
      <c r="O293" s="31">
        <f t="shared" ca="1" si="28"/>
        <v>4.5705117057502465E-2</v>
      </c>
      <c r="Q293" vm="224">
        <f ca="1"/>
        <v>44382</v>
      </c>
      <c r="R293" vm="2364">
        <f ca="1"/>
        <v>399.50970000000001</v>
      </c>
      <c r="S293" s="31">
        <f t="shared" ca="1" si="29"/>
        <v>2.5274520532195588E-2</v>
      </c>
      <c r="U293" vm="175">
        <f ca="1"/>
        <v>44347</v>
      </c>
      <c r="V293" vm="2365">
        <f ca="1"/>
        <v>2167.4358000000002</v>
      </c>
      <c r="W293" s="31">
        <f t="shared" ca="1" si="30"/>
        <v>-6.4064500640387267E-3</v>
      </c>
      <c r="AA293" s="31"/>
      <c r="AE293" s="31"/>
    </row>
    <row r="294" spans="5:31" x14ac:dyDescent="0.35">
      <c r="E294" vm="185">
        <f ca="1"/>
        <v>44354</v>
      </c>
      <c r="F294" vm="2366">
        <f ca="1"/>
        <v>15799.35</v>
      </c>
      <c r="G294" s="31">
        <f t="shared" ca="1" si="26"/>
        <v>8.238541184728998E-3</v>
      </c>
      <c r="I294" vm="234">
        <f ca="1"/>
        <v>44389</v>
      </c>
      <c r="J294" vm="2367">
        <f ca="1"/>
        <v>2992.65</v>
      </c>
      <c r="K294" s="31">
        <f t="shared" ca="1" si="27"/>
        <v>-5.9127372984104642E-3</v>
      </c>
      <c r="M294" vm="234">
        <f ca="1"/>
        <v>44389</v>
      </c>
      <c r="N294" vm="2368">
        <f ca="1"/>
        <v>703.12220000000002</v>
      </c>
      <c r="O294" s="31">
        <f t="shared" ca="1" si="28"/>
        <v>-5.9229134309413123E-4</v>
      </c>
      <c r="Q294" vm="234">
        <f ca="1"/>
        <v>44389</v>
      </c>
      <c r="R294" vm="2369">
        <f ca="1"/>
        <v>397.9511</v>
      </c>
      <c r="S294" s="31">
        <f t="shared" ca="1" si="29"/>
        <v>-3.9012819964071577E-3</v>
      </c>
      <c r="U294" vm="185">
        <f ca="1"/>
        <v>44354</v>
      </c>
      <c r="V294" vm="2370">
        <f ca="1"/>
        <v>2195.7211000000002</v>
      </c>
      <c r="W294" s="31">
        <f t="shared" ca="1" si="30"/>
        <v>1.3050121253879832E-2</v>
      </c>
      <c r="AA294" s="31"/>
      <c r="AE294" s="31"/>
    </row>
    <row r="295" spans="5:31" x14ac:dyDescent="0.35">
      <c r="E295" vm="195">
        <f ca="1"/>
        <v>44361</v>
      </c>
      <c r="F295" vm="2371">
        <f ca="1"/>
        <v>15683.35</v>
      </c>
      <c r="G295" s="31">
        <f t="shared" ca="1" si="26"/>
        <v>-7.3420741992550331E-3</v>
      </c>
      <c r="I295" vm="244">
        <f ca="1"/>
        <v>44396</v>
      </c>
      <c r="J295" vm="2372">
        <f ca="1"/>
        <v>3083.2</v>
      </c>
      <c r="K295" s="31">
        <f t="shared" ca="1" si="27"/>
        <v>3.025746412042829E-2</v>
      </c>
      <c r="M295" vm="244">
        <f ca="1"/>
        <v>44396</v>
      </c>
      <c r="N295" vm="2373">
        <f ca="1"/>
        <v>711.99720000000002</v>
      </c>
      <c r="O295" s="31">
        <f t="shared" ca="1" si="28"/>
        <v>1.2622272486916275E-2</v>
      </c>
      <c r="Q295" vm="244">
        <f ca="1"/>
        <v>44396</v>
      </c>
      <c r="R295" vm="2374">
        <f ca="1"/>
        <v>413.40359999999998</v>
      </c>
      <c r="S295" s="31">
        <f t="shared" ca="1" si="29"/>
        <v>3.8830147724180142E-2</v>
      </c>
      <c r="U295" vm="195">
        <f ca="1"/>
        <v>44361</v>
      </c>
      <c r="V295" vm="2375">
        <f ca="1"/>
        <v>2136.5183000000002</v>
      </c>
      <c r="W295" s="31">
        <f t="shared" ca="1" si="30"/>
        <v>-2.6962805066636175E-2</v>
      </c>
      <c r="AA295" s="31"/>
      <c r="AE295" s="31"/>
    </row>
    <row r="296" spans="5:31" x14ac:dyDescent="0.35">
      <c r="E296" vm="205">
        <f ca="1"/>
        <v>44368</v>
      </c>
      <c r="F296" vm="2376">
        <f ca="1"/>
        <v>15860.35</v>
      </c>
      <c r="G296" s="31">
        <f t="shared" ca="1" si="26"/>
        <v>1.1285854106424908E-2</v>
      </c>
      <c r="I296" vm="254">
        <f ca="1"/>
        <v>44403</v>
      </c>
      <c r="J296" vm="2377">
        <f ca="1"/>
        <v>2958.55</v>
      </c>
      <c r="K296" s="31">
        <f t="shared" ca="1" si="27"/>
        <v>-4.0428775298391173E-2</v>
      </c>
      <c r="M296" vm="254">
        <f ca="1"/>
        <v>44403</v>
      </c>
      <c r="N296" vm="2378">
        <f ca="1"/>
        <v>702.62220000000002</v>
      </c>
      <c r="O296" s="31">
        <f t="shared" ca="1" si="28"/>
        <v>-1.3167186612531578E-2</v>
      </c>
      <c r="Q296" vm="254">
        <f ca="1"/>
        <v>44403</v>
      </c>
      <c r="R296" vm="2379">
        <f ca="1"/>
        <v>415.22739999999999</v>
      </c>
      <c r="S296" s="31">
        <f t="shared" ca="1" si="29"/>
        <v>4.4116693710456456E-3</v>
      </c>
      <c r="U296" vm="205">
        <f ca="1"/>
        <v>44368</v>
      </c>
      <c r="V296" vm="2380">
        <f ca="1"/>
        <v>2211.7541999999999</v>
      </c>
      <c r="W296" s="31">
        <f t="shared" ca="1" si="30"/>
        <v>3.5214254893112695E-2</v>
      </c>
      <c r="AA296" s="31"/>
      <c r="AE296" s="31"/>
    </row>
    <row r="297" spans="5:31" x14ac:dyDescent="0.35">
      <c r="E297" vm="215">
        <f ca="1"/>
        <v>44375</v>
      </c>
      <c r="F297" vm="2381">
        <f ca="1"/>
        <v>15722.2</v>
      </c>
      <c r="G297" s="31">
        <f t="shared" ca="1" si="26"/>
        <v>-8.7104004640502497E-3</v>
      </c>
      <c r="I297" vm="264">
        <f ca="1"/>
        <v>44410</v>
      </c>
      <c r="J297" vm="2382">
        <f ca="1"/>
        <v>2968.65</v>
      </c>
      <c r="K297" s="31">
        <f t="shared" ca="1" si="27"/>
        <v>3.4138344797283171E-3</v>
      </c>
      <c r="M297" vm="264">
        <f ca="1"/>
        <v>44410</v>
      </c>
      <c r="N297" vm="2383">
        <f ca="1"/>
        <v>690.4556</v>
      </c>
      <c r="O297" s="31">
        <f t="shared" ca="1" si="28"/>
        <v>-1.7315991438926925E-2</v>
      </c>
      <c r="Q297" vm="264">
        <f ca="1"/>
        <v>44410</v>
      </c>
      <c r="R297" vm="2384">
        <f ca="1"/>
        <v>421.82619999999997</v>
      </c>
      <c r="S297" s="31">
        <f t="shared" ca="1" si="29"/>
        <v>1.5892014833317702E-2</v>
      </c>
      <c r="U297" vm="215">
        <f ca="1"/>
        <v>44375</v>
      </c>
      <c r="V297" vm="2385">
        <f ca="1"/>
        <v>2248.0320999999999</v>
      </c>
      <c r="W297" s="31">
        <f t="shared" ca="1" si="30"/>
        <v>1.6402319932296239E-2</v>
      </c>
      <c r="AA297" s="31"/>
      <c r="AE297" s="31"/>
    </row>
    <row r="298" spans="5:31" x14ac:dyDescent="0.35">
      <c r="E298" vm="224">
        <f ca="1"/>
        <v>44382</v>
      </c>
      <c r="F298" vm="2386">
        <f ca="1"/>
        <v>15689.8</v>
      </c>
      <c r="G298" s="31">
        <f t="shared" ca="1" si="26"/>
        <v>-2.0607802979227818E-3</v>
      </c>
      <c r="I298" vm="274">
        <f ca="1"/>
        <v>44417</v>
      </c>
      <c r="J298" vm="2387">
        <f ca="1"/>
        <v>2988.4</v>
      </c>
      <c r="K298" s="31">
        <f t="shared" ca="1" si="27"/>
        <v>6.6528556751386247E-3</v>
      </c>
      <c r="M298" vm="274">
        <f ca="1"/>
        <v>44417</v>
      </c>
      <c r="N298" vm="2388">
        <f ca="1"/>
        <v>675.28899999999999</v>
      </c>
      <c r="O298" s="31">
        <f t="shared" ca="1" si="28"/>
        <v>-2.1966075733182544E-2</v>
      </c>
      <c r="Q298" vm="274">
        <f ca="1"/>
        <v>44417</v>
      </c>
      <c r="R298" vm="2389">
        <f ca="1"/>
        <v>415.82429999999999</v>
      </c>
      <c r="S298" s="31">
        <f t="shared" ca="1" si="29"/>
        <v>-1.4228371779657079E-2</v>
      </c>
      <c r="U298" vm="224">
        <f ca="1"/>
        <v>44382</v>
      </c>
      <c r="V298" vm="2390">
        <f ca="1"/>
        <v>2197.2525999999998</v>
      </c>
      <c r="W298" s="31">
        <f t="shared" ca="1" si="30"/>
        <v>-2.2588423003390479E-2</v>
      </c>
      <c r="AA298" s="31"/>
      <c r="AE298" s="31"/>
    </row>
    <row r="299" spans="5:31" x14ac:dyDescent="0.35">
      <c r="E299" vm="234">
        <f ca="1"/>
        <v>44389</v>
      </c>
      <c r="F299" vm="2391">
        <f ca="1"/>
        <v>15923.4</v>
      </c>
      <c r="G299" s="31">
        <f t="shared" ca="1" si="26"/>
        <v>1.4888653775064098E-2</v>
      </c>
      <c r="I299" vm="284">
        <f ca="1"/>
        <v>44424</v>
      </c>
      <c r="J299" vm="2392">
        <f ca="1"/>
        <v>3112.7</v>
      </c>
      <c r="K299" s="31">
        <f t="shared" ca="1" si="27"/>
        <v>4.1594164101191211E-2</v>
      </c>
      <c r="M299" vm="284">
        <f ca="1"/>
        <v>44424</v>
      </c>
      <c r="N299" vm="2393">
        <f ca="1"/>
        <v>680.3723</v>
      </c>
      <c r="O299" s="31">
        <f t="shared" ca="1" si="28"/>
        <v>7.5275918902870664E-3</v>
      </c>
      <c r="Q299" vm="284">
        <f ca="1"/>
        <v>44424</v>
      </c>
      <c r="R299" vm="2394">
        <f ca="1"/>
        <v>414.99529999999999</v>
      </c>
      <c r="S299" s="31">
        <f t="shared" ca="1" si="29"/>
        <v>-1.9936304828745977E-3</v>
      </c>
      <c r="U299" vm="234">
        <f ca="1"/>
        <v>44389</v>
      </c>
      <c r="V299" vm="2395">
        <f ca="1"/>
        <v>2183.8996999999999</v>
      </c>
      <c r="W299" s="31">
        <f t="shared" ca="1" si="30"/>
        <v>-6.0770891794598159E-3</v>
      </c>
      <c r="AA299" s="31"/>
      <c r="AE299" s="31"/>
    </row>
    <row r="300" spans="5:31" x14ac:dyDescent="0.35">
      <c r="E300" vm="244">
        <f ca="1"/>
        <v>44396</v>
      </c>
      <c r="F300" vm="2396">
        <f ca="1"/>
        <v>15856.05</v>
      </c>
      <c r="G300" s="31">
        <f t="shared" ca="1" si="26"/>
        <v>-4.2296243264630107E-3</v>
      </c>
      <c r="I300" vm="294">
        <f ca="1"/>
        <v>44431</v>
      </c>
      <c r="J300" vm="2397">
        <f ca="1"/>
        <v>3037.25</v>
      </c>
      <c r="K300" s="31">
        <f t="shared" ca="1" si="27"/>
        <v>-2.4239406303209421E-2</v>
      </c>
      <c r="M300" vm="294">
        <f ca="1"/>
        <v>44431</v>
      </c>
      <c r="N300" vm="2398">
        <f ca="1"/>
        <v>654.70569999999998</v>
      </c>
      <c r="O300" s="31">
        <f t="shared" ca="1" si="28"/>
        <v>-3.7724345920608471E-2</v>
      </c>
      <c r="Q300" vm="294">
        <f ca="1"/>
        <v>44431</v>
      </c>
      <c r="R300" vm="2399">
        <f ca="1"/>
        <v>412.93939999999998</v>
      </c>
      <c r="S300" s="31">
        <f t="shared" ca="1" si="29"/>
        <v>-4.9540320095191603E-3</v>
      </c>
      <c r="U300" vm="244">
        <f ca="1"/>
        <v>44396</v>
      </c>
      <c r="V300" vm="2400">
        <f ca="1"/>
        <v>2190.8872000000001</v>
      </c>
      <c r="W300" s="31">
        <f t="shared" ca="1" si="30"/>
        <v>3.1995517010237062E-3</v>
      </c>
      <c r="AA300" s="31"/>
      <c r="AE300" s="31"/>
    </row>
    <row r="301" spans="5:31" x14ac:dyDescent="0.35">
      <c r="E301" vm="254">
        <f ca="1"/>
        <v>44403</v>
      </c>
      <c r="F301" vm="678">
        <f ca="1"/>
        <v>15763.05</v>
      </c>
      <c r="G301" s="31">
        <f t="shared" ca="1" si="26"/>
        <v>-5.8652690928698847E-3</v>
      </c>
      <c r="I301" vm="304">
        <f ca="1"/>
        <v>44438</v>
      </c>
      <c r="J301" vm="2401">
        <f ca="1"/>
        <v>3338.75</v>
      </c>
      <c r="K301" s="31">
        <f t="shared" ca="1" si="27"/>
        <v>9.9267429418059105E-2</v>
      </c>
      <c r="M301" vm="304">
        <f ca="1"/>
        <v>44438</v>
      </c>
      <c r="N301" vm="2402">
        <f ca="1"/>
        <v>692.74720000000002</v>
      </c>
      <c r="O301" s="31">
        <f t="shared" ca="1" si="28"/>
        <v>5.8104733164840328E-2</v>
      </c>
      <c r="Q301" vm="304">
        <f ca="1"/>
        <v>44438</v>
      </c>
      <c r="R301" vm="2403">
        <f ca="1"/>
        <v>410.75080000000003</v>
      </c>
      <c r="S301" s="31">
        <f t="shared" ca="1" si="29"/>
        <v>-5.3000512908187858E-3</v>
      </c>
      <c r="U301" vm="254">
        <f ca="1"/>
        <v>44403</v>
      </c>
      <c r="V301" vm="2404">
        <f ca="1"/>
        <v>2174.5191</v>
      </c>
      <c r="W301" s="31">
        <f t="shared" ca="1" si="30"/>
        <v>-7.4709916603649118E-3</v>
      </c>
      <c r="AA301" s="31"/>
      <c r="AE301" s="31"/>
    </row>
    <row r="302" spans="5:31" x14ac:dyDescent="0.35">
      <c r="E302" vm="264">
        <f ca="1"/>
        <v>44410</v>
      </c>
      <c r="F302" vm="2405">
        <f ca="1"/>
        <v>16238.2</v>
      </c>
      <c r="G302" s="31">
        <f t="shared" ca="1" si="26"/>
        <v>3.0143278109249216E-2</v>
      </c>
      <c r="I302" vm="314">
        <f ca="1"/>
        <v>44445</v>
      </c>
      <c r="J302" vm="2406">
        <f ca="1"/>
        <v>3346</v>
      </c>
      <c r="K302" s="31">
        <f t="shared" ca="1" si="27"/>
        <v>2.1714713590414991E-3</v>
      </c>
      <c r="M302" vm="314">
        <f ca="1"/>
        <v>44445</v>
      </c>
      <c r="N302" vm="2407">
        <f ca="1"/>
        <v>696.74720000000002</v>
      </c>
      <c r="O302" s="31">
        <f t="shared" ca="1" si="28"/>
        <v>5.7741121147800722E-3</v>
      </c>
      <c r="Q302" vm="314">
        <f ca="1"/>
        <v>44445</v>
      </c>
      <c r="R302" vm="2408">
        <f ca="1"/>
        <v>405.21319999999997</v>
      </c>
      <c r="S302" s="31">
        <f t="shared" ca="1" si="29"/>
        <v>-1.3481653596292609E-2</v>
      </c>
      <c r="U302" vm="264">
        <f ca="1"/>
        <v>44410</v>
      </c>
      <c r="V302" vm="2409">
        <f ca="1"/>
        <v>2130.2964999999999</v>
      </c>
      <c r="W302" s="31">
        <f t="shared" ca="1" si="30"/>
        <v>-2.0336726405392413E-2</v>
      </c>
      <c r="AA302" s="31"/>
      <c r="AE302" s="31"/>
    </row>
    <row r="303" spans="5:31" x14ac:dyDescent="0.35">
      <c r="E303" vm="274">
        <f ca="1"/>
        <v>44417</v>
      </c>
      <c r="F303" vm="2410">
        <f ca="1"/>
        <v>16529.099999999999</v>
      </c>
      <c r="G303" s="31">
        <f t="shared" ca="1" si="26"/>
        <v>1.7914547178874418E-2</v>
      </c>
      <c r="I303" vm="324">
        <f ca="1"/>
        <v>44452</v>
      </c>
      <c r="J303" vm="2411">
        <f ca="1"/>
        <v>3306.8</v>
      </c>
      <c r="K303" s="31">
        <f t="shared" ca="1" si="27"/>
        <v>-1.1715481171548081E-2</v>
      </c>
      <c r="M303" vm="324">
        <f ca="1"/>
        <v>44452</v>
      </c>
      <c r="N303" vm="2412">
        <f ca="1"/>
        <v>683.4973</v>
      </c>
      <c r="O303" s="31">
        <f t="shared" ca="1" si="28"/>
        <v>-1.9016796909984035E-2</v>
      </c>
      <c r="Q303" vm="324">
        <f ca="1"/>
        <v>44452</v>
      </c>
      <c r="R303" vm="2413">
        <f ca="1"/>
        <v>406.70530000000002</v>
      </c>
      <c r="S303" s="31">
        <f t="shared" ca="1" si="29"/>
        <v>3.6822591169292096E-3</v>
      </c>
      <c r="U303" vm="274">
        <f ca="1"/>
        <v>44417</v>
      </c>
      <c r="V303" vm="2414">
        <f ca="1"/>
        <v>2123.9310999999998</v>
      </c>
      <c r="W303" s="31">
        <f t="shared" ca="1" si="30"/>
        <v>-2.9880347641748628E-3</v>
      </c>
      <c r="AA303" s="31"/>
      <c r="AE303" s="31"/>
    </row>
    <row r="304" spans="5:31" x14ac:dyDescent="0.35">
      <c r="E304" vm="284">
        <f ca="1"/>
        <v>44424</v>
      </c>
      <c r="F304" vm="2415">
        <f ca="1"/>
        <v>16450.5</v>
      </c>
      <c r="G304" s="31">
        <f t="shared" ca="1" si="26"/>
        <v>-4.7552498321141723E-3</v>
      </c>
      <c r="I304" vm="334">
        <f ca="1"/>
        <v>44459</v>
      </c>
      <c r="J304" vm="2416">
        <f ca="1"/>
        <v>3443.6</v>
      </c>
      <c r="K304" s="31">
        <f t="shared" ca="1" si="27"/>
        <v>4.136929962501501E-2</v>
      </c>
      <c r="M304" vm="334">
        <f ca="1"/>
        <v>44459</v>
      </c>
      <c r="N304" vm="2417">
        <f ca="1"/>
        <v>700.20550000000003</v>
      </c>
      <c r="O304" s="31">
        <f t="shared" ca="1" si="28"/>
        <v>2.4445158744591966E-2</v>
      </c>
      <c r="Q304" vm="334">
        <f ca="1"/>
        <v>44459</v>
      </c>
      <c r="R304" vm="2418">
        <f ca="1"/>
        <v>416.58699999999999</v>
      </c>
      <c r="S304" s="31">
        <f t="shared" ca="1" si="29"/>
        <v>2.4296954084443767E-2</v>
      </c>
      <c r="U304" vm="284">
        <f ca="1"/>
        <v>44424</v>
      </c>
      <c r="V304" vm="2419">
        <f ca="1"/>
        <v>2119.6237000000001</v>
      </c>
      <c r="W304" s="31">
        <f t="shared" ca="1" si="30"/>
        <v>-2.0280318886048976E-3</v>
      </c>
      <c r="AA304" s="31"/>
      <c r="AE304" s="31"/>
    </row>
    <row r="305" spans="5:31" x14ac:dyDescent="0.35">
      <c r="E305" vm="2420">
        <f ca="1"/>
        <v>44432</v>
      </c>
      <c r="F305" vm="2421">
        <f ca="1"/>
        <v>16705.2</v>
      </c>
      <c r="G305" s="31">
        <f t="shared" ca="1" si="26"/>
        <v>1.5482812072581398E-2</v>
      </c>
      <c r="I305" vm="344">
        <f ca="1"/>
        <v>44466</v>
      </c>
      <c r="J305" vm="2422">
        <f ca="1"/>
        <v>3178.8</v>
      </c>
      <c r="K305" s="31">
        <f t="shared" ca="1" si="27"/>
        <v>-7.689627134394228E-2</v>
      </c>
      <c r="M305" vm="344">
        <f ca="1"/>
        <v>44466</v>
      </c>
      <c r="N305" vm="2233">
        <f ca="1"/>
        <v>675.2056</v>
      </c>
      <c r="O305" s="31">
        <f t="shared" ca="1" si="28"/>
        <v>-3.5703661282294963E-2</v>
      </c>
      <c r="Q305" vm="344">
        <f ca="1"/>
        <v>44466</v>
      </c>
      <c r="R305" vm="2423">
        <f ca="1"/>
        <v>422.62209999999999</v>
      </c>
      <c r="S305" s="31">
        <f t="shared" ca="1" si="29"/>
        <v>1.4487009916295923E-2</v>
      </c>
      <c r="U305" vm="294">
        <f ca="1"/>
        <v>44431</v>
      </c>
      <c r="V305" vm="2424">
        <f ca="1"/>
        <v>2106.9886000000001</v>
      </c>
      <c r="W305" s="31">
        <f t="shared" ca="1" si="30"/>
        <v>-5.9610109096250863E-3</v>
      </c>
      <c r="AA305" s="31"/>
      <c r="AE305" s="31"/>
    </row>
    <row r="306" spans="5:31" x14ac:dyDescent="0.35">
      <c r="E306" vm="304">
        <f ca="1"/>
        <v>44438</v>
      </c>
      <c r="F306" vm="2425">
        <f ca="1"/>
        <v>17323.599999999999</v>
      </c>
      <c r="G306" s="31">
        <f t="shared" ca="1" si="26"/>
        <v>3.7018413428153929E-2</v>
      </c>
      <c r="I306" vm="353">
        <f ca="1"/>
        <v>44473</v>
      </c>
      <c r="J306" vm="2426">
        <f ca="1"/>
        <v>3306.6</v>
      </c>
      <c r="K306" s="31">
        <f t="shared" ca="1" si="27"/>
        <v>4.0203850509626271E-2</v>
      </c>
      <c r="M306" vm="353">
        <f ca="1"/>
        <v>44473</v>
      </c>
      <c r="N306" vm="2427">
        <f ca="1"/>
        <v>691.91390000000001</v>
      </c>
      <c r="O306" s="31">
        <f t="shared" ca="1" si="28"/>
        <v>2.4745499741115839E-2</v>
      </c>
      <c r="Q306" vm="353">
        <f ca="1"/>
        <v>44473</v>
      </c>
      <c r="R306" vm="2428">
        <f ca="1"/>
        <v>417.94650000000001</v>
      </c>
      <c r="S306" s="31">
        <f t="shared" ca="1" si="29"/>
        <v>-1.1063311644137763E-2</v>
      </c>
      <c r="U306" vm="304">
        <f ca="1"/>
        <v>44438</v>
      </c>
      <c r="V306" vm="2429">
        <f ca="1"/>
        <v>2158.1030999999998</v>
      </c>
      <c r="W306" s="31">
        <f t="shared" ca="1" si="30"/>
        <v>2.4259504773779916E-2</v>
      </c>
      <c r="AA306" s="31"/>
      <c r="AE306" s="31"/>
    </row>
    <row r="307" spans="5:31" x14ac:dyDescent="0.35">
      <c r="E307" vm="314">
        <f ca="1"/>
        <v>44445</v>
      </c>
      <c r="F307" vm="2430">
        <f ca="1"/>
        <v>17369.25</v>
      </c>
      <c r="G307" s="31">
        <f t="shared" ca="1" si="26"/>
        <v>2.6351335750076643E-3</v>
      </c>
      <c r="I307" vm="362">
        <f ca="1"/>
        <v>44480</v>
      </c>
      <c r="J307" vm="2431">
        <f ca="1"/>
        <v>3296.9</v>
      </c>
      <c r="K307" s="31">
        <f t="shared" ca="1" si="27"/>
        <v>-2.9335268856226504E-3</v>
      </c>
      <c r="M307" vm="362">
        <f ca="1"/>
        <v>44480</v>
      </c>
      <c r="N307" vm="2432">
        <f ca="1"/>
        <v>699.08050000000003</v>
      </c>
      <c r="O307" s="31">
        <f t="shared" ca="1" si="28"/>
        <v>1.0357647100311285E-2</v>
      </c>
      <c r="Q307" vm="362">
        <f ca="1"/>
        <v>44480</v>
      </c>
      <c r="R307" vm="2433">
        <f ca="1"/>
        <v>402.9914</v>
      </c>
      <c r="S307" s="31">
        <f t="shared" ca="1" si="29"/>
        <v>-3.5782330992124578E-2</v>
      </c>
      <c r="U307" vm="314">
        <f ca="1"/>
        <v>44445</v>
      </c>
      <c r="V307" vm="2434">
        <f ca="1"/>
        <v>2101.8676</v>
      </c>
      <c r="W307" s="31">
        <f t="shared" ca="1" si="30"/>
        <v>-2.6057837551875851E-2</v>
      </c>
      <c r="AA307" s="31"/>
      <c r="AE307" s="31"/>
    </row>
    <row r="308" spans="5:31" x14ac:dyDescent="0.35">
      <c r="E308" vm="324">
        <f ca="1"/>
        <v>44452</v>
      </c>
      <c r="F308" vm="2435">
        <f ca="1"/>
        <v>17585.150000000001</v>
      </c>
      <c r="G308" s="31">
        <f t="shared" ca="1" si="26"/>
        <v>1.2430012809994784E-2</v>
      </c>
      <c r="I308" vm="372">
        <f ca="1"/>
        <v>44487</v>
      </c>
      <c r="J308" vm="2436">
        <f ca="1"/>
        <v>2984.65</v>
      </c>
      <c r="K308" s="31">
        <f t="shared" ca="1" si="27"/>
        <v>-9.4710182292456535E-2</v>
      </c>
      <c r="M308" vm="372">
        <f ca="1"/>
        <v>44487</v>
      </c>
      <c r="N308" vm="2437">
        <f ca="1"/>
        <v>614.37249999999995</v>
      </c>
      <c r="O308" s="31">
        <f t="shared" ca="1" si="28"/>
        <v>-0.12117059480274461</v>
      </c>
      <c r="Q308" vm="372">
        <f ca="1"/>
        <v>44487</v>
      </c>
      <c r="R308" vm="2438">
        <f ca="1"/>
        <v>365.71980000000002</v>
      </c>
      <c r="S308" s="31">
        <f t="shared" ca="1" si="29"/>
        <v>-9.2487333476595213E-2</v>
      </c>
      <c r="U308" vm="324">
        <f ca="1"/>
        <v>44452</v>
      </c>
      <c r="V308" vm="2439">
        <f ca="1"/>
        <v>2116.5128</v>
      </c>
      <c r="W308" s="31">
        <f t="shared" ca="1" si="30"/>
        <v>6.967708146792928E-3</v>
      </c>
      <c r="AA308" s="31"/>
      <c r="AE308" s="31"/>
    </row>
    <row r="309" spans="5:31" x14ac:dyDescent="0.35">
      <c r="E309" vm="334">
        <f ca="1"/>
        <v>44459</v>
      </c>
      <c r="F309" vm="2440">
        <f ca="1"/>
        <v>17853.2</v>
      </c>
      <c r="G309" s="31">
        <f t="shared" ca="1" si="26"/>
        <v>1.5242974896432449E-2</v>
      </c>
      <c r="I309" vm="382">
        <f ca="1"/>
        <v>44494</v>
      </c>
      <c r="J309" vm="2441">
        <f ca="1"/>
        <v>3100.1</v>
      </c>
      <c r="K309" s="31">
        <f t="shared" ca="1" si="27"/>
        <v>3.8681252408155009E-2</v>
      </c>
      <c r="M309" vm="382">
        <f ca="1"/>
        <v>44494</v>
      </c>
      <c r="N309" vm="2442">
        <f ca="1"/>
        <v>617.58090000000004</v>
      </c>
      <c r="O309" s="31">
        <f t="shared" ca="1" si="28"/>
        <v>5.2222389511251688E-3</v>
      </c>
      <c r="Q309" vm="382">
        <f ca="1"/>
        <v>44494</v>
      </c>
      <c r="R309" vm="2443">
        <f ca="1"/>
        <v>361.64109999999999</v>
      </c>
      <c r="S309" s="31">
        <f t="shared" ca="1" si="29"/>
        <v>-1.1152527153301617E-2</v>
      </c>
      <c r="U309" vm="334">
        <f ca="1"/>
        <v>44459</v>
      </c>
      <c r="V309" vm="2444">
        <f ca="1"/>
        <v>2112.5882999999999</v>
      </c>
      <c r="W309" s="31">
        <f t="shared" ca="1" si="30"/>
        <v>-1.8542292775173275E-3</v>
      </c>
      <c r="AA309" s="31"/>
      <c r="AE309" s="31"/>
    </row>
    <row r="310" spans="5:31" x14ac:dyDescent="0.35">
      <c r="E310" vm="344">
        <f ca="1"/>
        <v>44466</v>
      </c>
      <c r="F310" vm="2445">
        <f ca="1"/>
        <v>17532.05</v>
      </c>
      <c r="G310" s="31">
        <f t="shared" ca="1" si="26"/>
        <v>-1.7988371832500683E-2</v>
      </c>
      <c r="I310" vm="392">
        <f ca="1"/>
        <v>44501</v>
      </c>
      <c r="J310" vm="2446">
        <f ca="1"/>
        <v>3158.8</v>
      </c>
      <c r="K310" s="31">
        <f t="shared" ca="1" si="27"/>
        <v>1.8934873068610747E-2</v>
      </c>
      <c r="M310" vm="392">
        <f ca="1"/>
        <v>44501</v>
      </c>
      <c r="N310" vm="2447">
        <f ca="1"/>
        <v>636.03909999999996</v>
      </c>
      <c r="O310" s="31">
        <f t="shared" ca="1" si="28"/>
        <v>2.9887906183627022E-2</v>
      </c>
      <c r="Q310" vm="392">
        <f ca="1"/>
        <v>44501</v>
      </c>
      <c r="R310" vm="2448">
        <f ca="1"/>
        <v>381.03960000000001</v>
      </c>
      <c r="S310" s="31">
        <f t="shared" ca="1" si="29"/>
        <v>5.3640197422250901E-2</v>
      </c>
      <c r="U310" vm="344">
        <f ca="1"/>
        <v>44466</v>
      </c>
      <c r="V310" vm="2449">
        <f ca="1"/>
        <v>2153.3649999999998</v>
      </c>
      <c r="W310" s="31">
        <f t="shared" ca="1" si="30"/>
        <v>1.9301773090383945E-2</v>
      </c>
      <c r="AA310" s="31"/>
      <c r="AE310" s="31"/>
    </row>
    <row r="311" spans="5:31" x14ac:dyDescent="0.35">
      <c r="E311" vm="353">
        <f ca="1"/>
        <v>44473</v>
      </c>
      <c r="F311" vm="2450">
        <f ca="1"/>
        <v>17895.2</v>
      </c>
      <c r="G311" s="31">
        <f t="shared" ca="1" si="26"/>
        <v>2.0713493288006868E-2</v>
      </c>
      <c r="I311" vm="402">
        <f ca="1"/>
        <v>44508</v>
      </c>
      <c r="J311" vm="2451">
        <f ca="1"/>
        <v>3122.9</v>
      </c>
      <c r="K311" s="31">
        <f t="shared" ca="1" si="27"/>
        <v>-1.136507534506781E-2</v>
      </c>
      <c r="M311" vm="402">
        <f ca="1"/>
        <v>44508</v>
      </c>
      <c r="N311" vm="2452">
        <f ca="1"/>
        <v>662.03899999999999</v>
      </c>
      <c r="O311" s="31">
        <f t="shared" ca="1" si="28"/>
        <v>4.0877832825057414E-2</v>
      </c>
      <c r="Q311" vm="402">
        <f ca="1"/>
        <v>44508</v>
      </c>
      <c r="R311" vm="2453">
        <f ca="1"/>
        <v>396.59160000000003</v>
      </c>
      <c r="S311" s="31">
        <f t="shared" ca="1" si="29"/>
        <v>4.0814655484626927E-2</v>
      </c>
      <c r="U311" vm="353">
        <f ca="1"/>
        <v>44473</v>
      </c>
      <c r="V311" vm="2454">
        <f ca="1"/>
        <v>2143.2186999999999</v>
      </c>
      <c r="W311" s="31">
        <f t="shared" ca="1" si="30"/>
        <v>-4.7118347330804555E-3</v>
      </c>
      <c r="AA311" s="31"/>
      <c r="AE311" s="31"/>
    </row>
    <row r="312" spans="5:31" x14ac:dyDescent="0.35">
      <c r="E312" vm="362">
        <f ca="1"/>
        <v>44480</v>
      </c>
      <c r="F312" vm="2455">
        <f ca="1"/>
        <v>18338.55</v>
      </c>
      <c r="G312" s="31">
        <f t="shared" ca="1" si="26"/>
        <v>2.4774799946354342E-2</v>
      </c>
      <c r="I312" vm="412">
        <f ca="1"/>
        <v>44515</v>
      </c>
      <c r="J312" vm="2456">
        <f ca="1"/>
        <v>3226.55</v>
      </c>
      <c r="K312" s="31">
        <f t="shared" ca="1" si="27"/>
        <v>3.3190303884210293E-2</v>
      </c>
      <c r="M312" vm="412">
        <f ca="1"/>
        <v>44515</v>
      </c>
      <c r="N312" vm="2457">
        <f ca="1"/>
        <v>656.12239999999997</v>
      </c>
      <c r="O312" s="31">
        <f t="shared" ca="1" si="28"/>
        <v>-8.9369357394353255E-3</v>
      </c>
      <c r="Q312" vm="412">
        <f ca="1"/>
        <v>44515</v>
      </c>
      <c r="R312" vm="2458">
        <f ca="1"/>
        <v>392.14819999999997</v>
      </c>
      <c r="S312" s="31">
        <f t="shared" ca="1" si="29"/>
        <v>-1.1203969020019744E-2</v>
      </c>
      <c r="U312" vm="362">
        <f ca="1"/>
        <v>44480</v>
      </c>
      <c r="V312" vm="2459">
        <f ca="1"/>
        <v>2126.0848000000001</v>
      </c>
      <c r="W312" s="31">
        <f t="shared" ca="1" si="30"/>
        <v>-7.9944711195361062E-3</v>
      </c>
      <c r="AA312" s="31"/>
      <c r="AE312" s="31"/>
    </row>
    <row r="313" spans="5:31" x14ac:dyDescent="0.35">
      <c r="E313" vm="372">
        <f ca="1"/>
        <v>44487</v>
      </c>
      <c r="F313" vm="2460">
        <f ca="1"/>
        <v>18114.900000000001</v>
      </c>
      <c r="G313" s="31">
        <f t="shared" ca="1" si="26"/>
        <v>-1.2195620700655052E-2</v>
      </c>
      <c r="I313" vm="422">
        <f ca="1"/>
        <v>44522</v>
      </c>
      <c r="J313" vm="2461">
        <f ca="1"/>
        <v>3143.9</v>
      </c>
      <c r="K313" s="31">
        <f t="shared" ca="1" si="27"/>
        <v>-2.5615595605212982E-2</v>
      </c>
      <c r="M313" vm="422">
        <f ca="1"/>
        <v>44522</v>
      </c>
      <c r="N313" vm="2462">
        <f ca="1"/>
        <v>635.12249999999995</v>
      </c>
      <c r="O313" s="31">
        <f t="shared" ca="1" si="28"/>
        <v>-3.2006070818493715E-2</v>
      </c>
      <c r="Q313" vm="422">
        <f ca="1"/>
        <v>44522</v>
      </c>
      <c r="R313" vm="2463">
        <f ca="1"/>
        <v>385.11829999999998</v>
      </c>
      <c r="S313" s="31">
        <f t="shared" ca="1" si="29"/>
        <v>-1.7926640999499699E-2</v>
      </c>
      <c r="U313" vm="372">
        <f ca="1"/>
        <v>44487</v>
      </c>
      <c r="V313" vm="2464">
        <f ca="1"/>
        <v>2068.7485000000001</v>
      </c>
      <c r="W313" s="31">
        <f t="shared" ca="1" si="30"/>
        <v>-2.6968021219097138E-2</v>
      </c>
      <c r="AA313" s="31"/>
      <c r="AE313" s="31"/>
    </row>
    <row r="314" spans="5:31" x14ac:dyDescent="0.35">
      <c r="E314" vm="382">
        <f ca="1"/>
        <v>44494</v>
      </c>
      <c r="F314" vm="707">
        <f ca="1"/>
        <v>17671.650000000001</v>
      </c>
      <c r="G314" s="31">
        <f t="shared" ca="1" si="26"/>
        <v>-2.4468807445804264E-2</v>
      </c>
      <c r="I314" vm="432">
        <f ca="1"/>
        <v>44529</v>
      </c>
      <c r="J314" vm="2465">
        <f ca="1"/>
        <v>3110.7</v>
      </c>
      <c r="K314" s="31">
        <f t="shared" ca="1" si="27"/>
        <v>-1.0560132319730409E-2</v>
      </c>
      <c r="M314" vm="432">
        <f ca="1"/>
        <v>44529</v>
      </c>
      <c r="N314" vm="2466">
        <f ca="1"/>
        <v>608.08090000000004</v>
      </c>
      <c r="O314" s="31">
        <f t="shared" ca="1" si="28"/>
        <v>-4.2576983180409922E-2</v>
      </c>
      <c r="Q314" vm="432">
        <f ca="1"/>
        <v>44529</v>
      </c>
      <c r="R314" vm="2467">
        <f ca="1"/>
        <v>394.33670000000001</v>
      </c>
      <c r="S314" s="31">
        <f t="shared" ca="1" si="29"/>
        <v>2.3936541057643979E-2</v>
      </c>
      <c r="U314" vm="382">
        <f ca="1"/>
        <v>44494</v>
      </c>
      <c r="V314" vm="2468">
        <f ca="1"/>
        <v>2010.9815000000001</v>
      </c>
      <c r="W314" s="31">
        <f t="shared" ca="1" si="30"/>
        <v>-2.7923645624395643E-2</v>
      </c>
      <c r="AA314" s="31"/>
      <c r="AE314" s="31"/>
    </row>
    <row r="315" spans="5:31" x14ac:dyDescent="0.35">
      <c r="E315" vm="392">
        <f ca="1"/>
        <v>44501</v>
      </c>
      <c r="F315" vm="2469">
        <f ca="1"/>
        <v>17916.8</v>
      </c>
      <c r="G315" s="31">
        <f t="shared" ca="1" si="26"/>
        <v>1.3872502001793796E-2</v>
      </c>
      <c r="I315" vm="441">
        <f ca="1"/>
        <v>44536</v>
      </c>
      <c r="J315" vm="2470">
        <f ca="1"/>
        <v>3281.9</v>
      </c>
      <c r="K315" s="31">
        <f t="shared" ca="1" si="27"/>
        <v>5.5035844022245817E-2</v>
      </c>
      <c r="M315" vm="441">
        <f ca="1"/>
        <v>44536</v>
      </c>
      <c r="N315" vm="2471">
        <f ca="1"/>
        <v>635.37249999999995</v>
      </c>
      <c r="O315" s="31">
        <f t="shared" ca="1" si="28"/>
        <v>4.4881528099303791E-2</v>
      </c>
      <c r="Q315" vm="441">
        <f ca="1"/>
        <v>44536</v>
      </c>
      <c r="R315" vm="2472">
        <f ca="1"/>
        <v>396.06099999999998</v>
      </c>
      <c r="S315" s="31">
        <f t="shared" ca="1" si="29"/>
        <v>4.3726592021486876E-3</v>
      </c>
      <c r="U315" vm="392">
        <f ca="1"/>
        <v>44501</v>
      </c>
      <c r="V315" vm="2473">
        <f ca="1"/>
        <v>2034.8158000000001</v>
      </c>
      <c r="W315" s="31">
        <f t="shared" ca="1" si="30"/>
        <v>1.1852073228918236E-2</v>
      </c>
      <c r="AA315" s="31"/>
      <c r="AE315" s="31"/>
    </row>
    <row r="316" spans="5:31" x14ac:dyDescent="0.35">
      <c r="E316" vm="402">
        <f ca="1"/>
        <v>44508</v>
      </c>
      <c r="F316" vm="2474">
        <f ca="1"/>
        <v>18102.75</v>
      </c>
      <c r="G316" s="31">
        <f t="shared" ca="1" si="26"/>
        <v>1.0378527415610073E-2</v>
      </c>
      <c r="I316" vm="451">
        <f ca="1"/>
        <v>44543</v>
      </c>
      <c r="J316" vm="2475">
        <f ca="1"/>
        <v>3241.7</v>
      </c>
      <c r="K316" s="31">
        <f t="shared" ca="1" si="27"/>
        <v>-1.2249002102440731E-2</v>
      </c>
      <c r="M316" vm="451">
        <f ca="1"/>
        <v>44543</v>
      </c>
      <c r="N316" vm="2476">
        <f ca="1"/>
        <v>627.37249999999995</v>
      </c>
      <c r="O316" s="31">
        <f t="shared" ca="1" si="28"/>
        <v>-1.2591039114849933E-2</v>
      </c>
      <c r="Q316" vm="451">
        <f ca="1"/>
        <v>44543</v>
      </c>
      <c r="R316" vm="2477">
        <f ca="1"/>
        <v>391.0539</v>
      </c>
      <c r="S316" s="31">
        <f t="shared" ca="1" si="29"/>
        <v>-1.2642244502740652E-2</v>
      </c>
      <c r="U316" vm="402">
        <f ca="1"/>
        <v>44508</v>
      </c>
      <c r="V316" vm="2478">
        <f ca="1"/>
        <v>2025.4351999999999</v>
      </c>
      <c r="W316" s="31">
        <f t="shared" ca="1" si="30"/>
        <v>-4.6100487326666828E-3</v>
      </c>
      <c r="AA316" s="31"/>
      <c r="AE316" s="31"/>
    </row>
    <row r="317" spans="5:31" x14ac:dyDescent="0.35">
      <c r="E317" vm="412">
        <f ca="1"/>
        <v>44515</v>
      </c>
      <c r="F317" vm="2479">
        <f ca="1"/>
        <v>17764.8</v>
      </c>
      <c r="G317" s="31">
        <f t="shared" ca="1" si="26"/>
        <v>-1.8668434353896535E-2</v>
      </c>
      <c r="I317" vm="461">
        <f ca="1"/>
        <v>44550</v>
      </c>
      <c r="J317" vm="2480">
        <f ca="1"/>
        <v>3288.15</v>
      </c>
      <c r="K317" s="31">
        <f t="shared" ca="1" si="27"/>
        <v>1.4328901502298264E-2</v>
      </c>
      <c r="M317" vm="461">
        <f ca="1"/>
        <v>44550</v>
      </c>
      <c r="N317" vm="2481">
        <f ca="1"/>
        <v>617.66420000000005</v>
      </c>
      <c r="O317" s="31">
        <f t="shared" ca="1" si="28"/>
        <v>-1.5474538651279568E-2</v>
      </c>
      <c r="Q317" vm="461">
        <f ca="1"/>
        <v>44550</v>
      </c>
      <c r="R317" vm="2482">
        <f ca="1"/>
        <v>381.53699999999998</v>
      </c>
      <c r="S317" s="31">
        <f t="shared" ca="1" si="29"/>
        <v>-2.4336542865318611E-2</v>
      </c>
      <c r="U317" vm="412">
        <f ca="1"/>
        <v>44515</v>
      </c>
      <c r="V317" vm="2483">
        <f ca="1"/>
        <v>2109.1902</v>
      </c>
      <c r="W317" s="31">
        <f t="shared" ca="1" si="30"/>
        <v>4.135160680529304E-2</v>
      </c>
      <c r="AA317" s="31"/>
      <c r="AE317" s="31"/>
    </row>
    <row r="318" spans="5:31" x14ac:dyDescent="0.35">
      <c r="E318" vm="422">
        <f ca="1"/>
        <v>44522</v>
      </c>
      <c r="F318" vm="2484">
        <f ca="1"/>
        <v>17026.45</v>
      </c>
      <c r="G318" s="31">
        <f t="shared" ca="1" si="26"/>
        <v>-4.1562528145546174E-2</v>
      </c>
      <c r="I318" vm="471">
        <f ca="1"/>
        <v>44557</v>
      </c>
      <c r="J318" vm="2485">
        <f ca="1"/>
        <v>3381.95</v>
      </c>
      <c r="K318" s="31">
        <f t="shared" ca="1" si="27"/>
        <v>2.8526679135684185E-2</v>
      </c>
      <c r="M318" vm="471">
        <f ca="1"/>
        <v>44557</v>
      </c>
      <c r="N318" vm="2486">
        <f ca="1"/>
        <v>642.95579999999995</v>
      </c>
      <c r="O318" s="31">
        <f t="shared" ca="1" si="28"/>
        <v>4.094716838048873E-2</v>
      </c>
      <c r="Q318" vm="471">
        <f ca="1"/>
        <v>44557</v>
      </c>
      <c r="R318" vm="2487">
        <f ca="1"/>
        <v>391.6508</v>
      </c>
      <c r="S318" s="31">
        <f t="shared" ca="1" si="29"/>
        <v>2.650804509130178E-2</v>
      </c>
      <c r="U318" vm="422">
        <f ca="1"/>
        <v>44522</v>
      </c>
      <c r="V318" vm="2488">
        <f ca="1"/>
        <v>2001.5531000000001</v>
      </c>
      <c r="W318" s="31">
        <f t="shared" ca="1" si="30"/>
        <v>-5.1032429412956604E-2</v>
      </c>
      <c r="AA318" s="31"/>
      <c r="AE318" s="31"/>
    </row>
    <row r="319" spans="5:31" x14ac:dyDescent="0.35">
      <c r="E319" vm="432">
        <f ca="1"/>
        <v>44529</v>
      </c>
      <c r="F319" vm="2489">
        <f ca="1"/>
        <v>17196.7</v>
      </c>
      <c r="G319" s="31">
        <f t="shared" ca="1" si="26"/>
        <v>9.9991483838381967E-3</v>
      </c>
      <c r="I319" vm="480">
        <f ca="1"/>
        <v>44564</v>
      </c>
      <c r="J319" vm="2490">
        <f ca="1"/>
        <v>3574.65</v>
      </c>
      <c r="K319" s="31">
        <f t="shared" ca="1" si="27"/>
        <v>5.6978961841541276E-2</v>
      </c>
      <c r="M319" vm="480">
        <f ca="1"/>
        <v>44564</v>
      </c>
      <c r="N319" vm="2491">
        <f ca="1"/>
        <v>658.66399999999999</v>
      </c>
      <c r="O319" s="31">
        <f t="shared" ca="1" si="28"/>
        <v>2.4431228398593019E-2</v>
      </c>
      <c r="Q319" vm="480">
        <f ca="1"/>
        <v>44564</v>
      </c>
      <c r="R319" vm="2492">
        <f ca="1"/>
        <v>395.96159999999998</v>
      </c>
      <c r="S319" s="31">
        <f t="shared" ca="1" si="29"/>
        <v>1.1006743762555837E-2</v>
      </c>
      <c r="U319" vm="432">
        <f ca="1"/>
        <v>44529</v>
      </c>
      <c r="V319" vm="2493">
        <f ca="1"/>
        <v>1971.0183999999999</v>
      </c>
      <c r="W319" s="31">
        <f t="shared" ca="1" si="30"/>
        <v>-1.5255503338882259E-2</v>
      </c>
      <c r="AA319" s="31"/>
      <c r="AE319" s="31"/>
    </row>
    <row r="320" spans="5:31" x14ac:dyDescent="0.35">
      <c r="E320" vm="441">
        <f ca="1"/>
        <v>44536</v>
      </c>
      <c r="F320" vm="2494">
        <f ca="1"/>
        <v>17511.3</v>
      </c>
      <c r="G320" s="31">
        <f t="shared" ca="1" si="26"/>
        <v>1.8294207609599322E-2</v>
      </c>
      <c r="I320" vm="489">
        <f ca="1"/>
        <v>44571</v>
      </c>
      <c r="J320" vm="2495">
        <f ca="1"/>
        <v>3364.8</v>
      </c>
      <c r="K320" s="31">
        <f t="shared" ca="1" si="27"/>
        <v>-5.8705048046661878E-2</v>
      </c>
      <c r="M320" vm="489">
        <f ca="1"/>
        <v>44571</v>
      </c>
      <c r="N320" vm="2496">
        <f ca="1"/>
        <v>642.78909999999996</v>
      </c>
      <c r="O320" s="31">
        <f t="shared" ca="1" si="28"/>
        <v>-2.4101666403507749E-2</v>
      </c>
      <c r="Q320" vm="489">
        <f ca="1"/>
        <v>44571</v>
      </c>
      <c r="R320" vm="2497">
        <f ca="1"/>
        <v>404.08569999999997</v>
      </c>
      <c r="S320" s="31">
        <f t="shared" ca="1" si="29"/>
        <v>2.0517393605844703E-2</v>
      </c>
      <c r="U320" vm="441">
        <f ca="1"/>
        <v>44536</v>
      </c>
      <c r="V320" vm="2498">
        <f ca="1"/>
        <v>1971.5447999999999</v>
      </c>
      <c r="W320" s="31">
        <f t="shared" ca="1" si="30"/>
        <v>2.6707005880810541E-4</v>
      </c>
      <c r="AA320" s="31"/>
      <c r="AE320" s="31"/>
    </row>
    <row r="321" spans="5:31" x14ac:dyDescent="0.35">
      <c r="E321" vm="451">
        <f ca="1"/>
        <v>44543</v>
      </c>
      <c r="F321" vm="2499">
        <f ca="1"/>
        <v>16985.2</v>
      </c>
      <c r="G321" s="31">
        <f t="shared" ca="1" si="26"/>
        <v>-3.004345765305827E-2</v>
      </c>
      <c r="I321" vm="499">
        <f ca="1"/>
        <v>44578</v>
      </c>
      <c r="J321" vm="2500">
        <f ca="1"/>
        <v>3274.6</v>
      </c>
      <c r="K321" s="31">
        <f t="shared" ca="1" si="27"/>
        <v>-2.6806942463147965E-2</v>
      </c>
      <c r="M321" vm="499">
        <f ca="1"/>
        <v>44578</v>
      </c>
      <c r="N321" vm="2501">
        <f ca="1"/>
        <v>620.45590000000004</v>
      </c>
      <c r="O321" s="31">
        <f t="shared" ca="1" si="28"/>
        <v>-3.4744210815024545E-2</v>
      </c>
      <c r="Q321" vm="499">
        <f ca="1"/>
        <v>44578</v>
      </c>
      <c r="R321" vm="2502">
        <f ca="1"/>
        <v>380.60860000000002</v>
      </c>
      <c r="S321" s="31">
        <f t="shared" ca="1" si="29"/>
        <v>-5.809930913170136E-2</v>
      </c>
      <c r="U321" vm="451">
        <f ca="1"/>
        <v>44543</v>
      </c>
      <c r="V321" vm="2503">
        <f ca="1"/>
        <v>1905.6895</v>
      </c>
      <c r="W321" s="31">
        <f t="shared" ca="1" si="30"/>
        <v>-3.3402893000453182E-2</v>
      </c>
      <c r="AA321" s="31"/>
      <c r="AE321" s="31"/>
    </row>
    <row r="322" spans="5:31" x14ac:dyDescent="0.35">
      <c r="E322" vm="461">
        <f ca="1"/>
        <v>44550</v>
      </c>
      <c r="F322" vm="2504">
        <f ca="1"/>
        <v>17003.75</v>
      </c>
      <c r="G322" s="31">
        <f t="shared" ca="1" si="26"/>
        <v>1.0921272637354207E-3</v>
      </c>
      <c r="I322" vm="509">
        <f ca="1"/>
        <v>44585</v>
      </c>
      <c r="J322" vm="2505">
        <f ca="1"/>
        <v>3112.6</v>
      </c>
      <c r="K322" s="31">
        <f t="shared" ca="1" si="27"/>
        <v>-4.9471691198925027E-2</v>
      </c>
      <c r="M322" vm="509">
        <f ca="1"/>
        <v>44585</v>
      </c>
      <c r="N322" vm="2506">
        <f ca="1"/>
        <v>604.16430000000003</v>
      </c>
      <c r="O322" s="31">
        <f t="shared" ca="1" si="28"/>
        <v>-2.6257466485531067E-2</v>
      </c>
      <c r="Q322" vm="509">
        <f ca="1"/>
        <v>44585</v>
      </c>
      <c r="R322" vm="2507">
        <f ca="1"/>
        <v>378.45319999999998</v>
      </c>
      <c r="S322" s="31">
        <f t="shared" ca="1" si="29"/>
        <v>-5.6630354647794201E-3</v>
      </c>
      <c r="U322" vm="461">
        <f ca="1"/>
        <v>44550</v>
      </c>
      <c r="V322" vm="2508">
        <f ca="1"/>
        <v>1889.6085</v>
      </c>
      <c r="W322" s="31">
        <f t="shared" ca="1" si="30"/>
        <v>-8.4384155970843588E-3</v>
      </c>
      <c r="AA322" s="31"/>
      <c r="AE322" s="31"/>
    </row>
    <row r="323" spans="5:31" x14ac:dyDescent="0.35">
      <c r="E323" vm="471">
        <f ca="1"/>
        <v>44557</v>
      </c>
      <c r="F323" vm="726">
        <f ca="1"/>
        <v>17354.05</v>
      </c>
      <c r="G323" s="31">
        <f t="shared" ca="1" si="26"/>
        <v>2.0601337940160169E-2</v>
      </c>
      <c r="I323" vm="519">
        <f ca="1"/>
        <v>44592</v>
      </c>
      <c r="J323" vm="2509">
        <f ca="1"/>
        <v>3236.7</v>
      </c>
      <c r="K323" s="31">
        <f t="shared" ca="1" si="27"/>
        <v>3.9870204973334156E-2</v>
      </c>
      <c r="M323" vm="519">
        <f ca="1"/>
        <v>44592</v>
      </c>
      <c r="N323" vm="2510">
        <f ca="1"/>
        <v>612.78920000000005</v>
      </c>
      <c r="O323" s="31">
        <f t="shared" ca="1" si="28"/>
        <v>1.427575247329238E-2</v>
      </c>
      <c r="Q323" vm="519">
        <f ca="1"/>
        <v>44592</v>
      </c>
      <c r="R323" vm="2511">
        <f ca="1"/>
        <v>358.92200000000003</v>
      </c>
      <c r="S323" s="31">
        <f t="shared" ca="1" si="29"/>
        <v>-5.1607966321859489E-2</v>
      </c>
      <c r="U323" vm="471">
        <f ca="1"/>
        <v>44557</v>
      </c>
      <c r="V323" vm="2512">
        <f ca="1"/>
        <v>1957.9047</v>
      </c>
      <c r="W323" s="31">
        <f t="shared" ca="1" si="30"/>
        <v>3.6143042328609321E-2</v>
      </c>
      <c r="AA323" s="31"/>
      <c r="AE323" s="31"/>
    </row>
    <row r="324" spans="5:31" x14ac:dyDescent="0.35">
      <c r="E324" vm="480">
        <f ca="1"/>
        <v>44564</v>
      </c>
      <c r="F324" vm="2513">
        <f ca="1"/>
        <v>17812.7</v>
      </c>
      <c r="G324" s="31">
        <f t="shared" ca="1" si="26"/>
        <v>2.6428989198486796E-2</v>
      </c>
      <c r="I324" vm="529">
        <f ca="1"/>
        <v>44599</v>
      </c>
      <c r="J324" vm="2514">
        <f ca="1"/>
        <v>3214.8</v>
      </c>
      <c r="K324" s="31">
        <f t="shared" ca="1" si="27"/>
        <v>-6.7661507090553963E-3</v>
      </c>
      <c r="M324" vm="529">
        <f ca="1"/>
        <v>44599</v>
      </c>
      <c r="N324" vm="2515">
        <f ca="1"/>
        <v>598.12260000000003</v>
      </c>
      <c r="O324" s="31">
        <f t="shared" ca="1" si="28"/>
        <v>-2.3934168552578905E-2</v>
      </c>
      <c r="Q324" vm="529">
        <f ca="1"/>
        <v>44599</v>
      </c>
      <c r="R324" vm="2516">
        <f ca="1"/>
        <v>330.53719999999998</v>
      </c>
      <c r="S324" s="31">
        <f t="shared" ca="1" si="29"/>
        <v>-7.9083477747254438E-2</v>
      </c>
      <c r="U324" vm="480">
        <f ca="1"/>
        <v>44564</v>
      </c>
      <c r="V324" vm="2517">
        <f ca="1"/>
        <v>1914.1606999999999</v>
      </c>
      <c r="W324" s="31">
        <f t="shared" ca="1" si="30"/>
        <v>-2.2342251898164522E-2</v>
      </c>
      <c r="AA324" s="31"/>
      <c r="AE324" s="31"/>
    </row>
    <row r="325" spans="5:31" x14ac:dyDescent="0.35">
      <c r="E325" vm="489">
        <f ca="1"/>
        <v>44571</v>
      </c>
      <c r="F325" vm="2518">
        <f ca="1"/>
        <v>18255.75</v>
      </c>
      <c r="G325" s="31">
        <f t="shared" ca="1" si="26"/>
        <v>2.4872703183683509E-2</v>
      </c>
      <c r="I325" vm="539">
        <f ca="1"/>
        <v>44606</v>
      </c>
      <c r="J325" vm="2519">
        <f ca="1"/>
        <v>3261.8</v>
      </c>
      <c r="K325" s="31">
        <f t="shared" ca="1" si="27"/>
        <v>1.4619883040935644E-2</v>
      </c>
      <c r="M325" vm="539">
        <f ca="1"/>
        <v>44606</v>
      </c>
      <c r="N325" vm="2520">
        <f ca="1"/>
        <v>614.62249999999995</v>
      </c>
      <c r="O325" s="31">
        <f t="shared" ca="1" si="28"/>
        <v>2.7586150397928222E-2</v>
      </c>
      <c r="Q325" vm="539">
        <f ca="1"/>
        <v>44606</v>
      </c>
      <c r="R325" vm="2521">
        <f ca="1"/>
        <v>327.65230000000003</v>
      </c>
      <c r="S325" s="31">
        <f t="shared" ca="1" si="29"/>
        <v>-8.7279132273159199E-3</v>
      </c>
      <c r="U325" vm="489">
        <f ca="1"/>
        <v>44571</v>
      </c>
      <c r="V325" vm="2522">
        <f ca="1"/>
        <v>1895.0166999999999</v>
      </c>
      <c r="W325" s="31">
        <f t="shared" ca="1" si="30"/>
        <v>-1.0001250156269514E-2</v>
      </c>
      <c r="AA325" s="31"/>
      <c r="AE325" s="31"/>
    </row>
    <row r="326" spans="5:31" x14ac:dyDescent="0.35">
      <c r="E326" vm="499">
        <f ca="1"/>
        <v>44578</v>
      </c>
      <c r="F326" vm="2523">
        <f ca="1"/>
        <v>17617.150000000001</v>
      </c>
      <c r="G326" s="31">
        <f t="shared" ca="1" si="26"/>
        <v>-3.4980759486736956E-2</v>
      </c>
      <c r="I326" vm="549">
        <f ca="1"/>
        <v>44613</v>
      </c>
      <c r="J326" vm="2524">
        <f ca="1"/>
        <v>3120.05</v>
      </c>
      <c r="K326" s="31">
        <f t="shared" ca="1" si="27"/>
        <v>-4.3457600098105287E-2</v>
      </c>
      <c r="M326" vm="549">
        <f ca="1"/>
        <v>44613</v>
      </c>
      <c r="N326" vm="2525">
        <f ca="1"/>
        <v>571.45600000000002</v>
      </c>
      <c r="O326" s="31">
        <f t="shared" ca="1" si="28"/>
        <v>-7.0232541112634106E-2</v>
      </c>
      <c r="Q326" vm="549">
        <f ca="1"/>
        <v>44613</v>
      </c>
      <c r="R326" vm="2526">
        <f ca="1"/>
        <v>299.3338</v>
      </c>
      <c r="S326" s="31">
        <f t="shared" ca="1" si="29"/>
        <v>-8.6428509734251868E-2</v>
      </c>
      <c r="U326" vm="499">
        <f ca="1"/>
        <v>44578</v>
      </c>
      <c r="V326" vm="2527">
        <f ca="1"/>
        <v>1885.9712</v>
      </c>
      <c r="W326" s="31">
        <f t="shared" ca="1" si="30"/>
        <v>-4.7733088579113847E-3</v>
      </c>
      <c r="AA326" s="31"/>
      <c r="AE326" s="31"/>
    </row>
    <row r="327" spans="5:31" x14ac:dyDescent="0.35">
      <c r="E327" vm="509">
        <f ca="1"/>
        <v>44585</v>
      </c>
      <c r="F327" vm="2528">
        <f ca="1"/>
        <v>17101.95</v>
      </c>
      <c r="G327" s="31">
        <f t="shared" ref="G327:G390" ca="1" si="31">F327/F326-1</f>
        <v>-2.9244230763772805E-2</v>
      </c>
      <c r="I327" vm="559">
        <f ca="1"/>
        <v>44620</v>
      </c>
      <c r="J327" vm="2529">
        <f ca="1"/>
        <v>2738.95</v>
      </c>
      <c r="K327" s="31">
        <f t="shared" ref="K327:K390" ca="1" si="32">J327/J326-1</f>
        <v>-0.12214547843784562</v>
      </c>
      <c r="M327" vm="559">
        <f ca="1"/>
        <v>44620</v>
      </c>
      <c r="N327" vm="2530">
        <f ca="1"/>
        <v>544.83119999999997</v>
      </c>
      <c r="O327" s="31">
        <f t="shared" ref="O327:O390" ca="1" si="33">N327/N326-1</f>
        <v>-4.659116362414617E-2</v>
      </c>
      <c r="Q327" vm="559">
        <f ca="1"/>
        <v>44620</v>
      </c>
      <c r="R327" vm="2531">
        <f ca="1"/>
        <v>296.18360000000001</v>
      </c>
      <c r="S327" s="31">
        <f t="shared" ref="S327:S390" ca="1" si="34">R327/R326-1</f>
        <v>-1.05240370449311E-2</v>
      </c>
      <c r="U327" vm="509">
        <f ca="1"/>
        <v>44585</v>
      </c>
      <c r="V327" vm="2532">
        <f ca="1"/>
        <v>1851.4640999999999</v>
      </c>
      <c r="W327" s="31">
        <f t="shared" ref="W327:W390" ca="1" si="35">V327/V326-1</f>
        <v>-1.8296726906540273E-2</v>
      </c>
      <c r="AA327" s="31"/>
      <c r="AE327" s="31"/>
    </row>
    <row r="328" spans="5:31" x14ac:dyDescent="0.35">
      <c r="E328" vm="519">
        <f ca="1"/>
        <v>44592</v>
      </c>
      <c r="F328" vm="2533">
        <f ca="1"/>
        <v>17516.3</v>
      </c>
      <c r="G328" s="31">
        <f t="shared" ca="1" si="31"/>
        <v>2.4228231283567103E-2</v>
      </c>
      <c r="I328" vm="568">
        <f ca="1"/>
        <v>44627</v>
      </c>
      <c r="J328" vm="2534">
        <f ca="1"/>
        <v>2932.65</v>
      </c>
      <c r="K328" s="31">
        <f t="shared" ca="1" si="32"/>
        <v>7.0720531590573232E-2</v>
      </c>
      <c r="M328" vm="568">
        <f ca="1"/>
        <v>44627</v>
      </c>
      <c r="N328" vm="2535">
        <f ca="1"/>
        <v>565.9144</v>
      </c>
      <c r="O328" s="31">
        <f t="shared" ca="1" si="33"/>
        <v>3.8696755986074249E-2</v>
      </c>
      <c r="Q328" vm="568">
        <f ca="1"/>
        <v>44627</v>
      </c>
      <c r="R328" vm="2536">
        <f ca="1"/>
        <v>298.30590000000001</v>
      </c>
      <c r="S328" s="31">
        <f t="shared" ca="1" si="34"/>
        <v>7.165487893320277E-3</v>
      </c>
      <c r="U328" vm="519">
        <f ca="1"/>
        <v>44592</v>
      </c>
      <c r="V328" vm="2537">
        <f ca="1"/>
        <v>1821.0251000000001</v>
      </c>
      <c r="W328" s="31">
        <f t="shared" ca="1" si="35"/>
        <v>-1.6440502411037783E-2</v>
      </c>
      <c r="AA328" s="31"/>
      <c r="AE328" s="31"/>
    </row>
    <row r="329" spans="5:31" x14ac:dyDescent="0.35">
      <c r="E329" vm="529">
        <f ca="1"/>
        <v>44599</v>
      </c>
      <c r="F329" vm="2538">
        <f ca="1"/>
        <v>17374.75</v>
      </c>
      <c r="G329" s="31">
        <f t="shared" ca="1" si="31"/>
        <v>-8.0810445128252084E-3</v>
      </c>
      <c r="I329" vm="578">
        <f ca="1"/>
        <v>44634</v>
      </c>
      <c r="J329" vm="2539">
        <f ca="1"/>
        <v>3135</v>
      </c>
      <c r="K329" s="31">
        <f t="shared" ca="1" si="32"/>
        <v>6.8999028182701538E-2</v>
      </c>
      <c r="M329" vm="578">
        <f ca="1"/>
        <v>44634</v>
      </c>
      <c r="N329" vm="2540">
        <f ca="1"/>
        <v>598.58090000000004</v>
      </c>
      <c r="O329" s="31">
        <f t="shared" ca="1" si="33"/>
        <v>5.7723394209442391E-2</v>
      </c>
      <c r="Q329" vm="578">
        <f ca="1"/>
        <v>44634</v>
      </c>
      <c r="R329" vm="2541">
        <f ca="1"/>
        <v>315.28370000000001</v>
      </c>
      <c r="S329" s="31">
        <f t="shared" ca="1" si="34"/>
        <v>5.6914060365550911E-2</v>
      </c>
      <c r="U329" vm="529">
        <f ca="1"/>
        <v>44599</v>
      </c>
      <c r="V329" vm="2542">
        <f ca="1"/>
        <v>1809.5387000000001</v>
      </c>
      <c r="W329" s="31">
        <f t="shared" ca="1" si="35"/>
        <v>-6.307656055921429E-3</v>
      </c>
      <c r="AA329" s="31"/>
      <c r="AE329" s="31"/>
    </row>
    <row r="330" spans="5:31" x14ac:dyDescent="0.35">
      <c r="E330" vm="539">
        <f ca="1"/>
        <v>44606</v>
      </c>
      <c r="F330" vm="2543">
        <f ca="1"/>
        <v>17276.3</v>
      </c>
      <c r="G330" s="31">
        <f t="shared" ca="1" si="31"/>
        <v>-5.6662685794041101E-3</v>
      </c>
      <c r="I330" vm="588">
        <f ca="1"/>
        <v>44641</v>
      </c>
      <c r="J330" vm="2544">
        <f ca="1"/>
        <v>3046.4</v>
      </c>
      <c r="K330" s="31">
        <f t="shared" ca="1" si="32"/>
        <v>-2.8261562998405099E-2</v>
      </c>
      <c r="M330" vm="588">
        <f ca="1"/>
        <v>44641</v>
      </c>
      <c r="N330" vm="2545">
        <f ca="1"/>
        <v>573.9144</v>
      </c>
      <c r="O330" s="31">
        <f t="shared" ca="1" si="33"/>
        <v>-4.1208297825740869E-2</v>
      </c>
      <c r="Q330" vm="588">
        <f ca="1"/>
        <v>44641</v>
      </c>
      <c r="R330" vm="2546">
        <f ca="1"/>
        <v>300.95859999999999</v>
      </c>
      <c r="S330" s="31">
        <f t="shared" ca="1" si="34"/>
        <v>-4.5435587060162042E-2</v>
      </c>
      <c r="U330" vm="539">
        <f ca="1"/>
        <v>44606</v>
      </c>
      <c r="V330" vm="2547">
        <f ca="1"/>
        <v>1855.9150999999999</v>
      </c>
      <c r="W330" s="31">
        <f t="shared" ca="1" si="35"/>
        <v>2.5628852259418355E-2</v>
      </c>
      <c r="AA330" s="31"/>
      <c r="AE330" s="31"/>
    </row>
    <row r="331" spans="5:31" x14ac:dyDescent="0.35">
      <c r="E331" vm="549">
        <f ca="1"/>
        <v>44613</v>
      </c>
      <c r="F331" vm="2548">
        <f ca="1"/>
        <v>16658.400000000001</v>
      </c>
      <c r="G331" s="31">
        <f t="shared" ca="1" si="31"/>
        <v>-3.5765760029635829E-2</v>
      </c>
      <c r="I331" vm="598">
        <f ca="1"/>
        <v>44648</v>
      </c>
      <c r="J331" vm="2549">
        <f ca="1"/>
        <v>3113.8</v>
      </c>
      <c r="K331" s="31">
        <f t="shared" ca="1" si="32"/>
        <v>2.2124474789916082E-2</v>
      </c>
      <c r="M331" vm="598">
        <f ca="1"/>
        <v>44648</v>
      </c>
      <c r="N331" vm="2550">
        <f ca="1"/>
        <v>592.99760000000003</v>
      </c>
      <c r="O331" s="31">
        <f t="shared" ca="1" si="33"/>
        <v>3.3250951709871801E-2</v>
      </c>
      <c r="Q331" vm="598">
        <f ca="1"/>
        <v>44648</v>
      </c>
      <c r="R331" vm="2551">
        <f ca="1"/>
        <v>311.96769999999998</v>
      </c>
      <c r="S331" s="31">
        <f t="shared" ca="1" si="34"/>
        <v>3.6580114341308034E-2</v>
      </c>
      <c r="U331" vm="549">
        <f ca="1"/>
        <v>44613</v>
      </c>
      <c r="V331" vm="2552">
        <f ca="1"/>
        <v>1790.5382999999999</v>
      </c>
      <c r="W331" s="31">
        <f t="shared" ca="1" si="35"/>
        <v>-3.5226180335512169E-2</v>
      </c>
      <c r="AA331" s="31"/>
      <c r="AE331" s="31"/>
    </row>
    <row r="332" spans="5:31" x14ac:dyDescent="0.35">
      <c r="E332" vm="559">
        <f ca="1"/>
        <v>44620</v>
      </c>
      <c r="F332" vm="2553">
        <f ca="1"/>
        <v>16245.35</v>
      </c>
      <c r="G332" s="31">
        <f t="shared" ca="1" si="31"/>
        <v>-2.4795298468040183E-2</v>
      </c>
      <c r="I332" vm="608">
        <f ca="1"/>
        <v>44655</v>
      </c>
      <c r="J332" vm="2554">
        <f ca="1"/>
        <v>3206.7</v>
      </c>
      <c r="K332" s="31">
        <f t="shared" ca="1" si="32"/>
        <v>2.9834928383325687E-2</v>
      </c>
      <c r="M332" vm="608">
        <f ca="1"/>
        <v>44655</v>
      </c>
      <c r="N332" vm="2555">
        <f ca="1"/>
        <v>612.74749999999995</v>
      </c>
      <c r="O332" s="31">
        <f t="shared" ca="1" si="33"/>
        <v>3.3305193815286849E-2</v>
      </c>
      <c r="Q332" vm="608">
        <f ca="1"/>
        <v>44655</v>
      </c>
      <c r="R332" vm="2556">
        <f ca="1"/>
        <v>307.78960000000001</v>
      </c>
      <c r="S332" s="31">
        <f t="shared" ca="1" si="34"/>
        <v>-1.3392732645078231E-2</v>
      </c>
      <c r="U332" vm="559">
        <f ca="1"/>
        <v>44620</v>
      </c>
      <c r="V332" vm="2557">
        <f ca="1"/>
        <v>1758.1370999999999</v>
      </c>
      <c r="W332" s="31">
        <f t="shared" ca="1" si="35"/>
        <v>-1.809578717193594E-2</v>
      </c>
      <c r="AA332" s="31"/>
      <c r="AE332" s="31"/>
    </row>
    <row r="333" spans="5:31" x14ac:dyDescent="0.35">
      <c r="E333" vm="568">
        <f ca="1"/>
        <v>44627</v>
      </c>
      <c r="F333" vm="2558">
        <f ca="1"/>
        <v>16630.45</v>
      </c>
      <c r="G333" s="31">
        <f t="shared" ca="1" si="31"/>
        <v>2.3705244885459553E-2</v>
      </c>
      <c r="I333" vm="618">
        <f ca="1"/>
        <v>44662</v>
      </c>
      <c r="J333" vm="2559">
        <f ca="1"/>
        <v>3080.9</v>
      </c>
      <c r="K333" s="31">
        <f t="shared" ca="1" si="32"/>
        <v>-3.9230361430754312E-2</v>
      </c>
      <c r="M333" vm="618">
        <f ca="1"/>
        <v>44662</v>
      </c>
      <c r="N333" vm="2560">
        <f ca="1"/>
        <v>603.53930000000003</v>
      </c>
      <c r="O333" s="31">
        <f t="shared" ca="1" si="33"/>
        <v>-1.5027723491323752E-2</v>
      </c>
      <c r="Q333" vm="618">
        <f ca="1"/>
        <v>44662</v>
      </c>
      <c r="R333" vm="2561">
        <f ca="1"/>
        <v>308.48590000000002</v>
      </c>
      <c r="S333" s="31">
        <f t="shared" ca="1" si="34"/>
        <v>2.2622596734913625E-3</v>
      </c>
      <c r="U333" vm="568">
        <f ca="1"/>
        <v>44627</v>
      </c>
      <c r="V333" vm="2562">
        <f ca="1"/>
        <v>1868.598</v>
      </c>
      <c r="W333" s="31">
        <f t="shared" ca="1" si="35"/>
        <v>6.282837669485497E-2</v>
      </c>
      <c r="AA333" s="31"/>
      <c r="AE333" s="31"/>
    </row>
    <row r="334" spans="5:31" x14ac:dyDescent="0.35">
      <c r="E334" vm="578">
        <f ca="1"/>
        <v>44634</v>
      </c>
      <c r="F334" vm="2563">
        <f ca="1"/>
        <v>17287.05</v>
      </c>
      <c r="G334" s="31">
        <f t="shared" ca="1" si="31"/>
        <v>3.9481793938227705E-2</v>
      </c>
      <c r="I334" vm="628">
        <f ca="1"/>
        <v>44669</v>
      </c>
      <c r="J334" vm="2564">
        <f ca="1"/>
        <v>3164.75</v>
      </c>
      <c r="K334" s="31">
        <f t="shared" ca="1" si="32"/>
        <v>2.721607322535613E-2</v>
      </c>
      <c r="M334" vm="628">
        <f ca="1"/>
        <v>44669</v>
      </c>
      <c r="N334" vm="2565">
        <f ca="1"/>
        <v>596.91430000000003</v>
      </c>
      <c r="O334" s="31">
        <f t="shared" ca="1" si="33"/>
        <v>-1.0976915670611653E-2</v>
      </c>
      <c r="Q334" vm="628">
        <f ca="1"/>
        <v>44669</v>
      </c>
      <c r="R334" vm="2566">
        <f ca="1"/>
        <v>311.404</v>
      </c>
      <c r="S334" s="31">
        <f t="shared" ca="1" si="34"/>
        <v>9.4594274811263812E-3</v>
      </c>
      <c r="U334" vm="578">
        <f ca="1"/>
        <v>44634</v>
      </c>
      <c r="V334" vm="2567">
        <f ca="1"/>
        <v>1857.8773000000001</v>
      </c>
      <c r="W334" s="31">
        <f t="shared" ca="1" si="35"/>
        <v>-5.7372960904378267E-3</v>
      </c>
      <c r="AA334" s="31"/>
      <c r="AE334" s="31"/>
    </row>
    <row r="335" spans="5:31" x14ac:dyDescent="0.35">
      <c r="E335" vm="588">
        <f ca="1"/>
        <v>44641</v>
      </c>
      <c r="F335" vm="2568">
        <f ca="1"/>
        <v>17153</v>
      </c>
      <c r="G335" s="31">
        <f t="shared" ca="1" si="31"/>
        <v>-7.7543594771808388E-3</v>
      </c>
      <c r="I335" vm="637">
        <f ca="1"/>
        <v>44676</v>
      </c>
      <c r="J335" vm="2569">
        <f ca="1"/>
        <v>3239.3</v>
      </c>
      <c r="K335" s="31">
        <f t="shared" ca="1" si="32"/>
        <v>2.355636306185338E-2</v>
      </c>
      <c r="M335" vm="637">
        <f ca="1"/>
        <v>44676</v>
      </c>
      <c r="N335" vm="2570">
        <f ca="1"/>
        <v>598.91430000000003</v>
      </c>
      <c r="O335" s="31">
        <f t="shared" ca="1" si="33"/>
        <v>3.3505647293086138E-3</v>
      </c>
      <c r="Q335" vm="637">
        <f ca="1"/>
        <v>44676</v>
      </c>
      <c r="R335" vm="2571">
        <f ca="1"/>
        <v>311.50349999999997</v>
      </c>
      <c r="S335" s="31">
        <f t="shared" ca="1" si="34"/>
        <v>3.1952062272799786E-4</v>
      </c>
      <c r="U335" vm="588">
        <f ca="1"/>
        <v>44641</v>
      </c>
      <c r="V335" vm="2572">
        <f ca="1"/>
        <v>1861.6583000000001</v>
      </c>
      <c r="W335" s="31">
        <f t="shared" ca="1" si="35"/>
        <v>2.0351182502740262E-3</v>
      </c>
      <c r="AA335" s="31"/>
      <c r="AE335" s="31"/>
    </row>
    <row r="336" spans="5:31" x14ac:dyDescent="0.35">
      <c r="E336" vm="598">
        <f ca="1"/>
        <v>44648</v>
      </c>
      <c r="F336" vm="2573">
        <f ca="1"/>
        <v>17670.45</v>
      </c>
      <c r="G336" s="31">
        <f t="shared" ca="1" si="31"/>
        <v>3.0166734681979834E-2</v>
      </c>
      <c r="I336" vm="646">
        <f ca="1"/>
        <v>44683</v>
      </c>
      <c r="J336" vm="2574">
        <f ca="1"/>
        <v>3016.6</v>
      </c>
      <c r="K336" s="31">
        <f t="shared" ca="1" si="32"/>
        <v>-6.8749421171240832E-2</v>
      </c>
      <c r="M336" vm="646">
        <f ca="1"/>
        <v>44683</v>
      </c>
      <c r="N336" vm="2575">
        <f ca="1"/>
        <v>554.6644</v>
      </c>
      <c r="O336" s="31">
        <f t="shared" ca="1" si="33"/>
        <v>-7.3883525572857489E-2</v>
      </c>
      <c r="Q336" vm="646">
        <f ca="1"/>
        <v>44683</v>
      </c>
      <c r="R336" vm="2576">
        <f ca="1"/>
        <v>299.23430000000002</v>
      </c>
      <c r="S336" s="31">
        <f t="shared" ca="1" si="34"/>
        <v>-3.9387037384812529E-2</v>
      </c>
      <c r="U336" vm="598">
        <f ca="1"/>
        <v>44648</v>
      </c>
      <c r="V336" vm="2577">
        <f ca="1"/>
        <v>1840.4084</v>
      </c>
      <c r="W336" s="31">
        <f t="shared" ca="1" si="35"/>
        <v>-1.1414500716914633E-2</v>
      </c>
      <c r="AA336" s="31"/>
      <c r="AE336" s="31"/>
    </row>
    <row r="337" spans="5:31" x14ac:dyDescent="0.35">
      <c r="E337" vm="608">
        <f ca="1"/>
        <v>44655</v>
      </c>
      <c r="F337" vm="2578">
        <f ca="1"/>
        <v>17784.349999999999</v>
      </c>
      <c r="G337" s="31">
        <f t="shared" ca="1" si="31"/>
        <v>6.4457894394311932E-3</v>
      </c>
      <c r="I337" vm="656">
        <f ca="1"/>
        <v>44690</v>
      </c>
      <c r="J337" vm="2579">
        <f ca="1"/>
        <v>3065.2</v>
      </c>
      <c r="K337" s="31">
        <f t="shared" ca="1" si="32"/>
        <v>1.6110853278525461E-2</v>
      </c>
      <c r="M337" vm="656">
        <f ca="1"/>
        <v>44690</v>
      </c>
      <c r="N337" vm="2580">
        <f ca="1"/>
        <v>547.45609999999999</v>
      </c>
      <c r="O337" s="31">
        <f t="shared" ca="1" si="33"/>
        <v>-1.2995786280857402E-2</v>
      </c>
      <c r="Q337" vm="656">
        <f ca="1"/>
        <v>44690</v>
      </c>
      <c r="R337" vm="2581">
        <f ca="1"/>
        <v>264.21749999999997</v>
      </c>
      <c r="S337" s="31">
        <f t="shared" ca="1" si="34"/>
        <v>-0.11702134414403709</v>
      </c>
      <c r="U337" vm="608">
        <f ca="1"/>
        <v>44655</v>
      </c>
      <c r="V337" vm="2582">
        <f ca="1"/>
        <v>1832.8466000000001</v>
      </c>
      <c r="W337" s="31">
        <f t="shared" ca="1" si="35"/>
        <v>-4.1087619465330905E-3</v>
      </c>
      <c r="AA337" s="31"/>
      <c r="AE337" s="31"/>
    </row>
    <row r="338" spans="5:31" x14ac:dyDescent="0.35">
      <c r="E338" vm="618">
        <f ca="1"/>
        <v>44662</v>
      </c>
      <c r="F338" vm="2583">
        <f ca="1"/>
        <v>17475.650000000001</v>
      </c>
      <c r="G338" s="31">
        <f t="shared" ca="1" si="31"/>
        <v>-1.7357957979909133E-2</v>
      </c>
      <c r="I338" vm="666">
        <f ca="1"/>
        <v>44697</v>
      </c>
      <c r="J338" vm="2584">
        <f ca="1"/>
        <v>3109.55</v>
      </c>
      <c r="K338" s="31">
        <f t="shared" ca="1" si="32"/>
        <v>1.4468876419157173E-2</v>
      </c>
      <c r="M338" vm="666">
        <f ca="1"/>
        <v>44697</v>
      </c>
      <c r="N338" vm="2585">
        <f ca="1"/>
        <v>525.53959999999995</v>
      </c>
      <c r="O338" s="31">
        <f t="shared" ca="1" si="33"/>
        <v>-4.0033346966085626E-2</v>
      </c>
      <c r="Q338" vm="666">
        <f ca="1"/>
        <v>44697</v>
      </c>
      <c r="R338" vm="2586">
        <f ca="1"/>
        <v>264.51600000000002</v>
      </c>
      <c r="S338" s="31">
        <f t="shared" ca="1" si="34"/>
        <v>1.1297510573677894E-3</v>
      </c>
      <c r="U338" vm="618">
        <f ca="1"/>
        <v>44662</v>
      </c>
      <c r="V338" vm="2587">
        <f ca="1"/>
        <v>1814.1812</v>
      </c>
      <c r="W338" s="31">
        <f t="shared" ca="1" si="35"/>
        <v>-1.0183830987274156E-2</v>
      </c>
      <c r="AA338" s="31"/>
      <c r="AE338" s="31"/>
    </row>
    <row r="339" spans="5:31" x14ac:dyDescent="0.35">
      <c r="E339" vm="628">
        <f ca="1"/>
        <v>44669</v>
      </c>
      <c r="F339" vm="2588">
        <f ca="1"/>
        <v>17171.95</v>
      </c>
      <c r="G339" s="31">
        <f t="shared" ca="1" si="31"/>
        <v>-1.7378466609253462E-2</v>
      </c>
      <c r="I339" vm="675">
        <f ca="1"/>
        <v>44704</v>
      </c>
      <c r="J339" vm="2589">
        <f ca="1"/>
        <v>2835.05</v>
      </c>
      <c r="K339" s="31">
        <f t="shared" ca="1" si="32"/>
        <v>-8.8276438712997063E-2</v>
      </c>
      <c r="M339" vm="675">
        <f ca="1"/>
        <v>44704</v>
      </c>
      <c r="N339" vm="2590">
        <f ca="1"/>
        <v>479.66469999999998</v>
      </c>
      <c r="O339" s="31">
        <f t="shared" ca="1" si="33"/>
        <v>-8.729104333907467E-2</v>
      </c>
      <c r="Q339" vm="675">
        <f ca="1"/>
        <v>44704</v>
      </c>
      <c r="R339" vm="2591">
        <f ca="1"/>
        <v>268.19670000000002</v>
      </c>
      <c r="S339" s="31">
        <f t="shared" ca="1" si="34"/>
        <v>1.3914848251145528E-2</v>
      </c>
      <c r="U339" vm="628">
        <f ca="1"/>
        <v>44669</v>
      </c>
      <c r="V339" vm="2592">
        <f ca="1"/>
        <v>1807.6722</v>
      </c>
      <c r="W339" s="31">
        <f t="shared" ca="1" si="35"/>
        <v>-3.587844477718094E-3</v>
      </c>
      <c r="AA339" s="31"/>
      <c r="AE339" s="31"/>
    </row>
    <row r="340" spans="5:31" x14ac:dyDescent="0.35">
      <c r="E340" vm="637">
        <f ca="1"/>
        <v>44676</v>
      </c>
      <c r="F340" vm="765">
        <f ca="1"/>
        <v>17102.55</v>
      </c>
      <c r="G340" s="31">
        <f t="shared" ca="1" si="31"/>
        <v>-4.0414746141237412E-3</v>
      </c>
      <c r="I340" vm="685">
        <f ca="1"/>
        <v>44711</v>
      </c>
      <c r="J340" vm="2593">
        <f ca="1"/>
        <v>2887</v>
      </c>
      <c r="K340" s="31">
        <f t="shared" ca="1" si="32"/>
        <v>1.8324191813195556E-2</v>
      </c>
      <c r="M340" vm="685">
        <f ca="1"/>
        <v>44711</v>
      </c>
      <c r="N340" vm="2170">
        <f ca="1"/>
        <v>507.37299999999999</v>
      </c>
      <c r="O340" s="31">
        <f t="shared" ca="1" si="33"/>
        <v>5.7765976941809516E-2</v>
      </c>
      <c r="Q340" vm="685">
        <f ca="1"/>
        <v>44711</v>
      </c>
      <c r="R340" vm="2594">
        <f ca="1"/>
        <v>274.03289999999998</v>
      </c>
      <c r="S340" s="31">
        <f t="shared" ca="1" si="34"/>
        <v>2.1760894149704058E-2</v>
      </c>
      <c r="U340" vm="637">
        <f ca="1"/>
        <v>44676</v>
      </c>
      <c r="V340" vm="2595">
        <f ca="1"/>
        <v>1798.0523000000001</v>
      </c>
      <c r="W340" s="31">
        <f t="shared" ca="1" si="35"/>
        <v>-5.3217060039978392E-3</v>
      </c>
      <c r="AA340" s="31"/>
      <c r="AE340" s="31"/>
    </row>
    <row r="341" spans="5:31" x14ac:dyDescent="0.35">
      <c r="E341" vm="646">
        <f ca="1"/>
        <v>44683</v>
      </c>
      <c r="F341" vm="2596">
        <f ca="1"/>
        <v>16411.25</v>
      </c>
      <c r="G341" s="31">
        <f t="shared" ca="1" si="31"/>
        <v>-4.0420872910764682E-2</v>
      </c>
      <c r="I341" vm="694">
        <f ca="1"/>
        <v>44718</v>
      </c>
      <c r="J341" vm="2597">
        <f ca="1"/>
        <v>2708.75</v>
      </c>
      <c r="K341" s="31">
        <f t="shared" ca="1" si="32"/>
        <v>-6.1742293037755469E-2</v>
      </c>
      <c r="M341" vm="694">
        <f ca="1"/>
        <v>44718</v>
      </c>
      <c r="N341" vm="2598">
        <f ca="1"/>
        <v>483.95639999999997</v>
      </c>
      <c r="O341" s="31">
        <f t="shared" ca="1" si="33"/>
        <v>-4.6152633269803567E-2</v>
      </c>
      <c r="Q341" vm="694">
        <f ca="1"/>
        <v>44718</v>
      </c>
      <c r="R341" vm="2599">
        <f ca="1"/>
        <v>264.35019999999997</v>
      </c>
      <c r="S341" s="31">
        <f t="shared" ca="1" si="34"/>
        <v>-3.5334078499333565E-2</v>
      </c>
      <c r="U341" vm="646">
        <f ca="1"/>
        <v>44683</v>
      </c>
      <c r="V341" vm="2600">
        <f ca="1"/>
        <v>1752.346</v>
      </c>
      <c r="W341" s="31">
        <f t="shared" ca="1" si="35"/>
        <v>-2.5419894627091821E-2</v>
      </c>
      <c r="AA341" s="31"/>
      <c r="AE341" s="31"/>
    </row>
    <row r="342" spans="5:31" x14ac:dyDescent="0.35">
      <c r="E342" vm="656">
        <f ca="1"/>
        <v>44690</v>
      </c>
      <c r="F342" vm="2601">
        <f ca="1"/>
        <v>15782.15</v>
      </c>
      <c r="G342" s="31">
        <f t="shared" ca="1" si="31"/>
        <v>-3.8333460278772158E-2</v>
      </c>
      <c r="I342" vm="704">
        <f ca="1"/>
        <v>44725</v>
      </c>
      <c r="J342" vm="2602">
        <f ca="1"/>
        <v>2583.1999999999998</v>
      </c>
      <c r="K342" s="31">
        <f t="shared" ca="1" si="32"/>
        <v>-4.6349792339640095E-2</v>
      </c>
      <c r="M342" vm="704">
        <f ca="1"/>
        <v>44725</v>
      </c>
      <c r="N342" vm="2603">
        <f ca="1"/>
        <v>466.45650000000001</v>
      </c>
      <c r="O342" s="31">
        <f t="shared" ca="1" si="33"/>
        <v>-3.6160075577056028E-2</v>
      </c>
      <c r="Q342" vm="704">
        <f ca="1"/>
        <v>44725</v>
      </c>
      <c r="R342" vm="2604">
        <f ca="1"/>
        <v>245.5154</v>
      </c>
      <c r="S342" s="31">
        <f t="shared" ca="1" si="34"/>
        <v>-7.1249425950878686E-2</v>
      </c>
      <c r="U342" vm="656">
        <f ca="1"/>
        <v>44690</v>
      </c>
      <c r="V342" vm="2605">
        <f ca="1"/>
        <v>1688.9793999999999</v>
      </c>
      <c r="W342" s="31">
        <f t="shared" ca="1" si="35"/>
        <v>-3.6161009298392055E-2</v>
      </c>
      <c r="AA342" s="31"/>
      <c r="AE342" s="31"/>
    </row>
    <row r="343" spans="5:31" x14ac:dyDescent="0.35">
      <c r="E343" vm="666">
        <f ca="1"/>
        <v>44697</v>
      </c>
      <c r="F343" vm="2606">
        <f ca="1"/>
        <v>16266.15</v>
      </c>
      <c r="G343" s="31">
        <f t="shared" ca="1" si="31"/>
        <v>3.0667557968971249E-2</v>
      </c>
      <c r="I343" vm="714">
        <f ca="1"/>
        <v>44732</v>
      </c>
      <c r="J343" vm="2607">
        <f ca="1"/>
        <v>2760.1</v>
      </c>
      <c r="K343" s="31">
        <f t="shared" ca="1" si="32"/>
        <v>6.848095385568298E-2</v>
      </c>
      <c r="M343" vm="714">
        <f ca="1"/>
        <v>44732</v>
      </c>
      <c r="N343" vm="2608">
        <f ca="1"/>
        <v>494.99799999999999</v>
      </c>
      <c r="O343" s="31">
        <f t="shared" ca="1" si="33"/>
        <v>6.1187913556783879E-2</v>
      </c>
      <c r="Q343" vm="714">
        <f ca="1"/>
        <v>44732</v>
      </c>
      <c r="R343" vm="2609">
        <f ca="1"/>
        <v>248.1019</v>
      </c>
      <c r="S343" s="31">
        <f t="shared" ca="1" si="34"/>
        <v>1.0534980697748386E-2</v>
      </c>
      <c r="U343" vm="666">
        <f ca="1"/>
        <v>44697</v>
      </c>
      <c r="V343" vm="2610">
        <f ca="1"/>
        <v>1708.4584</v>
      </c>
      <c r="W343" s="31">
        <f t="shared" ca="1" si="35"/>
        <v>1.1533000343284305E-2</v>
      </c>
      <c r="AA343" s="31"/>
      <c r="AE343" s="31"/>
    </row>
    <row r="344" spans="5:31" x14ac:dyDescent="0.35">
      <c r="E344" vm="675">
        <f ca="1"/>
        <v>44704</v>
      </c>
      <c r="F344" vm="2611">
        <f ca="1"/>
        <v>16352.45</v>
      </c>
      <c r="G344" s="31">
        <f t="shared" ca="1" si="31"/>
        <v>5.3054963835941216E-3</v>
      </c>
      <c r="I344" vm="723">
        <f ca="1"/>
        <v>44739</v>
      </c>
      <c r="J344" vm="2612">
        <f ca="1"/>
        <v>2772.95</v>
      </c>
      <c r="K344" s="31">
        <f t="shared" ca="1" si="32"/>
        <v>4.6556284192600383E-3</v>
      </c>
      <c r="M344" vm="723">
        <f ca="1"/>
        <v>44739</v>
      </c>
      <c r="N344" vm="2613">
        <f ca="1"/>
        <v>484.70639999999997</v>
      </c>
      <c r="O344" s="31">
        <f t="shared" ca="1" si="33"/>
        <v>-2.0791195115939853E-2</v>
      </c>
      <c r="Q344" vm="723">
        <f ca="1"/>
        <v>44739</v>
      </c>
      <c r="R344" vm="2614">
        <f ca="1"/>
        <v>247.04079999999999</v>
      </c>
      <c r="S344" s="31">
        <f t="shared" ca="1" si="34"/>
        <v>-4.2768717208534479E-3</v>
      </c>
      <c r="U344" vm="675">
        <f ca="1"/>
        <v>44704</v>
      </c>
      <c r="V344" vm="2615">
        <f ca="1"/>
        <v>1663.8050000000001</v>
      </c>
      <c r="W344" s="31">
        <f t="shared" ca="1" si="35"/>
        <v>-2.6136662151094781E-2</v>
      </c>
      <c r="AA344" s="31"/>
      <c r="AE344" s="31"/>
    </row>
    <row r="345" spans="5:31" x14ac:dyDescent="0.35">
      <c r="E345" vm="685">
        <f ca="1"/>
        <v>44711</v>
      </c>
      <c r="F345" vm="2616">
        <f ca="1"/>
        <v>16584.3</v>
      </c>
      <c r="G345" s="31">
        <f t="shared" ca="1" si="31"/>
        <v>1.4178303556959371E-2</v>
      </c>
      <c r="I345" vm="732">
        <f ca="1"/>
        <v>44746</v>
      </c>
      <c r="J345" vm="2617">
        <f ca="1"/>
        <v>2880.35</v>
      </c>
      <c r="K345" s="31">
        <f t="shared" ca="1" si="32"/>
        <v>3.8731315025514412E-2</v>
      </c>
      <c r="M345" vm="732">
        <f ca="1"/>
        <v>44746</v>
      </c>
      <c r="N345" vm="2618">
        <f ca="1"/>
        <v>487.78969999999998</v>
      </c>
      <c r="O345" s="31">
        <f t="shared" ca="1" si="33"/>
        <v>6.3611703909831618E-3</v>
      </c>
      <c r="Q345" vm="732">
        <f ca="1"/>
        <v>44746</v>
      </c>
      <c r="R345" vm="2619">
        <f ca="1"/>
        <v>259.11090000000002</v>
      </c>
      <c r="S345" s="31">
        <f t="shared" ca="1" si="34"/>
        <v>4.885873102742555E-2</v>
      </c>
      <c r="U345" vm="685">
        <f ca="1"/>
        <v>44711</v>
      </c>
      <c r="V345" vm="2620">
        <f ca="1"/>
        <v>1718.8440000000001</v>
      </c>
      <c r="W345" s="31">
        <f t="shared" ca="1" si="35"/>
        <v>3.3080198701169961E-2</v>
      </c>
      <c r="AA345" s="31"/>
      <c r="AE345" s="31"/>
    </row>
    <row r="346" spans="5:31" x14ac:dyDescent="0.35">
      <c r="E346" vm="694">
        <f ca="1"/>
        <v>44718</v>
      </c>
      <c r="F346" vm="2621">
        <f ca="1"/>
        <v>16201.8</v>
      </c>
      <c r="G346" s="31">
        <f t="shared" ca="1" si="31"/>
        <v>-2.3063982200032584E-2</v>
      </c>
      <c r="I346" vm="742">
        <f ca="1"/>
        <v>44753</v>
      </c>
      <c r="J346" vm="2622">
        <f ca="1"/>
        <v>2978.25</v>
      </c>
      <c r="K346" s="31">
        <f t="shared" ca="1" si="32"/>
        <v>3.3988924957036426E-2</v>
      </c>
      <c r="M346" vm="742">
        <f ca="1"/>
        <v>44753</v>
      </c>
      <c r="N346" vm="2623">
        <f ca="1"/>
        <v>478.08139999999997</v>
      </c>
      <c r="O346" s="31">
        <f t="shared" ca="1" si="33"/>
        <v>-1.9902634270465347E-2</v>
      </c>
      <c r="Q346" vm="742">
        <f ca="1"/>
        <v>44753</v>
      </c>
      <c r="R346" vm="2624">
        <f ca="1"/>
        <v>259.60829999999999</v>
      </c>
      <c r="S346" s="31">
        <f t="shared" ca="1" si="34"/>
        <v>1.9196413581983318E-3</v>
      </c>
      <c r="U346" vm="694">
        <f ca="1"/>
        <v>44718</v>
      </c>
      <c r="V346" vm="1510">
        <f ca="1"/>
        <v>1709.3678</v>
      </c>
      <c r="W346" s="31">
        <f t="shared" ca="1" si="35"/>
        <v>-5.5131239367854912E-3</v>
      </c>
      <c r="AA346" s="31"/>
      <c r="AE346" s="31"/>
    </row>
    <row r="347" spans="5:31" x14ac:dyDescent="0.35">
      <c r="E347" vm="704">
        <f ca="1"/>
        <v>44725</v>
      </c>
      <c r="F347" vm="2625">
        <f ca="1"/>
        <v>15293.5</v>
      </c>
      <c r="G347" s="31">
        <f t="shared" ca="1" si="31"/>
        <v>-5.6061672159883447E-2</v>
      </c>
      <c r="I347" vm="752">
        <f ca="1"/>
        <v>44760</v>
      </c>
      <c r="J347" vm="2626">
        <f ca="1"/>
        <v>3066.15</v>
      </c>
      <c r="K347" s="31">
        <f t="shared" ca="1" si="32"/>
        <v>2.9513976328380709E-2</v>
      </c>
      <c r="M347" vm="752">
        <f ca="1"/>
        <v>44760</v>
      </c>
      <c r="N347" vm="2627">
        <f ca="1"/>
        <v>490.74799999999999</v>
      </c>
      <c r="O347" s="31">
        <f t="shared" ca="1" si="33"/>
        <v>2.6494651329250551E-2</v>
      </c>
      <c r="Q347" vm="752">
        <f ca="1"/>
        <v>44760</v>
      </c>
      <c r="R347" vm="2628">
        <f ca="1"/>
        <v>266.50560000000002</v>
      </c>
      <c r="S347" s="31">
        <f t="shared" ca="1" si="34"/>
        <v>2.656810279178301E-2</v>
      </c>
      <c r="U347" vm="704">
        <f ca="1"/>
        <v>44725</v>
      </c>
      <c r="V347" vm="2629">
        <f ca="1"/>
        <v>1628.7715000000001</v>
      </c>
      <c r="W347" s="31">
        <f t="shared" ca="1" si="35"/>
        <v>-4.7149770810003488E-2</v>
      </c>
      <c r="AA347" s="31"/>
      <c r="AE347" s="31"/>
    </row>
    <row r="348" spans="5:31" x14ac:dyDescent="0.35">
      <c r="E348" vm="714">
        <f ca="1"/>
        <v>44732</v>
      </c>
      <c r="F348" vm="2630">
        <f ca="1"/>
        <v>15699.25</v>
      </c>
      <c r="G348" s="31">
        <f t="shared" ca="1" si="31"/>
        <v>2.6530879131657192E-2</v>
      </c>
      <c r="I348" vm="762">
        <f ca="1"/>
        <v>44767</v>
      </c>
      <c r="J348" vm="2631">
        <f ca="1"/>
        <v>3332.35</v>
      </c>
      <c r="K348" s="31">
        <f t="shared" ca="1" si="32"/>
        <v>8.6818974935994664E-2</v>
      </c>
      <c r="M348" vm="762">
        <f ca="1"/>
        <v>44767</v>
      </c>
      <c r="N348" vm="2632">
        <f ca="1"/>
        <v>520.58130000000006</v>
      </c>
      <c r="O348" s="31">
        <f t="shared" ca="1" si="33"/>
        <v>6.079148565047654E-2</v>
      </c>
      <c r="Q348" vm="762">
        <f ca="1"/>
        <v>44767</v>
      </c>
      <c r="R348" vm="2633">
        <f ca="1"/>
        <v>265.7097</v>
      </c>
      <c r="S348" s="31">
        <f t="shared" ca="1" si="34"/>
        <v>-2.9864288029970432E-3</v>
      </c>
      <c r="U348" vm="714">
        <f ca="1"/>
        <v>44732</v>
      </c>
      <c r="V348" vm="2634">
        <f ca="1"/>
        <v>1704.6775</v>
      </c>
      <c r="W348" s="31">
        <f t="shared" ca="1" si="35"/>
        <v>4.6603222121703425E-2</v>
      </c>
      <c r="AA348" s="31"/>
      <c r="AE348" s="31"/>
    </row>
    <row r="349" spans="5:31" x14ac:dyDescent="0.35">
      <c r="E349" vm="723">
        <f ca="1"/>
        <v>44739</v>
      </c>
      <c r="F349" vm="2635">
        <f ca="1"/>
        <v>15752.05</v>
      </c>
      <c r="G349" s="31">
        <f t="shared" ca="1" si="31"/>
        <v>3.3632179881204483E-3</v>
      </c>
      <c r="I349" vm="772">
        <f ca="1"/>
        <v>44774</v>
      </c>
      <c r="J349" vm="2636">
        <f ca="1"/>
        <v>3473.45</v>
      </c>
      <c r="K349" s="31">
        <f t="shared" ca="1" si="32"/>
        <v>4.2342491034855323E-2</v>
      </c>
      <c r="M349" vm="772">
        <f ca="1"/>
        <v>44774</v>
      </c>
      <c r="N349" vm="2637">
        <f ca="1"/>
        <v>561.20609999999999</v>
      </c>
      <c r="O349" s="31">
        <f t="shared" ca="1" si="33"/>
        <v>7.8037378599653762E-2</v>
      </c>
      <c r="Q349" vm="772">
        <f ca="1"/>
        <v>44774</v>
      </c>
      <c r="R349" vm="2638">
        <f ca="1"/>
        <v>331.36619999999999</v>
      </c>
      <c r="S349" s="31">
        <f t="shared" ca="1" si="34"/>
        <v>0.247098619282623</v>
      </c>
      <c r="U349" vm="723">
        <f ca="1"/>
        <v>44739</v>
      </c>
      <c r="V349" vm="2639">
        <f ca="1"/>
        <v>1796.9516000000001</v>
      </c>
      <c r="W349" s="31">
        <f t="shared" ca="1" si="35"/>
        <v>5.4129945400229751E-2</v>
      </c>
      <c r="AA349" s="31"/>
      <c r="AE349" s="31"/>
    </row>
    <row r="350" spans="5:31" x14ac:dyDescent="0.35">
      <c r="E350" vm="732">
        <f ca="1"/>
        <v>44746</v>
      </c>
      <c r="F350" vm="2640">
        <f ca="1"/>
        <v>16220.6</v>
      </c>
      <c r="G350" s="31">
        <f t="shared" ca="1" si="31"/>
        <v>2.9745334734209372E-2</v>
      </c>
      <c r="I350" vm="782">
        <f ca="1"/>
        <v>44781</v>
      </c>
      <c r="J350" vm="2641">
        <f ca="1"/>
        <v>3426</v>
      </c>
      <c r="K350" s="31">
        <f t="shared" ca="1" si="32"/>
        <v>-1.3660769551886442E-2</v>
      </c>
      <c r="M350" vm="782">
        <f ca="1"/>
        <v>44781</v>
      </c>
      <c r="N350" vm="2642">
        <f ca="1"/>
        <v>563.4144</v>
      </c>
      <c r="O350" s="31">
        <f t="shared" ca="1" si="33"/>
        <v>3.9349180274412809E-3</v>
      </c>
      <c r="Q350" vm="782">
        <f ca="1"/>
        <v>44781</v>
      </c>
      <c r="R350" vm="2643">
        <f ca="1"/>
        <v>327.7518</v>
      </c>
      <c r="S350" s="31">
        <f t="shared" ca="1" si="34"/>
        <v>-1.0907569933203742E-2</v>
      </c>
      <c r="U350" vm="732">
        <f ca="1"/>
        <v>44746</v>
      </c>
      <c r="V350" vm="2644">
        <f ca="1"/>
        <v>1815.1384</v>
      </c>
      <c r="W350" s="31">
        <f t="shared" ca="1" si="35"/>
        <v>1.0120918114878474E-2</v>
      </c>
      <c r="AA350" s="31"/>
      <c r="AE350" s="31"/>
    </row>
    <row r="351" spans="5:31" x14ac:dyDescent="0.35">
      <c r="E351" vm="742">
        <f ca="1"/>
        <v>44753</v>
      </c>
      <c r="F351" vm="2645">
        <f ca="1"/>
        <v>16049.2</v>
      </c>
      <c r="G351" s="31">
        <f t="shared" ca="1" si="31"/>
        <v>-1.0566810105668067E-2</v>
      </c>
      <c r="I351" vm="792">
        <f ca="1"/>
        <v>44789</v>
      </c>
      <c r="J351" vm="2646">
        <f ca="1"/>
        <v>3482.3</v>
      </c>
      <c r="K351" s="31">
        <f t="shared" ca="1" si="32"/>
        <v>1.6433158201984766E-2</v>
      </c>
      <c r="M351" vm="792">
        <f ca="1"/>
        <v>44789</v>
      </c>
      <c r="N351" vm="2647">
        <f ca="1"/>
        <v>580.62270000000001</v>
      </c>
      <c r="O351" s="31">
        <f t="shared" ca="1" si="33"/>
        <v>3.0542882823016315E-2</v>
      </c>
      <c r="Q351" vm="792">
        <f ca="1"/>
        <v>44789</v>
      </c>
      <c r="R351" vm="2648">
        <f ca="1"/>
        <v>336.20749999999998</v>
      </c>
      <c r="S351" s="31">
        <f t="shared" ca="1" si="34"/>
        <v>2.579909553509685E-2</v>
      </c>
      <c r="U351" vm="742">
        <f ca="1"/>
        <v>44753</v>
      </c>
      <c r="V351" vm="2649">
        <f ca="1"/>
        <v>1837.9675999999999</v>
      </c>
      <c r="W351" s="31">
        <f t="shared" ca="1" si="35"/>
        <v>1.2577112577200733E-2</v>
      </c>
      <c r="AA351" s="31"/>
      <c r="AE351" s="31"/>
    </row>
    <row r="352" spans="5:31" x14ac:dyDescent="0.35">
      <c r="E352" vm="752">
        <f ca="1"/>
        <v>44760</v>
      </c>
      <c r="F352" vm="2650">
        <f ca="1"/>
        <v>16719.45</v>
      </c>
      <c r="G352" s="31">
        <f t="shared" ca="1" si="31"/>
        <v>4.1762206215886222E-2</v>
      </c>
      <c r="I352" vm="802">
        <f ca="1"/>
        <v>44795</v>
      </c>
      <c r="J352" vm="2651">
        <f ca="1"/>
        <v>3323.35</v>
      </c>
      <c r="K352" s="31">
        <f t="shared" ca="1" si="32"/>
        <v>-4.5645119604858952E-2</v>
      </c>
      <c r="M352" vm="802">
        <f ca="1"/>
        <v>44795</v>
      </c>
      <c r="N352" vm="2652">
        <f ca="1"/>
        <v>549.91449999999998</v>
      </c>
      <c r="O352" s="31">
        <f t="shared" ca="1" si="33"/>
        <v>-5.2888390343677649E-2</v>
      </c>
      <c r="Q352" vm="802">
        <f ca="1"/>
        <v>44795</v>
      </c>
      <c r="R352" vm="2653">
        <f ca="1"/>
        <v>326.59120000000001</v>
      </c>
      <c r="S352" s="31">
        <f t="shared" ca="1" si="34"/>
        <v>-2.860227686770811E-2</v>
      </c>
      <c r="U352" vm="752">
        <f ca="1"/>
        <v>44760</v>
      </c>
      <c r="V352" vm="2654">
        <f ca="1"/>
        <v>1842.3706999999999</v>
      </c>
      <c r="W352" s="31">
        <f t="shared" ca="1" si="35"/>
        <v>2.3956352658229818E-3</v>
      </c>
      <c r="AA352" s="31"/>
      <c r="AE352" s="31"/>
    </row>
    <row r="353" spans="5:31" x14ac:dyDescent="0.35">
      <c r="E353" vm="762">
        <f ca="1"/>
        <v>44767</v>
      </c>
      <c r="F353" vm="795">
        <f ca="1"/>
        <v>17158.25</v>
      </c>
      <c r="G353" s="31">
        <f t="shared" ca="1" si="31"/>
        <v>2.6244882457257868E-2</v>
      </c>
      <c r="I353" vm="811">
        <f ca="1"/>
        <v>44802</v>
      </c>
      <c r="J353" vm="2655">
        <f ca="1"/>
        <v>3429.7</v>
      </c>
      <c r="K353" s="31">
        <f t="shared" ca="1" si="32"/>
        <v>3.2000842523357331E-2</v>
      </c>
      <c r="M353" vm="811">
        <f ca="1"/>
        <v>44802</v>
      </c>
      <c r="N353" vm="2656">
        <f ca="1"/>
        <v>557.24779999999998</v>
      </c>
      <c r="O353" s="31">
        <f t="shared" ca="1" si="33"/>
        <v>1.3335345767387485E-2</v>
      </c>
      <c r="Q353" vm="811">
        <f ca="1"/>
        <v>44802</v>
      </c>
      <c r="R353" vm="2657">
        <f ca="1"/>
        <v>331.16719999999998</v>
      </c>
      <c r="S353" s="31">
        <f t="shared" ca="1" si="34"/>
        <v>1.4011400184695599E-2</v>
      </c>
      <c r="U353" vm="762">
        <f ca="1"/>
        <v>44767</v>
      </c>
      <c r="V353" vm="2658">
        <f ca="1"/>
        <v>1861.7539999999999</v>
      </c>
      <c r="W353" s="31">
        <f t="shared" ca="1" si="35"/>
        <v>1.0520846863228961E-2</v>
      </c>
      <c r="AA353" s="31"/>
      <c r="AE353" s="31"/>
    </row>
    <row r="354" spans="5:31" x14ac:dyDescent="0.35">
      <c r="E354" vm="772">
        <f ca="1"/>
        <v>44774</v>
      </c>
      <c r="F354" vm="2659">
        <f ca="1"/>
        <v>17397.5</v>
      </c>
      <c r="G354" s="31">
        <f t="shared" ca="1" si="31"/>
        <v>1.3943729692713402E-2</v>
      </c>
      <c r="I354" vm="820">
        <f ca="1"/>
        <v>44809</v>
      </c>
      <c r="J354" vm="2660">
        <f ca="1"/>
        <v>3439.9</v>
      </c>
      <c r="K354" s="31">
        <f t="shared" ca="1" si="32"/>
        <v>2.9740210514039855E-3</v>
      </c>
      <c r="M354" vm="820">
        <f ca="1"/>
        <v>44809</v>
      </c>
      <c r="N354" vm="2661">
        <f ca="1"/>
        <v>553.37279999999998</v>
      </c>
      <c r="O354" s="31">
        <f t="shared" ca="1" si="33"/>
        <v>-6.9538183910281548E-3</v>
      </c>
      <c r="Q354" vm="820">
        <f ca="1"/>
        <v>44809</v>
      </c>
      <c r="R354" vm="2662">
        <f ca="1"/>
        <v>340.55149999999998</v>
      </c>
      <c r="S354" s="31">
        <f t="shared" ca="1" si="34"/>
        <v>2.8337045456192422E-2</v>
      </c>
      <c r="U354" vm="772">
        <f ca="1"/>
        <v>44774</v>
      </c>
      <c r="V354" vm="2663">
        <f ca="1"/>
        <v>1825.1890000000001</v>
      </c>
      <c r="W354" s="31">
        <f t="shared" ca="1" si="35"/>
        <v>-1.9640081342647719E-2</v>
      </c>
      <c r="AA354" s="31"/>
      <c r="AE354" s="31"/>
    </row>
    <row r="355" spans="5:31" x14ac:dyDescent="0.35">
      <c r="E355" vm="782">
        <f ca="1"/>
        <v>44781</v>
      </c>
      <c r="F355" vm="2664">
        <f ca="1"/>
        <v>17698.150000000001</v>
      </c>
      <c r="G355" s="31">
        <f t="shared" ca="1" si="31"/>
        <v>1.7281218565885936E-2</v>
      </c>
      <c r="I355" vm="830">
        <f ca="1"/>
        <v>44816</v>
      </c>
      <c r="J355" vm="2665">
        <f ca="1"/>
        <v>3339.55</v>
      </c>
      <c r="K355" s="31">
        <f t="shared" ca="1" si="32"/>
        <v>-2.9172359661618019E-2</v>
      </c>
      <c r="M355" vm="830">
        <f ca="1"/>
        <v>44816</v>
      </c>
      <c r="N355" vm="2666">
        <f ca="1"/>
        <v>532.70619999999997</v>
      </c>
      <c r="O355" s="31">
        <f t="shared" ca="1" si="33"/>
        <v>-3.7346613349987567E-2</v>
      </c>
      <c r="Q355" vm="830">
        <f ca="1"/>
        <v>44816</v>
      </c>
      <c r="R355" vm="2667">
        <f ca="1"/>
        <v>318.76549999999997</v>
      </c>
      <c r="S355" s="31">
        <f t="shared" ca="1" si="34"/>
        <v>-6.3972703100705797E-2</v>
      </c>
      <c r="U355" vm="782">
        <f ca="1"/>
        <v>44781</v>
      </c>
      <c r="V355" vm="2668">
        <f ca="1"/>
        <v>1835.4789000000001</v>
      </c>
      <c r="W355" s="31">
        <f t="shared" ca="1" si="35"/>
        <v>5.6377175185693407E-3</v>
      </c>
      <c r="AA355" s="31"/>
      <c r="AE355" s="31"/>
    </row>
    <row r="356" spans="5:31" x14ac:dyDescent="0.35">
      <c r="E356" vm="792">
        <f ca="1"/>
        <v>44789</v>
      </c>
      <c r="F356" vm="2669">
        <f ca="1"/>
        <v>17758.45</v>
      </c>
      <c r="G356" s="31">
        <f t="shared" ca="1" si="31"/>
        <v>3.4071357740781405E-3</v>
      </c>
      <c r="I356" vm="840">
        <f ca="1"/>
        <v>44823</v>
      </c>
      <c r="J356" vm="2670">
        <f ca="1"/>
        <v>3393.75</v>
      </c>
      <c r="K356" s="31">
        <f t="shared" ca="1" si="32"/>
        <v>1.6229731550657878E-2</v>
      </c>
      <c r="M356" vm="840">
        <f ca="1"/>
        <v>44823</v>
      </c>
      <c r="N356" vm="2671">
        <f ca="1"/>
        <v>528.24789999999996</v>
      </c>
      <c r="O356" s="31">
        <f t="shared" ca="1" si="33"/>
        <v>-8.369153578464128E-3</v>
      </c>
      <c r="Q356" vm="840">
        <f ca="1"/>
        <v>44823</v>
      </c>
      <c r="R356" vm="2672">
        <f ca="1"/>
        <v>317.40589999999997</v>
      </c>
      <c r="S356" s="31">
        <f t="shared" ca="1" si="34"/>
        <v>-4.2652043586900446E-3</v>
      </c>
      <c r="U356" vm="792">
        <f ca="1"/>
        <v>44789</v>
      </c>
      <c r="V356" vm="2673">
        <f ca="1"/>
        <v>1816.8613</v>
      </c>
      <c r="W356" s="31">
        <f t="shared" ca="1" si="35"/>
        <v>-1.0143183885143014E-2</v>
      </c>
      <c r="AA356" s="31"/>
      <c r="AE356" s="31"/>
    </row>
    <row r="357" spans="5:31" x14ac:dyDescent="0.35">
      <c r="E357" vm="802">
        <f ca="1"/>
        <v>44795</v>
      </c>
      <c r="F357" vm="2674">
        <f ca="1"/>
        <v>17558.900000000001</v>
      </c>
      <c r="G357" s="31">
        <f t="shared" ca="1" si="31"/>
        <v>-1.1236904121699753E-2</v>
      </c>
      <c r="I357" vm="850">
        <f ca="1"/>
        <v>44830</v>
      </c>
      <c r="J357" vm="2675">
        <f ca="1"/>
        <v>3342.15</v>
      </c>
      <c r="K357" s="31">
        <f t="shared" ca="1" si="32"/>
        <v>-1.5204419889502718E-2</v>
      </c>
      <c r="M357" vm="850">
        <f ca="1"/>
        <v>44830</v>
      </c>
      <c r="N357" vm="2676">
        <f ca="1"/>
        <v>513.74789999999996</v>
      </c>
      <c r="O357" s="31">
        <f t="shared" ca="1" si="33"/>
        <v>-2.744923358900242E-2</v>
      </c>
      <c r="Q357" vm="850">
        <f ca="1"/>
        <v>44830</v>
      </c>
      <c r="R357" vm="2677">
        <f ca="1"/>
        <v>325.59640000000002</v>
      </c>
      <c r="S357" s="31">
        <f t="shared" ca="1" si="34"/>
        <v>2.5804498278072519E-2</v>
      </c>
      <c r="U357" vm="802">
        <f ca="1"/>
        <v>44795</v>
      </c>
      <c r="V357" vm="2678">
        <f ca="1"/>
        <v>1856.0108</v>
      </c>
      <c r="W357" s="31">
        <f t="shared" ca="1" si="35"/>
        <v>2.154787489832044E-2</v>
      </c>
      <c r="AA357" s="31"/>
      <c r="AE357" s="31"/>
    </row>
    <row r="358" spans="5:31" x14ac:dyDescent="0.35">
      <c r="E358" vm="811">
        <f ca="1"/>
        <v>44802</v>
      </c>
      <c r="F358" vm="2679">
        <f ca="1"/>
        <v>17539.45</v>
      </c>
      <c r="G358" s="31">
        <f t="shared" ca="1" si="31"/>
        <v>-1.1077003684741848E-3</v>
      </c>
      <c r="I358" vm="860">
        <f ca="1"/>
        <v>44837</v>
      </c>
      <c r="J358" vm="2680">
        <f ca="1"/>
        <v>3344.75</v>
      </c>
      <c r="K358" s="31">
        <f t="shared" ca="1" si="32"/>
        <v>7.7794234250405658E-4</v>
      </c>
      <c r="M358" vm="860">
        <f ca="1"/>
        <v>44837</v>
      </c>
      <c r="N358" vm="2681">
        <f ca="1"/>
        <v>521.33119999999997</v>
      </c>
      <c r="O358" s="31">
        <f t="shared" ca="1" si="33"/>
        <v>1.476074160108487E-2</v>
      </c>
      <c r="Q358" vm="860">
        <f ca="1"/>
        <v>44837</v>
      </c>
      <c r="R358" vm="2682">
        <f ca="1"/>
        <v>315.38319999999999</v>
      </c>
      <c r="S358" s="31">
        <f t="shared" ca="1" si="34"/>
        <v>-3.1367668684297634E-2</v>
      </c>
      <c r="U358" vm="811">
        <f ca="1"/>
        <v>44802</v>
      </c>
      <c r="V358" vm="2683">
        <f ca="1"/>
        <v>1857.3030000000001</v>
      </c>
      <c r="W358" s="31">
        <f t="shared" ca="1" si="35"/>
        <v>6.9622439697014649E-4</v>
      </c>
      <c r="AA358" s="31"/>
      <c r="AE358" s="31"/>
    </row>
    <row r="359" spans="5:31" x14ac:dyDescent="0.35">
      <c r="E359" vm="820">
        <f ca="1"/>
        <v>44809</v>
      </c>
      <c r="F359" vm="2684">
        <f ca="1"/>
        <v>17833.349999999999</v>
      </c>
      <c r="G359" s="31">
        <f t="shared" ca="1" si="31"/>
        <v>1.6756511749228098E-2</v>
      </c>
      <c r="I359" vm="870">
        <f ca="1"/>
        <v>44844</v>
      </c>
      <c r="J359" vm="2685">
        <f ca="1"/>
        <v>3185.6</v>
      </c>
      <c r="K359" s="31">
        <f t="shared" ca="1" si="32"/>
        <v>-4.7582031541968828E-2</v>
      </c>
      <c r="M359" vm="870">
        <f ca="1"/>
        <v>44844</v>
      </c>
      <c r="N359" vm="2686">
        <f ca="1"/>
        <v>510.78960000000001</v>
      </c>
      <c r="O359" s="31">
        <f t="shared" ca="1" si="33"/>
        <v>-2.0220543101966637E-2</v>
      </c>
      <c r="Q359" vm="870">
        <f ca="1"/>
        <v>44844</v>
      </c>
      <c r="R359" vm="2687">
        <f ca="1"/>
        <v>319.19650000000001</v>
      </c>
      <c r="S359" s="31">
        <f t="shared" ca="1" si="34"/>
        <v>1.2091005481585704E-2</v>
      </c>
      <c r="U359" vm="820">
        <f ca="1"/>
        <v>44809</v>
      </c>
      <c r="V359" vm="2688">
        <f ca="1"/>
        <v>1932.9218000000001</v>
      </c>
      <c r="W359" s="31">
        <f t="shared" ca="1" si="35"/>
        <v>4.0714304558814529E-2</v>
      </c>
      <c r="AA359" s="31"/>
      <c r="AE359" s="31"/>
    </row>
    <row r="360" spans="5:31" x14ac:dyDescent="0.35">
      <c r="E360" vm="830">
        <f ca="1"/>
        <v>44816</v>
      </c>
      <c r="F360" vm="2689">
        <f ca="1"/>
        <v>17530.849999999999</v>
      </c>
      <c r="G360" s="31">
        <f t="shared" ca="1" si="31"/>
        <v>-1.6962600969531838E-2</v>
      </c>
      <c r="I360" vm="880">
        <f ca="1"/>
        <v>44851</v>
      </c>
      <c r="J360" vm="2690">
        <f ca="1"/>
        <v>3091.9</v>
      </c>
      <c r="K360" s="31">
        <f t="shared" ca="1" si="32"/>
        <v>-2.9413611250627802E-2</v>
      </c>
      <c r="M360" vm="880">
        <f ca="1"/>
        <v>44851</v>
      </c>
      <c r="N360" vm="2691">
        <f ca="1"/>
        <v>487.91469999999998</v>
      </c>
      <c r="O360" s="31">
        <f t="shared" ca="1" si="33"/>
        <v>-4.4783409842330424E-2</v>
      </c>
      <c r="Q360" vm="880">
        <f ca="1"/>
        <v>44851</v>
      </c>
      <c r="R360" vm="2692">
        <f ca="1"/>
        <v>317.96960000000001</v>
      </c>
      <c r="S360" s="31">
        <f t="shared" ca="1" si="34"/>
        <v>-3.8437138251828928E-3</v>
      </c>
      <c r="U360" vm="830">
        <f ca="1"/>
        <v>44816</v>
      </c>
      <c r="V360" vm="2693">
        <f ca="1"/>
        <v>2041.229</v>
      </c>
      <c r="W360" s="31">
        <f t="shared" ca="1" si="35"/>
        <v>5.6032892794731781E-2</v>
      </c>
      <c r="AA360" s="31"/>
      <c r="AE360" s="31"/>
    </row>
    <row r="361" spans="5:31" x14ac:dyDescent="0.35">
      <c r="E361" vm="840">
        <f ca="1"/>
        <v>44823</v>
      </c>
      <c r="F361" vm="2694">
        <f ca="1"/>
        <v>17327.349999999999</v>
      </c>
      <c r="G361" s="31">
        <f t="shared" ca="1" si="31"/>
        <v>-1.1608107992481798E-2</v>
      </c>
      <c r="I361" vm="890">
        <f ca="1"/>
        <v>44858</v>
      </c>
      <c r="J361" vm="2695">
        <f ca="1"/>
        <v>3053.55</v>
      </c>
      <c r="K361" s="31">
        <f t="shared" ca="1" si="32"/>
        <v>-1.2403376564571911E-2</v>
      </c>
      <c r="M361" vm="890">
        <f ca="1"/>
        <v>44858</v>
      </c>
      <c r="N361" vm="2696">
        <f ca="1"/>
        <v>479.03980000000001</v>
      </c>
      <c r="O361" s="31">
        <f t="shared" ca="1" si="33"/>
        <v>-1.8189449918192602E-2</v>
      </c>
      <c r="Q361" vm="890">
        <f ca="1"/>
        <v>44858</v>
      </c>
      <c r="R361" vm="2697">
        <f ca="1"/>
        <v>316.17899999999997</v>
      </c>
      <c r="S361" s="31">
        <f t="shared" ca="1" si="34"/>
        <v>-5.6313559535252633E-3</v>
      </c>
      <c r="U361" vm="840">
        <f ca="1"/>
        <v>44823</v>
      </c>
      <c r="V361" vm="2698">
        <f ca="1"/>
        <v>2064.3454000000002</v>
      </c>
      <c r="W361" s="31">
        <f t="shared" ca="1" si="35"/>
        <v>1.1324746023106735E-2</v>
      </c>
      <c r="AA361" s="31"/>
      <c r="AE361" s="31"/>
    </row>
    <row r="362" spans="5:31" x14ac:dyDescent="0.35">
      <c r="E362" vm="850">
        <f ca="1"/>
        <v>44830</v>
      </c>
      <c r="F362" vm="814">
        <f ca="1"/>
        <v>17094.349999999999</v>
      </c>
      <c r="G362" s="31">
        <f t="shared" ca="1" si="31"/>
        <v>-1.3446949475828696E-2</v>
      </c>
      <c r="I362" vm="900">
        <f ca="1"/>
        <v>44865</v>
      </c>
      <c r="J362" vm="2699">
        <f ca="1"/>
        <v>3180.85</v>
      </c>
      <c r="K362" s="31">
        <f t="shared" ca="1" si="32"/>
        <v>4.168918144454814E-2</v>
      </c>
      <c r="M362" vm="900">
        <f ca="1"/>
        <v>44865</v>
      </c>
      <c r="N362" vm="2700">
        <f ca="1"/>
        <v>503.4563</v>
      </c>
      <c r="O362" s="31">
        <f t="shared" ca="1" si="33"/>
        <v>5.09696689085124E-2</v>
      </c>
      <c r="Q362" vm="900">
        <f ca="1"/>
        <v>44865</v>
      </c>
      <c r="R362" vm="2701">
        <f ca="1"/>
        <v>297.90789999999998</v>
      </c>
      <c r="S362" s="31">
        <f t="shared" ca="1" si="34"/>
        <v>-5.7787202818656458E-2</v>
      </c>
      <c r="U362" vm="850">
        <f ca="1"/>
        <v>44830</v>
      </c>
      <c r="V362" vm="2702">
        <f ca="1"/>
        <v>2111.2482</v>
      </c>
      <c r="W362" s="31">
        <f t="shared" ca="1" si="35"/>
        <v>2.2720422657952488E-2</v>
      </c>
      <c r="AA362" s="31"/>
      <c r="AE362" s="31"/>
    </row>
    <row r="363" spans="5:31" x14ac:dyDescent="0.35">
      <c r="E363" vm="860">
        <f ca="1"/>
        <v>44837</v>
      </c>
      <c r="F363" vm="2703">
        <f ca="1"/>
        <v>17331.8</v>
      </c>
      <c r="G363" s="31">
        <f t="shared" ca="1" si="31"/>
        <v>1.38905544814516E-2</v>
      </c>
      <c r="I363" vm="910">
        <f ca="1"/>
        <v>44872</v>
      </c>
      <c r="J363" vm="2704">
        <f ca="1"/>
        <v>3054.6</v>
      </c>
      <c r="K363" s="31">
        <f t="shared" ca="1" si="32"/>
        <v>-3.9690648725969502E-2</v>
      </c>
      <c r="M363" vm="910">
        <f ca="1"/>
        <v>44872</v>
      </c>
      <c r="N363" vm="2705">
        <f ca="1"/>
        <v>498.2063</v>
      </c>
      <c r="O363" s="31">
        <f t="shared" ca="1" si="33"/>
        <v>-1.0427915987941794E-2</v>
      </c>
      <c r="Q363" vm="910">
        <f ca="1"/>
        <v>44872</v>
      </c>
      <c r="R363" vm="2706">
        <f ca="1"/>
        <v>296.44889999999998</v>
      </c>
      <c r="S363" s="31">
        <f t="shared" ca="1" si="34"/>
        <v>-4.8974867735968042E-3</v>
      </c>
      <c r="U363" vm="860">
        <f ca="1"/>
        <v>44837</v>
      </c>
      <c r="V363" vm="2707">
        <f ca="1"/>
        <v>2129.1478000000002</v>
      </c>
      <c r="W363" s="31">
        <f t="shared" ca="1" si="35"/>
        <v>8.4782073467251085E-3</v>
      </c>
      <c r="AA363" s="31"/>
      <c r="AE363" s="31"/>
    </row>
    <row r="364" spans="5:31" x14ac:dyDescent="0.35">
      <c r="E364" vm="870">
        <f ca="1"/>
        <v>44844</v>
      </c>
      <c r="F364" vm="2708">
        <f ca="1"/>
        <v>17185.7</v>
      </c>
      <c r="G364" s="31">
        <f t="shared" ca="1" si="31"/>
        <v>-8.4295918485095545E-3</v>
      </c>
      <c r="I364" vm="920">
        <f ca="1"/>
        <v>44879</v>
      </c>
      <c r="J364" vm="2709">
        <f ca="1"/>
        <v>3098.65</v>
      </c>
      <c r="K364" s="31">
        <f t="shared" ca="1" si="32"/>
        <v>1.4420873436783888E-2</v>
      </c>
      <c r="M364" vm="920">
        <f ca="1"/>
        <v>44879</v>
      </c>
      <c r="N364" vm="2710">
        <f ca="1"/>
        <v>502.74799999999999</v>
      </c>
      <c r="O364" s="31">
        <f t="shared" ca="1" si="33"/>
        <v>9.1161031082906963E-3</v>
      </c>
      <c r="Q364" vm="920">
        <f ca="1"/>
        <v>44879</v>
      </c>
      <c r="R364" vm="2711">
        <f ca="1"/>
        <v>288.82209999999998</v>
      </c>
      <c r="S364" s="31">
        <f t="shared" ca="1" si="34"/>
        <v>-2.5727199527473377E-2</v>
      </c>
      <c r="U364" vm="870">
        <f ca="1"/>
        <v>44844</v>
      </c>
      <c r="V364" vm="2712">
        <f ca="1"/>
        <v>1958.5269000000001</v>
      </c>
      <c r="W364" s="31">
        <f t="shared" ca="1" si="35"/>
        <v>-8.0135770752974511E-2</v>
      </c>
      <c r="AA364" s="31"/>
      <c r="AE364" s="31"/>
    </row>
    <row r="365" spans="5:31" x14ac:dyDescent="0.35">
      <c r="E365" vm="880">
        <f ca="1"/>
        <v>44851</v>
      </c>
      <c r="F365" vm="2713">
        <f ca="1"/>
        <v>17576.3</v>
      </c>
      <c r="G365" s="31">
        <f t="shared" ca="1" si="31"/>
        <v>2.2728198444055048E-2</v>
      </c>
      <c r="I365" vm="930">
        <f ca="1"/>
        <v>44886</v>
      </c>
      <c r="J365" vm="2714">
        <f ca="1"/>
        <v>3107.15</v>
      </c>
      <c r="K365" s="31">
        <f t="shared" ca="1" si="32"/>
        <v>2.743130072773603E-3</v>
      </c>
      <c r="M365" vm="930">
        <f ca="1"/>
        <v>44886</v>
      </c>
      <c r="N365" vm="2715">
        <f ca="1"/>
        <v>513.70630000000006</v>
      </c>
      <c r="O365" s="31">
        <f t="shared" ca="1" si="33"/>
        <v>2.1796804761033517E-2</v>
      </c>
      <c r="Q365" vm="930">
        <f ca="1"/>
        <v>44886</v>
      </c>
      <c r="R365" vm="2716">
        <f ca="1"/>
        <v>288.42419999999998</v>
      </c>
      <c r="S365" s="31">
        <f t="shared" ca="1" si="34"/>
        <v>-1.3776646593179898E-3</v>
      </c>
      <c r="U365" vm="880">
        <f ca="1"/>
        <v>44851</v>
      </c>
      <c r="V365" vm="2717">
        <f ca="1"/>
        <v>2046.9242999999999</v>
      </c>
      <c r="W365" s="31">
        <f t="shared" ca="1" si="35"/>
        <v>4.5134636649616588E-2</v>
      </c>
      <c r="AA365" s="31"/>
      <c r="AE365" s="31"/>
    </row>
    <row r="366" spans="5:31" x14ac:dyDescent="0.35">
      <c r="E366" vm="890">
        <f ca="1"/>
        <v>44858</v>
      </c>
      <c r="F366" vm="2718">
        <f ca="1"/>
        <v>17786.8</v>
      </c>
      <c r="G366" s="31">
        <f t="shared" ca="1" si="31"/>
        <v>1.1976354522851729E-2</v>
      </c>
      <c r="I366" vm="940">
        <f ca="1"/>
        <v>44893</v>
      </c>
      <c r="J366" vm="2719">
        <f ca="1"/>
        <v>3143.1</v>
      </c>
      <c r="K366" s="31">
        <f t="shared" ca="1" si="32"/>
        <v>1.1570088344624363E-2</v>
      </c>
      <c r="M366" vm="940">
        <f ca="1"/>
        <v>44893</v>
      </c>
      <c r="N366" vm="2720">
        <f ca="1"/>
        <v>513.24789999999996</v>
      </c>
      <c r="O366" s="31">
        <f t="shared" ca="1" si="33"/>
        <v>-8.9233867678883971E-4</v>
      </c>
      <c r="Q366" vm="940">
        <f ca="1"/>
        <v>44893</v>
      </c>
      <c r="R366" vm="2721">
        <f ca="1"/>
        <v>292.6687</v>
      </c>
      <c r="S366" s="31">
        <f t="shared" ca="1" si="34"/>
        <v>1.4716171527909383E-2</v>
      </c>
      <c r="U366" vm="890">
        <f ca="1"/>
        <v>44858</v>
      </c>
      <c r="V366" vm="2722">
        <f ca="1"/>
        <v>2039.6017999999999</v>
      </c>
      <c r="W366" s="31">
        <f t="shared" ca="1" si="35"/>
        <v>-3.5773184186635998E-3</v>
      </c>
      <c r="AA366" s="31"/>
      <c r="AE366" s="31"/>
    </row>
    <row r="367" spans="5:31" x14ac:dyDescent="0.35">
      <c r="E367" vm="900">
        <f ca="1"/>
        <v>44865</v>
      </c>
      <c r="F367" vm="2723">
        <f ca="1"/>
        <v>18117.150000000001</v>
      </c>
      <c r="G367" s="31">
        <f t="shared" ca="1" si="31"/>
        <v>1.8572761823374861E-2</v>
      </c>
      <c r="I367" vm="949">
        <f ca="1"/>
        <v>44900</v>
      </c>
      <c r="J367" vm="2724">
        <f ca="1"/>
        <v>3227.4</v>
      </c>
      <c r="K367" s="31">
        <f t="shared" ca="1" si="32"/>
        <v>2.6820654767586216E-2</v>
      </c>
      <c r="M367" vm="949">
        <f ca="1"/>
        <v>44900</v>
      </c>
      <c r="N367" vm="2725">
        <f ca="1"/>
        <v>511.91460000000001</v>
      </c>
      <c r="O367" s="31">
        <f t="shared" ca="1" si="33"/>
        <v>-2.5977700054884423E-3</v>
      </c>
      <c r="Q367" vm="949">
        <f ca="1"/>
        <v>44900</v>
      </c>
      <c r="R367" vm="2726">
        <f ca="1"/>
        <v>296.51519999999999</v>
      </c>
      <c r="S367" s="31">
        <f t="shared" ca="1" si="34"/>
        <v>1.3142847185230178E-2</v>
      </c>
      <c r="U367" vm="900">
        <f ca="1"/>
        <v>44865</v>
      </c>
      <c r="V367" vm="2727">
        <f ca="1"/>
        <v>2015.0974000000001</v>
      </c>
      <c r="W367" s="31">
        <f t="shared" ca="1" si="35"/>
        <v>-1.2014305929716196E-2</v>
      </c>
      <c r="AA367" s="31"/>
      <c r="AE367" s="31"/>
    </row>
    <row r="368" spans="5:31" x14ac:dyDescent="0.35">
      <c r="E368" vm="910">
        <f ca="1"/>
        <v>44872</v>
      </c>
      <c r="F368" vm="2728">
        <f ca="1"/>
        <v>18349.7</v>
      </c>
      <c r="G368" s="31">
        <f t="shared" ca="1" si="31"/>
        <v>1.2835904101914375E-2</v>
      </c>
      <c r="I368" vm="959">
        <f ca="1"/>
        <v>44907</v>
      </c>
      <c r="J368" vm="2729">
        <f ca="1"/>
        <v>3057.45</v>
      </c>
      <c r="K368" s="31">
        <f t="shared" ca="1" si="32"/>
        <v>-5.2658486707566565E-2</v>
      </c>
      <c r="M368" vm="959">
        <f ca="1"/>
        <v>44907</v>
      </c>
      <c r="N368" vm="2730">
        <f ca="1"/>
        <v>496.12299999999999</v>
      </c>
      <c r="O368" s="31">
        <f t="shared" ca="1" si="33"/>
        <v>-3.0848114119034764E-2</v>
      </c>
      <c r="Q368" vm="959">
        <f ca="1"/>
        <v>44907</v>
      </c>
      <c r="R368" vm="2731">
        <f ca="1"/>
        <v>285.47300000000001</v>
      </c>
      <c r="S368" s="31">
        <f t="shared" ca="1" si="34"/>
        <v>-3.7239912152901344E-2</v>
      </c>
      <c r="U368" vm="910">
        <f ca="1"/>
        <v>44872</v>
      </c>
      <c r="V368" vm="2732">
        <f ca="1"/>
        <v>2174.0405000000001</v>
      </c>
      <c r="W368" s="31">
        <f t="shared" ca="1" si="35"/>
        <v>7.887613769934898E-2</v>
      </c>
      <c r="AA368" s="31"/>
      <c r="AE368" s="31"/>
    </row>
    <row r="369" spans="5:31" x14ac:dyDescent="0.35">
      <c r="E369" vm="920">
        <f ca="1"/>
        <v>44879</v>
      </c>
      <c r="F369" vm="2733">
        <f ca="1"/>
        <v>18307.650000000001</v>
      </c>
      <c r="G369" s="31">
        <f t="shared" ca="1" si="31"/>
        <v>-2.2915905982113793E-3</v>
      </c>
      <c r="I369" vm="969">
        <f ca="1"/>
        <v>44914</v>
      </c>
      <c r="J369" vm="2734">
        <f ca="1"/>
        <v>3056.75</v>
      </c>
      <c r="K369" s="31">
        <f t="shared" ca="1" si="32"/>
        <v>-2.289489607352202E-4</v>
      </c>
      <c r="M369" vm="969">
        <f ca="1"/>
        <v>44914</v>
      </c>
      <c r="N369" vm="2735">
        <f ca="1"/>
        <v>479.53969999999998</v>
      </c>
      <c r="O369" s="31">
        <f t="shared" ca="1" si="33"/>
        <v>-3.3425783525456443E-2</v>
      </c>
      <c r="Q369" vm="969">
        <f ca="1"/>
        <v>44914</v>
      </c>
      <c r="R369" vm="2736">
        <f ca="1"/>
        <v>283.21809999999999</v>
      </c>
      <c r="S369" s="31">
        <f t="shared" ca="1" si="34"/>
        <v>-7.8988205539578527E-3</v>
      </c>
      <c r="U369" vm="920">
        <f ca="1"/>
        <v>44879</v>
      </c>
      <c r="V369" vm="2737">
        <f ca="1"/>
        <v>2239.8000999999999</v>
      </c>
      <c r="W369" s="31">
        <f t="shared" ca="1" si="35"/>
        <v>3.0247642580715439E-2</v>
      </c>
      <c r="AA369" s="31"/>
      <c r="AE369" s="31"/>
    </row>
    <row r="370" spans="5:31" x14ac:dyDescent="0.35">
      <c r="E370" vm="930">
        <f ca="1"/>
        <v>44886</v>
      </c>
      <c r="F370" vm="2738">
        <f ca="1"/>
        <v>18512.75</v>
      </c>
      <c r="G370" s="31">
        <f t="shared" ca="1" si="31"/>
        <v>1.1202967065680136E-2</v>
      </c>
      <c r="I370" vm="979">
        <f ca="1"/>
        <v>44921</v>
      </c>
      <c r="J370" vm="2739">
        <f ca="1"/>
        <v>3091.8</v>
      </c>
      <c r="K370" s="31">
        <f t="shared" ca="1" si="32"/>
        <v>1.1466426760448289E-2</v>
      </c>
      <c r="M370" vm="979">
        <f ca="1"/>
        <v>44921</v>
      </c>
      <c r="N370" vm="2740">
        <f ca="1"/>
        <v>484.53969999999998</v>
      </c>
      <c r="O370" s="31">
        <f t="shared" ca="1" si="33"/>
        <v>1.0426665404345004E-2</v>
      </c>
      <c r="Q370" vm="979">
        <f ca="1"/>
        <v>44921</v>
      </c>
      <c r="R370" vm="2741">
        <f ca="1"/>
        <v>291.24279999999999</v>
      </c>
      <c r="S370" s="31">
        <f t="shared" ca="1" si="34"/>
        <v>2.8333994190343104E-2</v>
      </c>
      <c r="U370" vm="930">
        <f ca="1"/>
        <v>44886</v>
      </c>
      <c r="V370" vm="2742">
        <f ca="1"/>
        <v>2211.1320000000001</v>
      </c>
      <c r="W370" s="31">
        <f t="shared" ca="1" si="35"/>
        <v>-1.2799401160844659E-2</v>
      </c>
      <c r="AA370" s="31"/>
      <c r="AE370" s="31"/>
    </row>
    <row r="371" spans="5:31" x14ac:dyDescent="0.35">
      <c r="E371" vm="940">
        <f ca="1"/>
        <v>44893</v>
      </c>
      <c r="F371" vm="2743">
        <f ca="1"/>
        <v>18696.099999999999</v>
      </c>
      <c r="G371" s="31">
        <f t="shared" ca="1" si="31"/>
        <v>9.9039850913558158E-3</v>
      </c>
      <c r="I371" vm="989">
        <f ca="1"/>
        <v>44928</v>
      </c>
      <c r="J371" vm="2744">
        <f ca="1"/>
        <v>2979.3</v>
      </c>
      <c r="K371" s="31">
        <f t="shared" ca="1" si="32"/>
        <v>-3.6386570929555551E-2</v>
      </c>
      <c r="M371" vm="989">
        <f ca="1"/>
        <v>44928</v>
      </c>
      <c r="N371" vm="2745">
        <f ca="1"/>
        <v>473.95639999999997</v>
      </c>
      <c r="O371" s="31">
        <f t="shared" ca="1" si="33"/>
        <v>-2.1841966716039996E-2</v>
      </c>
      <c r="Q371" vm="989">
        <f ca="1"/>
        <v>44928</v>
      </c>
      <c r="R371" vm="2746">
        <f ca="1"/>
        <v>277.94569999999999</v>
      </c>
      <c r="S371" s="31">
        <f t="shared" ca="1" si="34"/>
        <v>-4.565640764338208E-2</v>
      </c>
      <c r="U371" vm="940">
        <f ca="1"/>
        <v>44893</v>
      </c>
      <c r="V371" vm="2747">
        <f ca="1"/>
        <v>2198.3054999999999</v>
      </c>
      <c r="W371" s="31">
        <f t="shared" ca="1" si="35"/>
        <v>-5.800874846006554E-3</v>
      </c>
      <c r="AA371" s="31"/>
      <c r="AE371" s="31"/>
    </row>
    <row r="372" spans="5:31" x14ac:dyDescent="0.35">
      <c r="E372" vm="949">
        <f ca="1"/>
        <v>44900</v>
      </c>
      <c r="F372" vm="2748">
        <f ca="1"/>
        <v>18496.599999999999</v>
      </c>
      <c r="G372" s="31">
        <f t="shared" ca="1" si="31"/>
        <v>-1.0670674632677457E-2</v>
      </c>
      <c r="I372" vm="999">
        <f ca="1"/>
        <v>44935</v>
      </c>
      <c r="J372" vm="2749">
        <f ca="1"/>
        <v>2909.2</v>
      </c>
      <c r="K372" s="31">
        <f t="shared" ca="1" si="32"/>
        <v>-2.3529016883160558E-2</v>
      </c>
      <c r="M372" vm="999">
        <f ca="1"/>
        <v>44935</v>
      </c>
      <c r="N372" vm="2750">
        <f ca="1"/>
        <v>468.70650000000001</v>
      </c>
      <c r="O372" s="31">
        <f t="shared" ca="1" si="33"/>
        <v>-1.1076757271343829E-2</v>
      </c>
      <c r="Q372" vm="999">
        <f ca="1"/>
        <v>44935</v>
      </c>
      <c r="R372" vm="2751">
        <f ca="1"/>
        <v>274.23180000000002</v>
      </c>
      <c r="S372" s="31">
        <f t="shared" ca="1" si="34"/>
        <v>-1.3361962426473806E-2</v>
      </c>
      <c r="U372" vm="949">
        <f ca="1"/>
        <v>44900</v>
      </c>
      <c r="V372" vm="2752">
        <f ca="1"/>
        <v>2154.8008</v>
      </c>
      <c r="W372" s="31">
        <f t="shared" ca="1" si="35"/>
        <v>-1.9790106516132555E-2</v>
      </c>
      <c r="AA372" s="31"/>
      <c r="AE372" s="31"/>
    </row>
    <row r="373" spans="5:31" x14ac:dyDescent="0.35">
      <c r="E373" vm="959">
        <f ca="1"/>
        <v>44907</v>
      </c>
      <c r="F373" vm="2753">
        <f ca="1"/>
        <v>18269</v>
      </c>
      <c r="G373" s="31">
        <f t="shared" ca="1" si="31"/>
        <v>-1.2304964155574472E-2</v>
      </c>
      <c r="I373" vm="1009">
        <f ca="1"/>
        <v>44942</v>
      </c>
      <c r="J373" vm="2754">
        <f ca="1"/>
        <v>2788.1</v>
      </c>
      <c r="K373" s="31">
        <f t="shared" ca="1" si="32"/>
        <v>-4.1626564003849786E-2</v>
      </c>
      <c r="M373" vm="1009">
        <f ca="1"/>
        <v>44942</v>
      </c>
      <c r="N373" vm="2755">
        <f ca="1"/>
        <v>463.87310000000002</v>
      </c>
      <c r="O373" s="31">
        <f t="shared" ca="1" si="33"/>
        <v>-1.0312210306449687E-2</v>
      </c>
      <c r="Q373" vm="1009">
        <f ca="1"/>
        <v>44942</v>
      </c>
      <c r="R373" vm="2756">
        <f ca="1"/>
        <v>277.21620000000001</v>
      </c>
      <c r="S373" s="31">
        <f t="shared" ca="1" si="34"/>
        <v>1.0882764143326895E-2</v>
      </c>
      <c r="U373" vm="959">
        <f ca="1"/>
        <v>44907</v>
      </c>
      <c r="V373" vm="2757">
        <f ca="1"/>
        <v>2179.2094000000002</v>
      </c>
      <c r="W373" s="31">
        <f t="shared" ca="1" si="35"/>
        <v>1.1327543594749079E-2</v>
      </c>
      <c r="AA373" s="31"/>
      <c r="AE373" s="31"/>
    </row>
    <row r="374" spans="5:31" x14ac:dyDescent="0.35">
      <c r="E374" vm="969">
        <f ca="1"/>
        <v>44914</v>
      </c>
      <c r="F374" vm="2758">
        <f ca="1"/>
        <v>17806.8</v>
      </c>
      <c r="G374" s="31">
        <f t="shared" ca="1" si="31"/>
        <v>-2.5299687996058973E-2</v>
      </c>
      <c r="I374" vm="1019">
        <f ca="1"/>
        <v>44949</v>
      </c>
      <c r="J374" vm="2759">
        <f ca="1"/>
        <v>2726.6</v>
      </c>
      <c r="K374" s="31">
        <f t="shared" ca="1" si="32"/>
        <v>-2.2058032351780832E-2</v>
      </c>
      <c r="M374" vm="1019">
        <f ca="1"/>
        <v>44949</v>
      </c>
      <c r="N374" vm="2760">
        <f ca="1"/>
        <v>449.45650000000001</v>
      </c>
      <c r="O374" s="31">
        <f t="shared" ca="1" si="33"/>
        <v>-3.1078758393189854E-2</v>
      </c>
      <c r="Q374" vm="1019">
        <f ca="1"/>
        <v>44949</v>
      </c>
      <c r="R374" vm="2761">
        <f ca="1"/>
        <v>270.31900000000002</v>
      </c>
      <c r="S374" s="31">
        <f t="shared" ca="1" si="34"/>
        <v>-2.4880219842851936E-2</v>
      </c>
      <c r="U374" vm="969">
        <f ca="1"/>
        <v>44914</v>
      </c>
      <c r="V374" vm="2762">
        <f ca="1"/>
        <v>2096.7945</v>
      </c>
      <c r="W374" s="31">
        <f t="shared" ca="1" si="35"/>
        <v>-3.7818715356128796E-2</v>
      </c>
      <c r="AA374" s="31"/>
      <c r="AE374" s="31"/>
    </row>
    <row r="375" spans="5:31" x14ac:dyDescent="0.35">
      <c r="E375" vm="979">
        <f ca="1"/>
        <v>44921</v>
      </c>
      <c r="F375" vm="843">
        <f ca="1"/>
        <v>18105.3</v>
      </c>
      <c r="G375" s="31">
        <f t="shared" ca="1" si="31"/>
        <v>1.6763258979715534E-2</v>
      </c>
      <c r="I375" vm="1029">
        <f ca="1"/>
        <v>44956</v>
      </c>
      <c r="J375" vm="2763">
        <f ca="1"/>
        <v>2760.15</v>
      </c>
      <c r="K375" s="31">
        <f t="shared" ca="1" si="32"/>
        <v>1.2304701826450604E-2</v>
      </c>
      <c r="M375" vm="1029">
        <f ca="1"/>
        <v>44956</v>
      </c>
      <c r="N375" vm="2764">
        <f ca="1"/>
        <v>465.20650000000001</v>
      </c>
      <c r="O375" s="31">
        <f t="shared" ca="1" si="33"/>
        <v>3.5042323339411041E-2</v>
      </c>
      <c r="Q375" vm="1029">
        <f ca="1"/>
        <v>44956</v>
      </c>
      <c r="R375" vm="2765">
        <f ca="1"/>
        <v>277.87939999999998</v>
      </c>
      <c r="S375" s="31">
        <f t="shared" ca="1" si="34"/>
        <v>2.7968437290756265E-2</v>
      </c>
      <c r="U375" vm="979">
        <f ca="1"/>
        <v>44921</v>
      </c>
      <c r="V375" vm="2766">
        <f ca="1"/>
        <v>2124.5533</v>
      </c>
      <c r="W375" s="31">
        <f t="shared" ca="1" si="35"/>
        <v>1.3238684096128717E-2</v>
      </c>
      <c r="AA375" s="31"/>
      <c r="AE375" s="31"/>
    </row>
    <row r="376" spans="5:31" x14ac:dyDescent="0.35">
      <c r="E376" vm="989">
        <f ca="1"/>
        <v>44928</v>
      </c>
      <c r="F376" vm="2767">
        <f ca="1"/>
        <v>17859.45</v>
      </c>
      <c r="G376" s="31">
        <f t="shared" ca="1" si="31"/>
        <v>-1.3578896787128536E-2</v>
      </c>
      <c r="I376" vm="1037">
        <f ca="1"/>
        <v>44963</v>
      </c>
      <c r="J376" vm="2768">
        <f ca="1"/>
        <v>2804.9</v>
      </c>
      <c r="K376" s="31">
        <f t="shared" ca="1" si="32"/>
        <v>1.621288698078005E-2</v>
      </c>
      <c r="M376" vm="1037">
        <f ca="1"/>
        <v>44963</v>
      </c>
      <c r="N376" vm="2769">
        <f ca="1"/>
        <v>476.33139999999997</v>
      </c>
      <c r="O376" s="31">
        <f t="shared" ca="1" si="33"/>
        <v>2.3913896301964721E-2</v>
      </c>
      <c r="Q376" vm="1037">
        <f ca="1"/>
        <v>44963</v>
      </c>
      <c r="R376" vm="2746">
        <f ca="1"/>
        <v>277.94569999999999</v>
      </c>
      <c r="S376" s="31">
        <f t="shared" ca="1" si="34"/>
        <v>2.3859271324178088E-4</v>
      </c>
      <c r="U376" vm="989">
        <f ca="1"/>
        <v>44928</v>
      </c>
      <c r="V376" vm="2770">
        <f ca="1"/>
        <v>2116.4171000000001</v>
      </c>
      <c r="W376" s="31">
        <f t="shared" ca="1" si="35"/>
        <v>-3.8296050280309801E-3</v>
      </c>
      <c r="AA376" s="31"/>
      <c r="AE376" s="31"/>
    </row>
    <row r="377" spans="5:31" x14ac:dyDescent="0.35">
      <c r="E377" vm="999">
        <f ca="1"/>
        <v>44935</v>
      </c>
      <c r="F377" vm="2771">
        <f ca="1"/>
        <v>17956.599999999999</v>
      </c>
      <c r="G377" s="31">
        <f t="shared" ca="1" si="31"/>
        <v>5.4396971911228054E-3</v>
      </c>
      <c r="I377" vm="1047">
        <f ca="1"/>
        <v>44970</v>
      </c>
      <c r="J377" vm="2772">
        <f ca="1"/>
        <v>2835.3</v>
      </c>
      <c r="K377" s="31">
        <f t="shared" ca="1" si="32"/>
        <v>1.0838176049057013E-2</v>
      </c>
      <c r="M377" vm="1047">
        <f ca="1"/>
        <v>44970</v>
      </c>
      <c r="N377" vm="2773">
        <f ca="1"/>
        <v>474.08139999999997</v>
      </c>
      <c r="O377" s="31">
        <f t="shared" ca="1" si="33"/>
        <v>-4.7236020971953563E-3</v>
      </c>
      <c r="Q377" vm="1047">
        <f ca="1"/>
        <v>44970</v>
      </c>
      <c r="R377" vm="2774">
        <f ca="1"/>
        <v>274.76240000000001</v>
      </c>
      <c r="S377" s="31">
        <f t="shared" ca="1" si="34"/>
        <v>-1.1452956458761432E-2</v>
      </c>
      <c r="U377" vm="999">
        <f ca="1"/>
        <v>44935</v>
      </c>
      <c r="V377" vm="2775">
        <f ca="1"/>
        <v>2129.9614000000001</v>
      </c>
      <c r="W377" s="31">
        <f t="shared" ca="1" si="35"/>
        <v>6.3996364421738949E-3</v>
      </c>
      <c r="AA377" s="31"/>
      <c r="AE377" s="31"/>
    </row>
    <row r="378" spans="5:31" x14ac:dyDescent="0.35">
      <c r="E378" vm="1009">
        <f ca="1"/>
        <v>44942</v>
      </c>
      <c r="F378" vm="2776">
        <f ca="1"/>
        <v>18027.650000000001</v>
      </c>
      <c r="G378" s="31">
        <f t="shared" ca="1" si="31"/>
        <v>3.9567624160476988E-3</v>
      </c>
      <c r="I378" vm="1057">
        <f ca="1"/>
        <v>44977</v>
      </c>
      <c r="J378" vm="2777">
        <f ca="1"/>
        <v>2738.7</v>
      </c>
      <c r="K378" s="31">
        <f t="shared" ca="1" si="32"/>
        <v>-3.4070468733467529E-2</v>
      </c>
      <c r="M378" vm="1057">
        <f ca="1"/>
        <v>44977</v>
      </c>
      <c r="N378" vm="2778">
        <f ca="1"/>
        <v>465.33150000000001</v>
      </c>
      <c r="O378" s="31">
        <f t="shared" ca="1" si="33"/>
        <v>-1.845653510135592E-2</v>
      </c>
      <c r="Q378" vm="1057">
        <f ca="1"/>
        <v>44977</v>
      </c>
      <c r="R378" vm="2779">
        <f ca="1"/>
        <v>277.71359999999999</v>
      </c>
      <c r="S378" s="31">
        <f t="shared" ca="1" si="34"/>
        <v>1.0740916515505683E-2</v>
      </c>
      <c r="U378" vm="1009">
        <f ca="1"/>
        <v>44942</v>
      </c>
      <c r="V378" vm="2780">
        <f ca="1"/>
        <v>2162.4105</v>
      </c>
      <c r="W378" s="31">
        <f t="shared" ca="1" si="35"/>
        <v>1.5234595331164114E-2</v>
      </c>
      <c r="AA378" s="31"/>
      <c r="AE378" s="31"/>
    </row>
    <row r="379" spans="5:31" x14ac:dyDescent="0.35">
      <c r="E379" vm="1019">
        <f ca="1"/>
        <v>44949</v>
      </c>
      <c r="F379" vm="2781">
        <f ca="1"/>
        <v>17604.349999999999</v>
      </c>
      <c r="G379" s="31">
        <f t="shared" ca="1" si="31"/>
        <v>-2.3480597859399488E-2</v>
      </c>
      <c r="I379" vm="1067">
        <f ca="1"/>
        <v>44984</v>
      </c>
      <c r="J379" vm="2782">
        <f ca="1"/>
        <v>2828.2</v>
      </c>
      <c r="K379" s="31">
        <f t="shared" ca="1" si="32"/>
        <v>3.2679738562091609E-2</v>
      </c>
      <c r="M379" vm="1067">
        <f ca="1"/>
        <v>44984</v>
      </c>
      <c r="N379" vm="2783">
        <f ca="1"/>
        <v>483.83139999999997</v>
      </c>
      <c r="O379" s="31">
        <f t="shared" ca="1" si="33"/>
        <v>3.9756388725027181E-2</v>
      </c>
      <c r="Q379" vm="1067">
        <f ca="1"/>
        <v>44984</v>
      </c>
      <c r="R379" vm="2784">
        <f ca="1"/>
        <v>272.37490000000003</v>
      </c>
      <c r="S379" s="31">
        <f t="shared" ca="1" si="34"/>
        <v>-1.9223761457847099E-2</v>
      </c>
      <c r="U379" vm="1019">
        <f ca="1"/>
        <v>44949</v>
      </c>
      <c r="V379" vm="2785">
        <f ca="1"/>
        <v>2145.6116999999999</v>
      </c>
      <c r="W379" s="31">
        <f t="shared" ca="1" si="35"/>
        <v>-7.7685527331651238E-3</v>
      </c>
      <c r="AA379" s="31"/>
      <c r="AE379" s="31"/>
    </row>
    <row r="380" spans="5:31" x14ac:dyDescent="0.35">
      <c r="E380" vm="1029">
        <f ca="1"/>
        <v>44956</v>
      </c>
      <c r="F380" vm="2786">
        <f ca="1"/>
        <v>17854.05</v>
      </c>
      <c r="G380" s="31">
        <f t="shared" ca="1" si="31"/>
        <v>1.4183994296864233E-2</v>
      </c>
      <c r="I380" vm="1077">
        <f ca="1"/>
        <v>44991</v>
      </c>
      <c r="J380" vm="2787">
        <f ca="1"/>
        <v>2829.55</v>
      </c>
      <c r="K380" s="31">
        <f t="shared" ca="1" si="32"/>
        <v>4.77335407679913E-4</v>
      </c>
      <c r="M380" vm="1077">
        <f ca="1"/>
        <v>44991</v>
      </c>
      <c r="N380" vm="2788">
        <f ca="1"/>
        <v>490.78969999999998</v>
      </c>
      <c r="O380" s="31">
        <f t="shared" ca="1" si="33"/>
        <v>1.4381662703164766E-2</v>
      </c>
      <c r="Q380" vm="1077">
        <f ca="1"/>
        <v>44991</v>
      </c>
      <c r="R380" vm="2789">
        <f ca="1"/>
        <v>270.98219999999998</v>
      </c>
      <c r="S380" s="31">
        <f t="shared" ca="1" si="34"/>
        <v>-5.1131730566952305E-3</v>
      </c>
      <c r="U380" vm="1029">
        <f ca="1"/>
        <v>44956</v>
      </c>
      <c r="V380" vm="2790">
        <f ca="1"/>
        <v>2115.6992</v>
      </c>
      <c r="W380" s="31">
        <f t="shared" ca="1" si="35"/>
        <v>-1.3941245752901121E-2</v>
      </c>
      <c r="AA380" s="31"/>
      <c r="AE380" s="31"/>
    </row>
    <row r="381" spans="5:31" x14ac:dyDescent="0.35">
      <c r="E381" vm="1037">
        <f ca="1"/>
        <v>44963</v>
      </c>
      <c r="F381" vm="2791">
        <f ca="1"/>
        <v>17856.5</v>
      </c>
      <c r="G381" s="31">
        <f t="shared" ca="1" si="31"/>
        <v>1.372237671564136E-4</v>
      </c>
      <c r="I381" vm="1086">
        <f ca="1"/>
        <v>44998</v>
      </c>
      <c r="J381" vm="2792">
        <f ca="1"/>
        <v>2861.9</v>
      </c>
      <c r="K381" s="31">
        <f t="shared" ca="1" si="32"/>
        <v>1.1432913360781782E-2</v>
      </c>
      <c r="M381" vm="1086">
        <f ca="1"/>
        <v>44998</v>
      </c>
      <c r="N381" vm="2793">
        <f ca="1"/>
        <v>494.28969999999998</v>
      </c>
      <c r="O381" s="31">
        <f t="shared" ca="1" si="33"/>
        <v>7.1313640037677928E-3</v>
      </c>
      <c r="Q381" vm="1086">
        <f ca="1"/>
        <v>44998</v>
      </c>
      <c r="R381" vm="2794">
        <f ca="1"/>
        <v>264.58229999999998</v>
      </c>
      <c r="S381" s="31">
        <f t="shared" ca="1" si="34"/>
        <v>-2.3617418413460323E-2</v>
      </c>
      <c r="U381" vm="1037">
        <f ca="1"/>
        <v>44963</v>
      </c>
      <c r="V381" vm="2795">
        <f ca="1"/>
        <v>2216.2051999999999</v>
      </c>
      <c r="W381" s="31">
        <f t="shared" ca="1" si="35"/>
        <v>4.7504862695037176E-2</v>
      </c>
      <c r="AA381" s="31"/>
      <c r="AE381" s="31"/>
    </row>
    <row r="382" spans="5:31" x14ac:dyDescent="0.35">
      <c r="E382" vm="1047">
        <f ca="1"/>
        <v>44970</v>
      </c>
      <c r="F382" vm="2796">
        <f ca="1"/>
        <v>17944.2</v>
      </c>
      <c r="G382" s="31">
        <f t="shared" ca="1" si="31"/>
        <v>4.9113768095652155E-3</v>
      </c>
      <c r="I382" vm="1097">
        <f ca="1"/>
        <v>45005</v>
      </c>
      <c r="J382" vm="2797">
        <f ca="1"/>
        <v>2798.7</v>
      </c>
      <c r="K382" s="31">
        <f t="shared" ca="1" si="32"/>
        <v>-2.2083231419686267E-2</v>
      </c>
      <c r="M382" vm="1097">
        <f ca="1"/>
        <v>45005</v>
      </c>
      <c r="N382" vm="2798">
        <f ca="1"/>
        <v>477.53980000000001</v>
      </c>
      <c r="O382" s="31">
        <f t="shared" ca="1" si="33"/>
        <v>-3.3886807675741482E-2</v>
      </c>
      <c r="Q382" vm="1097">
        <f ca="1"/>
        <v>45005</v>
      </c>
      <c r="R382" vm="2799">
        <f ca="1"/>
        <v>254.8665</v>
      </c>
      <c r="S382" s="31">
        <f t="shared" ca="1" si="34"/>
        <v>-3.6721277273649711E-2</v>
      </c>
      <c r="U382" vm="1047">
        <f ca="1"/>
        <v>44970</v>
      </c>
      <c r="V382" vm="2800">
        <f ca="1"/>
        <v>2084.5902000000001</v>
      </c>
      <c r="W382" s="31">
        <f t="shared" ca="1" si="35"/>
        <v>-5.9387551297145125E-2</v>
      </c>
      <c r="AA382" s="31"/>
      <c r="AE382" s="31"/>
    </row>
    <row r="383" spans="5:31" x14ac:dyDescent="0.35">
      <c r="E383" vm="1057">
        <f ca="1"/>
        <v>44977</v>
      </c>
      <c r="F383" vm="2801">
        <f ca="1"/>
        <v>17465.8</v>
      </c>
      <c r="G383" s="31">
        <f t="shared" ca="1" si="31"/>
        <v>-2.6660425095574092E-2</v>
      </c>
      <c r="I383" vm="1107">
        <f ca="1"/>
        <v>45012</v>
      </c>
      <c r="J383" vm="2802">
        <f ca="1"/>
        <v>2761.65</v>
      </c>
      <c r="K383" s="31">
        <f t="shared" ca="1" si="32"/>
        <v>-1.323828920570258E-2</v>
      </c>
      <c r="M383" vm="1107">
        <f ca="1"/>
        <v>45012</v>
      </c>
      <c r="N383" vm="2803">
        <f ca="1"/>
        <v>484.49810000000002</v>
      </c>
      <c r="O383" s="31">
        <f t="shared" ca="1" si="33"/>
        <v>1.4571141504854612E-2</v>
      </c>
      <c r="Q383" vm="1107">
        <f ca="1"/>
        <v>45012</v>
      </c>
      <c r="R383" vm="2804">
        <f ca="1"/>
        <v>255.9939</v>
      </c>
      <c r="S383" s="31">
        <f t="shared" ca="1" si="34"/>
        <v>4.4234922989094816E-3</v>
      </c>
      <c r="U383" vm="1057">
        <f ca="1"/>
        <v>44977</v>
      </c>
      <c r="V383" vm="2805">
        <f ca="1"/>
        <v>2100.4796999999999</v>
      </c>
      <c r="W383" s="31">
        <f t="shared" ca="1" si="35"/>
        <v>7.6223614598205369E-3</v>
      </c>
      <c r="AA383" s="31"/>
      <c r="AE383" s="31"/>
    </row>
    <row r="384" spans="5:31" x14ac:dyDescent="0.35">
      <c r="E384" vm="1067">
        <f ca="1"/>
        <v>44984</v>
      </c>
      <c r="F384" vm="2806">
        <f ca="1"/>
        <v>17594.349999999999</v>
      </c>
      <c r="G384" s="31">
        <f t="shared" ca="1" si="31"/>
        <v>7.360098020130712E-3</v>
      </c>
      <c r="I384" vm="1117">
        <f ca="1"/>
        <v>45019</v>
      </c>
      <c r="J384" vm="2807">
        <f ca="1"/>
        <v>2809.35</v>
      </c>
      <c r="K384" s="31">
        <f t="shared" ca="1" si="32"/>
        <v>1.727228287436855E-2</v>
      </c>
      <c r="M384" vm="1117">
        <f ca="1"/>
        <v>45019</v>
      </c>
      <c r="N384" vm="2808">
        <f ca="1"/>
        <v>497.8313</v>
      </c>
      <c r="O384" s="31">
        <f t="shared" ca="1" si="33"/>
        <v>2.751961256401203E-2</v>
      </c>
      <c r="Q384" vm="1117">
        <f ca="1"/>
        <v>45019</v>
      </c>
      <c r="R384" vm="2809">
        <f ca="1"/>
        <v>259.93990000000002</v>
      </c>
      <c r="S384" s="31">
        <f t="shared" ca="1" si="34"/>
        <v>1.5414429796960061E-2</v>
      </c>
      <c r="U384" vm="1067">
        <f ca="1"/>
        <v>44984</v>
      </c>
      <c r="V384" vm="2810">
        <f ca="1"/>
        <v>2091.3384000000001</v>
      </c>
      <c r="W384" s="31">
        <f t="shared" ca="1" si="35"/>
        <v>-4.3520058775144976E-3</v>
      </c>
      <c r="AA384" s="31"/>
      <c r="AE384" s="31"/>
    </row>
    <row r="385" spans="5:31" x14ac:dyDescent="0.35">
      <c r="E385" vm="1077">
        <f ca="1"/>
        <v>44991</v>
      </c>
      <c r="F385" vm="2811">
        <f ca="1"/>
        <v>17412.900000000001</v>
      </c>
      <c r="G385" s="31">
        <f t="shared" ca="1" si="31"/>
        <v>-1.0312969788596749E-2</v>
      </c>
      <c r="I385" vm="1127">
        <f ca="1"/>
        <v>45026</v>
      </c>
      <c r="J385" vm="2812">
        <f ca="1"/>
        <v>2808.3</v>
      </c>
      <c r="K385" s="31">
        <f t="shared" ca="1" si="32"/>
        <v>-3.7375193550104324E-4</v>
      </c>
      <c r="M385" vm="1127">
        <f ca="1"/>
        <v>45026</v>
      </c>
      <c r="N385" vm="2813">
        <f ca="1"/>
        <v>482.12310000000002</v>
      </c>
      <c r="O385" s="31">
        <f t="shared" ca="1" si="33"/>
        <v>-3.1553259106046561E-2</v>
      </c>
      <c r="Q385" vm="1127">
        <f ca="1"/>
        <v>45026</v>
      </c>
      <c r="R385" vm="2814">
        <f ca="1"/>
        <v>252.5121</v>
      </c>
      <c r="S385" s="31">
        <f t="shared" ca="1" si="34"/>
        <v>-2.8575066775050728E-2</v>
      </c>
      <c r="U385" vm="1077">
        <f ca="1"/>
        <v>44991</v>
      </c>
      <c r="V385" vm="2815">
        <f ca="1"/>
        <v>2183.2296000000001</v>
      </c>
      <c r="W385" s="31">
        <f t="shared" ca="1" si="35"/>
        <v>4.3938943597076507E-2</v>
      </c>
      <c r="AA385" s="31"/>
      <c r="AE385" s="31"/>
    </row>
    <row r="386" spans="5:31" x14ac:dyDescent="0.35">
      <c r="E386" vm="1086">
        <f ca="1"/>
        <v>44998</v>
      </c>
      <c r="F386" vm="2816">
        <f ca="1"/>
        <v>17100.05</v>
      </c>
      <c r="G386" s="31">
        <f t="shared" ca="1" si="31"/>
        <v>-1.796656501788918E-2</v>
      </c>
      <c r="I386" vm="1137">
        <f ca="1"/>
        <v>45033</v>
      </c>
      <c r="J386" vm="2817">
        <f ca="1"/>
        <v>2880.05</v>
      </c>
      <c r="K386" s="31">
        <f t="shared" ca="1" si="32"/>
        <v>2.5549264679699535E-2</v>
      </c>
      <c r="M386" vm="1137">
        <f ca="1"/>
        <v>45033</v>
      </c>
      <c r="N386" vm="2818">
        <f ca="1"/>
        <v>487.58139999999997</v>
      </c>
      <c r="O386" s="31">
        <f t="shared" ca="1" si="33"/>
        <v>1.1321382443612249E-2</v>
      </c>
      <c r="Q386" vm="1137">
        <f ca="1"/>
        <v>45033</v>
      </c>
      <c r="R386" vm="2819">
        <f ca="1"/>
        <v>253.7722</v>
      </c>
      <c r="S386" s="31">
        <f t="shared" ca="1" si="34"/>
        <v>4.9902559124890278E-3</v>
      </c>
      <c r="U386" vm="1086">
        <f ca="1"/>
        <v>44998</v>
      </c>
      <c r="V386" vm="2820">
        <f ca="1"/>
        <v>2205.6759999999999</v>
      </c>
      <c r="W386" s="31">
        <f t="shared" ca="1" si="35"/>
        <v>1.0281282371766842E-2</v>
      </c>
      <c r="AA386" s="31"/>
      <c r="AE386" s="31"/>
    </row>
    <row r="387" spans="5:31" x14ac:dyDescent="0.35">
      <c r="E387" vm="1097">
        <f ca="1"/>
        <v>45005</v>
      </c>
      <c r="F387" vm="2821">
        <f ca="1"/>
        <v>16945.05</v>
      </c>
      <c r="G387" s="31">
        <f t="shared" ca="1" si="31"/>
        <v>-9.0643009815760678E-3</v>
      </c>
      <c r="I387" vm="1147">
        <f ca="1"/>
        <v>45040</v>
      </c>
      <c r="J387" vm="2822">
        <f ca="1"/>
        <v>2901.3</v>
      </c>
      <c r="K387" s="31">
        <f t="shared" ca="1" si="32"/>
        <v>7.3783441259700489E-3</v>
      </c>
      <c r="M387" vm="1147">
        <f ca="1"/>
        <v>45040</v>
      </c>
      <c r="N387" vm="2823">
        <f ca="1"/>
        <v>508.0813</v>
      </c>
      <c r="O387" s="31">
        <f t="shared" ca="1" si="33"/>
        <v>4.2044056643670169E-2</v>
      </c>
      <c r="Q387" vm="1147">
        <f ca="1"/>
        <v>45040</v>
      </c>
      <c r="R387" vm="2824">
        <f ca="1"/>
        <v>251.94839999999999</v>
      </c>
      <c r="S387" s="31">
        <f t="shared" ca="1" si="34"/>
        <v>-7.1867604095326998E-3</v>
      </c>
      <c r="U387" vm="1097">
        <f ca="1"/>
        <v>45005</v>
      </c>
      <c r="V387" vm="2825">
        <f ca="1"/>
        <v>2251.7172999999998</v>
      </c>
      <c r="W387" s="31">
        <f t="shared" ca="1" si="35"/>
        <v>2.0874008693933188E-2</v>
      </c>
      <c r="AA387" s="31"/>
      <c r="AE387" s="31"/>
    </row>
    <row r="388" spans="5:31" x14ac:dyDescent="0.35">
      <c r="E388" vm="1107">
        <f ca="1"/>
        <v>45012</v>
      </c>
      <c r="F388" vm="873">
        <f ca="1"/>
        <v>17359.75</v>
      </c>
      <c r="G388" s="31">
        <f t="shared" ca="1" si="31"/>
        <v>2.4473223743807226E-2</v>
      </c>
      <c r="I388" vm="1157">
        <f ca="1"/>
        <v>45048</v>
      </c>
      <c r="J388" vm="2826">
        <f ca="1"/>
        <v>3011.9</v>
      </c>
      <c r="K388" s="31">
        <f t="shared" ca="1" si="32"/>
        <v>3.8120842381001552E-2</v>
      </c>
      <c r="M388" vm="1157">
        <f ca="1"/>
        <v>45048</v>
      </c>
      <c r="N388" vm="2827">
        <f ca="1"/>
        <v>514.28959999999995</v>
      </c>
      <c r="O388" s="31">
        <f t="shared" ca="1" si="33"/>
        <v>1.2219107453866007E-2</v>
      </c>
      <c r="Q388" vm="1157">
        <f ca="1"/>
        <v>45048</v>
      </c>
      <c r="R388" vm="2828">
        <f ca="1"/>
        <v>261.73059999999998</v>
      </c>
      <c r="S388" s="31">
        <f t="shared" ca="1" si="34"/>
        <v>3.8826204095759209E-2</v>
      </c>
      <c r="U388" vm="1107">
        <f ca="1"/>
        <v>45012</v>
      </c>
      <c r="V388" vm="2829">
        <f ca="1"/>
        <v>2202.0864999999999</v>
      </c>
      <c r="W388" s="31">
        <f t="shared" ca="1" si="35"/>
        <v>-2.2041310425602645E-2</v>
      </c>
      <c r="AA388" s="31"/>
      <c r="AE388" s="31"/>
    </row>
    <row r="389" spans="5:31" x14ac:dyDescent="0.35">
      <c r="E389" vm="1117">
        <f ca="1"/>
        <v>45019</v>
      </c>
      <c r="F389" vm="2830">
        <f ca="1"/>
        <v>17599.150000000001</v>
      </c>
      <c r="G389" s="31">
        <f t="shared" ca="1" si="31"/>
        <v>1.3790521176860304E-2</v>
      </c>
      <c r="I389" vm="1167">
        <f ca="1"/>
        <v>45054</v>
      </c>
      <c r="J389" vm="2831">
        <f ca="1"/>
        <v>3131.3</v>
      </c>
      <c r="K389" s="31">
        <f t="shared" ca="1" si="32"/>
        <v>3.9642750423320772E-2</v>
      </c>
      <c r="M389" vm="1167">
        <f ca="1"/>
        <v>45054</v>
      </c>
      <c r="N389" vm="2832">
        <f ca="1"/>
        <v>528.20619999999997</v>
      </c>
      <c r="O389" s="31">
        <f t="shared" ca="1" si="33"/>
        <v>2.7059851103347299E-2</v>
      </c>
      <c r="Q389" vm="1167">
        <f ca="1"/>
        <v>45054</v>
      </c>
      <c r="R389" vm="2833">
        <f ca="1"/>
        <v>277.41520000000003</v>
      </c>
      <c r="S389" s="31">
        <f t="shared" ca="1" si="34"/>
        <v>5.9926504581428564E-2</v>
      </c>
      <c r="U389" vm="1117">
        <f ca="1"/>
        <v>45019</v>
      </c>
      <c r="V389" vm="2834">
        <f ca="1"/>
        <v>2135.9439000000002</v>
      </c>
      <c r="W389" s="31">
        <f t="shared" ca="1" si="35"/>
        <v>-3.0036331452011344E-2</v>
      </c>
      <c r="AA389" s="31"/>
      <c r="AE389" s="31"/>
    </row>
    <row r="390" spans="5:31" x14ac:dyDescent="0.35">
      <c r="E390" vm="1127">
        <f ca="1"/>
        <v>45026</v>
      </c>
      <c r="F390" vm="2835">
        <f ca="1"/>
        <v>17828</v>
      </c>
      <c r="G390" s="31">
        <f t="shared" ca="1" si="31"/>
        <v>1.3003468917532901E-2</v>
      </c>
      <c r="I390" vm="1175">
        <f ca="1"/>
        <v>45061</v>
      </c>
      <c r="J390" vm="2836">
        <f ca="1"/>
        <v>3083.95</v>
      </c>
      <c r="K390" s="31">
        <f t="shared" ca="1" si="32"/>
        <v>-1.5121515025708243E-2</v>
      </c>
      <c r="M390" vm="1175">
        <f ca="1"/>
        <v>45061</v>
      </c>
      <c r="N390" vm="2837">
        <f ca="1"/>
        <v>520.95619999999997</v>
      </c>
      <c r="O390" s="31">
        <f t="shared" ca="1" si="33"/>
        <v>-1.3725700304161537E-2</v>
      </c>
      <c r="Q390" vm="1175">
        <f ca="1"/>
        <v>45061</v>
      </c>
      <c r="R390" vm="2838">
        <f ca="1"/>
        <v>270.75</v>
      </c>
      <c r="S390" s="31">
        <f t="shared" ca="1" si="34"/>
        <v>-2.4026080762698077E-2</v>
      </c>
      <c r="U390" vm="1127">
        <f ca="1"/>
        <v>45026</v>
      </c>
      <c r="V390" vm="2839">
        <f ca="1"/>
        <v>2205.2451999999998</v>
      </c>
      <c r="W390" s="31">
        <f t="shared" ca="1" si="35"/>
        <v>3.2445280983269154E-2</v>
      </c>
      <c r="AA390" s="31"/>
      <c r="AE390" s="31"/>
    </row>
    <row r="391" spans="5:31" x14ac:dyDescent="0.35">
      <c r="E391" vm="1137">
        <f ca="1"/>
        <v>45033</v>
      </c>
      <c r="F391" vm="2840">
        <f ca="1"/>
        <v>17624.05</v>
      </c>
      <c r="G391" s="31">
        <f t="shared" ref="G391:G454" ca="1" si="36">F391/F390-1</f>
        <v>-1.143986986762402E-2</v>
      </c>
      <c r="I391" vm="1183">
        <f ca="1"/>
        <v>45068</v>
      </c>
      <c r="J391" vm="2841">
        <f ca="1"/>
        <v>3127.2</v>
      </c>
      <c r="K391" s="31">
        <f t="shared" ref="K391:K454" ca="1" si="37">J391/J390-1</f>
        <v>1.4024222182590584E-2</v>
      </c>
      <c r="M391" vm="1183">
        <f ca="1"/>
        <v>45068</v>
      </c>
      <c r="N391" vm="2842">
        <f ca="1"/>
        <v>539.45619999999997</v>
      </c>
      <c r="O391" s="31">
        <f t="shared" ref="O391:O454" ca="1" si="38">N391/N390-1</f>
        <v>3.5511622666166476E-2</v>
      </c>
      <c r="Q391" vm="1183">
        <f ca="1"/>
        <v>45068</v>
      </c>
      <c r="R391" vm="2843">
        <f ca="1"/>
        <v>272.47430000000003</v>
      </c>
      <c r="S391" s="31">
        <f t="shared" ref="S391:S454" ca="1" si="39">R391/R390-1</f>
        <v>6.3686057248384387E-3</v>
      </c>
      <c r="U391" vm="1137">
        <f ca="1"/>
        <v>45033</v>
      </c>
      <c r="V391" vm="2844">
        <f ca="1"/>
        <v>2204.9101999999998</v>
      </c>
      <c r="W391" s="31">
        <f t="shared" ref="W391:W454" ca="1" si="40">V391/V390-1</f>
        <v>-1.5191054491359157E-4</v>
      </c>
      <c r="AA391" s="31"/>
      <c r="AE391" s="31"/>
    </row>
    <row r="392" spans="5:31" x14ac:dyDescent="0.35">
      <c r="E392" vm="1147">
        <f ca="1"/>
        <v>45040</v>
      </c>
      <c r="F392" vm="883">
        <f ca="1"/>
        <v>18065</v>
      </c>
      <c r="G392" s="31">
        <f t="shared" ca="1" si="36"/>
        <v>2.5019788300645995E-2</v>
      </c>
      <c r="I392" vm="1191">
        <f ca="1"/>
        <v>45075</v>
      </c>
      <c r="J392" vm="2845">
        <f ca="1"/>
        <v>3235.15</v>
      </c>
      <c r="K392" s="31">
        <f t="shared" ca="1" si="37"/>
        <v>3.4519698132514876E-2</v>
      </c>
      <c r="M392" vm="1191">
        <f ca="1"/>
        <v>45075</v>
      </c>
      <c r="N392" vm="2846">
        <f ca="1"/>
        <v>543.62279999999998</v>
      </c>
      <c r="O392" s="31">
        <f t="shared" ca="1" si="38"/>
        <v>7.7237039818989217E-3</v>
      </c>
      <c r="Q392" vm="1191">
        <f ca="1"/>
        <v>45075</v>
      </c>
      <c r="R392" vm="2847">
        <f ca="1"/>
        <v>282.52179999999998</v>
      </c>
      <c r="S392" s="31">
        <f t="shared" ca="1" si="39"/>
        <v>3.6875037388847121E-2</v>
      </c>
      <c r="U392" vm="1147">
        <f ca="1"/>
        <v>45040</v>
      </c>
      <c r="V392" vm="2848">
        <f ca="1"/>
        <v>2225.2028</v>
      </c>
      <c r="W392" s="31">
        <f t="shared" ca="1" si="40"/>
        <v>9.2033680101801796E-3</v>
      </c>
      <c r="AA392" s="31"/>
      <c r="AE392" s="31"/>
    </row>
    <row r="393" spans="5:31" x14ac:dyDescent="0.35">
      <c r="E393" vm="1157">
        <f ca="1"/>
        <v>45048</v>
      </c>
      <c r="F393" vm="2849">
        <f ca="1"/>
        <v>18069</v>
      </c>
      <c r="G393" s="31">
        <f t="shared" ca="1" si="36"/>
        <v>2.2142264046509652E-4</v>
      </c>
      <c r="I393" vm="1198">
        <f ca="1"/>
        <v>45082</v>
      </c>
      <c r="J393" vm="2850">
        <f ca="1"/>
        <v>3180.4</v>
      </c>
      <c r="K393" s="31">
        <f t="shared" ca="1" si="37"/>
        <v>-1.692348113688702E-2</v>
      </c>
      <c r="M393" vm="1198">
        <f ca="1"/>
        <v>45082</v>
      </c>
      <c r="N393" vm="2851">
        <f ca="1"/>
        <v>539.66449999999998</v>
      </c>
      <c r="O393" s="31">
        <f t="shared" ca="1" si="38"/>
        <v>-7.2813355142573588E-3</v>
      </c>
      <c r="Q393" vm="1198">
        <f ca="1"/>
        <v>45082</v>
      </c>
      <c r="R393" vm="2852">
        <f ca="1"/>
        <v>287.4957</v>
      </c>
      <c r="S393" s="31">
        <f t="shared" ca="1" si="39"/>
        <v>1.7605367090256507E-2</v>
      </c>
      <c r="U393" vm="1157">
        <f ca="1"/>
        <v>45048</v>
      </c>
      <c r="V393" vm="2853">
        <f ca="1"/>
        <v>2305.4641000000001</v>
      </c>
      <c r="W393" s="31">
        <f t="shared" ca="1" si="40"/>
        <v>3.6069206815666499E-2</v>
      </c>
      <c r="AA393" s="31"/>
      <c r="AE393" s="31"/>
    </row>
    <row r="394" spans="5:31" x14ac:dyDescent="0.35">
      <c r="E394" vm="1167">
        <f ca="1"/>
        <v>45054</v>
      </c>
      <c r="F394" vm="2854">
        <f ca="1"/>
        <v>18314.8</v>
      </c>
      <c r="G394" s="31">
        <f t="shared" ca="1" si="36"/>
        <v>1.3603409153799317E-2</v>
      </c>
      <c r="I394" vm="1206">
        <f ca="1"/>
        <v>45089</v>
      </c>
      <c r="J394" vm="2855">
        <f ca="1"/>
        <v>3315.2</v>
      </c>
      <c r="K394" s="31">
        <f t="shared" ca="1" si="37"/>
        <v>4.2384605709973489E-2</v>
      </c>
      <c r="M394" vm="1206">
        <f ca="1"/>
        <v>45089</v>
      </c>
      <c r="N394" vm="2856">
        <f ca="1"/>
        <v>561.74779999999998</v>
      </c>
      <c r="O394" s="31">
        <f t="shared" ca="1" si="38"/>
        <v>4.0920423707692555E-2</v>
      </c>
      <c r="Q394" vm="1206">
        <f ca="1"/>
        <v>45089</v>
      </c>
      <c r="R394" vm="2857">
        <f ca="1"/>
        <v>300.46120000000002</v>
      </c>
      <c r="S394" s="31">
        <f t="shared" ca="1" si="39"/>
        <v>4.509806581454967E-2</v>
      </c>
      <c r="U394" vm="1167">
        <f ca="1"/>
        <v>45054</v>
      </c>
      <c r="V394" vm="2858">
        <f ca="1"/>
        <v>2364.7147</v>
      </c>
      <c r="W394" s="31">
        <f t="shared" ca="1" si="40"/>
        <v>2.5700074878632906E-2</v>
      </c>
      <c r="AA394" s="31"/>
      <c r="AE394" s="31"/>
    </row>
    <row r="395" spans="5:31" x14ac:dyDescent="0.35">
      <c r="E395" vm="1175">
        <f ca="1"/>
        <v>45061</v>
      </c>
      <c r="F395" vm="2859">
        <f ca="1"/>
        <v>18203.400000000001</v>
      </c>
      <c r="G395" s="31">
        <f t="shared" ca="1" si="36"/>
        <v>-6.0825125035489647E-3</v>
      </c>
      <c r="I395" vm="1214">
        <f ca="1"/>
        <v>45096</v>
      </c>
      <c r="J395" vm="2860">
        <f ca="1"/>
        <v>3297.7</v>
      </c>
      <c r="K395" s="31">
        <f t="shared" ca="1" si="37"/>
        <v>-5.2787162162162282E-3</v>
      </c>
      <c r="M395" vm="1214">
        <f ca="1"/>
        <v>45096</v>
      </c>
      <c r="N395" vm="2861">
        <f ca="1"/>
        <v>562.7894</v>
      </c>
      <c r="O395" s="31">
        <f t="shared" ca="1" si="38"/>
        <v>1.8542128691914073E-3</v>
      </c>
      <c r="Q395" vm="1214">
        <f ca="1"/>
        <v>45096</v>
      </c>
      <c r="R395" vm="2862">
        <f ca="1"/>
        <v>304.0093</v>
      </c>
      <c r="S395" s="31">
        <f t="shared" ca="1" si="39"/>
        <v>1.1808845867619544E-2</v>
      </c>
      <c r="U395" vm="1175">
        <f ca="1"/>
        <v>45061</v>
      </c>
      <c r="V395" vm="2863">
        <f ca="1"/>
        <v>2329.8247999999999</v>
      </c>
      <c r="W395" s="31">
        <f t="shared" ca="1" si="40"/>
        <v>-1.4754380306427728E-2</v>
      </c>
      <c r="AA395" s="31"/>
      <c r="AE395" s="31"/>
    </row>
    <row r="396" spans="5:31" x14ac:dyDescent="0.35">
      <c r="E396" vm="1183">
        <f ca="1"/>
        <v>45068</v>
      </c>
      <c r="F396" vm="2864">
        <f ca="1"/>
        <v>18499.349999999999</v>
      </c>
      <c r="G396" s="31">
        <f t="shared" ca="1" si="36"/>
        <v>1.6257951811200044E-2</v>
      </c>
      <c r="I396" vm="1222">
        <f ca="1"/>
        <v>45103</v>
      </c>
      <c r="J396" vm="2865">
        <f ca="1"/>
        <v>3361.7</v>
      </c>
      <c r="K396" s="31">
        <f t="shared" ca="1" si="37"/>
        <v>1.9407465809503588E-2</v>
      </c>
      <c r="M396" vm="1222">
        <f ca="1"/>
        <v>45103</v>
      </c>
      <c r="N396" vm="2866">
        <f ca="1"/>
        <v>564.74770000000001</v>
      </c>
      <c r="O396" s="31">
        <f t="shared" ca="1" si="38"/>
        <v>3.4796319902259398E-3</v>
      </c>
      <c r="Q396" vm="1222">
        <f ca="1"/>
        <v>45103</v>
      </c>
      <c r="R396" vm="2867">
        <f ca="1"/>
        <v>298.86959999999999</v>
      </c>
      <c r="S396" s="31">
        <f t="shared" ca="1" si="39"/>
        <v>-1.6906390692653206E-2</v>
      </c>
      <c r="U396" vm="1183">
        <f ca="1"/>
        <v>45068</v>
      </c>
      <c r="V396" vm="2868">
        <f ca="1"/>
        <v>2392.1385</v>
      </c>
      <c r="W396" s="31">
        <f t="shared" ca="1" si="40"/>
        <v>2.6746088375400712E-2</v>
      </c>
      <c r="AA396" s="31"/>
      <c r="AE396" s="31"/>
    </row>
    <row r="397" spans="5:31" x14ac:dyDescent="0.35">
      <c r="E397" vm="1191">
        <f ca="1"/>
        <v>45075</v>
      </c>
      <c r="F397" vm="2869">
        <f ca="1"/>
        <v>18534.099999999999</v>
      </c>
      <c r="G397" s="31">
        <f t="shared" ca="1" si="36"/>
        <v>1.8784443777755122E-3</v>
      </c>
      <c r="I397" vm="1230">
        <f ca="1"/>
        <v>45110</v>
      </c>
      <c r="J397" vm="2870">
        <f ca="1"/>
        <v>3344.05</v>
      </c>
      <c r="K397" s="31">
        <f t="shared" ca="1" si="37"/>
        <v>-5.2503197786832878E-3</v>
      </c>
      <c r="M397" vm="1230">
        <f ca="1"/>
        <v>45110</v>
      </c>
      <c r="N397" vm="2871">
        <f ca="1"/>
        <v>561.33109999999999</v>
      </c>
      <c r="O397" s="31">
        <f t="shared" ca="1" si="38"/>
        <v>-6.0497811677675539E-3</v>
      </c>
      <c r="Q397" vm="1230">
        <f ca="1"/>
        <v>45110</v>
      </c>
      <c r="R397" vm="2872">
        <f ca="1"/>
        <v>312.56299999999999</v>
      </c>
      <c r="S397" s="31">
        <f t="shared" ca="1" si="39"/>
        <v>4.5817306276717318E-2</v>
      </c>
      <c r="U397" vm="1191">
        <f ca="1"/>
        <v>45075</v>
      </c>
      <c r="V397" vm="2873">
        <f ca="1"/>
        <v>2348.1073000000001</v>
      </c>
      <c r="W397" s="31">
        <f t="shared" ca="1" si="40"/>
        <v>-1.8406626539391402E-2</v>
      </c>
      <c r="AA397" s="31"/>
      <c r="AE397" s="31"/>
    </row>
    <row r="398" spans="5:31" x14ac:dyDescent="0.35">
      <c r="E398" vm="1198">
        <f ca="1"/>
        <v>45082</v>
      </c>
      <c r="F398" vm="2874">
        <f ca="1"/>
        <v>18563.400000000001</v>
      </c>
      <c r="G398" s="31">
        <f t="shared" ca="1" si="36"/>
        <v>1.5808698561032841E-3</v>
      </c>
      <c r="I398" vm="1238">
        <f ca="1"/>
        <v>45117</v>
      </c>
      <c r="J398" vm="2875">
        <f ca="1"/>
        <v>3429.55</v>
      </c>
      <c r="K398" s="31">
        <f t="shared" ca="1" si="37"/>
        <v>2.55677995245287E-2</v>
      </c>
      <c r="M398" vm="1238">
        <f ca="1"/>
        <v>45117</v>
      </c>
      <c r="N398" vm="2876">
        <f ca="1"/>
        <v>557.33109999999999</v>
      </c>
      <c r="O398" s="31">
        <f t="shared" ca="1" si="38"/>
        <v>-7.125919087682786E-3</v>
      </c>
      <c r="Q398" vm="1238">
        <f ca="1"/>
        <v>45117</v>
      </c>
      <c r="R398" vm="2877">
        <f ca="1"/>
        <v>306.19639999999998</v>
      </c>
      <c r="S398" s="31">
        <f t="shared" ca="1" si="39"/>
        <v>-2.0369013606856834E-2</v>
      </c>
      <c r="U398" vm="1198">
        <f ca="1"/>
        <v>45082</v>
      </c>
      <c r="V398" vm="2878">
        <f ca="1"/>
        <v>2255.7375000000002</v>
      </c>
      <c r="W398" s="31">
        <f t="shared" ca="1" si="40"/>
        <v>-3.9337980849512233E-2</v>
      </c>
      <c r="AA398" s="31"/>
      <c r="AE398" s="31"/>
    </row>
    <row r="399" spans="5:31" x14ac:dyDescent="0.35">
      <c r="E399" vm="1206">
        <f ca="1"/>
        <v>45089</v>
      </c>
      <c r="F399" vm="2879">
        <f ca="1"/>
        <v>18826</v>
      </c>
      <c r="G399" s="31">
        <f t="shared" ca="1" si="36"/>
        <v>1.4146115474535925E-2</v>
      </c>
      <c r="I399" vm="1246">
        <f ca="1"/>
        <v>45124</v>
      </c>
      <c r="J399" vm="2880">
        <f ca="1"/>
        <v>3516.85</v>
      </c>
      <c r="K399" s="31">
        <f t="shared" ca="1" si="37"/>
        <v>2.5455234651776459E-2</v>
      </c>
      <c r="M399" vm="1246">
        <f ca="1"/>
        <v>45124</v>
      </c>
      <c r="N399" vm="2881">
        <f ca="1"/>
        <v>576.33100000000002</v>
      </c>
      <c r="O399" s="31">
        <f t="shared" ca="1" si="38"/>
        <v>3.4090866273208231E-2</v>
      </c>
      <c r="Q399" vm="1246">
        <f ca="1"/>
        <v>45124</v>
      </c>
      <c r="R399" vm="2882">
        <f ca="1"/>
        <v>320.77</v>
      </c>
      <c r="S399" s="31">
        <f t="shared" ca="1" si="39"/>
        <v>4.7595595506674693E-2</v>
      </c>
      <c r="U399" vm="1206">
        <f ca="1"/>
        <v>45089</v>
      </c>
      <c r="V399" vm="2883">
        <f ca="1"/>
        <v>2347.4850999999999</v>
      </c>
      <c r="W399" s="31">
        <f t="shared" ca="1" si="40"/>
        <v>4.0672994973927512E-2</v>
      </c>
      <c r="AA399" s="31"/>
      <c r="AE399" s="31"/>
    </row>
    <row r="400" spans="5:31" x14ac:dyDescent="0.35">
      <c r="E400" vm="1214">
        <f ca="1"/>
        <v>45096</v>
      </c>
      <c r="F400" vm="2884">
        <f ca="1"/>
        <v>18665.5</v>
      </c>
      <c r="G400" s="31">
        <f t="shared" ca="1" si="36"/>
        <v>-8.5254435355359703E-3</v>
      </c>
      <c r="I400" vm="1254">
        <f ca="1"/>
        <v>45131</v>
      </c>
      <c r="J400" vm="2885">
        <f ca="1"/>
        <v>3390.1</v>
      </c>
      <c r="K400" s="31">
        <f t="shared" ca="1" si="37"/>
        <v>-3.6040775125467439E-2</v>
      </c>
      <c r="M400" vm="1254">
        <f ca="1"/>
        <v>45131</v>
      </c>
      <c r="N400" vm="2886">
        <f ca="1"/>
        <v>566.49770000000001</v>
      </c>
      <c r="O400" s="31">
        <f t="shared" ca="1" si="38"/>
        <v>-1.7061896722543102E-2</v>
      </c>
      <c r="Q400" vm="1254">
        <f ca="1"/>
        <v>45131</v>
      </c>
      <c r="R400" vm="2887">
        <f ca="1"/>
        <v>326.19159999999999</v>
      </c>
      <c r="S400" s="31">
        <f t="shared" ca="1" si="39"/>
        <v>1.6901829971630811E-2</v>
      </c>
      <c r="U400" vm="1214">
        <f ca="1"/>
        <v>45096</v>
      </c>
      <c r="V400" vm="2888">
        <f ca="1"/>
        <v>2347.3416000000002</v>
      </c>
      <c r="W400" s="31">
        <f t="shared" ca="1" si="40"/>
        <v>-6.1129248488001053E-5</v>
      </c>
      <c r="AA400" s="31"/>
      <c r="AE400" s="31"/>
    </row>
    <row r="401" spans="5:31" x14ac:dyDescent="0.35">
      <c r="E401" vm="1222">
        <f ca="1"/>
        <v>45103</v>
      </c>
      <c r="F401" vm="903">
        <f ca="1"/>
        <v>19189.05</v>
      </c>
      <c r="G401" s="31">
        <f t="shared" ca="1" si="36"/>
        <v>2.8049074495727355E-2</v>
      </c>
      <c r="I401" vm="1262">
        <f ca="1"/>
        <v>45138</v>
      </c>
      <c r="J401" vm="2889">
        <f ca="1"/>
        <v>3339.9</v>
      </c>
      <c r="K401" s="31">
        <f t="shared" ca="1" si="37"/>
        <v>-1.4807822778089119E-2</v>
      </c>
      <c r="M401" vm="1262">
        <f ca="1"/>
        <v>45138</v>
      </c>
      <c r="N401" vm="2890">
        <f ca="1"/>
        <v>586.99770000000001</v>
      </c>
      <c r="O401" s="31">
        <f t="shared" ca="1" si="38"/>
        <v>3.6187260777934327E-2</v>
      </c>
      <c r="Q401" vm="1262">
        <f ca="1"/>
        <v>45138</v>
      </c>
      <c r="R401" vm="2891">
        <f ca="1"/>
        <v>325.34609999999998</v>
      </c>
      <c r="S401" s="31">
        <f t="shared" ca="1" si="39"/>
        <v>-2.5920348653981629E-3</v>
      </c>
      <c r="U401" vm="1222">
        <f ca="1"/>
        <v>45103</v>
      </c>
      <c r="V401" vm="2892">
        <f ca="1"/>
        <v>2328.7240000000002</v>
      </c>
      <c r="W401" s="31">
        <f t="shared" ca="1" si="40"/>
        <v>-7.9313551977266972E-3</v>
      </c>
      <c r="AA401" s="31"/>
      <c r="AE401" s="31"/>
    </row>
    <row r="402" spans="5:31" x14ac:dyDescent="0.35">
      <c r="E402" vm="1230">
        <f ca="1"/>
        <v>45110</v>
      </c>
      <c r="F402" vm="2893">
        <f ca="1"/>
        <v>19331.8</v>
      </c>
      <c r="G402" s="31">
        <f t="shared" ca="1" si="36"/>
        <v>7.4391384669902916E-3</v>
      </c>
      <c r="I402" vm="1270">
        <f ca="1"/>
        <v>45145</v>
      </c>
      <c r="J402" vm="2894">
        <f ca="1"/>
        <v>3185.2</v>
      </c>
      <c r="K402" s="31">
        <f t="shared" ca="1" si="37"/>
        <v>-4.6318752058444934E-2</v>
      </c>
      <c r="M402" vm="1270">
        <f ca="1"/>
        <v>45145</v>
      </c>
      <c r="N402" vm="2895">
        <f ca="1"/>
        <v>583.53930000000003</v>
      </c>
      <c r="O402" s="31">
        <f t="shared" ca="1" si="38"/>
        <v>-5.8916755551171596E-3</v>
      </c>
      <c r="Q402" vm="1270">
        <f ca="1"/>
        <v>45145</v>
      </c>
      <c r="R402" vm="2896">
        <f ca="1"/>
        <v>327.28590000000003</v>
      </c>
      <c r="S402" s="31">
        <f t="shared" ca="1" si="39"/>
        <v>5.9622660299294417E-3</v>
      </c>
      <c r="U402" vm="1230">
        <f ca="1"/>
        <v>45110</v>
      </c>
      <c r="V402" vm="2897">
        <f ca="1"/>
        <v>2408.5545000000002</v>
      </c>
      <c r="W402" s="31">
        <f t="shared" ca="1" si="40"/>
        <v>3.4280790681935791E-2</v>
      </c>
      <c r="AA402" s="31"/>
      <c r="AE402" s="31"/>
    </row>
    <row r="403" spans="5:31" x14ac:dyDescent="0.35">
      <c r="E403" vm="1238">
        <f ca="1"/>
        <v>45117</v>
      </c>
      <c r="F403" vm="2898">
        <f ca="1"/>
        <v>19564.5</v>
      </c>
      <c r="G403" s="31">
        <f t="shared" ca="1" si="36"/>
        <v>1.2037161567986399E-2</v>
      </c>
      <c r="I403" vm="1278">
        <f ca="1"/>
        <v>45152</v>
      </c>
      <c r="J403" vm="2899">
        <f ca="1"/>
        <v>3161.45</v>
      </c>
      <c r="K403" s="31">
        <f t="shared" ca="1" si="37"/>
        <v>-7.4563606680899674E-3</v>
      </c>
      <c r="M403" vm="1278">
        <f ca="1"/>
        <v>45152</v>
      </c>
      <c r="N403" vm="2900">
        <f ca="1"/>
        <v>587.53930000000003</v>
      </c>
      <c r="O403" s="31">
        <f t="shared" ca="1" si="38"/>
        <v>6.8547225525341648E-3</v>
      </c>
      <c r="Q403" vm="1278">
        <f ca="1"/>
        <v>45152</v>
      </c>
      <c r="R403" vm="2901">
        <f ca="1"/>
        <v>325.74400000000003</v>
      </c>
      <c r="S403" s="31">
        <f t="shared" ca="1" si="39"/>
        <v>-4.7111714864587206E-3</v>
      </c>
      <c r="U403" vm="1238">
        <f ca="1"/>
        <v>45117</v>
      </c>
      <c r="V403" vm="2902">
        <f ca="1"/>
        <v>2624.4987999999998</v>
      </c>
      <c r="W403" s="31">
        <f t="shared" ca="1" si="40"/>
        <v>8.9657219714147862E-2</v>
      </c>
      <c r="AA403" s="31"/>
      <c r="AE403" s="31"/>
    </row>
    <row r="404" spans="5:31" x14ac:dyDescent="0.35">
      <c r="E404" vm="1246">
        <f ca="1"/>
        <v>45124</v>
      </c>
      <c r="F404" vm="2903">
        <f ca="1"/>
        <v>19745</v>
      </c>
      <c r="G404" s="31">
        <f t="shared" ca="1" si="36"/>
        <v>9.225893838329613E-3</v>
      </c>
      <c r="I404" vm="1286">
        <f ca="1"/>
        <v>45159</v>
      </c>
      <c r="J404" vm="2904">
        <f ca="1"/>
        <v>3259.95</v>
      </c>
      <c r="K404" s="31">
        <f t="shared" ca="1" si="37"/>
        <v>3.115658953960998E-2</v>
      </c>
      <c r="M404" vm="1286">
        <f ca="1"/>
        <v>45159</v>
      </c>
      <c r="N404" vm="2905">
        <f ca="1"/>
        <v>585.62270000000001</v>
      </c>
      <c r="O404" s="31">
        <f t="shared" ca="1" si="38"/>
        <v>-3.2620796600330015E-3</v>
      </c>
      <c r="Q404" vm="1286">
        <f ca="1"/>
        <v>45159</v>
      </c>
      <c r="R404" vm="2906">
        <f ca="1"/>
        <v>321.1182</v>
      </c>
      <c r="S404" s="31">
        <f t="shared" ca="1" si="39"/>
        <v>-1.4200722039392932E-2</v>
      </c>
      <c r="U404" vm="1246">
        <f ca="1"/>
        <v>45124</v>
      </c>
      <c r="V404" vm="2907">
        <f ca="1"/>
        <v>2567.4497000000001</v>
      </c>
      <c r="W404" s="31">
        <f t="shared" ca="1" si="40"/>
        <v>-2.1737140820944467E-2</v>
      </c>
      <c r="AA404" s="31"/>
      <c r="AE404" s="31"/>
    </row>
    <row r="405" spans="5:31" x14ac:dyDescent="0.35">
      <c r="E405" vm="1254">
        <f ca="1"/>
        <v>45131</v>
      </c>
      <c r="F405" vm="2908">
        <f ca="1"/>
        <v>19646.05</v>
      </c>
      <c r="G405" s="31">
        <f t="shared" ca="1" si="36"/>
        <v>-5.0113952899468739E-3</v>
      </c>
      <c r="I405" vm="1294">
        <f ca="1"/>
        <v>45166</v>
      </c>
      <c r="J405" vm="2904">
        <f ca="1"/>
        <v>3259.95</v>
      </c>
      <c r="K405" s="31">
        <f t="shared" ca="1" si="37"/>
        <v>0</v>
      </c>
      <c r="M405" vm="1294">
        <f ca="1"/>
        <v>45166</v>
      </c>
      <c r="N405" vm="2909">
        <f ca="1"/>
        <v>599.99760000000003</v>
      </c>
      <c r="O405" s="31">
        <f t="shared" ca="1" si="38"/>
        <v>2.454635040615738E-2</v>
      </c>
      <c r="Q405" vm="1294">
        <f ca="1"/>
        <v>45166</v>
      </c>
      <c r="R405" vm="2910">
        <f ca="1"/>
        <v>337.1343</v>
      </c>
      <c r="S405" s="31">
        <f t="shared" ca="1" si="39"/>
        <v>4.9876026958297626E-2</v>
      </c>
      <c r="U405" vm="1254">
        <f ca="1"/>
        <v>45131</v>
      </c>
      <c r="V405" vm="2911">
        <f ca="1"/>
        <v>2602.9618</v>
      </c>
      <c r="W405" s="31">
        <f t="shared" ca="1" si="40"/>
        <v>1.3831663381759673E-2</v>
      </c>
      <c r="AA405" s="31"/>
      <c r="AE405" s="31"/>
    </row>
    <row r="406" spans="5:31" x14ac:dyDescent="0.35">
      <c r="E406" vm="1262">
        <f ca="1"/>
        <v>45138</v>
      </c>
      <c r="F406" vm="2912">
        <f ca="1"/>
        <v>19517</v>
      </c>
      <c r="G406" s="31">
        <f t="shared" ca="1" si="36"/>
        <v>-6.568750461288575E-3</v>
      </c>
      <c r="I406" vm="1301">
        <f ca="1"/>
        <v>45173</v>
      </c>
      <c r="J406" vm="2913">
        <f ca="1"/>
        <v>3236.65</v>
      </c>
      <c r="K406" s="31">
        <f t="shared" ca="1" si="37"/>
        <v>-7.147348885718996E-3</v>
      </c>
      <c r="M406" vm="1301">
        <f ca="1"/>
        <v>45173</v>
      </c>
      <c r="N406" vm="2914">
        <f ca="1"/>
        <v>596.87260000000003</v>
      </c>
      <c r="O406" s="31">
        <f t="shared" ca="1" si="38"/>
        <v>-5.2083541667500288E-3</v>
      </c>
      <c r="Q406" vm="1301">
        <f ca="1"/>
        <v>45173</v>
      </c>
      <c r="R406" vm="2915">
        <f ca="1"/>
        <v>334.94580000000002</v>
      </c>
      <c r="S406" s="31">
        <f t="shared" ca="1" si="39"/>
        <v>-6.4914783218438243E-3</v>
      </c>
      <c r="U406" vm="1262">
        <f ca="1"/>
        <v>45138</v>
      </c>
      <c r="V406" vm="2916">
        <f ca="1"/>
        <v>2701.9841999999999</v>
      </c>
      <c r="W406" s="31">
        <f t="shared" ca="1" si="40"/>
        <v>3.8042202540198522E-2</v>
      </c>
      <c r="AA406" s="31"/>
      <c r="AE406" s="31"/>
    </row>
    <row r="407" spans="5:31" x14ac:dyDescent="0.35">
      <c r="E407" vm="1270">
        <f ca="1"/>
        <v>45145</v>
      </c>
      <c r="F407" vm="2917">
        <f ca="1"/>
        <v>19428.3</v>
      </c>
      <c r="G407" s="31">
        <f t="shared" ca="1" si="36"/>
        <v>-4.5447558538710409E-3</v>
      </c>
      <c r="I407" vm="1309">
        <f ca="1"/>
        <v>45180</v>
      </c>
      <c r="J407" vm="2918">
        <f ca="1"/>
        <v>3196.6</v>
      </c>
      <c r="K407" s="31">
        <f t="shared" ca="1" si="37"/>
        <v>-1.2373905117946116E-2</v>
      </c>
      <c r="M407" vm="1309">
        <f ca="1"/>
        <v>45180</v>
      </c>
      <c r="N407" vm="2919">
        <f ca="1"/>
        <v>599.70590000000004</v>
      </c>
      <c r="O407" s="31">
        <f t="shared" ca="1" si="38"/>
        <v>4.7469091394043428E-3</v>
      </c>
      <c r="Q407" vm="1309">
        <f ca="1"/>
        <v>45180</v>
      </c>
      <c r="R407" vm="2920">
        <f ca="1"/>
        <v>324.30149999999998</v>
      </c>
      <c r="S407" s="31">
        <f t="shared" ca="1" si="39"/>
        <v>-3.177917143609521E-2</v>
      </c>
      <c r="U407" vm="1270">
        <f ca="1"/>
        <v>45145</v>
      </c>
      <c r="V407" vm="2921">
        <f ca="1"/>
        <v>2698.3946999999998</v>
      </c>
      <c r="W407" s="31">
        <f t="shared" ca="1" si="40"/>
        <v>-1.3284681679486265E-3</v>
      </c>
      <c r="AA407" s="31"/>
      <c r="AE407" s="31"/>
    </row>
    <row r="408" spans="5:31" x14ac:dyDescent="0.35">
      <c r="E408" vm="1278">
        <f ca="1"/>
        <v>45152</v>
      </c>
      <c r="F408" vm="2922">
        <f ca="1"/>
        <v>19310.150000000001</v>
      </c>
      <c r="G408" s="31">
        <f t="shared" ca="1" si="36"/>
        <v>-6.0813349598265454E-3</v>
      </c>
      <c r="I408" vm="1317">
        <f ca="1"/>
        <v>45187</v>
      </c>
      <c r="J408" vm="2923">
        <f ca="1"/>
        <v>3276.05</v>
      </c>
      <c r="K408" s="31">
        <f t="shared" ca="1" si="37"/>
        <v>2.4854532941250174E-2</v>
      </c>
      <c r="M408" vm="1317">
        <f ca="1"/>
        <v>45187</v>
      </c>
      <c r="N408" vm="2924">
        <f ca="1"/>
        <v>667.8</v>
      </c>
      <c r="O408" s="31">
        <f t="shared" ca="1" si="38"/>
        <v>0.11354582304426208</v>
      </c>
      <c r="Q408" vm="1317">
        <f ca="1"/>
        <v>45187</v>
      </c>
      <c r="R408" vm="2925">
        <f ca="1"/>
        <v>320.32240000000002</v>
      </c>
      <c r="S408" s="31">
        <f t="shared" ca="1" si="39"/>
        <v>-1.2269755150685291E-2</v>
      </c>
      <c r="U408" vm="1278">
        <f ca="1"/>
        <v>45152</v>
      </c>
      <c r="V408" vm="2926">
        <f ca="1"/>
        <v>2705.6694000000002</v>
      </c>
      <c r="W408" s="31">
        <f t="shared" ca="1" si="40"/>
        <v>2.6959362171887769E-3</v>
      </c>
      <c r="AA408" s="31"/>
      <c r="AE408" s="31"/>
    </row>
    <row r="409" spans="5:31" x14ac:dyDescent="0.35">
      <c r="E409" vm="1286">
        <f ca="1"/>
        <v>45159</v>
      </c>
      <c r="F409" vm="2927">
        <f ca="1"/>
        <v>19265.8</v>
      </c>
      <c r="G409" s="31">
        <f t="shared" ca="1" si="36"/>
        <v>-2.2967196008317758E-3</v>
      </c>
      <c r="I409" vm="1325">
        <f ca="1"/>
        <v>45194</v>
      </c>
      <c r="J409" vm="2928">
        <f ca="1"/>
        <v>3161.35</v>
      </c>
      <c r="K409" s="31">
        <f t="shared" ca="1" si="37"/>
        <v>-3.5011675645976181E-2</v>
      </c>
      <c r="M409" vm="1325">
        <f ca="1"/>
        <v>45194</v>
      </c>
      <c r="N409" vm="2929">
        <f ca="1"/>
        <v>568.9</v>
      </c>
      <c r="O409" s="31">
        <f t="shared" ca="1" si="38"/>
        <v>-0.14809823300389335</v>
      </c>
      <c r="Q409" vm="1325">
        <f ca="1"/>
        <v>45194</v>
      </c>
      <c r="R409" vm="2930">
        <f ca="1"/>
        <v>315.8458</v>
      </c>
      <c r="S409" s="31">
        <f t="shared" ca="1" si="39"/>
        <v>-1.3975294890397949E-2</v>
      </c>
      <c r="U409" vm="1286">
        <f ca="1"/>
        <v>45159</v>
      </c>
      <c r="V409" vm="2931">
        <f ca="1"/>
        <v>2646.3229999999999</v>
      </c>
      <c r="W409" s="31">
        <f t="shared" ca="1" si="40"/>
        <v>-2.1934091430387048E-2</v>
      </c>
      <c r="AA409" s="31"/>
      <c r="AE409" s="31"/>
    </row>
    <row r="410" spans="5:31" x14ac:dyDescent="0.35">
      <c r="E410" vm="1294">
        <f ca="1"/>
        <v>45166</v>
      </c>
      <c r="F410" vm="2932">
        <f ca="1"/>
        <v>19435.3</v>
      </c>
      <c r="G410" s="31">
        <f t="shared" ca="1" si="36"/>
        <v>8.7979736112697715E-3</v>
      </c>
      <c r="I410" vm="1333">
        <f ca="1"/>
        <v>45202</v>
      </c>
      <c r="J410" vm="2933">
        <f ca="1"/>
        <v>3193.65</v>
      </c>
      <c r="K410" s="31">
        <f t="shared" ca="1" si="37"/>
        <v>1.0217154063928424E-2</v>
      </c>
      <c r="M410" vm="1333">
        <f ca="1"/>
        <v>45202</v>
      </c>
      <c r="N410" vm="2934">
        <f ca="1"/>
        <v>565.20000000000005</v>
      </c>
      <c r="O410" s="31">
        <f t="shared" ca="1" si="38"/>
        <v>-6.5037792230618896E-3</v>
      </c>
      <c r="Q410" vm="1333">
        <f ca="1"/>
        <v>45202</v>
      </c>
      <c r="R410" vm="2935">
        <f ca="1"/>
        <v>322.21249999999998</v>
      </c>
      <c r="S410" s="31">
        <f t="shared" ca="1" si="39"/>
        <v>2.0157621218961808E-2</v>
      </c>
      <c r="U410" vm="1294">
        <f ca="1"/>
        <v>45166</v>
      </c>
      <c r="V410" vm="2936">
        <f ca="1"/>
        <v>2619.4256999999998</v>
      </c>
      <c r="W410" s="31">
        <f t="shared" ca="1" si="40"/>
        <v>-1.0164027596026637E-2</v>
      </c>
      <c r="AA410" s="31"/>
      <c r="AE410" s="31"/>
    </row>
    <row r="411" spans="5:31" x14ac:dyDescent="0.35">
      <c r="E411" vm="1301">
        <f ca="1"/>
        <v>45173</v>
      </c>
      <c r="F411" vm="2937">
        <f ca="1"/>
        <v>19819.95</v>
      </c>
      <c r="G411" s="31">
        <f t="shared" ca="1" si="36"/>
        <v>1.9791307569216876E-2</v>
      </c>
      <c r="I411" vm="1341">
        <f ca="1"/>
        <v>45208</v>
      </c>
      <c r="J411" vm="2938">
        <f ca="1"/>
        <v>3148.75</v>
      </c>
      <c r="K411" s="31">
        <f t="shared" ca="1" si="37"/>
        <v>-1.4059148623048912E-2</v>
      </c>
      <c r="M411" vm="1341">
        <f ca="1"/>
        <v>45208</v>
      </c>
      <c r="N411" vm="2939">
        <f ca="1"/>
        <v>568.1</v>
      </c>
      <c r="O411" s="31">
        <f t="shared" ca="1" si="38"/>
        <v>5.1309271054493788E-3</v>
      </c>
      <c r="Q411" vm="1341">
        <f ca="1"/>
        <v>45208</v>
      </c>
      <c r="R411" vm="2940">
        <f ca="1"/>
        <v>321.21769999999998</v>
      </c>
      <c r="S411" s="31">
        <f t="shared" ca="1" si="39"/>
        <v>-3.087403499243524E-3</v>
      </c>
      <c r="U411" vm="1301">
        <f ca="1"/>
        <v>45173</v>
      </c>
      <c r="V411" vm="2941">
        <f ca="1"/>
        <v>2591.5711000000001</v>
      </c>
      <c r="W411" s="31">
        <f t="shared" ca="1" si="40"/>
        <v>-1.0633857642917577E-2</v>
      </c>
      <c r="AA411" s="31"/>
      <c r="AE411" s="31"/>
    </row>
    <row r="412" spans="5:31" x14ac:dyDescent="0.35">
      <c r="E412" vm="1309">
        <f ca="1"/>
        <v>45180</v>
      </c>
      <c r="F412" vm="2942">
        <f ca="1"/>
        <v>20192.349999999999</v>
      </c>
      <c r="G412" s="31">
        <f t="shared" ca="1" si="36"/>
        <v>1.8789149316723597E-2</v>
      </c>
      <c r="I412" vm="1349">
        <f ca="1"/>
        <v>45215</v>
      </c>
      <c r="J412" vm="2943">
        <f ca="1"/>
        <v>3105.35</v>
      </c>
      <c r="K412" s="31">
        <f t="shared" ca="1" si="37"/>
        <v>-1.3783247320365288E-2</v>
      </c>
      <c r="M412" vm="1349">
        <f ca="1"/>
        <v>45215</v>
      </c>
      <c r="N412" vm="2944">
        <f ca="1"/>
        <v>584.20000000000005</v>
      </c>
      <c r="O412" s="31">
        <f t="shared" ca="1" si="38"/>
        <v>2.8340080971659853E-2</v>
      </c>
      <c r="Q412" vm="1349">
        <f ca="1"/>
        <v>45215</v>
      </c>
      <c r="R412" vm="2945">
        <f ca="1"/>
        <v>318.92970000000003</v>
      </c>
      <c r="S412" s="31">
        <f t="shared" ca="1" si="39"/>
        <v>-7.1228951580188937E-3</v>
      </c>
      <c r="U412" vm="1309">
        <f ca="1"/>
        <v>45180</v>
      </c>
      <c r="V412" vm="2946">
        <f ca="1"/>
        <v>2484.2212</v>
      </c>
      <c r="W412" s="31">
        <f t="shared" ca="1" si="40"/>
        <v>-4.1422710725551815E-2</v>
      </c>
      <c r="AA412" s="31"/>
      <c r="AE412" s="31"/>
    </row>
    <row r="413" spans="5:31" x14ac:dyDescent="0.35">
      <c r="E413" vm="1317">
        <f ca="1"/>
        <v>45187</v>
      </c>
      <c r="F413" vm="2947">
        <f ca="1"/>
        <v>19674.25</v>
      </c>
      <c r="G413" s="31">
        <f t="shared" ca="1" si="36"/>
        <v>-2.5658231954180599E-2</v>
      </c>
      <c r="I413" vm="1357">
        <f ca="1"/>
        <v>45222</v>
      </c>
      <c r="J413" vm="2948">
        <f ca="1"/>
        <v>2954.3</v>
      </c>
      <c r="K413" s="31">
        <f t="shared" ca="1" si="37"/>
        <v>-4.8641860015779081E-2</v>
      </c>
      <c r="M413" vm="1357">
        <f ca="1"/>
        <v>45222</v>
      </c>
      <c r="N413" vm="2949">
        <f ca="1"/>
        <v>535.35</v>
      </c>
      <c r="O413" s="31">
        <f t="shared" ca="1" si="38"/>
        <v>-8.3618623758986654E-2</v>
      </c>
      <c r="Q413" vm="1357">
        <f ca="1"/>
        <v>45222</v>
      </c>
      <c r="R413" vm="2950">
        <f ca="1"/>
        <v>312.21480000000003</v>
      </c>
      <c r="S413" s="31">
        <f t="shared" ca="1" si="39"/>
        <v>-2.1054483166666471E-2</v>
      </c>
      <c r="U413" vm="1317">
        <f ca="1"/>
        <v>45187</v>
      </c>
      <c r="V413" vm="2951">
        <f ca="1"/>
        <v>2412.2397000000001</v>
      </c>
      <c r="W413" s="31">
        <f t="shared" ca="1" si="40"/>
        <v>-2.8975479317220221E-2</v>
      </c>
      <c r="AA413" s="31"/>
      <c r="AE413" s="31"/>
    </row>
    <row r="414" spans="5:31" x14ac:dyDescent="0.35">
      <c r="E414" vm="1325">
        <f ca="1"/>
        <v>45194</v>
      </c>
      <c r="F414" vm="933">
        <f ca="1"/>
        <v>19638.3</v>
      </c>
      <c r="G414" s="31">
        <f t="shared" ca="1" si="36"/>
        <v>-1.8272615220402688E-3</v>
      </c>
      <c r="I414" vm="1365">
        <f ca="1"/>
        <v>45229</v>
      </c>
      <c r="J414" vm="2952">
        <f ca="1"/>
        <v>2977.85</v>
      </c>
      <c r="K414" s="31">
        <f t="shared" ca="1" si="37"/>
        <v>7.9714314727683533E-3</v>
      </c>
      <c r="M414" vm="1365">
        <f ca="1"/>
        <v>45229</v>
      </c>
      <c r="N414" vm="2953">
        <f ca="1"/>
        <v>553.25</v>
      </c>
      <c r="O414" s="31">
        <f t="shared" ca="1" si="38"/>
        <v>3.3436069860838691E-2</v>
      </c>
      <c r="Q414" vm="1365">
        <f ca="1"/>
        <v>45229</v>
      </c>
      <c r="R414" vm="2954">
        <f ca="1"/>
        <v>303.70940000000002</v>
      </c>
      <c r="S414" s="31">
        <f t="shared" ca="1" si="39"/>
        <v>-2.7242142268720126E-2</v>
      </c>
      <c r="U414" vm="1325">
        <f ca="1"/>
        <v>45194</v>
      </c>
      <c r="V414" vm="2955">
        <f ca="1"/>
        <v>2401.2319000000002</v>
      </c>
      <c r="W414" s="31">
        <f t="shared" ca="1" si="40"/>
        <v>-4.5633110175575808E-3</v>
      </c>
      <c r="AA414" s="31"/>
      <c r="AE414" s="31"/>
    </row>
    <row r="415" spans="5:31" x14ac:dyDescent="0.35">
      <c r="E415" vm="1333">
        <f ca="1"/>
        <v>45202</v>
      </c>
      <c r="F415" vm="2956">
        <f ca="1"/>
        <v>19653.5</v>
      </c>
      <c r="G415" s="31">
        <f t="shared" ca="1" si="36"/>
        <v>7.7399774929598486E-4</v>
      </c>
      <c r="I415" vm="1371">
        <f ca="1"/>
        <v>45236</v>
      </c>
      <c r="J415" vm="2957">
        <f ca="1"/>
        <v>3075.9</v>
      </c>
      <c r="K415" s="31">
        <f t="shared" ca="1" si="37"/>
        <v>3.2926440216935138E-2</v>
      </c>
      <c r="M415" vm="1371">
        <f ca="1"/>
        <v>45236</v>
      </c>
      <c r="N415" vm="2958">
        <f ca="1"/>
        <v>578.25</v>
      </c>
      <c r="O415" s="31">
        <f t="shared" ca="1" si="38"/>
        <v>4.5187528242205177E-2</v>
      </c>
      <c r="Q415" vm="1371">
        <f ca="1"/>
        <v>45236</v>
      </c>
      <c r="R415" vm="2959">
        <f ca="1"/>
        <v>303.11250000000001</v>
      </c>
      <c r="S415" s="31">
        <f t="shared" ca="1" si="39"/>
        <v>-1.9653655764358957E-3</v>
      </c>
      <c r="U415" vm="1333">
        <f ca="1"/>
        <v>45202</v>
      </c>
      <c r="V415" vm="2960">
        <f ca="1"/>
        <v>2400.5140000000001</v>
      </c>
      <c r="W415" s="31">
        <f t="shared" ca="1" si="40"/>
        <v>-2.9897154039981721E-4</v>
      </c>
      <c r="AA415" s="31"/>
      <c r="AE415" s="31"/>
    </row>
    <row r="416" spans="5:31" x14ac:dyDescent="0.35">
      <c r="E416" vm="1341">
        <f ca="1"/>
        <v>45208</v>
      </c>
      <c r="F416" vm="2961">
        <f ca="1"/>
        <v>19751.05</v>
      </c>
      <c r="G416" s="31">
        <f t="shared" ca="1" si="36"/>
        <v>4.9634925076957881E-3</v>
      </c>
      <c r="I416" vm="1379">
        <f ca="1"/>
        <v>45242</v>
      </c>
      <c r="J416" vm="2962">
        <f ca="1"/>
        <v>3167.5</v>
      </c>
      <c r="K416" s="31">
        <f t="shared" ca="1" si="37"/>
        <v>2.9779901817354348E-2</v>
      </c>
      <c r="M416" vm="1379">
        <f ca="1"/>
        <v>45242</v>
      </c>
      <c r="N416" vm="2963">
        <f ca="1"/>
        <v>587.79999999999995</v>
      </c>
      <c r="O416" s="31">
        <f t="shared" ca="1" si="38"/>
        <v>1.6515348032857702E-2</v>
      </c>
      <c r="Q416" vm="1379">
        <f ca="1"/>
        <v>45242</v>
      </c>
      <c r="R416" vm="2964">
        <f ca="1"/>
        <v>322.95859999999999</v>
      </c>
      <c r="S416" s="31">
        <f t="shared" ca="1" si="39"/>
        <v>6.5474370077116539E-2</v>
      </c>
      <c r="U416" vm="1341">
        <f ca="1"/>
        <v>45208</v>
      </c>
      <c r="V416" vm="2965">
        <f ca="1"/>
        <v>2375.6747</v>
      </c>
      <c r="W416" s="31">
        <f t="shared" ca="1" si="40"/>
        <v>-1.0347492245410761E-2</v>
      </c>
      <c r="AA416" s="31"/>
      <c r="AE416" s="31"/>
    </row>
    <row r="417" spans="5:31" x14ac:dyDescent="0.35">
      <c r="E417" vm="1349">
        <f ca="1"/>
        <v>45215</v>
      </c>
      <c r="F417" vm="2966">
        <f ca="1"/>
        <v>19542.650000000001</v>
      </c>
      <c r="G417" s="31">
        <f t="shared" ca="1" si="36"/>
        <v>-1.0551337776978809E-2</v>
      </c>
      <c r="I417" vm="1387">
        <f ca="1"/>
        <v>45250</v>
      </c>
      <c r="J417" vm="2967">
        <f ca="1"/>
        <v>3136.15</v>
      </c>
      <c r="K417" s="31">
        <f t="shared" ca="1" si="37"/>
        <v>-9.8973954222573157E-3</v>
      </c>
      <c r="M417" vm="1387">
        <f ca="1"/>
        <v>45250</v>
      </c>
      <c r="N417" vm="2968">
        <f ca="1"/>
        <v>573.20000000000005</v>
      </c>
      <c r="O417" s="31">
        <f t="shared" ca="1" si="38"/>
        <v>-2.4838380401496996E-2</v>
      </c>
      <c r="Q417" vm="1387">
        <f ca="1"/>
        <v>45250</v>
      </c>
      <c r="R417" vm="2969">
        <f ca="1"/>
        <v>318.53179999999998</v>
      </c>
      <c r="S417" s="31">
        <f t="shared" ca="1" si="39"/>
        <v>-1.3707020032908246E-2</v>
      </c>
      <c r="U417" vm="1349">
        <f ca="1"/>
        <v>45215</v>
      </c>
      <c r="V417" vm="2970">
        <f ca="1"/>
        <v>2337.3388</v>
      </c>
      <c r="W417" s="31">
        <f t="shared" ca="1" si="40"/>
        <v>-1.6136847355405992E-2</v>
      </c>
      <c r="AA417" s="31"/>
      <c r="AE417" s="31"/>
    </row>
    <row r="418" spans="5:31" x14ac:dyDescent="0.35">
      <c r="E418" vm="1357">
        <f ca="1"/>
        <v>45222</v>
      </c>
      <c r="F418" vm="2971">
        <f ca="1"/>
        <v>19047.25</v>
      </c>
      <c r="G418" s="31">
        <f t="shared" ca="1" si="36"/>
        <v>-2.5349683896503383E-2</v>
      </c>
      <c r="I418" vm="1395">
        <f ca="1"/>
        <v>45258</v>
      </c>
      <c r="J418" vm="2972">
        <f ca="1"/>
        <v>3172.7</v>
      </c>
      <c r="K418" s="31">
        <f t="shared" ca="1" si="37"/>
        <v>1.1654417040001253E-2</v>
      </c>
      <c r="M418" vm="1395">
        <f ca="1"/>
        <v>45258</v>
      </c>
      <c r="N418" vm="2973">
        <f ca="1"/>
        <v>586.04999999999995</v>
      </c>
      <c r="O418" s="31">
        <f t="shared" ca="1" si="38"/>
        <v>2.2418004187020113E-2</v>
      </c>
      <c r="Q418" vm="1395">
        <f ca="1"/>
        <v>45258</v>
      </c>
      <c r="R418" vm="2974">
        <f ca="1"/>
        <v>317.88510000000002</v>
      </c>
      <c r="S418" s="31">
        <f t="shared" ca="1" si="39"/>
        <v>-2.0302525524922288E-3</v>
      </c>
      <c r="U418" vm="1357">
        <f ca="1"/>
        <v>45222</v>
      </c>
      <c r="V418" vm="2975">
        <f ca="1"/>
        <v>2317.7161999999998</v>
      </c>
      <c r="W418" s="31">
        <f t="shared" ca="1" si="40"/>
        <v>-8.3952741468203973E-3</v>
      </c>
      <c r="AA418" s="31"/>
      <c r="AE418" s="31"/>
    </row>
    <row r="419" spans="5:31" x14ac:dyDescent="0.35">
      <c r="E419" vm="1365">
        <f ca="1"/>
        <v>45229</v>
      </c>
      <c r="F419" vm="2976">
        <f ca="1"/>
        <v>19230.599999999999</v>
      </c>
      <c r="G419" s="31">
        <f t="shared" ca="1" si="36"/>
        <v>9.6260615049414966E-3</v>
      </c>
      <c r="I419" vm="1402">
        <f ca="1"/>
        <v>45264</v>
      </c>
      <c r="J419" vm="2977">
        <f ca="1"/>
        <v>3233.15</v>
      </c>
      <c r="K419" s="31">
        <f t="shared" ca="1" si="37"/>
        <v>1.90531723768399E-2</v>
      </c>
      <c r="M419" vm="1402">
        <f ca="1"/>
        <v>45264</v>
      </c>
      <c r="N419" vm="2978">
        <f ca="1"/>
        <v>578.75</v>
      </c>
      <c r="O419" s="31">
        <f t="shared" ca="1" si="38"/>
        <v>-1.245627506185476E-2</v>
      </c>
      <c r="Q419" vm="1402">
        <f ca="1"/>
        <v>45264</v>
      </c>
      <c r="R419" vm="2979">
        <f ca="1"/>
        <v>328.3802</v>
      </c>
      <c r="S419" s="31">
        <f t="shared" ca="1" si="39"/>
        <v>3.3015388264501899E-2</v>
      </c>
      <c r="U419" vm="1365">
        <f ca="1"/>
        <v>45229</v>
      </c>
      <c r="V419" vm="2980">
        <f ca="1"/>
        <v>2338.0088999999998</v>
      </c>
      <c r="W419" s="31">
        <f t="shared" ca="1" si="40"/>
        <v>8.7554723050216055E-3</v>
      </c>
      <c r="AA419" s="31"/>
      <c r="AE419" s="31"/>
    </row>
    <row r="420" spans="5:31" x14ac:dyDescent="0.35">
      <c r="E420" vm="1371">
        <f ca="1"/>
        <v>45236</v>
      </c>
      <c r="F420" vm="2981">
        <f ca="1"/>
        <v>19425.349999999999</v>
      </c>
      <c r="G420" s="31">
        <f t="shared" ca="1" si="36"/>
        <v>1.0127089118384225E-2</v>
      </c>
      <c r="I420" vm="1410">
        <f ca="1"/>
        <v>45271</v>
      </c>
      <c r="J420" vm="2982">
        <f ca="1"/>
        <v>3312</v>
      </c>
      <c r="K420" s="31">
        <f t="shared" ca="1" si="37"/>
        <v>2.4387980761795713E-2</v>
      </c>
      <c r="M420" vm="1410">
        <f ca="1"/>
        <v>45271</v>
      </c>
      <c r="N420" vm="2983">
        <f ca="1"/>
        <v>585.35</v>
      </c>
      <c r="O420" s="31">
        <f t="shared" ca="1" si="38"/>
        <v>1.1403887688984815E-2</v>
      </c>
      <c r="Q420" vm="1410">
        <f ca="1"/>
        <v>45271</v>
      </c>
      <c r="R420" vm="2984">
        <f ca="1"/>
        <v>331.66300000000001</v>
      </c>
      <c r="S420" s="31">
        <f t="shared" ca="1" si="39"/>
        <v>9.9969486589022161E-3</v>
      </c>
      <c r="U420" vm="1371">
        <f ca="1"/>
        <v>45236</v>
      </c>
      <c r="V420" vm="2985">
        <f ca="1"/>
        <v>2347.7244000000001</v>
      </c>
      <c r="W420" s="31">
        <f t="shared" ca="1" si="40"/>
        <v>4.1554589462855507E-3</v>
      </c>
      <c r="AA420" s="31"/>
      <c r="AE420" s="31"/>
    </row>
    <row r="421" spans="5:31" x14ac:dyDescent="0.35">
      <c r="E421" vm="1379">
        <f ca="1"/>
        <v>45242</v>
      </c>
      <c r="F421" vm="2986">
        <f ca="1"/>
        <v>19731.8</v>
      </c>
      <c r="G421" s="31">
        <f t="shared" ca="1" si="36"/>
        <v>1.5775777527818002E-2</v>
      </c>
      <c r="I421" vm="1418">
        <f ca="1"/>
        <v>45278</v>
      </c>
      <c r="J421" vm="2987">
        <f ca="1"/>
        <v>3341.55</v>
      </c>
      <c r="K421" s="31">
        <f t="shared" ca="1" si="37"/>
        <v>8.9221014492755213E-3</v>
      </c>
      <c r="M421" vm="1418">
        <f ca="1"/>
        <v>45278</v>
      </c>
      <c r="N421" vm="2988">
        <f ca="1"/>
        <v>582.54999999999995</v>
      </c>
      <c r="O421" s="31">
        <f t="shared" ca="1" si="38"/>
        <v>-4.7834628854532824E-3</v>
      </c>
      <c r="Q421" vm="1418">
        <f ca="1"/>
        <v>45278</v>
      </c>
      <c r="R421" vm="2989">
        <f ca="1"/>
        <v>320.5213</v>
      </c>
      <c r="S421" s="31">
        <f t="shared" ca="1" si="39"/>
        <v>-3.3593436711360725E-2</v>
      </c>
      <c r="U421" vm="1379">
        <f ca="1"/>
        <v>45242</v>
      </c>
      <c r="V421" vm="2990">
        <f ca="1"/>
        <v>2374.9088999999999</v>
      </c>
      <c r="W421" s="31">
        <f t="shared" ca="1" si="40"/>
        <v>1.1579084836363274E-2</v>
      </c>
      <c r="AA421" s="31"/>
      <c r="AE421" s="31"/>
    </row>
    <row r="422" spans="5:31" x14ac:dyDescent="0.35">
      <c r="E422" vm="1387">
        <f ca="1"/>
        <v>45250</v>
      </c>
      <c r="F422" vm="2991">
        <f ca="1"/>
        <v>19794.7</v>
      </c>
      <c r="G422" s="31">
        <f t="shared" ca="1" si="36"/>
        <v>3.1877476966115648E-3</v>
      </c>
      <c r="I422" vm="1426">
        <f ca="1"/>
        <v>45286</v>
      </c>
      <c r="J422" vm="2992">
        <f ca="1"/>
        <v>3402.1</v>
      </c>
      <c r="K422" s="31">
        <f t="shared" ca="1" si="37"/>
        <v>1.8120333378222497E-2</v>
      </c>
      <c r="M422" vm="1426">
        <f ca="1"/>
        <v>45286</v>
      </c>
      <c r="N422" vm="2993">
        <f ca="1"/>
        <v>604.45000000000005</v>
      </c>
      <c r="O422" s="31">
        <f t="shared" ca="1" si="38"/>
        <v>3.7593339627499889E-2</v>
      </c>
      <c r="Q422" vm="1426">
        <f ca="1"/>
        <v>45286</v>
      </c>
      <c r="R422" vm="2994">
        <f ca="1"/>
        <v>331.06610000000001</v>
      </c>
      <c r="S422" s="31">
        <f t="shared" ca="1" si="39"/>
        <v>3.2898905626552732E-2</v>
      </c>
      <c r="U422" vm="1387">
        <f ca="1"/>
        <v>45250</v>
      </c>
      <c r="V422" vm="2995">
        <f ca="1"/>
        <v>2370.5536999999999</v>
      </c>
      <c r="W422" s="31">
        <f t="shared" ca="1" si="40"/>
        <v>-1.8338387632468311E-3</v>
      </c>
      <c r="AA422" s="31"/>
      <c r="AE422" s="31"/>
    </row>
    <row r="423" spans="5:31" x14ac:dyDescent="0.35">
      <c r="E423" vm="1395">
        <f ca="1"/>
        <v>45258</v>
      </c>
      <c r="F423" vm="2996">
        <f ca="1"/>
        <v>20267.900000000001</v>
      </c>
      <c r="G423" s="31">
        <f t="shared" ca="1" si="36"/>
        <v>2.3905388816198414E-2</v>
      </c>
      <c r="I423" vm="971">
        <f ca="1"/>
        <v>45292</v>
      </c>
      <c r="J423" vm="2997">
        <f ca="1"/>
        <v>3355.5</v>
      </c>
      <c r="K423" s="31">
        <f t="shared" ca="1" si="37"/>
        <v>-1.3697422180417917E-2</v>
      </c>
      <c r="M423" vm="971">
        <f ca="1"/>
        <v>45292</v>
      </c>
      <c r="N423" vm="2998">
        <f ca="1"/>
        <v>595.9</v>
      </c>
      <c r="O423" s="31">
        <f t="shared" ca="1" si="38"/>
        <v>-1.4145090578211672E-2</v>
      </c>
      <c r="Q423" vm="971">
        <f ca="1"/>
        <v>45292</v>
      </c>
      <c r="R423" vm="2999">
        <f ca="1"/>
        <v>334.84629999999999</v>
      </c>
      <c r="S423" s="31">
        <f t="shared" ca="1" si="39"/>
        <v>1.1418263603552248E-2</v>
      </c>
      <c r="U423" vm="1395">
        <f ca="1"/>
        <v>45258</v>
      </c>
      <c r="V423" vm="3000">
        <f ca="1"/>
        <v>2375.3397</v>
      </c>
      <c r="W423" s="31">
        <f t="shared" ca="1" si="40"/>
        <v>2.0189376009496218E-3</v>
      </c>
      <c r="AA423" s="31"/>
      <c r="AE423" s="31"/>
    </row>
    <row r="424" spans="5:31" x14ac:dyDescent="0.35">
      <c r="E424" vm="1402">
        <f ca="1"/>
        <v>45264</v>
      </c>
      <c r="F424" vm="3001">
        <f ca="1"/>
        <v>20969.400000000001</v>
      </c>
      <c r="G424" s="31">
        <f t="shared" ca="1" si="36"/>
        <v>3.4611380557433069E-2</v>
      </c>
      <c r="I424" vm="1441">
        <f ca="1"/>
        <v>45299</v>
      </c>
      <c r="J424" vm="3002">
        <f ca="1"/>
        <v>3278</v>
      </c>
      <c r="K424" s="31">
        <f t="shared" ca="1" si="37"/>
        <v>-2.3096408880941777E-2</v>
      </c>
      <c r="M424" vm="1441">
        <f ca="1"/>
        <v>45299</v>
      </c>
      <c r="N424" vm="3003">
        <f ca="1"/>
        <v>596.1</v>
      </c>
      <c r="O424" s="31">
        <f t="shared" ca="1" si="38"/>
        <v>3.3562678301746196E-4</v>
      </c>
      <c r="Q424" vm="1441">
        <f ca="1"/>
        <v>45299</v>
      </c>
      <c r="R424" vm="3004">
        <f ca="1"/>
        <v>338.57679999999999</v>
      </c>
      <c r="S424" s="31">
        <f t="shared" ca="1" si="39"/>
        <v>1.1140932421830563E-2</v>
      </c>
      <c r="U424" vm="1402">
        <f ca="1"/>
        <v>45264</v>
      </c>
      <c r="V424" vm="3005">
        <f ca="1"/>
        <v>2452.0113999999999</v>
      </c>
      <c r="W424" s="31">
        <f t="shared" ca="1" si="40"/>
        <v>3.2278204250111964E-2</v>
      </c>
      <c r="AA424" s="31"/>
      <c r="AE424" s="31"/>
    </row>
    <row r="425" spans="5:31" x14ac:dyDescent="0.35">
      <c r="E425" vm="1410">
        <f ca="1"/>
        <v>45271</v>
      </c>
      <c r="F425" vm="3006">
        <f ca="1"/>
        <v>21456.65</v>
      </c>
      <c r="G425" s="31">
        <f t="shared" ca="1" si="36"/>
        <v>2.3236239472755438E-2</v>
      </c>
      <c r="I425" vm="1449">
        <f ca="1"/>
        <v>45306</v>
      </c>
      <c r="J425" vm="3007">
        <f ca="1"/>
        <v>3140.35</v>
      </c>
      <c r="K425" s="31">
        <f t="shared" ca="1" si="37"/>
        <v>-4.1992068334350208E-2</v>
      </c>
      <c r="M425" vm="1449">
        <f ca="1"/>
        <v>45306</v>
      </c>
      <c r="N425" vm="3008">
        <f ca="1"/>
        <v>575.45000000000005</v>
      </c>
      <c r="O425" s="31">
        <f t="shared" ca="1" si="38"/>
        <v>-3.4641838617681553E-2</v>
      </c>
      <c r="Q425" vm="1449">
        <f ca="1"/>
        <v>45306</v>
      </c>
      <c r="R425" vm="3009">
        <f ca="1"/>
        <v>339.77050000000003</v>
      </c>
      <c r="S425" s="31">
        <f t="shared" ca="1" si="39"/>
        <v>3.5256402683232491E-3</v>
      </c>
      <c r="U425" vm="1410">
        <f ca="1"/>
        <v>45271</v>
      </c>
      <c r="V425" vm="3010">
        <f ca="1"/>
        <v>2444.9281000000001</v>
      </c>
      <c r="W425" s="31">
        <f t="shared" ca="1" si="40"/>
        <v>-2.8887712349133787E-3</v>
      </c>
      <c r="AA425" s="31"/>
      <c r="AE425" s="31"/>
    </row>
    <row r="426" spans="5:31" x14ac:dyDescent="0.35">
      <c r="E426" vm="1418">
        <f ca="1"/>
        <v>45278</v>
      </c>
      <c r="F426" vm="3011">
        <f ca="1"/>
        <v>21349.4</v>
      </c>
      <c r="G426" s="31">
        <f t="shared" ca="1" si="36"/>
        <v>-4.9984503638732525E-3</v>
      </c>
      <c r="I426" vm="1457">
        <f ca="1"/>
        <v>45314</v>
      </c>
      <c r="J426" vm="3012">
        <f ca="1"/>
        <v>2949.55</v>
      </c>
      <c r="K426" s="31">
        <f t="shared" ca="1" si="37"/>
        <v>-6.0757558870826456E-2</v>
      </c>
      <c r="M426" vm="1457">
        <f ca="1"/>
        <v>45314</v>
      </c>
      <c r="N426" vm="3013">
        <f ca="1"/>
        <v>554.1</v>
      </c>
      <c r="O426" s="31">
        <f t="shared" ca="1" si="38"/>
        <v>-3.7101398905204697E-2</v>
      </c>
      <c r="Q426" vm="1457">
        <f ca="1"/>
        <v>45314</v>
      </c>
      <c r="R426" vm="3014">
        <f ca="1"/>
        <v>330.71789999999999</v>
      </c>
      <c r="S426" s="31">
        <f t="shared" ca="1" si="39"/>
        <v>-2.664327833052027E-2</v>
      </c>
      <c r="U426" vm="1418">
        <f ca="1"/>
        <v>45278</v>
      </c>
      <c r="V426" vm="3015">
        <f ca="1"/>
        <v>2456.0315999999998</v>
      </c>
      <c r="W426" s="31">
        <f t="shared" ca="1" si="40"/>
        <v>4.5414423434373408E-3</v>
      </c>
      <c r="AA426" s="31"/>
      <c r="AE426" s="31"/>
    </row>
    <row r="427" spans="5:31" x14ac:dyDescent="0.35">
      <c r="E427" vm="1426">
        <f ca="1"/>
        <v>45286</v>
      </c>
      <c r="F427" vm="962">
        <f ca="1"/>
        <v>21731.4</v>
      </c>
      <c r="G427" s="31">
        <f t="shared" ca="1" si="36"/>
        <v>1.7892774504201459E-2</v>
      </c>
      <c r="I427" vm="1465">
        <f ca="1"/>
        <v>45320</v>
      </c>
      <c r="J427" vm="3016">
        <f ca="1"/>
        <v>2935.1</v>
      </c>
      <c r="K427" s="31">
        <f t="shared" ca="1" si="37"/>
        <v>-4.8990523978235112E-3</v>
      </c>
      <c r="M427" vm="1465">
        <f ca="1"/>
        <v>45320</v>
      </c>
      <c r="N427" vm="3017">
        <f ca="1"/>
        <v>569.85</v>
      </c>
      <c r="O427" s="31">
        <f t="shared" ca="1" si="38"/>
        <v>2.8424472116946431E-2</v>
      </c>
      <c r="Q427" vm="1465">
        <f ca="1"/>
        <v>45320</v>
      </c>
      <c r="R427" vm="3018">
        <f ca="1"/>
        <v>338.62650000000002</v>
      </c>
      <c r="S427" s="31">
        <f t="shared" ca="1" si="39"/>
        <v>2.3913431961197329E-2</v>
      </c>
      <c r="U427" vm="1426">
        <f ca="1"/>
        <v>45286</v>
      </c>
      <c r="V427" vm="3019">
        <f ca="1"/>
        <v>2495.8510999999999</v>
      </c>
      <c r="W427" s="31">
        <f t="shared" ca="1" si="40"/>
        <v>1.6212942862787294E-2</v>
      </c>
      <c r="AA427" s="31"/>
      <c r="AE427" s="31"/>
    </row>
    <row r="428" spans="5:31" x14ac:dyDescent="0.35">
      <c r="E428" vm="971">
        <f ca="1"/>
        <v>45292</v>
      </c>
      <c r="F428" vm="3020">
        <f ca="1"/>
        <v>21710.799999999999</v>
      </c>
      <c r="G428" s="31">
        <f t="shared" ca="1" si="36"/>
        <v>-9.479370864280412E-4</v>
      </c>
      <c r="I428" vm="1471">
        <f ca="1"/>
        <v>45327</v>
      </c>
      <c r="J428" vm="3021">
        <f ca="1"/>
        <v>2952.15</v>
      </c>
      <c r="K428" s="31">
        <f t="shared" ca="1" si="37"/>
        <v>5.8090013968861154E-3</v>
      </c>
      <c r="M428" vm="1471">
        <f ca="1"/>
        <v>45327</v>
      </c>
      <c r="N428" vm="3022">
        <f ca="1"/>
        <v>554.04999999999995</v>
      </c>
      <c r="O428" s="31">
        <f t="shared" ca="1" si="38"/>
        <v>-2.7726594717908393E-2</v>
      </c>
      <c r="Q428" vm="1471">
        <f ca="1"/>
        <v>45327</v>
      </c>
      <c r="R428" vm="3023">
        <f ca="1"/>
        <v>315.19920000000002</v>
      </c>
      <c r="S428" s="31">
        <f t="shared" ca="1" si="39"/>
        <v>-6.9183303728444168E-2</v>
      </c>
      <c r="U428" vm="971">
        <f ca="1"/>
        <v>45292</v>
      </c>
      <c r="V428" vm="3024">
        <f ca="1"/>
        <v>2545.1948000000002</v>
      </c>
      <c r="W428" s="31">
        <f t="shared" ca="1" si="40"/>
        <v>1.9770289982443456E-2</v>
      </c>
      <c r="AA428" s="31"/>
      <c r="AE428" s="31"/>
    </row>
    <row r="429" spans="5:31" x14ac:dyDescent="0.35">
      <c r="E429" vm="1441">
        <f ca="1"/>
        <v>45299</v>
      </c>
      <c r="F429" vm="3025">
        <f ca="1"/>
        <v>21894.55</v>
      </c>
      <c r="G429" s="31">
        <f t="shared" ca="1" si="36"/>
        <v>8.4635296718684749E-3</v>
      </c>
      <c r="I429" vm="1479">
        <f ca="1"/>
        <v>45334</v>
      </c>
      <c r="J429" vm="3026">
        <f ca="1"/>
        <v>3007.7</v>
      </c>
      <c r="K429" s="31">
        <f t="shared" ca="1" si="37"/>
        <v>1.8816794539572745E-2</v>
      </c>
      <c r="M429" vm="1479">
        <f ca="1"/>
        <v>45334</v>
      </c>
      <c r="N429" vm="3027">
        <f ca="1"/>
        <v>562.70000000000005</v>
      </c>
      <c r="O429" s="31">
        <f t="shared" ca="1" si="38"/>
        <v>1.5612309358361331E-2</v>
      </c>
      <c r="Q429" vm="1479">
        <f ca="1"/>
        <v>45334</v>
      </c>
      <c r="R429" vm="3028">
        <f ca="1"/>
        <v>302.76429999999999</v>
      </c>
      <c r="S429" s="31">
        <f t="shared" ca="1" si="39"/>
        <v>-3.9450925002347814E-2</v>
      </c>
      <c r="U429" vm="1441">
        <f ca="1"/>
        <v>45299</v>
      </c>
      <c r="V429" vm="3029">
        <f ca="1"/>
        <v>2547.5877999999998</v>
      </c>
      <c r="W429" s="31">
        <f t="shared" ca="1" si="40"/>
        <v>9.4020308386588702E-4</v>
      </c>
      <c r="AA429" s="31"/>
      <c r="AE429" s="31"/>
    </row>
    <row r="430" spans="5:31" x14ac:dyDescent="0.35">
      <c r="E430" vm="1449">
        <f ca="1"/>
        <v>45306</v>
      </c>
      <c r="F430" vm="3030">
        <f ca="1"/>
        <v>21571.8</v>
      </c>
      <c r="G430" s="31">
        <f t="shared" ca="1" si="36"/>
        <v>-1.474111137246481E-2</v>
      </c>
      <c r="I430" vm="1487">
        <f ca="1"/>
        <v>45341</v>
      </c>
      <c r="J430" vm="3031">
        <f ca="1"/>
        <v>2984.8</v>
      </c>
      <c r="K430" s="31">
        <f t="shared" ca="1" si="37"/>
        <v>-7.6137912690759091E-3</v>
      </c>
      <c r="M430" vm="1487">
        <f ca="1"/>
        <v>45341</v>
      </c>
      <c r="N430" vm="3032">
        <f ca="1"/>
        <v>571.79999999999995</v>
      </c>
      <c r="O430" s="31">
        <f t="shared" ca="1" si="38"/>
        <v>1.6172027723476035E-2</v>
      </c>
      <c r="Q430" vm="1487">
        <f ca="1"/>
        <v>45341</v>
      </c>
      <c r="R430" vm="3033">
        <f ca="1"/>
        <v>300.62549999999999</v>
      </c>
      <c r="S430" s="31">
        <f t="shared" ca="1" si="39"/>
        <v>-7.0642410614462081E-3</v>
      </c>
      <c r="U430" vm="1449">
        <f ca="1"/>
        <v>45306</v>
      </c>
      <c r="V430" vm="3034">
        <f ca="1"/>
        <v>2565.8703</v>
      </c>
      <c r="W430" s="31">
        <f t="shared" ca="1" si="40"/>
        <v>7.1763964327353769E-3</v>
      </c>
      <c r="AA430" s="31"/>
      <c r="AE430" s="31"/>
    </row>
    <row r="431" spans="5:31" x14ac:dyDescent="0.35">
      <c r="E431" vm="1457">
        <f ca="1"/>
        <v>45314</v>
      </c>
      <c r="F431" vm="3035">
        <f ca="1"/>
        <v>21352.6</v>
      </c>
      <c r="G431" s="31">
        <f t="shared" ca="1" si="36"/>
        <v>-1.0161414439221583E-2</v>
      </c>
      <c r="I431" vm="1495">
        <f ca="1"/>
        <v>45348</v>
      </c>
      <c r="J431" vm="3036">
        <f ca="1"/>
        <v>2849.55</v>
      </c>
      <c r="K431" s="31">
        <f t="shared" ca="1" si="37"/>
        <v>-4.53129187885285E-2</v>
      </c>
      <c r="M431" vm="1495">
        <f ca="1"/>
        <v>45348</v>
      </c>
      <c r="N431" vm="3037">
        <f ca="1"/>
        <v>592.70000000000005</v>
      </c>
      <c r="O431" s="31">
        <f t="shared" ca="1" si="38"/>
        <v>3.6551241692899694E-2</v>
      </c>
      <c r="Q431" vm="1495">
        <f ca="1"/>
        <v>45348</v>
      </c>
      <c r="R431" vm="3038">
        <f ca="1"/>
        <v>290.77710000000002</v>
      </c>
      <c r="S431" s="31">
        <f t="shared" ca="1" si="39"/>
        <v>-3.2759696033769492E-2</v>
      </c>
      <c r="U431" vm="1457">
        <f ca="1"/>
        <v>45314</v>
      </c>
      <c r="V431" vm="3039">
        <f ca="1"/>
        <v>2483.6947</v>
      </c>
      <c r="W431" s="31">
        <f t="shared" ca="1" si="40"/>
        <v>-3.2026404452321744E-2</v>
      </c>
      <c r="AA431" s="31"/>
      <c r="AE431" s="31"/>
    </row>
    <row r="432" spans="5:31" x14ac:dyDescent="0.35">
      <c r="E432" vm="1465">
        <f ca="1"/>
        <v>45320</v>
      </c>
      <c r="F432" vm="3040">
        <f ca="1"/>
        <v>21853.8</v>
      </c>
      <c r="G432" s="31">
        <f t="shared" ca="1" si="36"/>
        <v>2.3472551352060167E-2</v>
      </c>
      <c r="I432" vm="1503">
        <f ca="1"/>
        <v>45355</v>
      </c>
      <c r="J432" vm="3041">
        <f ca="1"/>
        <v>2870.1</v>
      </c>
      <c r="K432" s="31">
        <f t="shared" ca="1" si="37"/>
        <v>7.2116649997366888E-3</v>
      </c>
      <c r="M432" vm="1503">
        <f ca="1"/>
        <v>45355</v>
      </c>
      <c r="N432" vm="3042">
        <f ca="1"/>
        <v>573.25</v>
      </c>
      <c r="O432" s="31">
        <f t="shared" ca="1" si="38"/>
        <v>-3.2815927113210797E-2</v>
      </c>
      <c r="Q432" vm="1503">
        <f ca="1"/>
        <v>45355</v>
      </c>
      <c r="R432" vm="3043">
        <f ca="1"/>
        <v>282.6198</v>
      </c>
      <c r="S432" s="31">
        <f t="shared" ca="1" si="39"/>
        <v>-2.8053447124962827E-2</v>
      </c>
      <c r="U432" vm="1465">
        <f ca="1"/>
        <v>45320</v>
      </c>
      <c r="V432" vm="3044">
        <f ca="1"/>
        <v>2567.6889999999999</v>
      </c>
      <c r="W432" s="31">
        <f t="shared" ca="1" si="40"/>
        <v>3.3818286925522578E-2</v>
      </c>
      <c r="AA432" s="31"/>
      <c r="AE432" s="31"/>
    </row>
    <row r="433" spans="5:31" x14ac:dyDescent="0.35">
      <c r="E433" vm="1471">
        <f ca="1"/>
        <v>45327</v>
      </c>
      <c r="F433" vm="3045">
        <f ca="1"/>
        <v>21782.5</v>
      </c>
      <c r="G433" s="31">
        <f t="shared" ca="1" si="36"/>
        <v>-3.2625904876955047E-3</v>
      </c>
      <c r="I433" vm="1511">
        <f ca="1"/>
        <v>45362</v>
      </c>
      <c r="J433" vm="3046">
        <f ca="1"/>
        <v>2867.8</v>
      </c>
      <c r="K433" s="31">
        <f t="shared" ca="1" si="37"/>
        <v>-8.0136580606937624E-4</v>
      </c>
      <c r="M433" vm="1511">
        <f ca="1"/>
        <v>45362</v>
      </c>
      <c r="N433" vm="3047">
        <f ca="1"/>
        <v>557.9</v>
      </c>
      <c r="O433" s="31">
        <f t="shared" ca="1" si="38"/>
        <v>-2.6777147841256066E-2</v>
      </c>
      <c r="Q433" vm="1511">
        <f ca="1"/>
        <v>45362</v>
      </c>
      <c r="R433" vm="3048">
        <f ca="1"/>
        <v>269.48860000000002</v>
      </c>
      <c r="S433" s="31">
        <f t="shared" ca="1" si="39"/>
        <v>-4.6462420538122218E-2</v>
      </c>
      <c r="U433" vm="1471">
        <f ca="1"/>
        <v>45327</v>
      </c>
      <c r="V433" vm="3049">
        <f ca="1"/>
        <v>2752.8114999999998</v>
      </c>
      <c r="W433" s="31">
        <f t="shared" ca="1" si="40"/>
        <v>7.2096932299822836E-2</v>
      </c>
      <c r="AA433" s="31"/>
      <c r="AE433" s="31"/>
    </row>
    <row r="434" spans="5:31" x14ac:dyDescent="0.35">
      <c r="E434" vm="1479">
        <f ca="1"/>
        <v>45334</v>
      </c>
      <c r="F434" vm="3050">
        <f ca="1"/>
        <v>22040.7</v>
      </c>
      <c r="G434" s="31">
        <f t="shared" ca="1" si="36"/>
        <v>1.1853552163433978E-2</v>
      </c>
      <c r="I434" vm="1519">
        <f ca="1"/>
        <v>45369</v>
      </c>
      <c r="J434" vm="3051">
        <f ca="1"/>
        <v>2842.25</v>
      </c>
      <c r="K434" s="31">
        <f t="shared" ca="1" si="37"/>
        <v>-8.9092684287608304E-3</v>
      </c>
      <c r="M434" vm="1519">
        <f ca="1"/>
        <v>45369</v>
      </c>
      <c r="N434" vm="3052">
        <f ca="1"/>
        <v>558.04999999999995</v>
      </c>
      <c r="O434" s="31">
        <f t="shared" ca="1" si="38"/>
        <v>2.6886538806225602E-4</v>
      </c>
      <c r="Q434" vm="1519">
        <f ca="1"/>
        <v>45369</v>
      </c>
      <c r="R434" vm="3053">
        <f ca="1"/>
        <v>267.30009999999999</v>
      </c>
      <c r="S434" s="31">
        <f t="shared" ca="1" si="39"/>
        <v>-8.1209372121864298E-3</v>
      </c>
      <c r="U434" vm="1479">
        <f ca="1"/>
        <v>45334</v>
      </c>
      <c r="V434" vm="3054">
        <f ca="1"/>
        <v>2718.8787000000002</v>
      </c>
      <c r="W434" s="31">
        <f t="shared" ca="1" si="40"/>
        <v>-1.2326597734715783E-2</v>
      </c>
      <c r="AA434" s="31"/>
      <c r="AE434" s="31"/>
    </row>
    <row r="435" spans="5:31" x14ac:dyDescent="0.35">
      <c r="E435" vm="1487">
        <f ca="1"/>
        <v>45341</v>
      </c>
      <c r="F435" vm="3055">
        <f ca="1"/>
        <v>22212.7</v>
      </c>
      <c r="G435" s="31">
        <f t="shared" ca="1" si="36"/>
        <v>7.8037448901351336E-3</v>
      </c>
      <c r="I435" vm="1527">
        <f ca="1"/>
        <v>45377</v>
      </c>
      <c r="J435" vm="3056">
        <f ca="1"/>
        <v>2846</v>
      </c>
      <c r="K435" s="31">
        <f t="shared" ca="1" si="37"/>
        <v>1.3193772539361603E-3</v>
      </c>
      <c r="M435" vm="1527">
        <f ca="1"/>
        <v>45377</v>
      </c>
      <c r="N435" vm="3057">
        <f ca="1"/>
        <v>572.9</v>
      </c>
      <c r="O435" s="31">
        <f t="shared" ca="1" si="38"/>
        <v>2.6610518770719516E-2</v>
      </c>
      <c r="Q435" vm="1527">
        <f ca="1"/>
        <v>45377</v>
      </c>
      <c r="R435" vm="3058">
        <f ca="1"/>
        <v>260.88369999999998</v>
      </c>
      <c r="S435" s="31">
        <f t="shared" ca="1" si="39"/>
        <v>-2.4004480357470936E-2</v>
      </c>
      <c r="U435" vm="1487">
        <f ca="1"/>
        <v>45341</v>
      </c>
      <c r="V435" vm="3059">
        <f ca="1"/>
        <v>2616.6019000000001</v>
      </c>
      <c r="W435" s="31">
        <f t="shared" ca="1" si="40"/>
        <v>-3.7617272149728542E-2</v>
      </c>
      <c r="AA435" s="31"/>
      <c r="AE435" s="31"/>
    </row>
    <row r="436" spans="5:31" x14ac:dyDescent="0.35">
      <c r="E436" vm="1495">
        <f ca="1"/>
        <v>45348</v>
      </c>
      <c r="F436" vm="3060">
        <f ca="1"/>
        <v>22378.400000000001</v>
      </c>
      <c r="G436" s="31">
        <f t="shared" ca="1" si="36"/>
        <v>7.4596964799416021E-3</v>
      </c>
      <c r="I436" vm="1001">
        <f ca="1"/>
        <v>45383</v>
      </c>
      <c r="J436" vm="3061">
        <f ca="1"/>
        <v>2884.65</v>
      </c>
      <c r="K436" s="31">
        <f t="shared" ca="1" si="37"/>
        <v>1.3580463808854581E-2</v>
      </c>
      <c r="M436" vm="1001">
        <f ca="1"/>
        <v>45383</v>
      </c>
      <c r="N436" vm="3062">
        <f ca="1"/>
        <v>561.79999999999995</v>
      </c>
      <c r="O436" s="31">
        <f t="shared" ca="1" si="38"/>
        <v>-1.9375109094082799E-2</v>
      </c>
      <c r="Q436" vm="1001">
        <f ca="1"/>
        <v>45383</v>
      </c>
      <c r="R436" vm="3063">
        <f ca="1"/>
        <v>283.16699999999997</v>
      </c>
      <c r="S436" s="31">
        <f t="shared" ca="1" si="39"/>
        <v>8.5414688614121825E-2</v>
      </c>
      <c r="U436" vm="1495">
        <f ca="1"/>
        <v>45348</v>
      </c>
      <c r="V436" vm="3064">
        <f ca="1"/>
        <v>2414.6806000000001</v>
      </c>
      <c r="W436" s="31">
        <f t="shared" ca="1" si="40"/>
        <v>-7.7169285858884384E-2</v>
      </c>
      <c r="AA436" s="31"/>
      <c r="AE436" s="31"/>
    </row>
    <row r="437" spans="5:31" x14ac:dyDescent="0.35">
      <c r="E437" vm="1503">
        <f ca="1"/>
        <v>45355</v>
      </c>
      <c r="F437" vm="3065">
        <f ca="1"/>
        <v>22493.55</v>
      </c>
      <c r="G437" s="31">
        <f t="shared" ca="1" si="36"/>
        <v>5.1455868158580831E-3</v>
      </c>
      <c r="I437" vm="1542">
        <f ca="1"/>
        <v>45390</v>
      </c>
      <c r="J437" vm="3066">
        <f ca="1"/>
        <v>2855.65</v>
      </c>
      <c r="K437" s="31">
        <f t="shared" ca="1" si="37"/>
        <v>-1.0053212694780989E-2</v>
      </c>
      <c r="M437" vm="1542">
        <f ca="1"/>
        <v>45390</v>
      </c>
      <c r="N437" vm="3067">
        <f ca="1"/>
        <v>556.75</v>
      </c>
      <c r="O437" s="31">
        <f t="shared" ca="1" si="38"/>
        <v>-8.9889640441437324E-3</v>
      </c>
      <c r="Q437" vm="1542">
        <f ca="1"/>
        <v>45390</v>
      </c>
      <c r="R437" vm="3068">
        <f ca="1"/>
        <v>278.74020000000002</v>
      </c>
      <c r="S437" s="31">
        <f t="shared" ca="1" si="39"/>
        <v>-1.5633177594846726E-2</v>
      </c>
      <c r="U437" vm="1503">
        <f ca="1"/>
        <v>45355</v>
      </c>
      <c r="V437" vm="3069">
        <f ca="1"/>
        <v>2315.1795999999999</v>
      </c>
      <c r="W437" s="31">
        <f t="shared" ca="1" si="40"/>
        <v>-4.1206692098325615E-2</v>
      </c>
      <c r="AA437" s="31"/>
      <c r="AE437" s="31"/>
    </row>
    <row r="438" spans="5:31" x14ac:dyDescent="0.35">
      <c r="E438" vm="1511">
        <f ca="1"/>
        <v>45362</v>
      </c>
      <c r="F438" vm="3070">
        <f ca="1"/>
        <v>22023.35</v>
      </c>
      <c r="G438" s="31">
        <f t="shared" ca="1" si="36"/>
        <v>-2.0903770191899484E-2</v>
      </c>
      <c r="I438" vm="1550">
        <f ca="1"/>
        <v>45397</v>
      </c>
      <c r="J438" vm="3071">
        <f ca="1"/>
        <v>2808.45</v>
      </c>
      <c r="K438" s="31">
        <f t="shared" ca="1" si="37"/>
        <v>-1.6528636212421066E-2</v>
      </c>
      <c r="M438" vm="1550">
        <f ca="1"/>
        <v>45397</v>
      </c>
      <c r="N438" vm="3072">
        <f ca="1"/>
        <v>504.85</v>
      </c>
      <c r="O438" s="31">
        <f t="shared" ca="1" si="38"/>
        <v>-9.3219577907498796E-2</v>
      </c>
      <c r="Q438" vm="1550">
        <f ca="1"/>
        <v>45397</v>
      </c>
      <c r="R438" vm="3073">
        <f ca="1"/>
        <v>272.17450000000002</v>
      </c>
      <c r="S438" s="31">
        <f t="shared" ca="1" si="39"/>
        <v>-2.3554908836256772E-2</v>
      </c>
      <c r="U438" vm="1511">
        <f ca="1"/>
        <v>45362</v>
      </c>
      <c r="V438" vm="3074">
        <f ca="1"/>
        <v>2292.3982999999998</v>
      </c>
      <c r="W438" s="31">
        <f t="shared" ca="1" si="40"/>
        <v>-9.8399709465305518E-3</v>
      </c>
      <c r="AA438" s="31"/>
      <c r="AE438" s="31"/>
    </row>
    <row r="439" spans="5:31" x14ac:dyDescent="0.35">
      <c r="E439" vm="1519">
        <f ca="1"/>
        <v>45369</v>
      </c>
      <c r="F439" vm="3075">
        <f ca="1"/>
        <v>22096.75</v>
      </c>
      <c r="G439" s="31">
        <f t="shared" ca="1" si="36"/>
        <v>3.3328262957270649E-3</v>
      </c>
      <c r="I439" vm="1558">
        <f ca="1"/>
        <v>45404</v>
      </c>
      <c r="J439" vm="3076">
        <f ca="1"/>
        <v>2844.6</v>
      </c>
      <c r="K439" s="31">
        <f t="shared" ca="1" si="37"/>
        <v>1.2871868824440469E-2</v>
      </c>
      <c r="M439" vm="1558">
        <f ca="1"/>
        <v>45404</v>
      </c>
      <c r="N439" vm="3077">
        <f ca="1"/>
        <v>503.45</v>
      </c>
      <c r="O439" s="31">
        <f t="shared" ca="1" si="38"/>
        <v>-2.773100921065752E-3</v>
      </c>
      <c r="Q439" vm="1558">
        <f ca="1"/>
        <v>45404</v>
      </c>
      <c r="R439" vm="3078">
        <f ca="1"/>
        <v>278.44170000000003</v>
      </c>
      <c r="S439" s="31">
        <f t="shared" ca="1" si="39"/>
        <v>2.302640401654088E-2</v>
      </c>
      <c r="U439" vm="1519">
        <f ca="1"/>
        <v>45369</v>
      </c>
      <c r="V439" vm="3079">
        <f ca="1"/>
        <v>2357.105</v>
      </c>
      <c r="W439" s="31">
        <f t="shared" ca="1" si="40"/>
        <v>2.8226639323541747E-2</v>
      </c>
      <c r="AA439" s="31"/>
      <c r="AE439" s="31"/>
    </row>
    <row r="440" spans="5:31" x14ac:dyDescent="0.35">
      <c r="E440" vm="1527">
        <f ca="1"/>
        <v>45377</v>
      </c>
      <c r="F440" vm="992">
        <f ca="1"/>
        <v>22326.9</v>
      </c>
      <c r="G440" s="31">
        <f t="shared" ca="1" si="36"/>
        <v>1.0415558849152129E-2</v>
      </c>
      <c r="I440" vm="1566">
        <f ca="1"/>
        <v>45411</v>
      </c>
      <c r="J440" vm="3080">
        <f ca="1"/>
        <v>2927.5</v>
      </c>
      <c r="K440" s="31">
        <f t="shared" ca="1" si="37"/>
        <v>2.9142937495605814E-2</v>
      </c>
      <c r="M440" vm="1566">
        <f ca="1"/>
        <v>45411</v>
      </c>
      <c r="N440" vm="3081">
        <f ca="1"/>
        <v>523</v>
      </c>
      <c r="O440" s="31">
        <f t="shared" ca="1" si="38"/>
        <v>3.8832058794319169E-2</v>
      </c>
      <c r="Q440" vm="1566">
        <f ca="1"/>
        <v>45411</v>
      </c>
      <c r="R440" vm="3082">
        <f ca="1"/>
        <v>286.798</v>
      </c>
      <c r="S440" s="31">
        <f t="shared" ca="1" si="39"/>
        <v>3.0010950227641775E-2</v>
      </c>
      <c r="U440" vm="1527">
        <f ca="1"/>
        <v>45377</v>
      </c>
      <c r="V440" vm="3083">
        <f ca="1"/>
        <v>2282.6347999999998</v>
      </c>
      <c r="W440" s="31">
        <f t="shared" ca="1" si="40"/>
        <v>-3.159392559941121E-2</v>
      </c>
      <c r="AA440" s="31"/>
      <c r="AE440" s="31"/>
    </row>
    <row r="441" spans="5:31" x14ac:dyDescent="0.35">
      <c r="E441" vm="1001">
        <f ca="1"/>
        <v>45383</v>
      </c>
      <c r="F441" vm="3084">
        <f ca="1"/>
        <v>22513.7</v>
      </c>
      <c r="G441" s="31">
        <f t="shared" ca="1" si="36"/>
        <v>8.3665891816597782E-3</v>
      </c>
      <c r="I441" vm="1573">
        <f ca="1"/>
        <v>45418</v>
      </c>
      <c r="J441" vm="3085">
        <f ca="1"/>
        <v>2772.8</v>
      </c>
      <c r="K441" s="31">
        <f t="shared" ca="1" si="37"/>
        <v>-5.2843723313407254E-2</v>
      </c>
      <c r="M441" vm="1573">
        <f ca="1"/>
        <v>45418</v>
      </c>
      <c r="N441" vm="3086">
        <f ca="1"/>
        <v>490.35</v>
      </c>
      <c r="O441" s="31">
        <f t="shared" ca="1" si="38"/>
        <v>-6.2428298279158634E-2</v>
      </c>
      <c r="Q441" vm="1573">
        <f ca="1"/>
        <v>45418</v>
      </c>
      <c r="R441" vm="3087">
        <f ca="1"/>
        <v>276.50189999999998</v>
      </c>
      <c r="S441" s="31">
        <f t="shared" ca="1" si="39"/>
        <v>-3.5900180614927613E-2</v>
      </c>
      <c r="U441" vm="1001">
        <f ca="1"/>
        <v>45383</v>
      </c>
      <c r="V441" vm="3088">
        <f ca="1"/>
        <v>2366.7727</v>
      </c>
      <c r="W441" s="31">
        <f t="shared" ca="1" si="40"/>
        <v>3.685999179544619E-2</v>
      </c>
      <c r="AA441" s="31"/>
      <c r="AE441" s="31"/>
    </row>
    <row r="442" spans="5:31" x14ac:dyDescent="0.35">
      <c r="E442" vm="1542">
        <f ca="1"/>
        <v>45390</v>
      </c>
      <c r="F442" vm="3089">
        <f ca="1"/>
        <v>22519.4</v>
      </c>
      <c r="G442" s="31">
        <f t="shared" ca="1" si="36"/>
        <v>2.5317917534661838E-4</v>
      </c>
      <c r="I442" vm="1581">
        <f ca="1"/>
        <v>45425</v>
      </c>
      <c r="J442" vm="3090">
        <f ca="1"/>
        <v>2816.55</v>
      </c>
      <c r="K442" s="31">
        <f t="shared" ca="1" si="37"/>
        <v>1.5778274668205361E-2</v>
      </c>
      <c r="M442" vm="1581">
        <f ca="1"/>
        <v>45425</v>
      </c>
      <c r="N442" vm="3091">
        <f ca="1"/>
        <v>494.15</v>
      </c>
      <c r="O442" s="31">
        <f t="shared" ca="1" si="38"/>
        <v>7.7495666360762883E-3</v>
      </c>
      <c r="Q442" vm="1581">
        <f ca="1"/>
        <v>45425</v>
      </c>
      <c r="R442" vm="3092">
        <f ca="1"/>
        <v>276.30290000000002</v>
      </c>
      <c r="S442" s="31">
        <f t="shared" ca="1" si="39"/>
        <v>-7.1970572354096429E-4</v>
      </c>
      <c r="U442" vm="1542">
        <f ca="1"/>
        <v>45390</v>
      </c>
      <c r="V442" vm="3093">
        <f ca="1"/>
        <v>2350.596</v>
      </c>
      <c r="W442" s="31">
        <f t="shared" ca="1" si="40"/>
        <v>-6.8349191284824418E-3</v>
      </c>
      <c r="AA442" s="31"/>
      <c r="AE442" s="31"/>
    </row>
    <row r="443" spans="5:31" x14ac:dyDescent="0.35">
      <c r="E443" vm="1550">
        <f ca="1"/>
        <v>45397</v>
      </c>
      <c r="F443" vm="3094">
        <f ca="1"/>
        <v>22147</v>
      </c>
      <c r="G443" s="31">
        <f t="shared" ca="1" si="36"/>
        <v>-1.6536852669254087E-2</v>
      </c>
      <c r="I443" vm="1589">
        <f ca="1"/>
        <v>45433</v>
      </c>
      <c r="J443" vm="3095">
        <f ca="1"/>
        <v>2875.25</v>
      </c>
      <c r="K443" s="31">
        <f t="shared" ca="1" si="37"/>
        <v>2.0841099927215945E-2</v>
      </c>
      <c r="M443" vm="1589">
        <f ca="1"/>
        <v>45433</v>
      </c>
      <c r="N443" vm="3096">
        <f ca="1"/>
        <v>487.8</v>
      </c>
      <c r="O443" s="31">
        <f t="shared" ca="1" si="38"/>
        <v>-1.2850349084286061E-2</v>
      </c>
      <c r="Q443" vm="1589">
        <f ca="1"/>
        <v>45433</v>
      </c>
      <c r="R443" vm="3097">
        <f ca="1"/>
        <v>271.82639999999998</v>
      </c>
      <c r="S443" s="31">
        <f t="shared" ca="1" si="39"/>
        <v>-1.6201422424448109E-2</v>
      </c>
      <c r="U443" vm="1550">
        <f ca="1"/>
        <v>45397</v>
      </c>
      <c r="V443" vm="3098">
        <f ca="1"/>
        <v>2303.2624999999998</v>
      </c>
      <c r="W443" s="31">
        <f t="shared" ca="1" si="40"/>
        <v>-2.0136807856390493E-2</v>
      </c>
      <c r="AA443" s="31"/>
      <c r="AE443" s="31"/>
    </row>
    <row r="444" spans="5:31" x14ac:dyDescent="0.35">
      <c r="E444" vm="1558">
        <f ca="1"/>
        <v>45404</v>
      </c>
      <c r="F444" vm="3099">
        <f ca="1"/>
        <v>22419.95</v>
      </c>
      <c r="G444" s="31">
        <f t="shared" ca="1" si="36"/>
        <v>1.2324468325281002E-2</v>
      </c>
      <c r="I444" vm="1597">
        <f ca="1"/>
        <v>45439</v>
      </c>
      <c r="J444" vm="3100">
        <f ca="1"/>
        <v>2877.7</v>
      </c>
      <c r="K444" s="31">
        <f t="shared" ca="1" si="37"/>
        <v>8.5209981740708152E-4</v>
      </c>
      <c r="M444" vm="1597">
        <f ca="1"/>
        <v>45439</v>
      </c>
      <c r="N444" vm="3101">
        <f ca="1"/>
        <v>459.55</v>
      </c>
      <c r="O444" s="31">
        <f t="shared" ca="1" si="38"/>
        <v>-5.7913079130791356E-2</v>
      </c>
      <c r="Q444" vm="1597">
        <f ca="1"/>
        <v>45439</v>
      </c>
      <c r="R444" vm="3102">
        <f ca="1"/>
        <v>267.99639999999999</v>
      </c>
      <c r="S444" s="31">
        <f t="shared" ca="1" si="39"/>
        <v>-1.4089875008461261E-2</v>
      </c>
      <c r="U444" vm="1558">
        <f ca="1"/>
        <v>45404</v>
      </c>
      <c r="V444" vm="3103">
        <f ca="1"/>
        <v>2337.4823999999999</v>
      </c>
      <c r="W444" s="31">
        <f t="shared" ca="1" si="40"/>
        <v>1.4857142857142902E-2</v>
      </c>
      <c r="AA444" s="31"/>
      <c r="AE444" s="31"/>
    </row>
    <row r="445" spans="5:31" x14ac:dyDescent="0.35">
      <c r="E445" vm="1566">
        <f ca="1"/>
        <v>45411</v>
      </c>
      <c r="F445" vm="3104">
        <f ca="1"/>
        <v>22475.85</v>
      </c>
      <c r="G445" s="31">
        <f t="shared" ca="1" si="36"/>
        <v>2.4933151055197555E-3</v>
      </c>
      <c r="I445" vm="1604">
        <f ca="1"/>
        <v>45446</v>
      </c>
      <c r="J445" vm="3105">
        <f ca="1"/>
        <v>2928.7</v>
      </c>
      <c r="K445" s="31">
        <f t="shared" ca="1" si="37"/>
        <v>1.7722486708134921E-2</v>
      </c>
      <c r="M445" vm="1604">
        <f ca="1"/>
        <v>45446</v>
      </c>
      <c r="N445" vm="3106">
        <f ca="1"/>
        <v>482.55</v>
      </c>
      <c r="O445" s="31">
        <f t="shared" ca="1" si="38"/>
        <v>5.0048960940050069E-2</v>
      </c>
      <c r="Q445" vm="1604">
        <f ca="1"/>
        <v>45446</v>
      </c>
      <c r="R445" vm="3107">
        <f ca="1"/>
        <v>276.8501</v>
      </c>
      <c r="S445" s="31">
        <f t="shared" ca="1" si="39"/>
        <v>3.3036637805582414E-2</v>
      </c>
      <c r="U445" vm="1566">
        <f ca="1"/>
        <v>45411</v>
      </c>
      <c r="V445" vm="3108">
        <f ca="1"/>
        <v>2406.9272999999998</v>
      </c>
      <c r="W445" s="31">
        <f t="shared" ca="1" si="40"/>
        <v>2.9709271821682925E-2</v>
      </c>
      <c r="AA445" s="31"/>
      <c r="AE445" s="31"/>
    </row>
    <row r="446" spans="5:31" x14ac:dyDescent="0.35">
      <c r="E446" vm="1573">
        <f ca="1"/>
        <v>45418</v>
      </c>
      <c r="F446" vm="3109">
        <f ca="1"/>
        <v>22055.200000000001</v>
      </c>
      <c r="G446" s="31">
        <f t="shared" ca="1" si="36"/>
        <v>-1.8715643679771743E-2</v>
      </c>
      <c r="I446" vm="1612">
        <f ca="1"/>
        <v>45453</v>
      </c>
      <c r="J446" vm="3110">
        <f ca="1"/>
        <v>2920.2</v>
      </c>
      <c r="K446" s="31">
        <f t="shared" ca="1" si="37"/>
        <v>-2.9023116058319864E-3</v>
      </c>
      <c r="M446" vm="1612">
        <f ca="1"/>
        <v>45453</v>
      </c>
      <c r="N446" vm="3111">
        <f ca="1"/>
        <v>502.45</v>
      </c>
      <c r="O446" s="31">
        <f t="shared" ca="1" si="38"/>
        <v>4.1239249818671553E-2</v>
      </c>
      <c r="Q446" vm="1612">
        <f ca="1"/>
        <v>45453</v>
      </c>
      <c r="R446" vm="3112">
        <f ca="1"/>
        <v>281.42610000000002</v>
      </c>
      <c r="S446" s="31">
        <f t="shared" ca="1" si="39"/>
        <v>1.6528800242441744E-2</v>
      </c>
      <c r="U446" vm="1573">
        <f ca="1"/>
        <v>45418</v>
      </c>
      <c r="V446" vm="3113">
        <f ca="1"/>
        <v>2388.0225999999998</v>
      </c>
      <c r="W446" s="31">
        <f t="shared" ca="1" si="40"/>
        <v>-7.854287913058311E-3</v>
      </c>
      <c r="AA446" s="31"/>
      <c r="AE446" s="31"/>
    </row>
    <row r="447" spans="5:31" x14ac:dyDescent="0.35">
      <c r="E447" vm="1581">
        <f ca="1"/>
        <v>45425</v>
      </c>
      <c r="F447" vm="3114">
        <f ca="1"/>
        <v>22502</v>
      </c>
      <c r="G447" s="31">
        <f t="shared" ca="1" si="36"/>
        <v>2.0258261090355001E-2</v>
      </c>
      <c r="I447" vm="1620">
        <f ca="1"/>
        <v>45461</v>
      </c>
      <c r="J447" vm="3115">
        <f ca="1"/>
        <v>2890.4</v>
      </c>
      <c r="K447" s="31">
        <f t="shared" ca="1" si="37"/>
        <v>-1.0204780494486587E-2</v>
      </c>
      <c r="M447" vm="1620">
        <f ca="1"/>
        <v>45461</v>
      </c>
      <c r="N447" vm="3116">
        <f ca="1"/>
        <v>502.1</v>
      </c>
      <c r="O447" s="31">
        <f t="shared" ca="1" si="38"/>
        <v>-6.965867250472435E-4</v>
      </c>
      <c r="Q447" vm="1620">
        <f ca="1"/>
        <v>45461</v>
      </c>
      <c r="R447" vm="3117">
        <f ca="1"/>
        <v>272.87090000000001</v>
      </c>
      <c r="S447" s="31">
        <f t="shared" ca="1" si="39"/>
        <v>-3.0399454776937951E-2</v>
      </c>
      <c r="U447" vm="1581">
        <f ca="1"/>
        <v>45425</v>
      </c>
      <c r="V447" vm="3118">
        <f ca="1"/>
        <v>2504.1788000000001</v>
      </c>
      <c r="W447" s="31">
        <f t="shared" ca="1" si="40"/>
        <v>4.8641164451291408E-2</v>
      </c>
      <c r="AA447" s="31"/>
      <c r="AE447" s="31"/>
    </row>
    <row r="448" spans="5:31" x14ac:dyDescent="0.35">
      <c r="E448" vm="1589">
        <f ca="1"/>
        <v>45433</v>
      </c>
      <c r="F448" vm="3119">
        <f ca="1"/>
        <v>22957.1</v>
      </c>
      <c r="G448" s="31">
        <f t="shared" ca="1" si="36"/>
        <v>2.0224868900542203E-2</v>
      </c>
      <c r="I448" vm="1628">
        <f ca="1"/>
        <v>45467</v>
      </c>
      <c r="J448" vm="3120">
        <f ca="1"/>
        <v>2917.3</v>
      </c>
      <c r="K448" s="31">
        <f t="shared" ca="1" si="37"/>
        <v>9.3066703570441334E-3</v>
      </c>
      <c r="M448" vm="1628">
        <f ca="1"/>
        <v>45467</v>
      </c>
      <c r="N448" vm="3121">
        <f ca="1"/>
        <v>504.5</v>
      </c>
      <c r="O448" s="31">
        <f t="shared" ca="1" si="38"/>
        <v>4.779924317865003E-3</v>
      </c>
      <c r="Q448" vm="1628">
        <f ca="1"/>
        <v>45467</v>
      </c>
      <c r="R448" vm="3122">
        <f ca="1"/>
        <v>268.64299999999997</v>
      </c>
      <c r="S448" s="31">
        <f t="shared" ca="1" si="39"/>
        <v>-1.549414026926299E-2</v>
      </c>
      <c r="U448" vm="1589">
        <f ca="1"/>
        <v>45433</v>
      </c>
      <c r="V448" vm="3123">
        <f ca="1"/>
        <v>2462.2055999999998</v>
      </c>
      <c r="W448" s="31">
        <f t="shared" ca="1" si="40"/>
        <v>-1.6761263213313837E-2</v>
      </c>
      <c r="AA448" s="31"/>
      <c r="AE448" s="31"/>
    </row>
    <row r="449" spans="5:31" x14ac:dyDescent="0.35">
      <c r="E449" vm="1597">
        <f ca="1"/>
        <v>45439</v>
      </c>
      <c r="F449" vm="1012">
        <f ca="1"/>
        <v>22530.7</v>
      </c>
      <c r="G449" s="31">
        <f t="shared" ca="1" si="36"/>
        <v>-1.8573774562117951E-2</v>
      </c>
      <c r="I449" vm="1031">
        <f ca="1"/>
        <v>45474</v>
      </c>
      <c r="J449" vm="3124">
        <f ca="1"/>
        <v>2935.75</v>
      </c>
      <c r="K449" s="31">
        <f t="shared" ca="1" si="37"/>
        <v>6.3243410002398193E-3</v>
      </c>
      <c r="M449" vm="1031">
        <f ca="1"/>
        <v>45474</v>
      </c>
      <c r="N449" vm="3125">
        <f ca="1"/>
        <v>514</v>
      </c>
      <c r="O449" s="31">
        <f t="shared" ca="1" si="38"/>
        <v>1.8830525272547138E-2</v>
      </c>
      <c r="Q449" vm="1031">
        <f ca="1"/>
        <v>45474</v>
      </c>
      <c r="R449" vm="3126">
        <f ca="1"/>
        <v>265.41000000000003</v>
      </c>
      <c r="S449" s="31">
        <f t="shared" ca="1" si="39"/>
        <v>-1.2034558875533508E-2</v>
      </c>
      <c r="U449" vm="1597">
        <f ca="1"/>
        <v>45439</v>
      </c>
      <c r="V449" vm="3127">
        <f ca="1"/>
        <v>2455.7444999999998</v>
      </c>
      <c r="W449" s="31">
        <f t="shared" ca="1" si="40"/>
        <v>-2.6241106754042454E-3</v>
      </c>
      <c r="AA449" s="31"/>
      <c r="AE449" s="31"/>
    </row>
    <row r="450" spans="5:31" x14ac:dyDescent="0.35">
      <c r="E450" vm="1604">
        <f ca="1"/>
        <v>45446</v>
      </c>
      <c r="F450" vm="3128">
        <f ca="1"/>
        <v>23290.15</v>
      </c>
      <c r="G450" s="31">
        <f t="shared" ca="1" si="36"/>
        <v>3.3707341538434354E-2</v>
      </c>
      <c r="I450" vm="1643">
        <f ca="1"/>
        <v>45481</v>
      </c>
      <c r="J450" vm="3129">
        <f ca="1"/>
        <v>2999.5</v>
      </c>
      <c r="K450" s="31">
        <f t="shared" ca="1" si="37"/>
        <v>2.1715064293621689E-2</v>
      </c>
      <c r="M450" vm="1643">
        <f ca="1"/>
        <v>45481</v>
      </c>
      <c r="N450" vm="3130">
        <f ca="1"/>
        <v>525.95000000000005</v>
      </c>
      <c r="O450" s="31">
        <f t="shared" ca="1" si="38"/>
        <v>2.3249027237354225E-2</v>
      </c>
      <c r="Q450" vm="1643">
        <f ca="1"/>
        <v>45481</v>
      </c>
      <c r="R450" vm="3131">
        <f ca="1"/>
        <v>276.70080000000002</v>
      </c>
      <c r="S450" s="31">
        <f t="shared" ca="1" si="39"/>
        <v>4.254097434158477E-2</v>
      </c>
      <c r="U450" vm="1604">
        <f ca="1"/>
        <v>45446</v>
      </c>
      <c r="V450" vm="3132">
        <f ca="1"/>
        <v>2543.7111</v>
      </c>
      <c r="W450" s="31">
        <f t="shared" ca="1" si="40"/>
        <v>3.5820746010018611E-2</v>
      </c>
      <c r="AA450" s="31"/>
      <c r="AE450" s="31"/>
    </row>
    <row r="451" spans="5:31" x14ac:dyDescent="0.35">
      <c r="E451" vm="1612">
        <f ca="1"/>
        <v>45453</v>
      </c>
      <c r="F451" vm="3133">
        <f ca="1"/>
        <v>23465.599999999999</v>
      </c>
      <c r="G451" s="31">
        <f t="shared" ca="1" si="36"/>
        <v>7.5332275661599279E-3</v>
      </c>
      <c r="I451" vm="1651">
        <f ca="1"/>
        <v>45488</v>
      </c>
      <c r="J451" vm="3134">
        <f ca="1"/>
        <v>2945.95</v>
      </c>
      <c r="K451" s="31">
        <f t="shared" ca="1" si="37"/>
        <v>-1.7852975495916024E-2</v>
      </c>
      <c r="M451" vm="1651">
        <f ca="1"/>
        <v>45488</v>
      </c>
      <c r="N451" vm="3135">
        <f ca="1"/>
        <v>523.65</v>
      </c>
      <c r="O451" s="31">
        <f t="shared" ca="1" si="38"/>
        <v>-4.3730392622873815E-3</v>
      </c>
      <c r="Q451" vm="1651">
        <f ca="1"/>
        <v>45488</v>
      </c>
      <c r="R451" vm="3136">
        <f ca="1"/>
        <v>270.08550000000002</v>
      </c>
      <c r="S451" s="31">
        <f t="shared" ca="1" si="39"/>
        <v>-2.3907773306040325E-2</v>
      </c>
      <c r="U451" vm="1612">
        <f ca="1"/>
        <v>45453</v>
      </c>
      <c r="V451" vm="3137">
        <f ca="1"/>
        <v>2726.297</v>
      </c>
      <c r="W451" s="31">
        <f t="shared" ca="1" si="40"/>
        <v>7.1779338463397124E-2</v>
      </c>
      <c r="AA451" s="31"/>
      <c r="AE451" s="31"/>
    </row>
    <row r="452" spans="5:31" x14ac:dyDescent="0.35">
      <c r="E452" vm="1620">
        <f ca="1"/>
        <v>45461</v>
      </c>
      <c r="F452" vm="3138">
        <f ca="1"/>
        <v>23501.1</v>
      </c>
      <c r="G452" s="31">
        <f t="shared" ca="1" si="36"/>
        <v>1.5128528569481325E-3</v>
      </c>
      <c r="I452" vm="1659">
        <f ca="1"/>
        <v>45495</v>
      </c>
      <c r="J452" vm="3139">
        <f ca="1"/>
        <v>2949.95</v>
      </c>
      <c r="K452" s="31">
        <f t="shared" ca="1" si="37"/>
        <v>1.3577962966107027E-3</v>
      </c>
      <c r="M452" vm="1659">
        <f ca="1"/>
        <v>45495</v>
      </c>
      <c r="N452" vm="3140">
        <f ca="1"/>
        <v>542.25</v>
      </c>
      <c r="O452" s="31">
        <f t="shared" ca="1" si="38"/>
        <v>3.5519908335720496E-2</v>
      </c>
      <c r="Q452" vm="1659">
        <f ca="1"/>
        <v>45495</v>
      </c>
      <c r="R452" vm="3141">
        <f ca="1"/>
        <v>274.01490000000001</v>
      </c>
      <c r="S452" s="31">
        <f t="shared" ca="1" si="39"/>
        <v>1.4548726236691678E-2</v>
      </c>
      <c r="U452" vm="1620">
        <f ca="1"/>
        <v>45461</v>
      </c>
      <c r="V452" vm="3142">
        <f ca="1"/>
        <v>2793.5403000000001</v>
      </c>
      <c r="W452" s="31">
        <f t="shared" ca="1" si="40"/>
        <v>2.4664700874482914E-2</v>
      </c>
      <c r="AA452" s="31"/>
      <c r="AE452" s="31"/>
    </row>
    <row r="453" spans="5:31" x14ac:dyDescent="0.35">
      <c r="E453" vm="1628">
        <f ca="1"/>
        <v>45467</v>
      </c>
      <c r="F453" vm="1022">
        <f ca="1"/>
        <v>24010.6</v>
      </c>
      <c r="G453" s="31">
        <f t="shared" ca="1" si="36"/>
        <v>2.1679836262983532E-2</v>
      </c>
      <c r="I453" vm="1667">
        <f ca="1"/>
        <v>45502</v>
      </c>
      <c r="J453" vm="3143">
        <f ca="1"/>
        <v>3107.05</v>
      </c>
      <c r="K453" s="31">
        <f t="shared" ca="1" si="37"/>
        <v>5.325513991762576E-2</v>
      </c>
      <c r="M453" vm="1667">
        <f ca="1"/>
        <v>45502</v>
      </c>
      <c r="N453" vm="3144">
        <f ca="1"/>
        <v>549</v>
      </c>
      <c r="O453" s="31">
        <f t="shared" ca="1" si="38"/>
        <v>1.2448132780082943E-2</v>
      </c>
      <c r="Q453" vm="1667">
        <f ca="1"/>
        <v>45502</v>
      </c>
      <c r="R453" vm="3145">
        <f ca="1"/>
        <v>301.02350000000001</v>
      </c>
      <c r="S453" s="31">
        <f t="shared" ca="1" si="39"/>
        <v>9.8566172861402901E-2</v>
      </c>
      <c r="U453" vm="1628">
        <f ca="1"/>
        <v>45467</v>
      </c>
      <c r="V453" vm="3146">
        <f ca="1"/>
        <v>2714.0448999999999</v>
      </c>
      <c r="W453" s="31">
        <f t="shared" ca="1" si="40"/>
        <v>-2.8456865290255595E-2</v>
      </c>
      <c r="AA453" s="31"/>
      <c r="AE453" s="31"/>
    </row>
    <row r="454" spans="5:31" x14ac:dyDescent="0.35">
      <c r="E454" vm="1031">
        <f ca="1"/>
        <v>45474</v>
      </c>
      <c r="F454" vm="3147">
        <f ca="1"/>
        <v>24323.85</v>
      </c>
      <c r="G454" s="31">
        <f t="shared" ca="1" si="36"/>
        <v>1.3046321208133094E-2</v>
      </c>
      <c r="I454" vm="1673">
        <f ca="1"/>
        <v>45509</v>
      </c>
      <c r="J454" vm="3148">
        <f ca="1"/>
        <v>3040.1</v>
      </c>
      <c r="K454" s="31">
        <f t="shared" ca="1" si="37"/>
        <v>-2.1547770393138266E-2</v>
      </c>
      <c r="M454" vm="1673">
        <f ca="1"/>
        <v>45509</v>
      </c>
      <c r="N454" vm="3149">
        <f ca="1"/>
        <v>530.54999999999995</v>
      </c>
      <c r="O454" s="31">
        <f t="shared" ca="1" si="38"/>
        <v>-3.3606557377049318E-2</v>
      </c>
      <c r="Q454" vm="1673">
        <f ca="1"/>
        <v>45509</v>
      </c>
      <c r="R454" vm="3150">
        <f ca="1"/>
        <v>292.31900000000002</v>
      </c>
      <c r="S454" s="31">
        <f t="shared" ca="1" si="39"/>
        <v>-2.8916347062604708E-2</v>
      </c>
      <c r="U454" vm="1031">
        <f ca="1"/>
        <v>45474</v>
      </c>
      <c r="V454" vm="3151">
        <f ca="1"/>
        <v>2817.9488999999999</v>
      </c>
      <c r="W454" s="31">
        <f t="shared" ca="1" si="40"/>
        <v>3.8283817633230743E-2</v>
      </c>
      <c r="AA454" s="31"/>
      <c r="AE454" s="31"/>
    </row>
    <row r="455" spans="5:31" x14ac:dyDescent="0.35">
      <c r="E455" vm="1643">
        <f ca="1"/>
        <v>45481</v>
      </c>
      <c r="F455" vm="3152">
        <f ca="1"/>
        <v>24502.15</v>
      </c>
      <c r="G455" s="31">
        <f t="shared" ref="G455:G512" ca="1" si="41">F455/F454-1</f>
        <v>7.3302540510651326E-3</v>
      </c>
      <c r="I455" vm="1681">
        <f ca="1"/>
        <v>45516</v>
      </c>
      <c r="J455" vm="3153">
        <f ca="1"/>
        <v>3047.9</v>
      </c>
      <c r="K455" s="31">
        <f t="shared" ref="K455:K507" ca="1" si="42">J455/J454-1</f>
        <v>2.5657050754910316E-3</v>
      </c>
      <c r="M455" vm="1681">
        <f ca="1"/>
        <v>45516</v>
      </c>
      <c r="N455" vm="3154">
        <f ca="1"/>
        <v>549.75</v>
      </c>
      <c r="O455" s="31">
        <f t="shared" ref="O455:O507" ca="1" si="43">N455/N454-1</f>
        <v>3.6188860616341634E-2</v>
      </c>
      <c r="Q455" vm="1681">
        <f ca="1"/>
        <v>45516</v>
      </c>
      <c r="R455" vm="3155">
        <f ca="1"/>
        <v>288.83730000000003</v>
      </c>
      <c r="S455" s="31">
        <f t="shared" ref="S455:S507" ca="1" si="44">R455/R454-1</f>
        <v>-1.1910618194506672E-2</v>
      </c>
      <c r="U455" vm="1643">
        <f ca="1"/>
        <v>45481</v>
      </c>
      <c r="V455" vm="3156">
        <f ca="1"/>
        <v>2761.5219999999999</v>
      </c>
      <c r="W455" s="31">
        <f t="shared" ref="W455:W507" ca="1" si="45">V455/V454-1</f>
        <v>-2.002410334694138E-2</v>
      </c>
      <c r="AA455" s="31"/>
      <c r="AE455" s="31"/>
    </row>
    <row r="456" spans="5:31" x14ac:dyDescent="0.35">
      <c r="E456" vm="1651">
        <f ca="1"/>
        <v>45488</v>
      </c>
      <c r="F456" vm="3157">
        <f ca="1"/>
        <v>24530.9</v>
      </c>
      <c r="G456" s="31">
        <f t="shared" ca="1" si="41"/>
        <v>1.1733664188653403E-3</v>
      </c>
      <c r="I456" vm="1689">
        <f ca="1"/>
        <v>45523</v>
      </c>
      <c r="J456" vm="3158">
        <f ca="1"/>
        <v>3153.55</v>
      </c>
      <c r="K456" s="31">
        <f t="shared" ca="1" si="42"/>
        <v>3.4663210735260463E-2</v>
      </c>
      <c r="M456" vm="1689">
        <f ca="1"/>
        <v>45523</v>
      </c>
      <c r="N456" vm="3159">
        <f ca="1"/>
        <v>565.95000000000005</v>
      </c>
      <c r="O456" s="31">
        <f t="shared" ca="1" si="43"/>
        <v>2.9467939972714907E-2</v>
      </c>
      <c r="Q456" vm="1689">
        <f ca="1"/>
        <v>45523</v>
      </c>
      <c r="R456" vm="3160">
        <f ca="1"/>
        <v>292.81639999999999</v>
      </c>
      <c r="S456" s="31">
        <f t="shared" ca="1" si="44"/>
        <v>1.3776267815825527E-2</v>
      </c>
      <c r="U456" vm="1651">
        <f ca="1"/>
        <v>45488</v>
      </c>
      <c r="V456" vm="3161">
        <f ca="1"/>
        <v>2719.9317000000001</v>
      </c>
      <c r="W456" s="31">
        <f t="shared" ca="1" si="45"/>
        <v>-1.5060644094090136E-2</v>
      </c>
      <c r="AA456" s="31"/>
      <c r="AE456" s="31"/>
    </row>
    <row r="457" spans="5:31" x14ac:dyDescent="0.35">
      <c r="E457" vm="1659">
        <f ca="1"/>
        <v>45495</v>
      </c>
      <c r="F457" vm="3162">
        <f ca="1"/>
        <v>24834.85</v>
      </c>
      <c r="G457" s="31">
        <f t="shared" ca="1" si="41"/>
        <v>1.2390495252925682E-2</v>
      </c>
      <c r="I457" vm="1696">
        <f ca="1"/>
        <v>45530</v>
      </c>
      <c r="J457" vm="3163">
        <f ca="1"/>
        <v>3126.8</v>
      </c>
      <c r="K457" s="31">
        <f t="shared" ca="1" si="42"/>
        <v>-8.482503844873257E-3</v>
      </c>
      <c r="M457" vm="1696">
        <f ca="1"/>
        <v>45530</v>
      </c>
      <c r="N457" vm="3164">
        <f ca="1"/>
        <v>570.65</v>
      </c>
      <c r="O457" s="31">
        <f t="shared" ca="1" si="43"/>
        <v>8.3046205495183045E-3</v>
      </c>
      <c r="Q457" vm="1696">
        <f ca="1"/>
        <v>45530</v>
      </c>
      <c r="R457" vm="3165">
        <f ca="1"/>
        <v>294.95519999999999</v>
      </c>
      <c r="S457" s="31">
        <f t="shared" ca="1" si="44"/>
        <v>7.3042356917167872E-3</v>
      </c>
      <c r="U457" vm="1659">
        <f ca="1"/>
        <v>45495</v>
      </c>
      <c r="V457" vm="3166">
        <f ca="1"/>
        <v>2749.4612999999999</v>
      </c>
      <c r="W457" s="31">
        <f t="shared" ca="1" si="45"/>
        <v>1.0856743204250341E-2</v>
      </c>
      <c r="AA457" s="31"/>
      <c r="AE457" s="31"/>
    </row>
    <row r="458" spans="5:31" x14ac:dyDescent="0.35">
      <c r="E458" vm="1667">
        <f ca="1"/>
        <v>45502</v>
      </c>
      <c r="F458" vm="3167">
        <f ca="1"/>
        <v>24717.7</v>
      </c>
      <c r="G458" s="31">
        <f t="shared" ca="1" si="41"/>
        <v>-4.7171615693268887E-3</v>
      </c>
      <c r="I458" vm="1703">
        <f ca="1"/>
        <v>45537</v>
      </c>
      <c r="J458" vm="3168">
        <f ca="1"/>
        <v>3274.5</v>
      </c>
      <c r="K458" s="31">
        <f t="shared" ca="1" si="42"/>
        <v>4.7236791608033624E-2</v>
      </c>
      <c r="M458" vm="1703">
        <f ca="1"/>
        <v>45537</v>
      </c>
      <c r="N458" vm="3169">
        <f ca="1"/>
        <v>596.20000000000005</v>
      </c>
      <c r="O458" s="31">
        <f t="shared" ca="1" si="43"/>
        <v>4.477350389906265E-2</v>
      </c>
      <c r="Q458" vm="1703">
        <f ca="1"/>
        <v>45537</v>
      </c>
      <c r="R458" vm="3170">
        <f ca="1"/>
        <v>304.75389999999999</v>
      </c>
      <c r="S458" s="31">
        <f t="shared" ca="1" si="44"/>
        <v>3.3220977287398146E-2</v>
      </c>
      <c r="U458" vm="1667">
        <f ca="1"/>
        <v>45502</v>
      </c>
      <c r="V458" vm="3171">
        <f ca="1"/>
        <v>2984.0709999999999</v>
      </c>
      <c r="W458" s="31">
        <f t="shared" ca="1" si="45"/>
        <v>8.5329333422514475E-2</v>
      </c>
      <c r="AA458" s="31"/>
      <c r="AE458" s="31"/>
    </row>
    <row r="459" spans="5:31" x14ac:dyDescent="0.35">
      <c r="E459" vm="1673">
        <f ca="1"/>
        <v>45509</v>
      </c>
      <c r="F459" vm="3172">
        <f ca="1"/>
        <v>24367.5</v>
      </c>
      <c r="G459" s="31">
        <f t="shared" ca="1" si="41"/>
        <v>-1.4167984885325113E-2</v>
      </c>
      <c r="I459" vm="1711">
        <f ca="1"/>
        <v>45544</v>
      </c>
      <c r="J459" vm="3173">
        <f ca="1"/>
        <v>3358.65</v>
      </c>
      <c r="K459" s="31">
        <f t="shared" ca="1" si="42"/>
        <v>2.5698579935867993E-2</v>
      </c>
      <c r="M459" vm="1711">
        <f ca="1"/>
        <v>45544</v>
      </c>
      <c r="N459" vm="3174">
        <f ca="1"/>
        <v>622.35</v>
      </c>
      <c r="O459" s="31">
        <f t="shared" ca="1" si="43"/>
        <v>4.3861120429386169E-2</v>
      </c>
      <c r="Q459" vm="1711">
        <f ca="1"/>
        <v>45544</v>
      </c>
      <c r="R459" vm="3175">
        <f ca="1"/>
        <v>310.07600000000002</v>
      </c>
      <c r="S459" s="31">
        <f t="shared" ca="1" si="44"/>
        <v>1.7463599317350864E-2</v>
      </c>
      <c r="U459" vm="1673">
        <f ca="1"/>
        <v>45509</v>
      </c>
      <c r="V459" vm="3176">
        <f ca="1"/>
        <v>3201.4989999999998</v>
      </c>
      <c r="W459" s="31">
        <f t="shared" ca="1" si="45"/>
        <v>7.286287759238963E-2</v>
      </c>
      <c r="AA459" s="31"/>
      <c r="AE459" s="31"/>
    </row>
    <row r="460" spans="5:31" x14ac:dyDescent="0.35">
      <c r="E460" vm="1681">
        <f ca="1"/>
        <v>45516</v>
      </c>
      <c r="F460" vm="3177">
        <f ca="1"/>
        <v>24541.15</v>
      </c>
      <c r="G460" s="31">
        <f t="shared" ca="1" si="41"/>
        <v>7.1262952703396998E-3</v>
      </c>
      <c r="I460" vm="1719">
        <f ca="1"/>
        <v>45551</v>
      </c>
      <c r="J460" vm="3178">
        <f ca="1"/>
        <v>3309.15</v>
      </c>
      <c r="K460" s="31">
        <f t="shared" ca="1" si="42"/>
        <v>-1.4738064400875328E-2</v>
      </c>
      <c r="M460" vm="1719">
        <f ca="1"/>
        <v>45551</v>
      </c>
      <c r="N460" vm="3179">
        <f ca="1"/>
        <v>622.75</v>
      </c>
      <c r="O460" s="31">
        <f t="shared" ca="1" si="43"/>
        <v>6.427251546556878E-4</v>
      </c>
      <c r="Q460" vm="1719">
        <f ca="1"/>
        <v>45551</v>
      </c>
      <c r="R460" vm="3180">
        <f ca="1"/>
        <v>300.47629999999998</v>
      </c>
      <c r="S460" s="31">
        <f t="shared" ca="1" si="44"/>
        <v>-3.0959184200002765E-2</v>
      </c>
      <c r="U460" vm="1681">
        <f ca="1"/>
        <v>45516</v>
      </c>
      <c r="V460" vm="3181">
        <f ca="1"/>
        <v>3052.7022000000002</v>
      </c>
      <c r="W460" s="31">
        <f t="shared" ca="1" si="45"/>
        <v>-4.6477228323357211E-2</v>
      </c>
      <c r="AA460" s="31"/>
      <c r="AE460" s="31"/>
    </row>
    <row r="461" spans="5:31" x14ac:dyDescent="0.35">
      <c r="E461" vm="1689">
        <f ca="1"/>
        <v>45523</v>
      </c>
      <c r="F461" vm="3182">
        <f ca="1"/>
        <v>24823.15</v>
      </c>
      <c r="G461" s="31">
        <f t="shared" ca="1" si="41"/>
        <v>1.1490904052988471E-2</v>
      </c>
      <c r="I461" vm="1727">
        <f ca="1"/>
        <v>45558</v>
      </c>
      <c r="J461" vm="3183">
        <f ca="1"/>
        <v>3310.05</v>
      </c>
      <c r="K461" s="31">
        <f t="shared" ca="1" si="42"/>
        <v>2.7197316531446525E-4</v>
      </c>
      <c r="M461" vm="1727">
        <f ca="1"/>
        <v>45558</v>
      </c>
      <c r="N461" vm="3184">
        <f ca="1"/>
        <v>618.35</v>
      </c>
      <c r="O461" s="31">
        <f t="shared" ca="1" si="43"/>
        <v>-7.0654355680449532E-3</v>
      </c>
      <c r="Q461" vm="1727">
        <f ca="1"/>
        <v>45558</v>
      </c>
      <c r="R461" vm="3185">
        <f ca="1"/>
        <v>307.39010000000002</v>
      </c>
      <c r="S461" s="31">
        <f t="shared" ca="1" si="44"/>
        <v>2.3009468633632846E-2</v>
      </c>
      <c r="U461" vm="1689">
        <f ca="1"/>
        <v>45523</v>
      </c>
      <c r="V461" vm="3186">
        <f ca="1"/>
        <v>3131.5754999999999</v>
      </c>
      <c r="W461" s="31">
        <f t="shared" ca="1" si="45"/>
        <v>2.5837207441983701E-2</v>
      </c>
      <c r="AA461" s="31"/>
      <c r="AE461" s="31"/>
    </row>
    <row r="462" spans="5:31" x14ac:dyDescent="0.35">
      <c r="E462" vm="1696">
        <f ca="1"/>
        <v>45530</v>
      </c>
      <c r="F462" vm="1040">
        <f ca="1"/>
        <v>25235.9</v>
      </c>
      <c r="G462" s="31">
        <f t="shared" ca="1" si="41"/>
        <v>1.6627623810837822E-2</v>
      </c>
      <c r="I462" vm="1735">
        <f ca="1"/>
        <v>45565</v>
      </c>
      <c r="J462" vm="3187">
        <f ca="1"/>
        <v>3071.85</v>
      </c>
      <c r="K462" s="31">
        <f t="shared" ca="1" si="42"/>
        <v>-7.1962659174332755E-2</v>
      </c>
      <c r="M462" vm="1735">
        <f ca="1"/>
        <v>45565</v>
      </c>
      <c r="N462" vm="3188">
        <f ca="1"/>
        <v>577.1</v>
      </c>
      <c r="O462" s="31">
        <f t="shared" ca="1" si="43"/>
        <v>-6.6709792188889838E-2</v>
      </c>
      <c r="Q462" vm="1735">
        <f ca="1"/>
        <v>45565</v>
      </c>
      <c r="R462" vm="3189">
        <f ca="1"/>
        <v>290.52839999999998</v>
      </c>
      <c r="S462" s="31">
        <f t="shared" ca="1" si="44"/>
        <v>-5.4854401621913129E-2</v>
      </c>
      <c r="U462" vm="1696">
        <f ca="1"/>
        <v>45530</v>
      </c>
      <c r="V462" vm="3190">
        <f ca="1"/>
        <v>3316.8416000000002</v>
      </c>
      <c r="W462" s="31">
        <f t="shared" ca="1" si="45"/>
        <v>5.9160668487794776E-2</v>
      </c>
      <c r="AA462" s="31"/>
      <c r="AE462" s="31"/>
    </row>
    <row r="463" spans="5:31" x14ac:dyDescent="0.35">
      <c r="E463" vm="1703">
        <f ca="1"/>
        <v>45537</v>
      </c>
      <c r="F463" vm="3191">
        <f ca="1"/>
        <v>24852.15</v>
      </c>
      <c r="G463" s="31">
        <f t="shared" ca="1" si="41"/>
        <v>-1.5206511358818231E-2</v>
      </c>
      <c r="I463" vm="1742">
        <f ca="1"/>
        <v>45572</v>
      </c>
      <c r="J463" vm="3192">
        <f ca="1"/>
        <v>3038.25</v>
      </c>
      <c r="K463" s="31">
        <f t="shared" ca="1" si="42"/>
        <v>-1.0938034083695425E-2</v>
      </c>
      <c r="M463" vm="1742">
        <f ca="1"/>
        <v>45572</v>
      </c>
      <c r="N463" vm="3193">
        <f ca="1"/>
        <v>571.75</v>
      </c>
      <c r="O463" s="31">
        <f t="shared" ca="1" si="43"/>
        <v>-9.270490382949248E-3</v>
      </c>
      <c r="Q463" vm="1742">
        <f ca="1"/>
        <v>45572</v>
      </c>
      <c r="R463" vm="3194">
        <f ca="1"/>
        <v>287.44459999999998</v>
      </c>
      <c r="S463" s="31">
        <f t="shared" ca="1" si="44"/>
        <v>-1.0614452838345612E-2</v>
      </c>
      <c r="U463" vm="1703">
        <f ca="1"/>
        <v>45537</v>
      </c>
      <c r="V463" vm="3195">
        <f ca="1"/>
        <v>3608.9789999999998</v>
      </c>
      <c r="W463" s="31">
        <f t="shared" ca="1" si="45"/>
        <v>8.8076982633116918E-2</v>
      </c>
      <c r="AA463" s="31"/>
      <c r="AE463" s="31"/>
    </row>
    <row r="464" spans="5:31" x14ac:dyDescent="0.35">
      <c r="E464" vm="1711">
        <f ca="1"/>
        <v>45544</v>
      </c>
      <c r="F464" vm="3196">
        <f ca="1"/>
        <v>25356.5</v>
      </c>
      <c r="G464" s="31">
        <f t="shared" ca="1" si="41"/>
        <v>2.0294018827344829E-2</v>
      </c>
      <c r="I464" vm="1750">
        <f ca="1"/>
        <v>45579</v>
      </c>
      <c r="J464" vm="3197">
        <f ca="1"/>
        <v>2990.6</v>
      </c>
      <c r="K464" s="31">
        <f t="shared" ca="1" si="42"/>
        <v>-1.5683370361227689E-2</v>
      </c>
      <c r="M464" vm="1750">
        <f ca="1"/>
        <v>45579</v>
      </c>
      <c r="N464" vm="3198">
        <f ca="1"/>
        <v>556.54999999999995</v>
      </c>
      <c r="O464" s="31">
        <f t="shared" ca="1" si="43"/>
        <v>-2.6585045911674765E-2</v>
      </c>
      <c r="Q464" vm="1750">
        <f ca="1"/>
        <v>45579</v>
      </c>
      <c r="R464" vm="3199">
        <f ca="1"/>
        <v>285.25599999999997</v>
      </c>
      <c r="S464" s="31">
        <f t="shared" ca="1" si="44"/>
        <v>-7.6139889216914058E-3</v>
      </c>
      <c r="U464" vm="1711">
        <f ca="1"/>
        <v>45544</v>
      </c>
      <c r="V464" vm="3200">
        <f ca="1"/>
        <v>3532.5945000000002</v>
      </c>
      <c r="W464" s="31">
        <f t="shared" ca="1" si="45"/>
        <v>-2.1165127311630116E-2</v>
      </c>
      <c r="AA464" s="31"/>
      <c r="AE464" s="31"/>
    </row>
    <row r="465" spans="5:31" x14ac:dyDescent="0.35">
      <c r="E465" vm="1719">
        <f ca="1"/>
        <v>45551</v>
      </c>
      <c r="F465" vm="3201">
        <f ca="1"/>
        <v>25790.95</v>
      </c>
      <c r="G465" s="31">
        <f t="shared" ca="1" si="41"/>
        <v>1.7133673811448702E-2</v>
      </c>
      <c r="I465" vm="1758">
        <f ca="1"/>
        <v>45586</v>
      </c>
      <c r="J465" vm="3202">
        <f ca="1"/>
        <v>2959.35</v>
      </c>
      <c r="K465" s="31">
        <f t="shared" ca="1" si="42"/>
        <v>-1.0449408145522643E-2</v>
      </c>
      <c r="M465" vm="1758">
        <f ca="1"/>
        <v>45586</v>
      </c>
      <c r="N465" vm="3203">
        <f ca="1"/>
        <v>537.54999999999995</v>
      </c>
      <c r="O465" s="31">
        <f t="shared" ca="1" si="43"/>
        <v>-3.4138891384421832E-2</v>
      </c>
      <c r="Q465" vm="1758">
        <f ca="1"/>
        <v>45586</v>
      </c>
      <c r="R465" vm="3204">
        <f ca="1"/>
        <v>277.89460000000003</v>
      </c>
      <c r="S465" s="31">
        <f t="shared" ca="1" si="44"/>
        <v>-2.580629329444406E-2</v>
      </c>
      <c r="U465" vm="1719">
        <f ca="1"/>
        <v>45551</v>
      </c>
      <c r="V465" vm="3205">
        <f ca="1"/>
        <v>3548.3883000000001</v>
      </c>
      <c r="W465" s="31">
        <f t="shared" ca="1" si="45"/>
        <v>4.470878273744594E-3</v>
      </c>
      <c r="AA465" s="31"/>
      <c r="AE465" s="31"/>
    </row>
    <row r="466" spans="5:31" x14ac:dyDescent="0.35">
      <c r="E466" vm="1727">
        <f ca="1"/>
        <v>45558</v>
      </c>
      <c r="F466" vm="3206">
        <f ca="1"/>
        <v>26178.95</v>
      </c>
      <c r="G466" s="31">
        <f t="shared" ca="1" si="41"/>
        <v>1.5044036764834123E-2</v>
      </c>
      <c r="I466" vm="1766">
        <f ca="1"/>
        <v>45593</v>
      </c>
      <c r="J466" vm="3207">
        <f ca="1"/>
        <v>2940</v>
      </c>
      <c r="K466" s="31">
        <f t="shared" ca="1" si="42"/>
        <v>-6.5385980029397661E-3</v>
      </c>
      <c r="M466" vm="1766">
        <f ca="1"/>
        <v>45593</v>
      </c>
      <c r="N466" vm="3208">
        <f ca="1"/>
        <v>531.6</v>
      </c>
      <c r="O466" s="31">
        <f t="shared" ca="1" si="43"/>
        <v>-1.106873779183315E-2</v>
      </c>
      <c r="Q466" vm="1766">
        <f ca="1"/>
        <v>45593</v>
      </c>
      <c r="R466" vm="3209">
        <f ca="1"/>
        <v>285.7534</v>
      </c>
      <c r="S466" s="31">
        <f t="shared" ca="1" si="44"/>
        <v>2.8279786652925187E-2</v>
      </c>
      <c r="U466" vm="1727">
        <f ca="1"/>
        <v>45558</v>
      </c>
      <c r="V466" vm="3210">
        <f ca="1"/>
        <v>3620.944</v>
      </c>
      <c r="W466" s="31">
        <f t="shared" ca="1" si="45"/>
        <v>2.0447508520981206E-2</v>
      </c>
      <c r="AA466" s="31"/>
      <c r="AE466" s="31"/>
    </row>
    <row r="467" spans="5:31" x14ac:dyDescent="0.35">
      <c r="E467" vm="1735">
        <f ca="1"/>
        <v>45565</v>
      </c>
      <c r="F467" vm="3211">
        <f ca="1"/>
        <v>25014.6</v>
      </c>
      <c r="G467" s="31">
        <f t="shared" ca="1" si="41"/>
        <v>-4.4476573735768743E-2</v>
      </c>
      <c r="I467" vm="1773">
        <f ca="1"/>
        <v>45600</v>
      </c>
      <c r="J467" vm="3212">
        <f ca="1"/>
        <v>2769.25</v>
      </c>
      <c r="K467" s="31">
        <f t="shared" ca="1" si="42"/>
        <v>-5.8078231292516991E-2</v>
      </c>
      <c r="M467" vm="1773">
        <f ca="1"/>
        <v>45600</v>
      </c>
      <c r="N467" vm="3213">
        <f ca="1"/>
        <v>504.05</v>
      </c>
      <c r="O467" s="31">
        <f t="shared" ca="1" si="43"/>
        <v>-5.1824680210684759E-2</v>
      </c>
      <c r="Q467" vm="1773">
        <f ca="1"/>
        <v>45600</v>
      </c>
      <c r="R467" vm="3214">
        <f ca="1"/>
        <v>270.03570000000002</v>
      </c>
      <c r="S467" s="31">
        <f t="shared" ca="1" si="44"/>
        <v>-5.5004419894916334E-2</v>
      </c>
      <c r="U467" vm="1735">
        <f ca="1"/>
        <v>45565</v>
      </c>
      <c r="V467" vm="3215">
        <f ca="1"/>
        <v>3657.174</v>
      </c>
      <c r="W467" s="31">
        <f t="shared" ca="1" si="45"/>
        <v>1.0005678077319002E-2</v>
      </c>
      <c r="AA467" s="31"/>
      <c r="AE467" s="31"/>
    </row>
    <row r="468" spans="5:31" x14ac:dyDescent="0.35">
      <c r="E468" vm="1742">
        <f ca="1"/>
        <v>45572</v>
      </c>
      <c r="F468" vm="3216">
        <f ca="1"/>
        <v>24964.25</v>
      </c>
      <c r="G468" s="31">
        <f t="shared" ca="1" si="41"/>
        <v>-2.0128245104857889E-3</v>
      </c>
      <c r="I468" vm="1781">
        <f ca="1"/>
        <v>45607</v>
      </c>
      <c r="J468" vm="3217">
        <f ca="1"/>
        <v>2483.15</v>
      </c>
      <c r="K468" s="31">
        <f t="shared" ca="1" si="42"/>
        <v>-0.10331317143630947</v>
      </c>
      <c r="M468" vm="1781">
        <f ca="1"/>
        <v>45607</v>
      </c>
      <c r="N468" vm="3218">
        <f ca="1"/>
        <v>492.1</v>
      </c>
      <c r="O468" s="31">
        <f t="shared" ca="1" si="43"/>
        <v>-2.3707965479615067E-2</v>
      </c>
      <c r="Q468" vm="1781">
        <f ca="1"/>
        <v>45607</v>
      </c>
      <c r="R468" vm="3219">
        <f ca="1"/>
        <v>258.04849999999999</v>
      </c>
      <c r="S468" s="31">
        <f t="shared" ca="1" si="44"/>
        <v>-4.4391167538218257E-2</v>
      </c>
      <c r="U468" vm="1742">
        <f ca="1"/>
        <v>45572</v>
      </c>
      <c r="V468" vm="3220">
        <f ca="1"/>
        <v>3946.4398999999999</v>
      </c>
      <c r="W468" s="31">
        <f t="shared" ca="1" si="45"/>
        <v>7.9095470983879812E-2</v>
      </c>
      <c r="AA468" s="31"/>
      <c r="AE468" s="31"/>
    </row>
    <row r="469" spans="5:31" x14ac:dyDescent="0.35">
      <c r="E469" vm="1750">
        <f ca="1"/>
        <v>45579</v>
      </c>
      <c r="F469" vm="3221">
        <f ca="1"/>
        <v>24854.05</v>
      </c>
      <c r="G469" s="31">
        <f t="shared" ca="1" si="41"/>
        <v>-4.4143124668275524E-3</v>
      </c>
      <c r="I469" vm="1789">
        <f ca="1"/>
        <v>45614</v>
      </c>
      <c r="J469" vm="3222">
        <f ca="1"/>
        <v>2479</v>
      </c>
      <c r="K469" s="31">
        <f t="shared" ca="1" si="42"/>
        <v>-1.6712643215270884E-3</v>
      </c>
      <c r="M469" vm="1789">
        <f ca="1"/>
        <v>45614</v>
      </c>
      <c r="N469" vm="3223">
        <f ca="1"/>
        <v>475.65</v>
      </c>
      <c r="O469" s="31">
        <f t="shared" ca="1" si="43"/>
        <v>-3.3428165007112431E-2</v>
      </c>
      <c r="Q469" vm="1789">
        <f ca="1"/>
        <v>45614</v>
      </c>
      <c r="R469" vm="3224">
        <f ca="1"/>
        <v>264.21620000000001</v>
      </c>
      <c r="S469" s="31">
        <f t="shared" ca="1" si="44"/>
        <v>2.390132087572705E-2</v>
      </c>
      <c r="U469" vm="1750">
        <f ca="1"/>
        <v>45579</v>
      </c>
      <c r="V469" vm="3225">
        <f ca="1"/>
        <v>3743.4656</v>
      </c>
      <c r="W469" s="31">
        <f t="shared" ca="1" si="45"/>
        <v>-5.1432254169130998E-2</v>
      </c>
      <c r="AA469" s="31"/>
      <c r="AE469" s="31"/>
    </row>
    <row r="470" spans="5:31" x14ac:dyDescent="0.35">
      <c r="E470" vm="1758">
        <f ca="1"/>
        <v>45586</v>
      </c>
      <c r="F470" vm="3226">
        <f ca="1"/>
        <v>24180.799999999999</v>
      </c>
      <c r="G470" s="31">
        <f t="shared" ca="1" si="41"/>
        <v>-2.7088140564616281E-2</v>
      </c>
      <c r="I470" vm="1797">
        <f ca="1"/>
        <v>45621</v>
      </c>
      <c r="J470" vm="3227">
        <f ca="1"/>
        <v>2479.9499999999998</v>
      </c>
      <c r="K470" s="31">
        <f t="shared" ca="1" si="42"/>
        <v>3.8321903993532302E-4</v>
      </c>
      <c r="M470" vm="1797">
        <f ca="1"/>
        <v>45621</v>
      </c>
      <c r="N470" vm="3228">
        <f ca="1"/>
        <v>493.85</v>
      </c>
      <c r="O470" s="31">
        <f t="shared" ca="1" si="43"/>
        <v>3.8263428991905934E-2</v>
      </c>
      <c r="Q470" vm="1797">
        <f ca="1"/>
        <v>45621</v>
      </c>
      <c r="R470" vm="3229">
        <f ca="1"/>
        <v>279.28730000000002</v>
      </c>
      <c r="S470" s="31">
        <f t="shared" ca="1" si="44"/>
        <v>5.7040787052421438E-2</v>
      </c>
      <c r="U470" vm="1758">
        <f ca="1"/>
        <v>45586</v>
      </c>
      <c r="V470" vm="3230">
        <f ca="1"/>
        <v>3553.7964000000002</v>
      </c>
      <c r="W470" s="31">
        <f t="shared" ca="1" si="45"/>
        <v>-5.0666740466374205E-2</v>
      </c>
      <c r="AA470" s="31"/>
      <c r="AE470" s="31"/>
    </row>
    <row r="471" spans="5:31" x14ac:dyDescent="0.35">
      <c r="E471" vm="1766">
        <f ca="1"/>
        <v>45593</v>
      </c>
      <c r="F471" vm="3231">
        <f ca="1"/>
        <v>24304.35</v>
      </c>
      <c r="G471" s="31">
        <f t="shared" ca="1" si="41"/>
        <v>5.1094256600276999E-3</v>
      </c>
      <c r="I471" vm="1805">
        <f ca="1"/>
        <v>45628</v>
      </c>
      <c r="J471" vm="3232">
        <f ca="1"/>
        <v>2429.6</v>
      </c>
      <c r="K471" s="31">
        <f t="shared" ca="1" si="42"/>
        <v>-2.0302828686062147E-2</v>
      </c>
      <c r="M471" vm="1805">
        <f ca="1"/>
        <v>45628</v>
      </c>
      <c r="N471" vm="3233">
        <f ca="1"/>
        <v>480.6</v>
      </c>
      <c r="O471" s="31">
        <f t="shared" ca="1" si="43"/>
        <v>-2.6830009112078557E-2</v>
      </c>
      <c r="Q471" vm="1805">
        <f ca="1"/>
        <v>45628</v>
      </c>
      <c r="R471" vm="3131">
        <f ca="1"/>
        <v>276.70080000000002</v>
      </c>
      <c r="S471" s="31">
        <f t="shared" ca="1" si="44"/>
        <v>-9.2610727376433166E-3</v>
      </c>
      <c r="U471" vm="1766">
        <f ca="1"/>
        <v>45593</v>
      </c>
      <c r="V471" vm="3234">
        <f ca="1"/>
        <v>4325.1081999999997</v>
      </c>
      <c r="W471" s="31">
        <f t="shared" ca="1" si="45"/>
        <v>0.21703882642235772</v>
      </c>
      <c r="AA471" s="31"/>
      <c r="AE471" s="31"/>
    </row>
    <row r="472" spans="5:31" x14ac:dyDescent="0.35">
      <c r="E472" vm="1773">
        <f ca="1"/>
        <v>45600</v>
      </c>
      <c r="F472" vm="3235">
        <f ca="1"/>
        <v>24148.2</v>
      </c>
      <c r="G472" s="31">
        <f t="shared" ca="1" si="41"/>
        <v>-6.4247758117372822E-3</v>
      </c>
      <c r="I472" vm="1813">
        <f ca="1"/>
        <v>45635</v>
      </c>
      <c r="J472" vm="3236">
        <f ca="1"/>
        <v>2407.0500000000002</v>
      </c>
      <c r="K472" s="31">
        <f t="shared" ca="1" si="42"/>
        <v>-9.28136318735584E-3</v>
      </c>
      <c r="M472" vm="1813">
        <f ca="1"/>
        <v>45635</v>
      </c>
      <c r="N472" vm="3237">
        <f ca="1"/>
        <v>475.1</v>
      </c>
      <c r="O472" s="31">
        <f t="shared" ca="1" si="43"/>
        <v>-1.1444028297960873E-2</v>
      </c>
      <c r="Q472" vm="1813">
        <f ca="1"/>
        <v>45635</v>
      </c>
      <c r="R472" vm="3238">
        <f ca="1"/>
        <v>261.3313</v>
      </c>
      <c r="S472" s="31">
        <f t="shared" ca="1" si="44"/>
        <v>-5.5545556789138306E-2</v>
      </c>
      <c r="U472" vm="1773">
        <f ca="1"/>
        <v>45600</v>
      </c>
      <c r="V472" vm="3239">
        <f ca="1"/>
        <v>3916.8145</v>
      </c>
      <c r="W472" s="31">
        <f t="shared" ca="1" si="45"/>
        <v>-9.4400805972900237E-2</v>
      </c>
      <c r="AA472" s="31"/>
      <c r="AE472" s="31"/>
    </row>
    <row r="473" spans="5:31" x14ac:dyDescent="0.35">
      <c r="E473" vm="1781">
        <f ca="1"/>
        <v>45607</v>
      </c>
      <c r="F473" vm="3240">
        <f ca="1"/>
        <v>23532.7</v>
      </c>
      <c r="G473" s="31">
        <f t="shared" ca="1" si="41"/>
        <v>-2.5488442202731498E-2</v>
      </c>
      <c r="I473" vm="1821">
        <f ca="1"/>
        <v>45642</v>
      </c>
      <c r="J473" vm="3241">
        <f ca="1"/>
        <v>2283.0500000000002</v>
      </c>
      <c r="K473" s="31">
        <f t="shared" ca="1" si="42"/>
        <v>-5.1515340354375661E-2</v>
      </c>
      <c r="M473" vm="1821">
        <f ca="1"/>
        <v>45642</v>
      </c>
      <c r="N473" vm="3242">
        <f ca="1"/>
        <v>444.8</v>
      </c>
      <c r="O473" s="31">
        <f t="shared" ca="1" si="43"/>
        <v>-6.3776047147968917E-2</v>
      </c>
      <c r="Q473" vm="1821">
        <f ca="1"/>
        <v>45642</v>
      </c>
      <c r="R473" vm="3243">
        <f ca="1"/>
        <v>260.98320000000001</v>
      </c>
      <c r="S473" s="31">
        <f t="shared" ca="1" si="44"/>
        <v>-1.332025670097603E-3</v>
      </c>
      <c r="U473" vm="1781">
        <f ca="1"/>
        <v>45607</v>
      </c>
      <c r="V473" vm="3244">
        <f ca="1"/>
        <v>3490.2384000000002</v>
      </c>
      <c r="W473" s="31">
        <f t="shared" ca="1" si="45"/>
        <v>-0.10890893607547658</v>
      </c>
      <c r="AA473" s="31"/>
      <c r="AE473" s="31"/>
    </row>
    <row r="474" spans="5:31" x14ac:dyDescent="0.35">
      <c r="E474" vm="1789">
        <f ca="1"/>
        <v>45614</v>
      </c>
      <c r="F474" vm="3245">
        <f ca="1"/>
        <v>23907.25</v>
      </c>
      <c r="G474" s="31">
        <f t="shared" ca="1" si="41"/>
        <v>1.5916150717937061E-2</v>
      </c>
      <c r="I474" vm="1829">
        <f ca="1"/>
        <v>45649</v>
      </c>
      <c r="J474" vm="3246">
        <f ca="1"/>
        <v>2270.9</v>
      </c>
      <c r="K474" s="31">
        <f t="shared" ca="1" si="42"/>
        <v>-5.3218282560609786E-3</v>
      </c>
      <c r="M474" vm="1829">
        <f ca="1"/>
        <v>45649</v>
      </c>
      <c r="N474" vm="3247">
        <f ca="1"/>
        <v>442.4</v>
      </c>
      <c r="O474" s="31">
        <f t="shared" ca="1" si="43"/>
        <v>-5.3956834532374875E-3</v>
      </c>
      <c r="Q474" vm="1829">
        <f ca="1"/>
        <v>45649</v>
      </c>
      <c r="R474" vm="3248">
        <f ca="1"/>
        <v>259.83909999999997</v>
      </c>
      <c r="S474" s="31">
        <f t="shared" ca="1" si="44"/>
        <v>-4.3838070803026152E-3</v>
      </c>
      <c r="U474" vm="1789">
        <f ca="1"/>
        <v>45614</v>
      </c>
      <c r="V474" vm="3249">
        <f ca="1"/>
        <v>3483.2507999999998</v>
      </c>
      <c r="W474" s="31">
        <f t="shared" ca="1" si="45"/>
        <v>-2.002040892106538E-3</v>
      </c>
      <c r="AA474" s="31"/>
      <c r="AE474" s="31"/>
    </row>
    <row r="475" spans="5:31" x14ac:dyDescent="0.35">
      <c r="E475" vm="1797">
        <f ca="1"/>
        <v>45621</v>
      </c>
      <c r="F475" vm="1070">
        <f ca="1"/>
        <v>24131.1</v>
      </c>
      <c r="G475" s="31">
        <f t="shared" ca="1" si="41"/>
        <v>9.3632684645870157E-3</v>
      </c>
      <c r="I475" vm="1837">
        <f ca="1"/>
        <v>45656</v>
      </c>
      <c r="J475" vm="3250">
        <f ca="1"/>
        <v>2334.25</v>
      </c>
      <c r="K475" s="31">
        <f t="shared" ca="1" si="42"/>
        <v>2.7896428728697797E-2</v>
      </c>
      <c r="M475" vm="1837">
        <f ca="1"/>
        <v>45656</v>
      </c>
      <c r="N475" vm="3251">
        <f ca="1"/>
        <v>457.75</v>
      </c>
      <c r="O475" s="31">
        <f t="shared" ca="1" si="43"/>
        <v>3.4697106690777524E-2</v>
      </c>
      <c r="Q475" vm="1837">
        <f ca="1"/>
        <v>45656</v>
      </c>
      <c r="R475" vm="3252">
        <f ca="1"/>
        <v>260.43599999999998</v>
      </c>
      <c r="S475" s="31">
        <f t="shared" ca="1" si="44"/>
        <v>2.297190838484342E-3</v>
      </c>
      <c r="U475" vm="1797">
        <f ca="1"/>
        <v>45621</v>
      </c>
      <c r="V475" vm="3253">
        <f ca="1"/>
        <v>3548.5318000000002</v>
      </c>
      <c r="W475" s="31">
        <f t="shared" ca="1" si="45"/>
        <v>1.874140099242938E-2</v>
      </c>
      <c r="AA475" s="31"/>
      <c r="AE475" s="31"/>
    </row>
    <row r="476" spans="5:31" x14ac:dyDescent="0.35">
      <c r="E476" vm="1805">
        <f ca="1"/>
        <v>45628</v>
      </c>
      <c r="F476" vm="3254">
        <f ca="1"/>
        <v>24677.8</v>
      </c>
      <c r="G476" s="31">
        <f t="shared" ca="1" si="41"/>
        <v>2.2655411481449228E-2</v>
      </c>
      <c r="I476" vm="1845">
        <f ca="1"/>
        <v>45663</v>
      </c>
      <c r="J476" vm="3255">
        <f ca="1"/>
        <v>2319.6999999999998</v>
      </c>
      <c r="K476" s="31">
        <f t="shared" ca="1" si="42"/>
        <v>-6.2332655028382034E-3</v>
      </c>
      <c r="M476" vm="1845">
        <f ca="1"/>
        <v>45663</v>
      </c>
      <c r="N476" vm="3256">
        <f ca="1"/>
        <v>460.3</v>
      </c>
      <c r="O476" s="31">
        <f t="shared" ca="1" si="43"/>
        <v>5.5707263790278905E-3</v>
      </c>
      <c r="Q476" vm="1845">
        <f ca="1"/>
        <v>45663</v>
      </c>
      <c r="R476" vm="3257">
        <f ca="1"/>
        <v>252.37819999999999</v>
      </c>
      <c r="S476" s="31">
        <f t="shared" ca="1" si="44"/>
        <v>-3.0939655040009728E-2</v>
      </c>
      <c r="U476" vm="1805">
        <f ca="1"/>
        <v>45628</v>
      </c>
      <c r="V476" vm="3258">
        <f ca="1"/>
        <v>3517.2793000000001</v>
      </c>
      <c r="W476" s="31">
        <f t="shared" ca="1" si="45"/>
        <v>-8.8071635711423069E-3</v>
      </c>
      <c r="AA476" s="31"/>
      <c r="AE476" s="31"/>
    </row>
    <row r="477" spans="5:31" x14ac:dyDescent="0.35">
      <c r="E477" vm="1813">
        <f ca="1"/>
        <v>45635</v>
      </c>
      <c r="F477" vm="3259">
        <f ca="1"/>
        <v>24768.3</v>
      </c>
      <c r="G477" s="31">
        <f t="shared" ca="1" si="41"/>
        <v>3.6672636944945491E-3</v>
      </c>
      <c r="I477" vm="1853">
        <f ca="1"/>
        <v>45670</v>
      </c>
      <c r="J477" vm="3260">
        <f ca="1"/>
        <v>2259.6999999999998</v>
      </c>
      <c r="K477" s="31">
        <f t="shared" ca="1" si="42"/>
        <v>-2.5865413631072975E-2</v>
      </c>
      <c r="M477" vm="1853">
        <f ca="1"/>
        <v>45670</v>
      </c>
      <c r="N477" vm="3261">
        <f ca="1"/>
        <v>468.5</v>
      </c>
      <c r="O477" s="31">
        <f t="shared" ca="1" si="43"/>
        <v>1.7814468824679519E-2</v>
      </c>
      <c r="Q477" vm="1853">
        <f ca="1"/>
        <v>45670</v>
      </c>
      <c r="R477" vm="3262">
        <f ca="1"/>
        <v>242.87799999999999</v>
      </c>
      <c r="S477" s="31">
        <f t="shared" ca="1" si="44"/>
        <v>-3.7642712405429601E-2</v>
      </c>
      <c r="U477" vm="1813">
        <f ca="1"/>
        <v>45635</v>
      </c>
      <c r="V477" vm="3263">
        <f ca="1"/>
        <v>3396.2892000000002</v>
      </c>
      <c r="W477" s="31">
        <f t="shared" ca="1" si="45"/>
        <v>-3.4398775212420518E-2</v>
      </c>
      <c r="AA477" s="31"/>
      <c r="AE477" s="31"/>
    </row>
    <row r="478" spans="5:31" x14ac:dyDescent="0.35">
      <c r="E478" vm="1821">
        <f ca="1"/>
        <v>45642</v>
      </c>
      <c r="F478" vm="3264">
        <f ca="1"/>
        <v>23587.5</v>
      </c>
      <c r="G478" s="31">
        <f t="shared" ca="1" si="41"/>
        <v>-4.7673841159869612E-2</v>
      </c>
      <c r="I478" vm="1861">
        <f ca="1"/>
        <v>45677</v>
      </c>
      <c r="J478" vm="3265">
        <f ca="1"/>
        <v>2261.8000000000002</v>
      </c>
      <c r="K478" s="31">
        <f t="shared" ca="1" si="42"/>
        <v>9.293269018013639E-4</v>
      </c>
      <c r="M478" vm="1861">
        <f ca="1"/>
        <v>45677</v>
      </c>
      <c r="N478" vm="3266">
        <f ca="1"/>
        <v>480.05</v>
      </c>
      <c r="O478" s="31">
        <f t="shared" ca="1" si="43"/>
        <v>2.4653148345784359E-2</v>
      </c>
      <c r="Q478" vm="1861">
        <f ca="1"/>
        <v>45677</v>
      </c>
      <c r="R478" vm="3267">
        <f ca="1"/>
        <v>240.88839999999999</v>
      </c>
      <c r="S478" s="31">
        <f t="shared" ca="1" si="44"/>
        <v>-8.1917670600054615E-3</v>
      </c>
      <c r="U478" vm="1821">
        <f ca="1"/>
        <v>45642</v>
      </c>
      <c r="V478" vm="3268">
        <f ca="1"/>
        <v>3439.4110000000001</v>
      </c>
      <c r="W478" s="31">
        <f t="shared" ca="1" si="45"/>
        <v>1.2696739724049388E-2</v>
      </c>
      <c r="AA478" s="31"/>
      <c r="AE478" s="31"/>
    </row>
    <row r="479" spans="5:31" x14ac:dyDescent="0.35">
      <c r="E479" vm="1829">
        <f ca="1"/>
        <v>45649</v>
      </c>
      <c r="F479" vm="3269">
        <f ca="1"/>
        <v>23813.4</v>
      </c>
      <c r="G479" s="31">
        <f t="shared" ca="1" si="41"/>
        <v>9.5771065182830295E-3</v>
      </c>
      <c r="I479" vm="1869">
        <f ca="1"/>
        <v>45684</v>
      </c>
      <c r="J479" vm="3270">
        <f ca="1"/>
        <v>2350.8000000000002</v>
      </c>
      <c r="K479" s="31">
        <f t="shared" ca="1" si="42"/>
        <v>3.934919090989486E-2</v>
      </c>
      <c r="M479" vm="1869">
        <f ca="1"/>
        <v>45684</v>
      </c>
      <c r="N479" vm="3271">
        <f ca="1"/>
        <v>491.85</v>
      </c>
      <c r="O479" s="31">
        <f t="shared" ca="1" si="43"/>
        <v>2.458077283616289E-2</v>
      </c>
      <c r="Q479" vm="1869">
        <f ca="1"/>
        <v>45684</v>
      </c>
      <c r="R479" vm="3272">
        <f ca="1"/>
        <v>238.84909999999999</v>
      </c>
      <c r="S479" s="31">
        <f t="shared" ca="1" si="44"/>
        <v>-8.4657459636910959E-3</v>
      </c>
      <c r="U479" vm="1829">
        <f ca="1"/>
        <v>45649</v>
      </c>
      <c r="V479" vm="3273">
        <f ca="1"/>
        <v>3263.1426999999999</v>
      </c>
      <c r="W479" s="31">
        <f t="shared" ca="1" si="45"/>
        <v>-5.1249559881037854E-2</v>
      </c>
      <c r="AA479" s="31"/>
      <c r="AE479" s="31"/>
    </row>
    <row r="480" spans="5:31" x14ac:dyDescent="0.35">
      <c r="E480" vm="1837">
        <f ca="1"/>
        <v>45656</v>
      </c>
      <c r="F480" vm="3274">
        <f ca="1"/>
        <v>24004.75</v>
      </c>
      <c r="G480" s="31">
        <f t="shared" ca="1" si="41"/>
        <v>8.035391838208783E-3</v>
      </c>
      <c r="I480" vm="1876">
        <f ca="1"/>
        <v>45691</v>
      </c>
      <c r="J480" vm="3275">
        <f ca="1"/>
        <v>2272.4</v>
      </c>
      <c r="K480" s="31">
        <f t="shared" ca="1" si="42"/>
        <v>-3.3350348817423936E-2</v>
      </c>
      <c r="M480" vm="1876">
        <f ca="1"/>
        <v>45691</v>
      </c>
      <c r="N480" vm="3276">
        <f ca="1"/>
        <v>479.15</v>
      </c>
      <c r="O480" s="31">
        <f t="shared" ca="1" si="43"/>
        <v>-2.5820880349700204E-2</v>
      </c>
      <c r="Q480" vm="1876">
        <f ca="1"/>
        <v>45691</v>
      </c>
      <c r="R480" vm="3277">
        <f ca="1"/>
        <v>247.05609999999999</v>
      </c>
      <c r="S480" s="31">
        <f t="shared" ca="1" si="44"/>
        <v>3.4360606759665346E-2</v>
      </c>
      <c r="U480" vm="1837">
        <f ca="1"/>
        <v>45656</v>
      </c>
      <c r="V480" vm="3278">
        <f ca="1"/>
        <v>3350.2478999999998</v>
      </c>
      <c r="W480" s="31">
        <f t="shared" ca="1" si="45"/>
        <v>2.6693653329963096E-2</v>
      </c>
      <c r="AA480" s="31"/>
      <c r="AE480" s="31"/>
    </row>
    <row r="481" spans="5:31" x14ac:dyDescent="0.35">
      <c r="E481" vm="1845">
        <f ca="1"/>
        <v>45663</v>
      </c>
      <c r="F481" vm="3279">
        <f ca="1"/>
        <v>23431.5</v>
      </c>
      <c r="G481" s="31">
        <f t="shared" ca="1" si="41"/>
        <v>-2.3880690280048689E-2</v>
      </c>
      <c r="I481" vm="1884">
        <f ca="1"/>
        <v>45698</v>
      </c>
      <c r="J481" vm="3280">
        <f ca="1"/>
        <v>2230.85</v>
      </c>
      <c r="K481" s="31">
        <f t="shared" ca="1" si="42"/>
        <v>-1.8284632987150218E-2</v>
      </c>
      <c r="M481" vm="1884">
        <f ca="1"/>
        <v>45698</v>
      </c>
      <c r="N481" vm="3281">
        <f ca="1"/>
        <v>477.8</v>
      </c>
      <c r="O481" s="31">
        <f t="shared" ca="1" si="43"/>
        <v>-2.8174893039757398E-3</v>
      </c>
      <c r="Q481" vm="1884">
        <f ca="1"/>
        <v>45698</v>
      </c>
      <c r="R481" vm="3282">
        <f ca="1"/>
        <v>230.39340000000001</v>
      </c>
      <c r="S481" s="31">
        <f t="shared" ca="1" si="44"/>
        <v>-6.7445005405654679E-2</v>
      </c>
      <c r="U481" vm="1845">
        <f ca="1"/>
        <v>45663</v>
      </c>
      <c r="V481" vm="3283">
        <f ca="1"/>
        <v>3575.4769999999999</v>
      </c>
      <c r="W481" s="31">
        <f t="shared" ca="1" si="45"/>
        <v>6.7227592322347318E-2</v>
      </c>
      <c r="AA481" s="31"/>
      <c r="AE481" s="31"/>
    </row>
    <row r="482" spans="5:31" x14ac:dyDescent="0.35">
      <c r="E482" vm="1853">
        <f ca="1"/>
        <v>45670</v>
      </c>
      <c r="F482" vm="3284">
        <f ca="1"/>
        <v>23203.200000000001</v>
      </c>
      <c r="G482" s="31">
        <f t="shared" ca="1" si="41"/>
        <v>-9.7432942833365344E-3</v>
      </c>
      <c r="I482" vm="1892">
        <f ca="1"/>
        <v>45705</v>
      </c>
      <c r="J482" vm="3285">
        <f ca="1"/>
        <v>2257.1999999999998</v>
      </c>
      <c r="K482" s="31">
        <f t="shared" ca="1" si="42"/>
        <v>1.1811641302642339E-2</v>
      </c>
      <c r="M482" vm="1892">
        <f ca="1"/>
        <v>45705</v>
      </c>
      <c r="N482" vm="3286">
        <f ca="1"/>
        <v>491.15</v>
      </c>
      <c r="O482" s="31">
        <f t="shared" ca="1" si="43"/>
        <v>2.7940560904143874E-2</v>
      </c>
      <c r="Q482" vm="1892">
        <f ca="1"/>
        <v>45705</v>
      </c>
      <c r="R482" vm="3287">
        <f ca="1"/>
        <v>240.68940000000001</v>
      </c>
      <c r="S482" s="31">
        <f t="shared" ca="1" si="44"/>
        <v>4.4688780147347895E-2</v>
      </c>
      <c r="U482" vm="1853">
        <f ca="1"/>
        <v>45670</v>
      </c>
      <c r="V482" vm="3288">
        <f ca="1"/>
        <v>3676.2701999999999</v>
      </c>
      <c r="W482" s="31">
        <f t="shared" ca="1" si="45"/>
        <v>2.8190140784012829E-2</v>
      </c>
      <c r="AA482" s="31"/>
      <c r="AE482" s="31"/>
    </row>
    <row r="483" spans="5:31" x14ac:dyDescent="0.35">
      <c r="E483" vm="1861">
        <f ca="1"/>
        <v>45677</v>
      </c>
      <c r="F483" vm="3289">
        <f ca="1"/>
        <v>23092.2</v>
      </c>
      <c r="G483" s="31">
        <f t="shared" ca="1" si="41"/>
        <v>-4.7838229209764549E-3</v>
      </c>
      <c r="I483" vm="1900">
        <f ca="1"/>
        <v>45712</v>
      </c>
      <c r="J483" vm="3290">
        <f ca="1"/>
        <v>2179.9499999999998</v>
      </c>
      <c r="K483" s="31">
        <f t="shared" ca="1" si="42"/>
        <v>-3.4223817118553934E-2</v>
      </c>
      <c r="M483" vm="1900">
        <f ca="1"/>
        <v>45712</v>
      </c>
      <c r="N483" vm="3291">
        <f ca="1"/>
        <v>488.4</v>
      </c>
      <c r="O483" s="31">
        <f t="shared" ca="1" si="43"/>
        <v>-5.5991041433370858E-3</v>
      </c>
      <c r="Q483" vm="1900">
        <f ca="1"/>
        <v>45712</v>
      </c>
      <c r="R483" vm="3292">
        <f ca="1"/>
        <v>225.4692</v>
      </c>
      <c r="S483" s="31">
        <f t="shared" ca="1" si="44"/>
        <v>-6.3235855006493868E-2</v>
      </c>
      <c r="U483" vm="1861">
        <f ca="1"/>
        <v>45677</v>
      </c>
      <c r="V483" vm="3293">
        <f ca="1"/>
        <v>3687.5650999999998</v>
      </c>
      <c r="W483" s="31">
        <f t="shared" ca="1" si="45"/>
        <v>3.0723802619294638E-3</v>
      </c>
      <c r="AA483" s="31"/>
      <c r="AE483" s="31"/>
    </row>
    <row r="484" spans="5:31" x14ac:dyDescent="0.35">
      <c r="E484" vm="1869">
        <f ca="1"/>
        <v>45684</v>
      </c>
      <c r="F484" vm="3294">
        <f ca="1"/>
        <v>23482.15</v>
      </c>
      <c r="G484" s="31">
        <f t="shared" ca="1" si="41"/>
        <v>1.6886654368141629E-2</v>
      </c>
      <c r="I484" vm="1908">
        <f ca="1"/>
        <v>45719</v>
      </c>
      <c r="J484" vm="3295">
        <f ca="1"/>
        <v>2269.0500000000002</v>
      </c>
      <c r="K484" s="31">
        <f t="shared" ca="1" si="42"/>
        <v>4.0872497075621128E-2</v>
      </c>
      <c r="M484" vm="1908">
        <f ca="1"/>
        <v>45719</v>
      </c>
      <c r="N484" vm="3296">
        <f ca="1"/>
        <v>509.15</v>
      </c>
      <c r="O484" s="31">
        <f t="shared" ca="1" si="43"/>
        <v>4.2485667485667511E-2</v>
      </c>
      <c r="Q484" vm="1908">
        <f ca="1"/>
        <v>45719</v>
      </c>
      <c r="R484" vm="3297">
        <f ca="1"/>
        <v>234.72069999999999</v>
      </c>
      <c r="S484" s="31">
        <f t="shared" ca="1" si="44"/>
        <v>4.1032211938482055E-2</v>
      </c>
      <c r="U484" vm="1869">
        <f ca="1"/>
        <v>45684</v>
      </c>
      <c r="V484" vm="3298">
        <f ca="1"/>
        <v>3634.3926999999999</v>
      </c>
      <c r="W484" s="31">
        <f t="shared" ca="1" si="45"/>
        <v>-1.4419379335160687E-2</v>
      </c>
      <c r="AA484" s="31"/>
      <c r="AE484" s="31"/>
    </row>
    <row r="485" spans="5:31" x14ac:dyDescent="0.35">
      <c r="E485" vm="1876">
        <f ca="1"/>
        <v>45691</v>
      </c>
      <c r="F485" vm="3299">
        <f ca="1"/>
        <v>23559.95</v>
      </c>
      <c r="G485" s="31">
        <f t="shared" ca="1" si="41"/>
        <v>3.3131548857323612E-3</v>
      </c>
      <c r="I485" vm="1916">
        <f ca="1"/>
        <v>45726</v>
      </c>
      <c r="J485" vm="3300">
        <f ca="1"/>
        <v>2230.9499999999998</v>
      </c>
      <c r="K485" s="31">
        <f t="shared" ca="1" si="42"/>
        <v>-1.6791168110002141E-2</v>
      </c>
      <c r="M485" vm="1916">
        <f ca="1"/>
        <v>45726</v>
      </c>
      <c r="N485" vm="3301">
        <f ca="1"/>
        <v>487.85</v>
      </c>
      <c r="O485" s="31">
        <f t="shared" ca="1" si="43"/>
        <v>-4.1834429932239958E-2</v>
      </c>
      <c r="Q485" vm="1916">
        <f ca="1"/>
        <v>45726</v>
      </c>
      <c r="R485" vm="3302">
        <f ca="1"/>
        <v>223.28059999999999</v>
      </c>
      <c r="S485" s="31">
        <f t="shared" ca="1" si="44"/>
        <v>-4.8739203657794161E-2</v>
      </c>
      <c r="U485" vm="1876">
        <f ca="1"/>
        <v>45691</v>
      </c>
      <c r="V485" vm="3303">
        <f ca="1"/>
        <v>3465.2076000000002</v>
      </c>
      <c r="W485" s="31">
        <f t="shared" ca="1" si="45"/>
        <v>-4.6551133563524805E-2</v>
      </c>
      <c r="AA485" s="31"/>
      <c r="AE485" s="31"/>
    </row>
    <row r="486" spans="5:31" x14ac:dyDescent="0.35">
      <c r="E486" vm="1884">
        <f ca="1"/>
        <v>45698</v>
      </c>
      <c r="F486" vm="3304">
        <f ca="1"/>
        <v>22929.25</v>
      </c>
      <c r="G486" s="31">
        <f t="shared" ca="1" si="41"/>
        <v>-2.6770005878620329E-2</v>
      </c>
      <c r="I486" vm="1923">
        <f ca="1"/>
        <v>45733</v>
      </c>
      <c r="J486" vm="3305">
        <f ca="1"/>
        <v>2300.25</v>
      </c>
      <c r="K486" s="31">
        <f t="shared" ca="1" si="42"/>
        <v>3.1063000067236057E-2</v>
      </c>
      <c r="M486" vm="1923">
        <f ca="1"/>
        <v>45733</v>
      </c>
      <c r="N486" vm="3306">
        <f ca="1"/>
        <v>500.05</v>
      </c>
      <c r="O486" s="31">
        <f t="shared" ca="1" si="43"/>
        <v>2.5007686788971917E-2</v>
      </c>
      <c r="Q486" vm="1923">
        <f ca="1"/>
        <v>45733</v>
      </c>
      <c r="R486" vm="3307">
        <f ca="1"/>
        <v>244.32040000000001</v>
      </c>
      <c r="S486" s="31">
        <f t="shared" ca="1" si="44"/>
        <v>9.4230309305868953E-2</v>
      </c>
      <c r="U486" vm="1884">
        <f ca="1"/>
        <v>45698</v>
      </c>
      <c r="V486" vm="3308">
        <f ca="1"/>
        <v>3110.3256999999999</v>
      </c>
      <c r="W486" s="31">
        <f t="shared" ca="1" si="45"/>
        <v>-0.1024128828529639</v>
      </c>
      <c r="AA486" s="31"/>
      <c r="AE486" s="31"/>
    </row>
    <row r="487" spans="5:31" x14ac:dyDescent="0.35">
      <c r="E487" vm="1892">
        <f ca="1"/>
        <v>45705</v>
      </c>
      <c r="F487" vm="3309">
        <f ca="1"/>
        <v>22795.9</v>
      </c>
      <c r="G487" s="31">
        <f t="shared" ca="1" si="41"/>
        <v>-5.8157157342695331E-3</v>
      </c>
      <c r="I487" vm="1931">
        <f ca="1"/>
        <v>45740</v>
      </c>
      <c r="J487" vm="3310">
        <f ca="1"/>
        <v>2337.6999999999998</v>
      </c>
      <c r="K487" s="31">
        <f t="shared" ca="1" si="42"/>
        <v>1.6280839039234829E-2</v>
      </c>
      <c r="M487" vm="1931">
        <f ca="1"/>
        <v>45740</v>
      </c>
      <c r="N487" vm="3311">
        <f ca="1"/>
        <v>499.8</v>
      </c>
      <c r="O487" s="31">
        <f t="shared" ca="1" si="43"/>
        <v>-4.9995000499947206E-4</v>
      </c>
      <c r="Q487" vm="1931">
        <f ca="1"/>
        <v>45740</v>
      </c>
      <c r="R487" vm="3312">
        <f ca="1"/>
        <v>231.38820000000001</v>
      </c>
      <c r="S487" s="31">
        <f t="shared" ca="1" si="44"/>
        <v>-5.2931314781737404E-2</v>
      </c>
      <c r="U487" vm="1892">
        <f ca="1"/>
        <v>45705</v>
      </c>
      <c r="V487" vm="3313">
        <f ca="1"/>
        <v>3117.6482999999998</v>
      </c>
      <c r="W487" s="31">
        <f t="shared" ca="1" si="45"/>
        <v>2.3542872053559094E-3</v>
      </c>
      <c r="AA487" s="31"/>
      <c r="AE487" s="31"/>
    </row>
    <row r="488" spans="5:31" x14ac:dyDescent="0.35">
      <c r="E488" vm="1900">
        <f ca="1"/>
        <v>45712</v>
      </c>
      <c r="F488" vm="1099">
        <f ca="1"/>
        <v>22124.7</v>
      </c>
      <c r="G488" s="31">
        <f t="shared" ca="1" si="41"/>
        <v>-2.9443891226053842E-2</v>
      </c>
      <c r="I488" vm="1119">
        <f ca="1"/>
        <v>45748</v>
      </c>
      <c r="J488" vm="3314">
        <f ca="1"/>
        <v>2355.0500000000002</v>
      </c>
      <c r="K488" s="31">
        <f t="shared" ca="1" si="42"/>
        <v>7.4218248705995027E-3</v>
      </c>
      <c r="M488" vm="1119">
        <f ca="1"/>
        <v>45748</v>
      </c>
      <c r="N488" vm="3315">
        <f ca="1"/>
        <v>513.1</v>
      </c>
      <c r="O488" s="31">
        <f t="shared" ca="1" si="43"/>
        <v>2.6610644257703209E-2</v>
      </c>
      <c r="Q488" vm="1119">
        <f ca="1"/>
        <v>45748</v>
      </c>
      <c r="R488" vm="3316">
        <f ca="1"/>
        <v>238.25219999999999</v>
      </c>
      <c r="S488" s="31">
        <f t="shared" ca="1" si="44"/>
        <v>2.9664434054977651E-2</v>
      </c>
      <c r="U488" vm="1900">
        <f ca="1"/>
        <v>45712</v>
      </c>
      <c r="V488" vm="3317">
        <f ca="1"/>
        <v>2977.1313</v>
      </c>
      <c r="W488" s="31">
        <f t="shared" ca="1" si="45"/>
        <v>-4.5071472622489117E-2</v>
      </c>
      <c r="AA488" s="31"/>
      <c r="AE488" s="31"/>
    </row>
    <row r="489" spans="5:31" x14ac:dyDescent="0.35">
      <c r="E489" vm="1908">
        <f ca="1"/>
        <v>45719</v>
      </c>
      <c r="F489" vm="3318">
        <f ca="1"/>
        <v>22552.5</v>
      </c>
      <c r="G489" s="31">
        <f t="shared" ca="1" si="41"/>
        <v>1.9335855401429125E-2</v>
      </c>
      <c r="I489" vm="1945">
        <f ca="1"/>
        <v>45754</v>
      </c>
      <c r="J489" vm="3319">
        <f ca="1"/>
        <v>2394.1999999999998</v>
      </c>
      <c r="K489" s="31">
        <f t="shared" ca="1" si="42"/>
        <v>1.6623850873654256E-2</v>
      </c>
      <c r="M489" vm="1945">
        <f ca="1"/>
        <v>45754</v>
      </c>
      <c r="N489" vm="3320">
        <f ca="1"/>
        <v>530.5</v>
      </c>
      <c r="O489" s="31">
        <f t="shared" ca="1" si="43"/>
        <v>3.391151822256866E-2</v>
      </c>
      <c r="Q489" vm="1945">
        <f ca="1"/>
        <v>45754</v>
      </c>
      <c r="R489" vm="3321">
        <f ca="1"/>
        <v>248.20009999999999</v>
      </c>
      <c r="S489" s="31">
        <f t="shared" ca="1" si="44"/>
        <v>4.1753654320925593E-2</v>
      </c>
      <c r="U489" vm="1908">
        <f ca="1"/>
        <v>45719</v>
      </c>
      <c r="V489" vm="3322">
        <f ca="1"/>
        <v>3148.7094000000002</v>
      </c>
      <c r="W489" s="31">
        <f t="shared" ca="1" si="45"/>
        <v>5.7632023149264633E-2</v>
      </c>
      <c r="AA489" s="31"/>
      <c r="AE489" s="31"/>
    </row>
    <row r="490" spans="5:31" x14ac:dyDescent="0.35">
      <c r="E490" vm="1916">
        <f ca="1"/>
        <v>45726</v>
      </c>
      <c r="F490" vm="3323">
        <f ca="1"/>
        <v>22397.200000000001</v>
      </c>
      <c r="G490" s="31">
        <f t="shared" ca="1" si="41"/>
        <v>-6.8861545283227521E-3</v>
      </c>
      <c r="I490" vm="1953">
        <f ca="1"/>
        <v>45762</v>
      </c>
      <c r="J490" vm="3324">
        <f ca="1"/>
        <v>2469.65</v>
      </c>
      <c r="K490" s="31">
        <f t="shared" ca="1" si="42"/>
        <v>3.151365800685002E-2</v>
      </c>
      <c r="M490" vm="1953">
        <f ca="1"/>
        <v>45762</v>
      </c>
      <c r="N490" vm="3325">
        <f ca="1"/>
        <v>543.04999999999995</v>
      </c>
      <c r="O490" s="31">
        <f t="shared" ca="1" si="43"/>
        <v>2.3656927426955576E-2</v>
      </c>
      <c r="Q490" vm="1953">
        <f ca="1"/>
        <v>45762</v>
      </c>
      <c r="R490" vm="3326">
        <f ca="1"/>
        <v>256.15839999999997</v>
      </c>
      <c r="S490" s="31">
        <f t="shared" ca="1" si="44"/>
        <v>3.2064048322301142E-2</v>
      </c>
      <c r="U490" vm="1916">
        <f ca="1"/>
        <v>45726</v>
      </c>
      <c r="V490" vm="3327">
        <f ca="1"/>
        <v>2990.7714000000001</v>
      </c>
      <c r="W490" s="31">
        <f t="shared" ca="1" si="45"/>
        <v>-5.0159598723210297E-2</v>
      </c>
      <c r="AA490" s="31"/>
      <c r="AE490" s="31"/>
    </row>
    <row r="491" spans="5:31" x14ac:dyDescent="0.35">
      <c r="E491" vm="1923">
        <f ca="1"/>
        <v>45733</v>
      </c>
      <c r="F491" vm="3328">
        <f ca="1"/>
        <v>23350.400000000001</v>
      </c>
      <c r="G491" s="31">
        <f t="shared" ca="1" si="41"/>
        <v>4.2558891289982803E-2</v>
      </c>
      <c r="I491" vm="1961">
        <f ca="1"/>
        <v>45768</v>
      </c>
      <c r="J491" vm="3329">
        <f ca="1"/>
        <v>2430.1999999999998</v>
      </c>
      <c r="K491" s="31">
        <f t="shared" ca="1" si="42"/>
        <v>-1.597392343044568E-2</v>
      </c>
      <c r="M491" vm="1961">
        <f ca="1"/>
        <v>45768</v>
      </c>
      <c r="N491" vm="3330">
        <f ca="1"/>
        <v>552.15</v>
      </c>
      <c r="O491" s="31">
        <f t="shared" ca="1" si="43"/>
        <v>1.6757204677285698E-2</v>
      </c>
      <c r="Q491" vm="1961">
        <f ca="1"/>
        <v>45768</v>
      </c>
      <c r="R491" vm="3331">
        <f ca="1"/>
        <v>260.63499999999999</v>
      </c>
      <c r="S491" s="31">
        <f t="shared" ca="1" si="44"/>
        <v>1.7475905533451241E-2</v>
      </c>
      <c r="U491" vm="1923">
        <f ca="1"/>
        <v>45733</v>
      </c>
      <c r="V491" vm="3332">
        <f ca="1"/>
        <v>3230.8850000000002</v>
      </c>
      <c r="W491" s="31">
        <f t="shared" ca="1" si="45"/>
        <v>8.0284838888054155E-2</v>
      </c>
      <c r="AA491" s="31"/>
      <c r="AE491" s="31"/>
    </row>
    <row r="492" spans="5:31" x14ac:dyDescent="0.35">
      <c r="E492" vm="1931">
        <f ca="1"/>
        <v>45740</v>
      </c>
      <c r="F492" vm="1110">
        <f ca="1"/>
        <v>23519.35</v>
      </c>
      <c r="G492" s="31">
        <f t="shared" ca="1" si="41"/>
        <v>7.2354220912702605E-3</v>
      </c>
      <c r="I492" vm="1969">
        <f ca="1"/>
        <v>45775</v>
      </c>
      <c r="J492" vm="3333">
        <f ca="1"/>
        <v>2409.4499999999998</v>
      </c>
      <c r="K492" s="31">
        <f t="shared" ca="1" si="42"/>
        <v>-8.5383919019010879E-3</v>
      </c>
      <c r="M492" vm="1969">
        <f ca="1"/>
        <v>45775</v>
      </c>
      <c r="N492" vm="3334">
        <f ca="1"/>
        <v>543.6</v>
      </c>
      <c r="O492" s="31">
        <f t="shared" ca="1" si="43"/>
        <v>-1.5484922575387028E-2</v>
      </c>
      <c r="Q492" vm="1969">
        <f ca="1"/>
        <v>45775</v>
      </c>
      <c r="R492" vm="3335">
        <f ca="1"/>
        <v>253.22380000000001</v>
      </c>
      <c r="S492" s="31">
        <f t="shared" ca="1" si="44"/>
        <v>-2.8435167955186302E-2</v>
      </c>
      <c r="U492" vm="1931">
        <f ca="1"/>
        <v>45740</v>
      </c>
      <c r="V492" vm="3336">
        <f ca="1"/>
        <v>3444.0056</v>
      </c>
      <c r="W492" s="31">
        <f t="shared" ca="1" si="45"/>
        <v>6.5963536306615556E-2</v>
      </c>
      <c r="AA492" s="31"/>
      <c r="AE492" s="31"/>
    </row>
    <row r="493" spans="5:31" x14ac:dyDescent="0.35">
      <c r="E493" vm="1119">
        <f ca="1"/>
        <v>45748</v>
      </c>
      <c r="F493" vm="3337">
        <f ca="1"/>
        <v>22904.45</v>
      </c>
      <c r="G493" s="31">
        <f t="shared" ca="1" si="41"/>
        <v>-2.6144430011883713E-2</v>
      </c>
      <c r="I493" vm="1976">
        <f ca="1"/>
        <v>45782</v>
      </c>
      <c r="J493" vm="3338">
        <f ca="1"/>
        <v>2300.35</v>
      </c>
      <c r="K493" s="31">
        <f t="shared" ca="1" si="42"/>
        <v>-4.5280043163377526E-2</v>
      </c>
      <c r="M493" vm="1976">
        <f ca="1"/>
        <v>45782</v>
      </c>
      <c r="N493" vm="3339">
        <f ca="1"/>
        <v>536.9</v>
      </c>
      <c r="O493" s="31">
        <f t="shared" ca="1" si="43"/>
        <v>-1.2325239146431244E-2</v>
      </c>
      <c r="Q493" vm="1976">
        <f ca="1"/>
        <v>45782</v>
      </c>
      <c r="R493" vm="3340">
        <f ca="1"/>
        <v>256.20819999999998</v>
      </c>
      <c r="S493" s="31">
        <f t="shared" ca="1" si="44"/>
        <v>1.1785622046584843E-2</v>
      </c>
      <c r="U493" vm="1119">
        <f ca="1"/>
        <v>45748</v>
      </c>
      <c r="V493" vm="3341">
        <f ca="1"/>
        <v>3353.7415999999998</v>
      </c>
      <c r="W493" s="31">
        <f t="shared" ca="1" si="45"/>
        <v>-2.6209016617162351E-2</v>
      </c>
      <c r="AA493" s="31"/>
      <c r="AE493" s="31"/>
    </row>
    <row r="494" spans="5:31" x14ac:dyDescent="0.35">
      <c r="E494" vm="1945">
        <f ca="1"/>
        <v>45754</v>
      </c>
      <c r="F494" vm="3342">
        <f ca="1"/>
        <v>22828.55</v>
      </c>
      <c r="G494" s="31">
        <f t="shared" ca="1" si="41"/>
        <v>-3.3137665388167648E-3</v>
      </c>
      <c r="I494" vm="1984">
        <f ca="1"/>
        <v>45789</v>
      </c>
      <c r="J494" vm="3343">
        <f ca="1"/>
        <v>2353.15</v>
      </c>
      <c r="K494" s="31">
        <f t="shared" ca="1" si="42"/>
        <v>2.2953028886908644E-2</v>
      </c>
      <c r="M494" vm="1984">
        <f ca="1"/>
        <v>45789</v>
      </c>
      <c r="N494" vm="3344">
        <f ca="1"/>
        <v>576.25</v>
      </c>
      <c r="O494" s="31">
        <f t="shared" ca="1" si="43"/>
        <v>7.3291115663997042E-2</v>
      </c>
      <c r="Q494" vm="1984">
        <f ca="1"/>
        <v>45789</v>
      </c>
      <c r="R494" vm="3345">
        <f ca="1"/>
        <v>262.17689999999999</v>
      </c>
      <c r="S494" s="31">
        <f t="shared" ca="1" si="44"/>
        <v>2.3296287940823168E-2</v>
      </c>
      <c r="U494" vm="1945">
        <f ca="1"/>
        <v>45754</v>
      </c>
      <c r="V494" vm="3346">
        <f ca="1"/>
        <v>3360.2026999999998</v>
      </c>
      <c r="W494" s="31">
        <f t="shared" ca="1" si="45"/>
        <v>1.9265348290398165E-3</v>
      </c>
      <c r="AA494" s="31"/>
      <c r="AE494" s="31"/>
    </row>
    <row r="495" spans="5:31" x14ac:dyDescent="0.35">
      <c r="E495" vm="1953">
        <f ca="1"/>
        <v>45762</v>
      </c>
      <c r="F495" vm="3347">
        <f ca="1"/>
        <v>23851.65</v>
      </c>
      <c r="G495" s="31">
        <f t="shared" ca="1" si="41"/>
        <v>4.4816687875489425E-2</v>
      </c>
      <c r="I495" vm="1992">
        <f ca="1"/>
        <v>45796</v>
      </c>
      <c r="J495" vm="3348">
        <f ca="1"/>
        <v>2314.6</v>
      </c>
      <c r="K495" s="31">
        <f t="shared" ca="1" si="42"/>
        <v>-1.6382296071223768E-2</v>
      </c>
      <c r="M495" vm="1992">
        <f ca="1"/>
        <v>45796</v>
      </c>
      <c r="N495" vm="3349">
        <f ca="1"/>
        <v>555</v>
      </c>
      <c r="O495" s="31">
        <f t="shared" ca="1" si="43"/>
        <v>-3.6876355748373113E-2</v>
      </c>
      <c r="Q495" vm="1992">
        <f ca="1"/>
        <v>45796</v>
      </c>
      <c r="R495" vm="3350">
        <f ca="1"/>
        <v>258.89409999999998</v>
      </c>
      <c r="S495" s="31">
        <f t="shared" ca="1" si="44"/>
        <v>-1.2521316714020236E-2</v>
      </c>
      <c r="U495" vm="1953">
        <f ca="1"/>
        <v>45762</v>
      </c>
      <c r="V495" vm="3351">
        <f ca="1"/>
        <v>3344.9353999999998</v>
      </c>
      <c r="W495" s="31">
        <f t="shared" ca="1" si="45"/>
        <v>-4.5435651843265257E-3</v>
      </c>
      <c r="AA495" s="31"/>
      <c r="AE495" s="31"/>
    </row>
    <row r="496" spans="5:31" x14ac:dyDescent="0.35">
      <c r="E496" vm="1961">
        <f ca="1"/>
        <v>45768</v>
      </c>
      <c r="F496" vm="3352">
        <f ca="1"/>
        <v>24039.35</v>
      </c>
      <c r="G496" s="31">
        <f t="shared" ca="1" si="41"/>
        <v>7.86947653516612E-3</v>
      </c>
      <c r="I496" vm="2000">
        <f ca="1"/>
        <v>45803</v>
      </c>
      <c r="J496" vm="3353">
        <f ca="1"/>
        <v>2260.0500000000002</v>
      </c>
      <c r="K496" s="31">
        <f t="shared" ca="1" si="42"/>
        <v>-2.356778709064189E-2</v>
      </c>
      <c r="M496" vm="2000">
        <f ca="1"/>
        <v>45803</v>
      </c>
      <c r="N496" vm="3354">
        <f ca="1"/>
        <v>568.45000000000005</v>
      </c>
      <c r="O496" s="31">
        <f t="shared" ca="1" si="43"/>
        <v>2.423423423423432E-2</v>
      </c>
      <c r="Q496" vm="2000">
        <f ca="1"/>
        <v>45803</v>
      </c>
      <c r="R496" vm="3355">
        <f ca="1"/>
        <v>252.22900000000001</v>
      </c>
      <c r="S496" s="31">
        <f t="shared" ca="1" si="44"/>
        <v>-2.5744503254419349E-2</v>
      </c>
      <c r="U496" vm="1961">
        <f ca="1"/>
        <v>45768</v>
      </c>
      <c r="V496" vm="3356">
        <f ca="1"/>
        <v>3415.4810000000002</v>
      </c>
      <c r="W496" s="31">
        <f t="shared" ca="1" si="45"/>
        <v>2.1090272774774821E-2</v>
      </c>
      <c r="AA496" s="31"/>
      <c r="AE496" s="31"/>
    </row>
    <row r="497" spans="5:31" x14ac:dyDescent="0.35">
      <c r="E497" vm="1969">
        <f ca="1"/>
        <v>45775</v>
      </c>
      <c r="F497" vm="3357">
        <f ca="1"/>
        <v>24346.7</v>
      </c>
      <c r="G497" s="31">
        <f t="shared" ca="1" si="41"/>
        <v>1.2785287455775673E-2</v>
      </c>
      <c r="I497" vm="2007">
        <f ca="1"/>
        <v>45810</v>
      </c>
      <c r="J497" vm="3358">
        <f ca="1"/>
        <v>2245.4499999999998</v>
      </c>
      <c r="K497" s="31">
        <f t="shared" ca="1" si="42"/>
        <v>-6.4600340700428083E-3</v>
      </c>
      <c r="M497" vm="2007">
        <f ca="1"/>
        <v>45810</v>
      </c>
      <c r="N497" vm="3359">
        <f ca="1"/>
        <v>581.54999999999995</v>
      </c>
      <c r="O497" s="31">
        <f t="shared" ca="1" si="43"/>
        <v>2.3045122702084475E-2</v>
      </c>
      <c r="Q497" vm="2007">
        <f ca="1"/>
        <v>45810</v>
      </c>
      <c r="R497" vm="3360">
        <f ca="1"/>
        <v>248.00110000000001</v>
      </c>
      <c r="S497" s="31">
        <f t="shared" ca="1" si="44"/>
        <v>-1.6762148682348155E-2</v>
      </c>
      <c r="U497" vm="1969">
        <f ca="1"/>
        <v>45775</v>
      </c>
      <c r="V497" vm="3361">
        <f ca="1"/>
        <v>3302.34</v>
      </c>
      <c r="W497" s="31">
        <f t="shared" ca="1" si="45"/>
        <v>-3.3125934531622381E-2</v>
      </c>
      <c r="AA497" s="31"/>
      <c r="AE497" s="31"/>
    </row>
    <row r="498" spans="5:31" x14ac:dyDescent="0.35">
      <c r="E498" vm="1976">
        <f ca="1"/>
        <v>45782</v>
      </c>
      <c r="F498" vm="3362">
        <f ca="1"/>
        <v>24008</v>
      </c>
      <c r="G498" s="31">
        <f t="shared" ca="1" si="41"/>
        <v>-1.391153626569519E-2</v>
      </c>
      <c r="I498" vm="2015">
        <f ca="1"/>
        <v>45817</v>
      </c>
      <c r="J498" vm="3363">
        <f ca="1"/>
        <v>2215.3000000000002</v>
      </c>
      <c r="K498" s="31">
        <f t="shared" ca="1" si="42"/>
        <v>-1.3427152686543709E-2</v>
      </c>
      <c r="M498" vm="2015">
        <f ca="1"/>
        <v>45817</v>
      </c>
      <c r="N498" vm="3364">
        <f ca="1"/>
        <v>570.1</v>
      </c>
      <c r="O498" s="31">
        <f t="shared" ca="1" si="43"/>
        <v>-1.9688762789098035E-2</v>
      </c>
      <c r="Q498" vm="2015">
        <f ca="1"/>
        <v>45817</v>
      </c>
      <c r="R498" vm="3365">
        <f ca="1"/>
        <v>241.23660000000001</v>
      </c>
      <c r="S498" s="31">
        <f t="shared" ca="1" si="44"/>
        <v>-2.727608869476783E-2</v>
      </c>
      <c r="U498" vm="1976">
        <f ca="1"/>
        <v>45782</v>
      </c>
      <c r="V498" vm="3366">
        <f ca="1"/>
        <v>3282.8130999999998</v>
      </c>
      <c r="W498" s="31">
        <f t="shared" ca="1" si="45"/>
        <v>-5.9130495345725009E-3</v>
      </c>
      <c r="AA498" s="31"/>
      <c r="AE498" s="31"/>
    </row>
    <row r="499" spans="5:31" x14ac:dyDescent="0.35">
      <c r="E499" vm="1984">
        <f ca="1"/>
        <v>45789</v>
      </c>
      <c r="F499" vm="3367">
        <f ca="1"/>
        <v>25019.8</v>
      </c>
      <c r="G499" s="31">
        <f t="shared" ca="1" si="41"/>
        <v>4.2144285238253865E-2</v>
      </c>
      <c r="I499" vm="2023">
        <f ca="1"/>
        <v>45824</v>
      </c>
      <c r="J499" vm="3368">
        <f ca="1"/>
        <v>2284.9499999999998</v>
      </c>
      <c r="K499" s="31">
        <f t="shared" ca="1" si="42"/>
        <v>3.1440436961133855E-2</v>
      </c>
      <c r="M499" vm="2023">
        <f ca="1"/>
        <v>45824</v>
      </c>
      <c r="N499" vm="3369">
        <f ca="1"/>
        <v>537.29999999999995</v>
      </c>
      <c r="O499" s="31">
        <f t="shared" ca="1" si="43"/>
        <v>-5.7533766005963938E-2</v>
      </c>
      <c r="Q499" vm="2023">
        <f ca="1"/>
        <v>45824</v>
      </c>
      <c r="R499" vm="3272">
        <f ca="1"/>
        <v>238.84909999999999</v>
      </c>
      <c r="S499" s="31">
        <f t="shared" ca="1" si="44"/>
        <v>-9.8969227720835384E-3</v>
      </c>
      <c r="U499" vm="1984">
        <f ca="1"/>
        <v>45789</v>
      </c>
      <c r="V499" vm="3370">
        <f ca="1"/>
        <v>3444.3885</v>
      </c>
      <c r="W499" s="31">
        <f t="shared" ca="1" si="45"/>
        <v>4.9218580247532229E-2</v>
      </c>
      <c r="AA499" s="31"/>
      <c r="AE499" s="31"/>
    </row>
    <row r="500" spans="5:31" x14ac:dyDescent="0.35">
      <c r="E500" vm="1992">
        <f ca="1"/>
        <v>45796</v>
      </c>
      <c r="F500" vm="3371">
        <f ca="1"/>
        <v>24853.15</v>
      </c>
      <c r="G500" s="31">
        <f t="shared" ca="1" si="41"/>
        <v>-6.660724706032739E-3</v>
      </c>
      <c r="I500" vm="2031">
        <f ca="1"/>
        <v>45831</v>
      </c>
      <c r="J500" vm="3372">
        <f ca="1"/>
        <v>2359.25</v>
      </c>
      <c r="K500" s="31">
        <f t="shared" ca="1" si="42"/>
        <v>3.251712291297415E-2</v>
      </c>
      <c r="M500" vm="2031">
        <f ca="1"/>
        <v>45831</v>
      </c>
      <c r="N500" vm="3373">
        <f ca="1"/>
        <v>584.5</v>
      </c>
      <c r="O500" s="31">
        <f t="shared" ca="1" si="43"/>
        <v>8.7846640610459881E-2</v>
      </c>
      <c r="Q500" vm="2031">
        <f ca="1"/>
        <v>45831</v>
      </c>
      <c r="R500" vm="3374">
        <f ca="1"/>
        <v>248.3</v>
      </c>
      <c r="S500" s="31">
        <f t="shared" ca="1" si="44"/>
        <v>3.9568497432060701E-2</v>
      </c>
      <c r="U500" vm="1992">
        <f ca="1"/>
        <v>45796</v>
      </c>
      <c r="V500" vm="3375">
        <f ca="1"/>
        <v>3442.0911999999998</v>
      </c>
      <c r="W500" s="31">
        <f t="shared" ca="1" si="45"/>
        <v>-6.6696889738193654E-4</v>
      </c>
      <c r="AA500" s="31"/>
      <c r="AE500" s="31"/>
    </row>
    <row r="501" spans="5:31" x14ac:dyDescent="0.35">
      <c r="E501" vm="2000">
        <f ca="1"/>
        <v>45803</v>
      </c>
      <c r="F501" vm="1130">
        <f ca="1"/>
        <v>24750.7</v>
      </c>
      <c r="G501" s="31">
        <f t="shared" ca="1" si="41"/>
        <v>-4.1222138843567402E-3</v>
      </c>
      <c r="I501" vm="2038">
        <f ca="1"/>
        <v>45838</v>
      </c>
      <c r="J501" vm="3376">
        <f ca="1"/>
        <v>2424.8000000000002</v>
      </c>
      <c r="K501" s="31">
        <f t="shared" ca="1" si="42"/>
        <v>2.7784253470382714E-2</v>
      </c>
      <c r="M501" vm="2038">
        <f ca="1"/>
        <v>45838</v>
      </c>
      <c r="N501" vm="3377">
        <f ca="1"/>
        <v>595.6</v>
      </c>
      <c r="O501" s="31">
        <f t="shared" ca="1" si="43"/>
        <v>1.8990590248075367E-2</v>
      </c>
      <c r="Q501" vm="2038">
        <f ca="1"/>
        <v>45838</v>
      </c>
      <c r="R501" vm="3378">
        <f ca="1"/>
        <v>249.65</v>
      </c>
      <c r="S501" s="31">
        <f t="shared" ca="1" si="44"/>
        <v>5.4369714055577667E-3</v>
      </c>
      <c r="U501" vm="2000">
        <f ca="1"/>
        <v>45803</v>
      </c>
      <c r="V501" vm="3379">
        <f ca="1"/>
        <v>3202.5998</v>
      </c>
      <c r="W501" s="31">
        <f t="shared" ca="1" si="45"/>
        <v>-6.9577296499290897E-2</v>
      </c>
      <c r="AA501" s="31"/>
      <c r="AE501" s="31"/>
    </row>
    <row r="502" spans="5:31" x14ac:dyDescent="0.35">
      <c r="E502" vm="2007">
        <f ca="1"/>
        <v>45810</v>
      </c>
      <c r="F502" vm="3380">
        <f ca="1"/>
        <v>25003.05</v>
      </c>
      <c r="G502" s="31">
        <f t="shared" ca="1" si="41"/>
        <v>1.0195671233540704E-2</v>
      </c>
      <c r="I502" vm="2044">
        <f ca="1"/>
        <v>45845</v>
      </c>
      <c r="J502" vm="3381">
        <f ca="1"/>
        <v>2439.6</v>
      </c>
      <c r="K502" s="31">
        <f t="shared" ca="1" si="42"/>
        <v>6.1035961728801436E-3</v>
      </c>
      <c r="M502" vm="2044">
        <f ca="1"/>
        <v>45845</v>
      </c>
      <c r="N502" vm="3382">
        <f ca="1"/>
        <v>573.15</v>
      </c>
      <c r="O502" s="31">
        <f t="shared" ca="1" si="43"/>
        <v>-3.7693082605775752E-2</v>
      </c>
      <c r="Q502" vm="2044">
        <f ca="1"/>
        <v>45845</v>
      </c>
      <c r="R502" vm="3383">
        <f ca="1"/>
        <v>246</v>
      </c>
      <c r="S502" s="31">
        <f t="shared" ca="1" si="44"/>
        <v>-1.4620468656118546E-2</v>
      </c>
      <c r="U502" vm="2007">
        <f ca="1"/>
        <v>45810</v>
      </c>
      <c r="V502" vm="3384">
        <f ca="1"/>
        <v>3101.0408000000002</v>
      </c>
      <c r="W502" s="31">
        <f t="shared" ca="1" si="45"/>
        <v>-3.1711423950004591E-2</v>
      </c>
      <c r="AA502" s="31"/>
      <c r="AE502" s="31"/>
    </row>
    <row r="503" spans="5:31" x14ac:dyDescent="0.35">
      <c r="E503" vm="2015">
        <f ca="1"/>
        <v>45817</v>
      </c>
      <c r="F503" vm="3385">
        <f ca="1"/>
        <v>24718.6</v>
      </c>
      <c r="G503" s="31">
        <f t="shared" ca="1" si="41"/>
        <v>-1.1376612053329516E-2</v>
      </c>
      <c r="I503" vm="2052">
        <f ca="1"/>
        <v>45852</v>
      </c>
      <c r="J503" vm="3386">
        <f ca="1"/>
        <v>2382.1</v>
      </c>
      <c r="K503" s="31">
        <f t="shared" ca="1" si="42"/>
        <v>-2.3569437612723343E-2</v>
      </c>
      <c r="M503" vm="2052">
        <f ca="1"/>
        <v>45852</v>
      </c>
      <c r="N503" vm="3387">
        <f ca="1"/>
        <v>577.04999999999995</v>
      </c>
      <c r="O503" s="31">
        <f t="shared" ca="1" si="43"/>
        <v>6.8045014394138015E-3</v>
      </c>
      <c r="Q503" vm="2052">
        <f ca="1"/>
        <v>45852</v>
      </c>
      <c r="R503" vm="3388">
        <f ca="1"/>
        <v>248.1</v>
      </c>
      <c r="S503" s="31">
        <f t="shared" ca="1" si="44"/>
        <v>8.5365853658536661E-3</v>
      </c>
      <c r="U503" vm="2015">
        <f ca="1"/>
        <v>45817</v>
      </c>
      <c r="V503" vm="3389">
        <f ca="1"/>
        <v>3099.7008000000001</v>
      </c>
      <c r="W503" s="31">
        <f t="shared" ca="1" si="45"/>
        <v>-4.3211298606593562E-4</v>
      </c>
      <c r="AA503" s="31"/>
      <c r="AE503" s="31"/>
    </row>
    <row r="504" spans="5:31" x14ac:dyDescent="0.35">
      <c r="E504" vm="2023">
        <f ca="1"/>
        <v>45824</v>
      </c>
      <c r="F504" vm="3390">
        <f ca="1"/>
        <v>25112.400000000001</v>
      </c>
      <c r="G504" s="31">
        <f t="shared" ca="1" si="41"/>
        <v>1.5931322971365791E-2</v>
      </c>
      <c r="I504" vm="2060">
        <f ca="1"/>
        <v>45859</v>
      </c>
      <c r="J504" vm="3391">
        <f ca="1"/>
        <v>2335.65</v>
      </c>
      <c r="K504" s="31">
        <f t="shared" ca="1" si="42"/>
        <v>-1.9499601192225269E-2</v>
      </c>
      <c r="M504" vm="2060">
        <f ca="1"/>
        <v>45859</v>
      </c>
      <c r="N504" vm="3392">
        <f ca="1"/>
        <v>558.65</v>
      </c>
      <c r="O504" s="31">
        <f t="shared" ca="1" si="43"/>
        <v>-3.1886318343297804E-2</v>
      </c>
      <c r="Q504" vm="2060">
        <f ca="1"/>
        <v>45859</v>
      </c>
      <c r="R504" vm="3393">
        <f ca="1"/>
        <v>245.1</v>
      </c>
      <c r="S504" s="31">
        <f t="shared" ca="1" si="44"/>
        <v>-1.2091898428053249E-2</v>
      </c>
      <c r="U504" vm="2023">
        <f ca="1"/>
        <v>45824</v>
      </c>
      <c r="V504" vm="3394">
        <f ca="1"/>
        <v>2966.8413999999998</v>
      </c>
      <c r="W504" s="31">
        <f t="shared" ca="1" si="45"/>
        <v>-4.286200784282157E-2</v>
      </c>
      <c r="AA504" s="31"/>
      <c r="AE504" s="31"/>
    </row>
    <row r="505" spans="5:31" x14ac:dyDescent="0.35">
      <c r="E505" vm="2031">
        <f ca="1"/>
        <v>45831</v>
      </c>
      <c r="F505" vm="3395">
        <f ca="1"/>
        <v>25637.8</v>
      </c>
      <c r="G505" s="31">
        <f t="shared" ca="1" si="41"/>
        <v>2.092193498032846E-2</v>
      </c>
      <c r="I505" vm="2068">
        <f ca="1"/>
        <v>45866</v>
      </c>
      <c r="J505" vm="3396">
        <f ca="1"/>
        <v>2429.4499999999998</v>
      </c>
      <c r="K505" s="31">
        <f t="shared" ca="1" si="42"/>
        <v>4.0160126731316748E-2</v>
      </c>
      <c r="M505" vm="2068">
        <f ca="1"/>
        <v>45866</v>
      </c>
      <c r="N505" vm="3397">
        <f ca="1"/>
        <v>566.54999999999995</v>
      </c>
      <c r="O505" s="31">
        <f t="shared" ca="1" si="43"/>
        <v>1.4141233330349889E-2</v>
      </c>
      <c r="Q505" vm="2068">
        <f ca="1"/>
        <v>45866</v>
      </c>
      <c r="R505" vm="3398">
        <f ca="1"/>
        <v>249.55</v>
      </c>
      <c r="S505" s="31">
        <f t="shared" ca="1" si="44"/>
        <v>1.8155854753161949E-2</v>
      </c>
      <c r="U505" vm="2031">
        <f ca="1"/>
        <v>45831</v>
      </c>
      <c r="V505" vm="3399">
        <f ca="1"/>
        <v>3272.2838999999999</v>
      </c>
      <c r="W505" s="31">
        <f t="shared" ca="1" si="45"/>
        <v>0.10295208230544439</v>
      </c>
      <c r="AA505" s="31"/>
      <c r="AE505" s="31"/>
    </row>
    <row r="506" spans="5:31" x14ac:dyDescent="0.35">
      <c r="E506" vm="2038">
        <f ca="1"/>
        <v>45838</v>
      </c>
      <c r="F506" vm="3400">
        <f ca="1"/>
        <v>25461</v>
      </c>
      <c r="G506" s="31">
        <f t="shared" ca="1" si="41"/>
        <v>-6.8960675252947023E-3</v>
      </c>
      <c r="I506" vm="2075">
        <f ca="1"/>
        <v>45873</v>
      </c>
      <c r="J506" vm="3401">
        <f ca="1"/>
        <v>2475.4</v>
      </c>
      <c r="K506" s="31">
        <f t="shared" ca="1" si="42"/>
        <v>1.8913745909568069E-2</v>
      </c>
      <c r="M506" vm="2075">
        <f ca="1"/>
        <v>45873</v>
      </c>
      <c r="N506" vm="3402">
        <f ca="1"/>
        <v>548.15</v>
      </c>
      <c r="O506" s="31">
        <f t="shared" ca="1" si="43"/>
        <v>-3.247727473303319E-2</v>
      </c>
      <c r="Q506" vm="2075">
        <f ca="1"/>
        <v>45873</v>
      </c>
      <c r="R506" vm="3403">
        <f ca="1"/>
        <v>232.9</v>
      </c>
      <c r="S506" s="31">
        <f t="shared" ca="1" si="44"/>
        <v>-6.6720096173111587E-2</v>
      </c>
      <c r="U506" vm="2038">
        <f ca="1"/>
        <v>45838</v>
      </c>
      <c r="V506" vm="3404">
        <f ca="1"/>
        <v>3294.2037999999998</v>
      </c>
      <c r="W506" s="31">
        <f t="shared" ca="1" si="45"/>
        <v>6.698654722470776E-3</v>
      </c>
      <c r="AA506" s="31"/>
      <c r="AE506" s="31"/>
    </row>
    <row r="507" spans="5:31" x14ac:dyDescent="0.35">
      <c r="E507" vm="2044">
        <f ca="1"/>
        <v>45845</v>
      </c>
      <c r="F507" vm="3405">
        <f ca="1"/>
        <v>25149.85</v>
      </c>
      <c r="G507" s="31">
        <f t="shared" ca="1" si="41"/>
        <v>-1.2220651192019205E-2</v>
      </c>
      <c r="I507" vm="2083">
        <f ca="1"/>
        <v>45880</v>
      </c>
      <c r="J507" vm="3406">
        <f ca="1"/>
        <v>2529.25</v>
      </c>
      <c r="K507" s="31">
        <f t="shared" ca="1" si="42"/>
        <v>2.175405994990709E-2</v>
      </c>
      <c r="M507" vm="2083">
        <f ca="1"/>
        <v>45880</v>
      </c>
      <c r="N507" vm="3407">
        <f ca="1"/>
        <v>533.35</v>
      </c>
      <c r="O507" s="31">
        <f t="shared" ca="1" si="43"/>
        <v>-2.6999908784091864E-2</v>
      </c>
      <c r="Q507" vm="2083">
        <f ca="1"/>
        <v>45880</v>
      </c>
      <c r="R507" vm="3408">
        <f ca="1"/>
        <v>235.75</v>
      </c>
      <c r="S507" s="31">
        <f t="shared" ca="1" si="44"/>
        <v>1.2237011592958424E-2</v>
      </c>
      <c r="U507" vm="2044">
        <f ca="1"/>
        <v>45845</v>
      </c>
      <c r="V507" vm="3409">
        <f ca="1"/>
        <v>3486.6967</v>
      </c>
      <c r="W507" s="31">
        <f t="shared" ca="1" si="45"/>
        <v>5.8433816389866333E-2</v>
      </c>
      <c r="AA507" s="31"/>
      <c r="AE507" s="31"/>
    </row>
    <row r="508" spans="5:31" x14ac:dyDescent="0.35">
      <c r="E508" vm="2052">
        <f ca="1"/>
        <v>45852</v>
      </c>
      <c r="F508" vm="3410">
        <f ca="1"/>
        <v>24968.400000000001</v>
      </c>
      <c r="G508" s="31">
        <f t="shared" ca="1" si="41"/>
        <v>-7.214754759968578E-3</v>
      </c>
      <c r="U508" vm="2052">
        <f ca="1"/>
        <v>45852</v>
      </c>
      <c r="V508" vm="3411">
        <f ca="1"/>
        <v>3477.1246999999998</v>
      </c>
      <c r="AE508" s="31"/>
    </row>
    <row r="509" spans="5:31" x14ac:dyDescent="0.35">
      <c r="E509" vm="2060">
        <f ca="1"/>
        <v>45859</v>
      </c>
      <c r="F509" vm="3412">
        <f ca="1"/>
        <v>24837</v>
      </c>
      <c r="G509" s="31">
        <f t="shared" ca="1" si="41"/>
        <v>-5.2626519921180615E-3</v>
      </c>
      <c r="U509" vm="2060">
        <f ca="1"/>
        <v>45859</v>
      </c>
      <c r="V509" vm="3413">
        <f ca="1"/>
        <v>3605.5810000000001</v>
      </c>
      <c r="AE509" s="31"/>
    </row>
    <row r="510" spans="5:31" x14ac:dyDescent="0.35">
      <c r="E510" vm="2068">
        <f ca="1"/>
        <v>45866</v>
      </c>
      <c r="F510" vm="3414">
        <f ca="1"/>
        <v>24565.35</v>
      </c>
      <c r="G510" s="31">
        <f t="shared" ca="1" si="41"/>
        <v>-1.0937311269477057E-2</v>
      </c>
      <c r="U510" vm="2068">
        <f ca="1"/>
        <v>45866</v>
      </c>
      <c r="V510" vm="3415">
        <f ca="1"/>
        <v>3480.2835</v>
      </c>
      <c r="AE510" s="31"/>
    </row>
    <row r="511" spans="5:31" x14ac:dyDescent="0.35">
      <c r="E511" vm="2075">
        <f ca="1"/>
        <v>45873</v>
      </c>
      <c r="F511" vm="3416">
        <f ca="1"/>
        <v>24363.3</v>
      </c>
      <c r="G511" s="31">
        <f t="shared" ca="1" si="41"/>
        <v>-8.2249998473459263E-3</v>
      </c>
      <c r="U511" vm="2075">
        <f ca="1"/>
        <v>45873</v>
      </c>
      <c r="V511" vm="3417">
        <f ca="1"/>
        <v>3488.6111000000001</v>
      </c>
      <c r="AE511" s="31"/>
    </row>
    <row r="512" spans="5:31" x14ac:dyDescent="0.35">
      <c r="E512" vm="2083">
        <f ca="1"/>
        <v>45880</v>
      </c>
      <c r="F512" vm="1160">
        <f ca="1"/>
        <v>24631.3</v>
      </c>
      <c r="G512" s="31">
        <f t="shared" ca="1" si="41"/>
        <v>1.100015186776826E-2</v>
      </c>
      <c r="U512" vm="2083">
        <f ca="1"/>
        <v>45880</v>
      </c>
      <c r="V512" vm="3418">
        <f ca="1"/>
        <v>3418.65</v>
      </c>
      <c r="AE512" s="31"/>
    </row>
  </sheetData>
  <mergeCells count="7">
    <mergeCell ref="Y2:AA2"/>
    <mergeCell ref="AC2:AE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90" zoomScaleNormal="9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6" sqref="B6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36" t="str">
        <f>IF(B2&lt;&gt;B3, "A NEW VERSION OF THE WORKSHEET IS AVAILABLE", "")</f>
        <v/>
      </c>
      <c r="F1" s="36"/>
      <c r="G1" s="36"/>
      <c r="H1" s="36"/>
      <c r="I1" s="36"/>
      <c r="J1" s="36"/>
      <c r="K1" s="36"/>
    </row>
    <row r="2" spans="1:11" x14ac:dyDescent="0.35">
      <c r="A2" s="1" t="s">
        <v>61</v>
      </c>
      <c r="B2" s="4">
        <v>2.1</v>
      </c>
      <c r="E2" s="37" t="s">
        <v>36</v>
      </c>
      <c r="F2" s="37"/>
      <c r="G2" s="37"/>
      <c r="H2" s="37"/>
      <c r="I2" s="37"/>
      <c r="J2" s="37"/>
      <c r="K2" s="37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95.919780915094719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2528.6999999999998</v>
      </c>
    </row>
    <row r="9" spans="1:11" x14ac:dyDescent="0.35">
      <c r="A9" s="4" t="s">
        <v>79</v>
      </c>
      <c r="B9">
        <v>242552.35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14271.49</v>
      </c>
      <c r="C17">
        <v>15061.99</v>
      </c>
      <c r="D17">
        <v>16824.55</v>
      </c>
      <c r="E17">
        <v>19240.13</v>
      </c>
      <c r="F17">
        <v>20211.25</v>
      </c>
      <c r="G17">
        <v>21712.79</v>
      </c>
      <c r="H17">
        <v>29101.279999999999</v>
      </c>
      <c r="I17">
        <v>34488.589999999997</v>
      </c>
      <c r="J17">
        <v>35494.730000000003</v>
      </c>
      <c r="K17">
        <v>33905.620000000003</v>
      </c>
    </row>
    <row r="18" spans="1:11" s="6" customFormat="1" x14ac:dyDescent="0.35">
      <c r="A18" s="4" t="s">
        <v>80</v>
      </c>
      <c r="B18">
        <v>6569.83</v>
      </c>
      <c r="C18">
        <v>7452.6</v>
      </c>
      <c r="D18">
        <v>8128.17</v>
      </c>
      <c r="E18">
        <v>9974.4</v>
      </c>
      <c r="F18">
        <v>9981.99</v>
      </c>
      <c r="G18">
        <v>10425.549999999999</v>
      </c>
      <c r="H18">
        <v>17123.25</v>
      </c>
      <c r="I18">
        <v>18985.53</v>
      </c>
      <c r="J18">
        <v>17410.84</v>
      </c>
      <c r="K18">
        <v>17504.509999999998</v>
      </c>
    </row>
    <row r="19" spans="1:11" s="6" customFormat="1" x14ac:dyDescent="0.35">
      <c r="A19" s="4" t="s">
        <v>81</v>
      </c>
      <c r="B19">
        <v>-199.33</v>
      </c>
      <c r="C19">
        <v>528.6</v>
      </c>
      <c r="D19">
        <v>-142.13</v>
      </c>
      <c r="E19">
        <v>293.26</v>
      </c>
      <c r="F19">
        <v>239.15</v>
      </c>
      <c r="G19">
        <v>92.45</v>
      </c>
      <c r="H19">
        <v>1324.97</v>
      </c>
      <c r="I19">
        <v>309.73</v>
      </c>
      <c r="J19">
        <v>-363.8</v>
      </c>
      <c r="K19">
        <v>205</v>
      </c>
    </row>
    <row r="20" spans="1:11" s="6" customFormat="1" x14ac:dyDescent="0.35">
      <c r="A20" s="4" t="s">
        <v>82</v>
      </c>
      <c r="B20">
        <v>114.48</v>
      </c>
      <c r="C20">
        <v>106.02</v>
      </c>
      <c r="D20">
        <v>110.3</v>
      </c>
      <c r="E20">
        <v>119.63</v>
      </c>
      <c r="F20">
        <v>97.79</v>
      </c>
      <c r="G20">
        <v>86.05</v>
      </c>
      <c r="H20">
        <v>117.23</v>
      </c>
      <c r="I20">
        <v>138.29</v>
      </c>
      <c r="J20">
        <v>133.25</v>
      </c>
      <c r="K20">
        <v>148.58000000000001</v>
      </c>
    </row>
    <row r="21" spans="1:11" s="6" customFormat="1" x14ac:dyDescent="0.35">
      <c r="A21" s="4" t="s">
        <v>83</v>
      </c>
      <c r="B21">
        <v>1535.22</v>
      </c>
      <c r="C21">
        <v>1662.75</v>
      </c>
      <c r="D21">
        <v>1691.68</v>
      </c>
      <c r="E21">
        <v>1862.35</v>
      </c>
      <c r="F21">
        <v>1946.12</v>
      </c>
      <c r="G21">
        <v>2068.31</v>
      </c>
      <c r="H21">
        <v>2880.45</v>
      </c>
      <c r="I21">
        <v>2916.2</v>
      </c>
      <c r="J21">
        <v>2767.18</v>
      </c>
      <c r="K21">
        <v>2687.4</v>
      </c>
    </row>
    <row r="22" spans="1:11" s="6" customFormat="1" x14ac:dyDescent="0.35">
      <c r="A22" s="4" t="s">
        <v>84</v>
      </c>
      <c r="B22">
        <v>994.98</v>
      </c>
      <c r="C22">
        <v>1039.8900000000001</v>
      </c>
      <c r="D22">
        <v>1121.8900000000001</v>
      </c>
      <c r="E22">
        <v>1242.69</v>
      </c>
      <c r="F22">
        <v>1371.27</v>
      </c>
      <c r="G22">
        <v>1547.61</v>
      </c>
      <c r="H22">
        <v>1794.61</v>
      </c>
      <c r="I22">
        <v>2036.41</v>
      </c>
      <c r="J22">
        <v>2334.92</v>
      </c>
      <c r="K22">
        <v>2605.7800000000002</v>
      </c>
    </row>
    <row r="23" spans="1:11" s="6" customFormat="1" x14ac:dyDescent="0.35">
      <c r="A23" s="4" t="s">
        <v>85</v>
      </c>
      <c r="B23">
        <v>3912.3</v>
      </c>
      <c r="C23">
        <v>4364.04</v>
      </c>
      <c r="D23">
        <v>2254.92</v>
      </c>
      <c r="E23">
        <v>2366.87</v>
      </c>
      <c r="F23">
        <v>2311.5100000000002</v>
      </c>
      <c r="G23">
        <v>2245.69</v>
      </c>
      <c r="H23">
        <v>2941.98</v>
      </c>
      <c r="I23">
        <v>3500.84</v>
      </c>
      <c r="J23">
        <v>3811.86</v>
      </c>
      <c r="K23">
        <v>3874.94</v>
      </c>
    </row>
    <row r="24" spans="1:11" s="6" customFormat="1" x14ac:dyDescent="0.35">
      <c r="A24" s="4" t="s">
        <v>86</v>
      </c>
      <c r="B24">
        <v>-1779.69</v>
      </c>
      <c r="C24">
        <v>-2028.47</v>
      </c>
      <c r="D24">
        <v>171.45</v>
      </c>
      <c r="E24">
        <v>202.51</v>
      </c>
      <c r="F24">
        <v>584.9</v>
      </c>
      <c r="G24">
        <v>576.42999999999995</v>
      </c>
      <c r="H24">
        <v>765.12</v>
      </c>
      <c r="I24">
        <v>961.21</v>
      </c>
      <c r="J24">
        <v>1087.9000000000001</v>
      </c>
      <c r="K24">
        <v>1283.2</v>
      </c>
    </row>
    <row r="25" spans="1:11" s="6" customFormat="1" x14ac:dyDescent="0.35">
      <c r="A25" s="6" t="s">
        <v>9</v>
      </c>
      <c r="B25">
        <v>213.39</v>
      </c>
      <c r="C25">
        <v>337.9</v>
      </c>
      <c r="D25">
        <v>336.41</v>
      </c>
      <c r="E25">
        <v>273.77</v>
      </c>
      <c r="F25">
        <v>355.05</v>
      </c>
      <c r="G25">
        <v>331.65</v>
      </c>
      <c r="H25">
        <v>295.88</v>
      </c>
      <c r="I25">
        <v>431.46</v>
      </c>
      <c r="J25">
        <v>820.96</v>
      </c>
      <c r="K25">
        <v>350.22</v>
      </c>
    </row>
    <row r="26" spans="1:11" s="6" customFormat="1" x14ac:dyDescent="0.35">
      <c r="A26" s="6" t="s">
        <v>10</v>
      </c>
      <c r="B26">
        <v>275.58</v>
      </c>
      <c r="C26">
        <v>334.79</v>
      </c>
      <c r="D26">
        <v>360.47</v>
      </c>
      <c r="E26">
        <v>622.14</v>
      </c>
      <c r="F26">
        <v>780.5</v>
      </c>
      <c r="G26">
        <v>791.27</v>
      </c>
      <c r="H26">
        <v>816.36</v>
      </c>
      <c r="I26">
        <v>858.02</v>
      </c>
      <c r="J26">
        <v>853</v>
      </c>
      <c r="K26">
        <v>1026.3399999999999</v>
      </c>
    </row>
    <row r="27" spans="1:11" s="6" customFormat="1" x14ac:dyDescent="0.35">
      <c r="A27" s="6" t="s">
        <v>11</v>
      </c>
      <c r="B27">
        <v>49</v>
      </c>
      <c r="C27">
        <v>37.33</v>
      </c>
      <c r="D27">
        <v>41.47</v>
      </c>
      <c r="E27">
        <v>110.47</v>
      </c>
      <c r="F27">
        <v>102.33</v>
      </c>
      <c r="G27">
        <v>91.63</v>
      </c>
      <c r="H27">
        <v>95.41</v>
      </c>
      <c r="I27">
        <v>144.44999999999999</v>
      </c>
      <c r="J27">
        <v>205.17</v>
      </c>
      <c r="K27">
        <v>227.02</v>
      </c>
    </row>
    <row r="28" spans="1:11" s="6" customFormat="1" x14ac:dyDescent="0.35">
      <c r="A28" s="6" t="s">
        <v>12</v>
      </c>
      <c r="B28">
        <v>2613.85</v>
      </c>
      <c r="C28">
        <v>2959.54</v>
      </c>
      <c r="D28">
        <v>3138.48</v>
      </c>
      <c r="E28">
        <v>3306.1</v>
      </c>
      <c r="F28">
        <v>3629.04</v>
      </c>
      <c r="G28">
        <v>4304.3500000000004</v>
      </c>
      <c r="H28">
        <v>4187.72</v>
      </c>
      <c r="I28">
        <v>5688.83</v>
      </c>
      <c r="J28">
        <v>7347.77</v>
      </c>
      <c r="K28">
        <v>5103.07</v>
      </c>
    </row>
    <row r="29" spans="1:11" s="6" customFormat="1" x14ac:dyDescent="0.35">
      <c r="A29" s="6" t="s">
        <v>13</v>
      </c>
      <c r="B29">
        <v>844.49</v>
      </c>
      <c r="C29">
        <v>943.29</v>
      </c>
      <c r="D29">
        <v>1040.96</v>
      </c>
      <c r="E29">
        <v>1098.06</v>
      </c>
      <c r="F29">
        <v>854.85</v>
      </c>
      <c r="G29">
        <v>1097.5999999999999</v>
      </c>
      <c r="H29">
        <v>1102.9100000000001</v>
      </c>
      <c r="I29">
        <v>1493.5</v>
      </c>
      <c r="J29">
        <v>1790.08</v>
      </c>
      <c r="K29">
        <v>1393.36</v>
      </c>
    </row>
    <row r="30" spans="1:11" s="6" customFormat="1" x14ac:dyDescent="0.35">
      <c r="A30" s="6" t="s">
        <v>14</v>
      </c>
      <c r="B30">
        <v>1745.16</v>
      </c>
      <c r="C30">
        <v>1939.43</v>
      </c>
      <c r="D30">
        <v>2038.93</v>
      </c>
      <c r="E30">
        <v>2155.92</v>
      </c>
      <c r="F30">
        <v>2705.17</v>
      </c>
      <c r="G30">
        <v>3139.29</v>
      </c>
      <c r="H30">
        <v>3030.57</v>
      </c>
      <c r="I30">
        <v>4106.45</v>
      </c>
      <c r="J30">
        <v>5460.23</v>
      </c>
      <c r="K30">
        <v>3667.23</v>
      </c>
    </row>
    <row r="31" spans="1:11" s="6" customFormat="1" x14ac:dyDescent="0.35">
      <c r="A31" s="6" t="s">
        <v>70</v>
      </c>
      <c r="B31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>
        <v>2460.35</v>
      </c>
      <c r="J31">
        <v>3194.14</v>
      </c>
      <c r="K31">
        <v>2378.8200000000002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5">
      <c r="A42" s="6" t="s">
        <v>6</v>
      </c>
      <c r="B42">
        <v>8787.34</v>
      </c>
      <c r="C42">
        <v>9182.31</v>
      </c>
      <c r="D42">
        <v>8478.57</v>
      </c>
      <c r="E42">
        <v>9103.09</v>
      </c>
      <c r="F42">
        <v>8730.76</v>
      </c>
      <c r="G42">
        <v>8969.73</v>
      </c>
      <c r="H42">
        <v>8027.54</v>
      </c>
      <c r="I42">
        <v>8549.44</v>
      </c>
      <c r="J42">
        <v>8358.91</v>
      </c>
      <c r="K42">
        <v>8938.5499999999993</v>
      </c>
    </row>
    <row r="43" spans="1:11" s="6" customFormat="1" x14ac:dyDescent="0.35">
      <c r="A43" s="6" t="s">
        <v>7</v>
      </c>
      <c r="B43">
        <v>6922.58</v>
      </c>
      <c r="C43">
        <v>7061.02</v>
      </c>
      <c r="D43">
        <v>6762.34</v>
      </c>
      <c r="E43">
        <v>7047</v>
      </c>
      <c r="F43">
        <v>7039.39</v>
      </c>
      <c r="G43">
        <v>7275.96</v>
      </c>
      <c r="H43">
        <v>6788.03</v>
      </c>
      <c r="I43">
        <v>6912.71</v>
      </c>
      <c r="J43">
        <v>6922.71</v>
      </c>
      <c r="K43">
        <v>7313.58</v>
      </c>
    </row>
    <row r="44" spans="1:11" s="6" customFormat="1" x14ac:dyDescent="0.35">
      <c r="A44" s="6" t="s">
        <v>9</v>
      </c>
      <c r="B44">
        <v>104.17</v>
      </c>
      <c r="C44">
        <v>227.74</v>
      </c>
      <c r="D44">
        <v>194.33</v>
      </c>
      <c r="E44">
        <v>186.46</v>
      </c>
      <c r="F44">
        <v>212.43</v>
      </c>
      <c r="G44">
        <v>192.93</v>
      </c>
      <c r="H44">
        <v>24.53</v>
      </c>
      <c r="I44">
        <v>192.82</v>
      </c>
      <c r="J44">
        <v>-60.06</v>
      </c>
      <c r="K44">
        <v>229.11</v>
      </c>
    </row>
    <row r="45" spans="1:11" s="6" customFormat="1" x14ac:dyDescent="0.35">
      <c r="A45" s="6" t="s">
        <v>10</v>
      </c>
      <c r="B45">
        <v>220.17</v>
      </c>
      <c r="C45">
        <v>198.32</v>
      </c>
      <c r="D45">
        <v>208.72</v>
      </c>
      <c r="E45">
        <v>220.35</v>
      </c>
      <c r="F45">
        <v>225.61</v>
      </c>
      <c r="G45">
        <v>227.7</v>
      </c>
      <c r="H45">
        <v>241.99</v>
      </c>
      <c r="I45">
        <v>255.55</v>
      </c>
      <c r="J45">
        <v>301.10000000000002</v>
      </c>
      <c r="K45">
        <v>300.87</v>
      </c>
    </row>
    <row r="46" spans="1:11" s="6" customFormat="1" x14ac:dyDescent="0.35">
      <c r="A46" s="6" t="s">
        <v>11</v>
      </c>
      <c r="B46">
        <v>38.909999999999997</v>
      </c>
      <c r="C46">
        <v>45.75</v>
      </c>
      <c r="D46">
        <v>50.9</v>
      </c>
      <c r="E46">
        <v>54.42</v>
      </c>
      <c r="F46">
        <v>54.1</v>
      </c>
      <c r="G46">
        <v>55.38</v>
      </c>
      <c r="H46">
        <v>63.01</v>
      </c>
      <c r="I46">
        <v>55.84</v>
      </c>
      <c r="J46">
        <v>52.79</v>
      </c>
      <c r="K46">
        <v>44.5</v>
      </c>
    </row>
    <row r="47" spans="1:11" s="6" customFormat="1" x14ac:dyDescent="0.35">
      <c r="A47" s="6" t="s">
        <v>12</v>
      </c>
      <c r="B47">
        <v>1709.85</v>
      </c>
      <c r="C47">
        <v>2104.96</v>
      </c>
      <c r="D47">
        <v>1650.94</v>
      </c>
      <c r="E47">
        <v>1967.78</v>
      </c>
      <c r="F47">
        <v>1624.09</v>
      </c>
      <c r="G47">
        <v>1603.62</v>
      </c>
      <c r="H47">
        <v>959.04</v>
      </c>
      <c r="I47">
        <v>1518.16</v>
      </c>
      <c r="J47">
        <v>1022.25</v>
      </c>
      <c r="K47">
        <v>1508.71</v>
      </c>
    </row>
    <row r="48" spans="1:11" s="6" customFormat="1" x14ac:dyDescent="0.35">
      <c r="A48" s="6" t="s">
        <v>13</v>
      </c>
      <c r="B48">
        <v>451.44</v>
      </c>
      <c r="C48">
        <v>530.12</v>
      </c>
      <c r="D48">
        <v>418.55</v>
      </c>
      <c r="E48">
        <v>492.62</v>
      </c>
      <c r="F48">
        <v>348.79</v>
      </c>
      <c r="G48">
        <v>416.83</v>
      </c>
      <c r="H48">
        <v>265.38</v>
      </c>
      <c r="I48">
        <v>389.73</v>
      </c>
      <c r="J48">
        <v>321.42</v>
      </c>
      <c r="K48">
        <v>391.66</v>
      </c>
    </row>
    <row r="49" spans="1:11" s="6" customFormat="1" x14ac:dyDescent="0.35">
      <c r="A49" s="6" t="s">
        <v>14</v>
      </c>
      <c r="B49">
        <v>1234.1400000000001</v>
      </c>
      <c r="C49">
        <v>1550.37</v>
      </c>
      <c r="D49">
        <v>1205.42</v>
      </c>
      <c r="E49">
        <v>1447.72</v>
      </c>
      <c r="F49">
        <v>1256.72</v>
      </c>
      <c r="G49">
        <v>1169.98</v>
      </c>
      <c r="H49">
        <v>694.64</v>
      </c>
      <c r="I49">
        <v>1110.48</v>
      </c>
      <c r="J49">
        <v>692.13</v>
      </c>
      <c r="K49">
        <v>1099.77</v>
      </c>
    </row>
    <row r="50" spans="1:11" x14ac:dyDescent="0.35">
      <c r="A50" s="6" t="s">
        <v>8</v>
      </c>
      <c r="B50">
        <v>1864.76</v>
      </c>
      <c r="C50">
        <v>2121.29</v>
      </c>
      <c r="D50">
        <v>1716.23</v>
      </c>
      <c r="E50">
        <v>2056.09</v>
      </c>
      <c r="F50">
        <v>1691.37</v>
      </c>
      <c r="G50">
        <v>1693.77</v>
      </c>
      <c r="H50">
        <v>1239.51</v>
      </c>
      <c r="I50">
        <v>1636.73</v>
      </c>
      <c r="J50">
        <v>1436.2</v>
      </c>
      <c r="K50">
        <v>1624.97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6" t="s">
        <v>25</v>
      </c>
      <c r="B58">
        <v>6428.9</v>
      </c>
      <c r="C58">
        <v>7507.97</v>
      </c>
      <c r="D58">
        <v>8314.31</v>
      </c>
      <c r="E58">
        <v>9374.6299999999992</v>
      </c>
      <c r="F58">
        <v>10034.24</v>
      </c>
      <c r="G58">
        <v>12710.37</v>
      </c>
      <c r="H58">
        <v>13715.64</v>
      </c>
      <c r="I58">
        <v>15896.31</v>
      </c>
      <c r="J58">
        <v>18632.38</v>
      </c>
      <c r="K58">
        <v>19303.89</v>
      </c>
    </row>
    <row r="59" spans="1:11" x14ac:dyDescent="0.35">
      <c r="A59" s="6" t="s">
        <v>71</v>
      </c>
      <c r="B59">
        <v>323.29000000000002</v>
      </c>
      <c r="C59">
        <v>560.34</v>
      </c>
      <c r="D59">
        <v>533.42999999999995</v>
      </c>
      <c r="E59">
        <v>1319.6</v>
      </c>
      <c r="F59">
        <v>1118.5</v>
      </c>
      <c r="G59">
        <v>1093.1199999999999</v>
      </c>
      <c r="H59">
        <v>1586.88</v>
      </c>
      <c r="I59">
        <v>1932.62</v>
      </c>
      <c r="J59">
        <v>2474.38</v>
      </c>
      <c r="K59">
        <v>2290.29</v>
      </c>
    </row>
    <row r="60" spans="1:11" x14ac:dyDescent="0.35">
      <c r="A60" s="6" t="s">
        <v>72</v>
      </c>
      <c r="B60">
        <v>3710.92</v>
      </c>
      <c r="C60">
        <v>4240.96</v>
      </c>
      <c r="D60">
        <v>4819.82</v>
      </c>
      <c r="E60">
        <v>5458.69</v>
      </c>
      <c r="F60">
        <v>4889.3100000000004</v>
      </c>
      <c r="G60">
        <v>6455.93</v>
      </c>
      <c r="H60">
        <v>7559.99</v>
      </c>
      <c r="I60">
        <v>7854.48</v>
      </c>
      <c r="J60">
        <v>8698.09</v>
      </c>
      <c r="K60">
        <v>8665.15</v>
      </c>
    </row>
    <row r="61" spans="1:11" s="1" customFormat="1" x14ac:dyDescent="0.35">
      <c r="A61" s="1" t="s">
        <v>26</v>
      </c>
      <c r="B61">
        <v>10559.03</v>
      </c>
      <c r="C61">
        <v>12405.19</v>
      </c>
      <c r="D61">
        <v>13763.48</v>
      </c>
      <c r="E61">
        <v>16248.84</v>
      </c>
      <c r="F61">
        <v>16137.97</v>
      </c>
      <c r="G61">
        <v>20355.34</v>
      </c>
      <c r="H61">
        <v>22958.43</v>
      </c>
      <c r="I61">
        <v>25779.33</v>
      </c>
      <c r="J61">
        <v>29900.77</v>
      </c>
      <c r="K61">
        <v>30355.25</v>
      </c>
    </row>
    <row r="62" spans="1:11" x14ac:dyDescent="0.35">
      <c r="A62" s="6" t="s">
        <v>27</v>
      </c>
      <c r="B62">
        <v>3416.35</v>
      </c>
      <c r="C62">
        <v>3303.74</v>
      </c>
      <c r="D62">
        <v>3732.24</v>
      </c>
      <c r="E62">
        <v>6496.56</v>
      </c>
      <c r="F62">
        <v>6272.31</v>
      </c>
      <c r="G62">
        <v>5858.52</v>
      </c>
      <c r="H62">
        <v>5519.06</v>
      </c>
      <c r="I62">
        <v>5770.46</v>
      </c>
      <c r="J62">
        <v>7146.62</v>
      </c>
      <c r="K62">
        <v>9220.1</v>
      </c>
    </row>
    <row r="63" spans="1:11" x14ac:dyDescent="0.35">
      <c r="A63" s="6" t="s">
        <v>28</v>
      </c>
      <c r="B63">
        <v>106.59</v>
      </c>
      <c r="C63">
        <v>257.54000000000002</v>
      </c>
      <c r="D63">
        <v>1405.11</v>
      </c>
      <c r="E63">
        <v>209.67</v>
      </c>
      <c r="F63">
        <v>140.24</v>
      </c>
      <c r="G63">
        <v>182.98</v>
      </c>
      <c r="H63">
        <v>426.43</v>
      </c>
      <c r="I63">
        <v>1019.59</v>
      </c>
      <c r="J63">
        <v>2698.37</v>
      </c>
      <c r="K63">
        <v>1254.49</v>
      </c>
    </row>
    <row r="64" spans="1:11" x14ac:dyDescent="0.35">
      <c r="A64" s="6" t="s">
        <v>29</v>
      </c>
      <c r="B64">
        <v>2712.13</v>
      </c>
      <c r="C64">
        <v>2651.99</v>
      </c>
      <c r="D64">
        <v>2140.6999999999998</v>
      </c>
      <c r="E64">
        <v>2568.58</v>
      </c>
      <c r="F64">
        <v>2018.85</v>
      </c>
      <c r="G64">
        <v>4736.8</v>
      </c>
      <c r="H64">
        <v>3247.53</v>
      </c>
      <c r="I64">
        <v>4261.71</v>
      </c>
      <c r="J64">
        <v>4587.92</v>
      </c>
      <c r="K64">
        <v>4724.75</v>
      </c>
    </row>
    <row r="65" spans="1:11" x14ac:dyDescent="0.35">
      <c r="A65" s="6" t="s">
        <v>73</v>
      </c>
      <c r="B65">
        <v>4323.96</v>
      </c>
      <c r="C65">
        <v>6191.92</v>
      </c>
      <c r="D65">
        <v>6485.43</v>
      </c>
      <c r="E65">
        <v>6974.03</v>
      </c>
      <c r="F65">
        <v>7706.57</v>
      </c>
      <c r="G65">
        <v>9577.0400000000009</v>
      </c>
      <c r="H65">
        <v>13765.41</v>
      </c>
      <c r="I65">
        <v>14727.57</v>
      </c>
      <c r="J65">
        <v>15467.86</v>
      </c>
      <c r="K65">
        <v>15155.91</v>
      </c>
    </row>
    <row r="66" spans="1:11" s="1" customFormat="1" x14ac:dyDescent="0.35">
      <c r="A66" s="1" t="s">
        <v>26</v>
      </c>
      <c r="B66">
        <v>10559.03</v>
      </c>
      <c r="C66">
        <v>12405.19</v>
      </c>
      <c r="D66">
        <v>13763.48</v>
      </c>
      <c r="E66">
        <v>16248.84</v>
      </c>
      <c r="F66">
        <v>16137.97</v>
      </c>
      <c r="G66">
        <v>20355.34</v>
      </c>
      <c r="H66">
        <v>22958.43</v>
      </c>
      <c r="I66">
        <v>25779.33</v>
      </c>
      <c r="J66">
        <v>29900.77</v>
      </c>
      <c r="K66">
        <v>30355.25</v>
      </c>
    </row>
    <row r="67" spans="1:11" s="6" customFormat="1" x14ac:dyDescent="0.35">
      <c r="A67" s="6" t="s">
        <v>78</v>
      </c>
      <c r="B67">
        <v>1186.8399999999999</v>
      </c>
      <c r="C67">
        <v>1446.6</v>
      </c>
      <c r="D67">
        <v>1730.63</v>
      </c>
      <c r="E67">
        <v>1907.33</v>
      </c>
      <c r="F67">
        <v>1795.22</v>
      </c>
      <c r="G67">
        <v>2602.17</v>
      </c>
      <c r="H67">
        <v>3871.44</v>
      </c>
      <c r="I67">
        <v>4636.9399999999996</v>
      </c>
      <c r="J67">
        <v>4889.05</v>
      </c>
      <c r="K67">
        <v>4313.6499999999996</v>
      </c>
    </row>
    <row r="68" spans="1:11" x14ac:dyDescent="0.35">
      <c r="A68" s="6" t="s">
        <v>45</v>
      </c>
      <c r="B68">
        <v>1998.24</v>
      </c>
      <c r="C68">
        <v>2626.94</v>
      </c>
      <c r="D68">
        <v>2658.31</v>
      </c>
      <c r="E68">
        <v>3149.86</v>
      </c>
      <c r="F68">
        <v>3389.81</v>
      </c>
      <c r="G68">
        <v>3798.6</v>
      </c>
      <c r="H68">
        <v>6152.98</v>
      </c>
      <c r="I68">
        <v>6210.64</v>
      </c>
      <c r="J68">
        <v>5923.41</v>
      </c>
      <c r="K68">
        <v>6719.27</v>
      </c>
    </row>
    <row r="69" spans="1:11" x14ac:dyDescent="0.35">
      <c r="A69" s="4" t="s">
        <v>87</v>
      </c>
      <c r="B69">
        <v>424.2</v>
      </c>
      <c r="C69">
        <v>801.21</v>
      </c>
      <c r="D69">
        <v>404.65</v>
      </c>
      <c r="E69">
        <v>444.88</v>
      </c>
      <c r="F69">
        <v>782.83</v>
      </c>
      <c r="G69">
        <v>610.75</v>
      </c>
      <c r="H69">
        <v>864.33</v>
      </c>
      <c r="I69">
        <v>843.82</v>
      </c>
      <c r="J69">
        <v>1084.01</v>
      </c>
      <c r="K69">
        <v>781.98</v>
      </c>
    </row>
    <row r="70" spans="1:11" x14ac:dyDescent="0.35">
      <c r="A70" s="4" t="s">
        <v>74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2242.9499999999998</v>
      </c>
      <c r="C82">
        <v>1527.33</v>
      </c>
      <c r="D82">
        <v>2113.44</v>
      </c>
      <c r="E82">
        <v>2469.54</v>
      </c>
      <c r="F82">
        <v>3038.15</v>
      </c>
      <c r="G82">
        <v>3683.35</v>
      </c>
      <c r="H82">
        <v>986.49</v>
      </c>
      <c r="I82">
        <v>4193.43</v>
      </c>
      <c r="J82">
        <v>6103.6</v>
      </c>
      <c r="K82">
        <v>4423.96</v>
      </c>
    </row>
    <row r="83" spans="1:11" s="6" customFormat="1" x14ac:dyDescent="0.35">
      <c r="A83" s="6" t="s">
        <v>33</v>
      </c>
      <c r="B83">
        <v>-866.21</v>
      </c>
      <c r="C83">
        <v>-681.11</v>
      </c>
      <c r="D83">
        <v>-1556.14</v>
      </c>
      <c r="E83">
        <v>-917.79</v>
      </c>
      <c r="F83">
        <v>-517.91</v>
      </c>
      <c r="G83">
        <v>-540.54</v>
      </c>
      <c r="H83">
        <v>-316.75</v>
      </c>
      <c r="I83">
        <v>-1282.3399999999999</v>
      </c>
      <c r="J83">
        <v>-2548.48</v>
      </c>
      <c r="K83">
        <v>-940.91</v>
      </c>
    </row>
    <row r="84" spans="1:11" s="6" customFormat="1" x14ac:dyDescent="0.35">
      <c r="A84" s="6" t="s">
        <v>34</v>
      </c>
      <c r="B84">
        <v>-848.98</v>
      </c>
      <c r="C84">
        <v>-756.43</v>
      </c>
      <c r="D84">
        <v>-1379.14</v>
      </c>
      <c r="E84">
        <v>-1117.46</v>
      </c>
      <c r="F84">
        <v>-2871.46</v>
      </c>
      <c r="G84">
        <v>-650.4</v>
      </c>
      <c r="H84">
        <v>-1807.61</v>
      </c>
      <c r="I84">
        <v>-2140.0500000000002</v>
      </c>
      <c r="J84">
        <v>-2982.5</v>
      </c>
      <c r="K84">
        <v>-3752.58</v>
      </c>
    </row>
    <row r="85" spans="1:11" s="1" customFormat="1" x14ac:dyDescent="0.35">
      <c r="A85" s="6" t="s">
        <v>35</v>
      </c>
      <c r="B85">
        <v>527.76</v>
      </c>
      <c r="C85">
        <v>89.79</v>
      </c>
      <c r="D85">
        <v>-821.84</v>
      </c>
      <c r="E85">
        <v>434.29</v>
      </c>
      <c r="F85">
        <v>-351.22</v>
      </c>
      <c r="G85">
        <v>2492.41</v>
      </c>
      <c r="H85">
        <v>-1137.8699999999999</v>
      </c>
      <c r="I85">
        <v>771.04</v>
      </c>
      <c r="J85">
        <v>572.62</v>
      </c>
      <c r="K85">
        <v>-269.52999999999997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868.4</v>
      </c>
      <c r="C90">
        <v>1073.5</v>
      </c>
      <c r="D90">
        <v>1120.4000000000001</v>
      </c>
      <c r="E90">
        <v>1492.7</v>
      </c>
      <c r="F90">
        <v>1666.5</v>
      </c>
      <c r="G90">
        <v>2537.4</v>
      </c>
      <c r="H90">
        <v>3079.95</v>
      </c>
      <c r="I90">
        <v>2761.65</v>
      </c>
      <c r="J90">
        <v>2846.75</v>
      </c>
      <c r="K90">
        <v>2340.65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95.92</v>
      </c>
      <c r="C93" s="24">
        <v>95.92</v>
      </c>
      <c r="D93" s="24">
        <v>95.92</v>
      </c>
      <c r="E93" s="24">
        <v>95.92</v>
      </c>
      <c r="F93" s="24">
        <v>95.92</v>
      </c>
      <c r="G93" s="24">
        <v>95.92</v>
      </c>
      <c r="H93" s="24">
        <v>95.92</v>
      </c>
      <c r="I93" s="24">
        <v>95.92</v>
      </c>
      <c r="J93" s="24">
        <v>95.92</v>
      </c>
      <c r="K93" s="24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90" zoomScaleNormal="9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B11" sqref="B11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ASIAN PAINTS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14271.49</v>
      </c>
      <c r="C4" s="1">
        <f>'Data Sheet'!C17</f>
        <v>15061.99</v>
      </c>
      <c r="D4" s="1">
        <f>'Data Sheet'!D17</f>
        <v>16824.55</v>
      </c>
      <c r="E4" s="1">
        <f>'Data Sheet'!E17</f>
        <v>19240.13</v>
      </c>
      <c r="F4" s="1">
        <f>'Data Sheet'!F17</f>
        <v>20211.25</v>
      </c>
      <c r="G4" s="1">
        <f>'Data Sheet'!G17</f>
        <v>21712.79</v>
      </c>
      <c r="H4" s="1">
        <f>'Data Sheet'!H17</f>
        <v>29101.279999999999</v>
      </c>
      <c r="I4" s="1">
        <f>'Data Sheet'!I17</f>
        <v>34488.589999999997</v>
      </c>
      <c r="J4" s="1">
        <f>'Data Sheet'!J17</f>
        <v>35494.730000000003</v>
      </c>
      <c r="K4" s="1">
        <f>'Data Sheet'!K17</f>
        <v>33905.620000000003</v>
      </c>
      <c r="L4" s="1">
        <f>SUM(Quarters!H4:K4)</f>
        <v>33874.44</v>
      </c>
      <c r="M4" s="1">
        <f>$K4+M23*K4</f>
        <v>35677.265195093263</v>
      </c>
      <c r="N4" s="1">
        <f>$K4+N23*L4</f>
        <v>33874.468673488351</v>
      </c>
    </row>
    <row r="5" spans="1:14" x14ac:dyDescent="0.35">
      <c r="A5" t="s">
        <v>7</v>
      </c>
      <c r="B5" s="6">
        <f>SUM('Data Sheet'!B18,'Data Sheet'!B20:B24, -1*'Data Sheet'!B19)</f>
        <v>11546.449999999997</v>
      </c>
      <c r="C5" s="6">
        <f>SUM('Data Sheet'!C18,'Data Sheet'!C20:C24, -1*'Data Sheet'!C19)</f>
        <v>12068.23</v>
      </c>
      <c r="D5" s="6">
        <f>SUM('Data Sheet'!D18,'Data Sheet'!D20:D24, -1*'Data Sheet'!D19)</f>
        <v>13620.539999999999</v>
      </c>
      <c r="E5" s="6">
        <f>SUM('Data Sheet'!E18,'Data Sheet'!E20:E24, -1*'Data Sheet'!E19)</f>
        <v>15475.189999999999</v>
      </c>
      <c r="F5" s="6">
        <f>SUM('Data Sheet'!F18,'Data Sheet'!F20:F24, -1*'Data Sheet'!F19)</f>
        <v>16054.430000000002</v>
      </c>
      <c r="G5" s="6">
        <f>SUM('Data Sheet'!G18,'Data Sheet'!G20:G24, -1*'Data Sheet'!G19)</f>
        <v>16857.189999999999</v>
      </c>
      <c r="H5" s="6">
        <f>SUM('Data Sheet'!H18,'Data Sheet'!H20:H24, -1*'Data Sheet'!H19)</f>
        <v>24297.67</v>
      </c>
      <c r="I5" s="6">
        <f>SUM('Data Sheet'!I18,'Data Sheet'!I20:I24, -1*'Data Sheet'!I19)</f>
        <v>28228.75</v>
      </c>
      <c r="J5" s="6">
        <f>SUM('Data Sheet'!J18,'Data Sheet'!J20:J24, -1*'Data Sheet'!J19)</f>
        <v>27909.750000000004</v>
      </c>
      <c r="K5" s="6">
        <f>SUM('Data Sheet'!K18,'Data Sheet'!K20:K24, -1*'Data Sheet'!K19)</f>
        <v>27899.41</v>
      </c>
      <c r="L5" s="6">
        <f>SUM(Quarters!H5:K5)</f>
        <v>27937.03</v>
      </c>
      <c r="M5" s="6">
        <f t="shared" ref="M5:N5" si="0">M4-M6</f>
        <v>28860.076939002171</v>
      </c>
      <c r="N5" s="6">
        <f t="shared" si="0"/>
        <v>27937.05364768552</v>
      </c>
    </row>
    <row r="6" spans="1:14" s="2" customFormat="1" x14ac:dyDescent="0.35">
      <c r="A6" s="2" t="s">
        <v>8</v>
      </c>
      <c r="B6" s="1">
        <f>B4-B5</f>
        <v>2725.0400000000027</v>
      </c>
      <c r="C6" s="1">
        <f t="shared" ref="C6:K6" si="1">C4-C5</f>
        <v>2993.76</v>
      </c>
      <c r="D6" s="1">
        <f t="shared" si="1"/>
        <v>3204.01</v>
      </c>
      <c r="E6" s="1">
        <f t="shared" si="1"/>
        <v>3764.9400000000023</v>
      </c>
      <c r="F6" s="1">
        <f t="shared" si="1"/>
        <v>4156.8199999999979</v>
      </c>
      <c r="G6" s="1">
        <f t="shared" si="1"/>
        <v>4855.6000000000022</v>
      </c>
      <c r="H6" s="1">
        <f t="shared" si="1"/>
        <v>4803.6100000000006</v>
      </c>
      <c r="I6" s="1">
        <f t="shared" si="1"/>
        <v>6259.8399999999965</v>
      </c>
      <c r="J6" s="1">
        <f t="shared" si="1"/>
        <v>7584.98</v>
      </c>
      <c r="K6" s="1">
        <f t="shared" si="1"/>
        <v>6006.2100000000028</v>
      </c>
      <c r="L6" s="1">
        <f>SUM(Quarters!H6:K6)</f>
        <v>5937.41</v>
      </c>
      <c r="M6" s="1">
        <f>M4*M24</f>
        <v>6817.1882560910926</v>
      </c>
      <c r="N6" s="1">
        <f>N4*N24</f>
        <v>5937.4150258028312</v>
      </c>
    </row>
    <row r="7" spans="1:14" x14ac:dyDescent="0.35">
      <c r="A7" t="s">
        <v>9</v>
      </c>
      <c r="B7" s="6">
        <f>'Data Sheet'!B25</f>
        <v>213.39</v>
      </c>
      <c r="C7" s="6">
        <f>'Data Sheet'!C25</f>
        <v>337.9</v>
      </c>
      <c r="D7" s="6">
        <f>'Data Sheet'!D25</f>
        <v>336.41</v>
      </c>
      <c r="E7" s="6">
        <f>'Data Sheet'!E25</f>
        <v>273.77</v>
      </c>
      <c r="F7" s="6">
        <f>'Data Sheet'!F25</f>
        <v>355.05</v>
      </c>
      <c r="G7" s="6">
        <f>'Data Sheet'!G25</f>
        <v>331.65</v>
      </c>
      <c r="H7" s="6">
        <f>'Data Sheet'!H25</f>
        <v>295.88</v>
      </c>
      <c r="I7" s="6">
        <f>'Data Sheet'!I25</f>
        <v>431.46</v>
      </c>
      <c r="J7" s="6">
        <f>'Data Sheet'!J25</f>
        <v>820.96</v>
      </c>
      <c r="K7" s="6">
        <f>'Data Sheet'!K25</f>
        <v>350.22</v>
      </c>
      <c r="L7" s="6">
        <f>SUM(Quarters!H7:K7)</f>
        <v>386.4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275.58</v>
      </c>
      <c r="C8" s="6">
        <f>'Data Sheet'!C26</f>
        <v>334.79</v>
      </c>
      <c r="D8" s="6">
        <f>'Data Sheet'!D26</f>
        <v>360.47</v>
      </c>
      <c r="E8" s="6">
        <f>'Data Sheet'!E26</f>
        <v>622.14</v>
      </c>
      <c r="F8" s="6">
        <f>'Data Sheet'!F26</f>
        <v>780.5</v>
      </c>
      <c r="G8" s="6">
        <f>'Data Sheet'!G26</f>
        <v>791.27</v>
      </c>
      <c r="H8" s="6">
        <f>'Data Sheet'!H26</f>
        <v>816.36</v>
      </c>
      <c r="I8" s="6">
        <f>'Data Sheet'!I26</f>
        <v>858.02</v>
      </c>
      <c r="J8" s="6">
        <f>'Data Sheet'!J26</f>
        <v>853</v>
      </c>
      <c r="K8" s="6">
        <f>'Data Sheet'!K26</f>
        <v>1026.3399999999999</v>
      </c>
      <c r="L8" s="6">
        <f>SUM(Quarters!H8:K8)</f>
        <v>1099.5100000000002</v>
      </c>
      <c r="M8" s="6">
        <f>+$L8</f>
        <v>1099.5100000000002</v>
      </c>
      <c r="N8" s="6">
        <f>+$L8</f>
        <v>1099.5100000000002</v>
      </c>
    </row>
    <row r="9" spans="1:14" x14ac:dyDescent="0.35">
      <c r="A9" t="s">
        <v>11</v>
      </c>
      <c r="B9" s="6">
        <f>'Data Sheet'!B27</f>
        <v>49</v>
      </c>
      <c r="C9" s="6">
        <f>'Data Sheet'!C27</f>
        <v>37.33</v>
      </c>
      <c r="D9" s="6">
        <f>'Data Sheet'!D27</f>
        <v>41.47</v>
      </c>
      <c r="E9" s="6">
        <f>'Data Sheet'!E27</f>
        <v>110.47</v>
      </c>
      <c r="F9" s="6">
        <f>'Data Sheet'!F27</f>
        <v>102.33</v>
      </c>
      <c r="G9" s="6">
        <f>'Data Sheet'!G27</f>
        <v>91.63</v>
      </c>
      <c r="H9" s="6">
        <f>'Data Sheet'!H27</f>
        <v>95.41</v>
      </c>
      <c r="I9" s="6">
        <f>'Data Sheet'!I27</f>
        <v>144.44999999999999</v>
      </c>
      <c r="J9" s="6">
        <f>'Data Sheet'!J27</f>
        <v>205.17</v>
      </c>
      <c r="K9" s="6">
        <f>'Data Sheet'!K27</f>
        <v>227.02</v>
      </c>
      <c r="L9" s="6">
        <f>SUM(Quarters!H9:K9)</f>
        <v>216.14</v>
      </c>
      <c r="M9" s="6">
        <f>+$L9</f>
        <v>216.14</v>
      </c>
      <c r="N9" s="6">
        <f>+$L9</f>
        <v>216.14</v>
      </c>
    </row>
    <row r="10" spans="1:14" x14ac:dyDescent="0.35">
      <c r="A10" t="s">
        <v>12</v>
      </c>
      <c r="B10" s="6">
        <f>'Data Sheet'!B28</f>
        <v>2613.85</v>
      </c>
      <c r="C10" s="6">
        <f>'Data Sheet'!C28</f>
        <v>2959.54</v>
      </c>
      <c r="D10" s="6">
        <f>'Data Sheet'!D28</f>
        <v>3138.48</v>
      </c>
      <c r="E10" s="6">
        <f>'Data Sheet'!E28</f>
        <v>3306.1</v>
      </c>
      <c r="F10" s="6">
        <f>'Data Sheet'!F28</f>
        <v>3629.04</v>
      </c>
      <c r="G10" s="6">
        <f>'Data Sheet'!G28</f>
        <v>4304.3500000000004</v>
      </c>
      <c r="H10" s="6">
        <f>'Data Sheet'!H28</f>
        <v>4187.72</v>
      </c>
      <c r="I10" s="6">
        <f>'Data Sheet'!I28</f>
        <v>5688.83</v>
      </c>
      <c r="J10" s="6">
        <f>'Data Sheet'!J28</f>
        <v>7347.77</v>
      </c>
      <c r="K10" s="6">
        <f>'Data Sheet'!K28</f>
        <v>5103.07</v>
      </c>
      <c r="L10" s="6">
        <f>SUM(Quarters!H10:K10)</f>
        <v>5008.16</v>
      </c>
      <c r="M10" s="6">
        <f>M6+M7-SUM(M8:M9)</f>
        <v>5501.538256091093</v>
      </c>
      <c r="N10" s="6">
        <f>N6+N7-SUM(N8:N9)</f>
        <v>4621.7650258028316</v>
      </c>
    </row>
    <row r="11" spans="1:14" x14ac:dyDescent="0.35">
      <c r="A11" t="s">
        <v>13</v>
      </c>
      <c r="B11" s="6">
        <f>'Data Sheet'!B29</f>
        <v>844.49</v>
      </c>
      <c r="C11" s="6">
        <f>'Data Sheet'!C29</f>
        <v>943.29</v>
      </c>
      <c r="D11" s="6">
        <f>'Data Sheet'!D29</f>
        <v>1040.96</v>
      </c>
      <c r="E11" s="6">
        <f>'Data Sheet'!E29</f>
        <v>1098.06</v>
      </c>
      <c r="F11" s="6">
        <f>'Data Sheet'!F29</f>
        <v>854.85</v>
      </c>
      <c r="G11" s="6">
        <f>'Data Sheet'!G29</f>
        <v>1097.5999999999999</v>
      </c>
      <c r="H11" s="6">
        <f>'Data Sheet'!H29</f>
        <v>1102.9100000000001</v>
      </c>
      <c r="I11" s="6">
        <f>'Data Sheet'!I29</f>
        <v>1493.5</v>
      </c>
      <c r="J11" s="6">
        <f>'Data Sheet'!J29</f>
        <v>1790.08</v>
      </c>
      <c r="K11" s="6">
        <f>'Data Sheet'!K29</f>
        <v>1393.36</v>
      </c>
      <c r="L11" s="6">
        <f>SUM(Quarters!H11:K11)</f>
        <v>1368.19</v>
      </c>
      <c r="M11" s="7">
        <f>IF($L10&gt;0,$L11/$L10,0)</f>
        <v>0.27319215041053002</v>
      </c>
      <c r="N11" s="7">
        <f>IF($L10&gt;0,$L11/$L10,0)</f>
        <v>0.27319215041053002</v>
      </c>
    </row>
    <row r="12" spans="1:14" s="2" customFormat="1" x14ac:dyDescent="0.35">
      <c r="A12" s="2" t="s">
        <v>14</v>
      </c>
      <c r="B12" s="1">
        <f>'Data Sheet'!B30</f>
        <v>1745.16</v>
      </c>
      <c r="C12" s="1">
        <f>'Data Sheet'!C30</f>
        <v>1939.43</v>
      </c>
      <c r="D12" s="1">
        <f>'Data Sheet'!D30</f>
        <v>2038.93</v>
      </c>
      <c r="E12" s="1">
        <f>'Data Sheet'!E30</f>
        <v>2155.92</v>
      </c>
      <c r="F12" s="1">
        <f>'Data Sheet'!F30</f>
        <v>2705.17</v>
      </c>
      <c r="G12" s="1">
        <f>'Data Sheet'!G30</f>
        <v>3139.29</v>
      </c>
      <c r="H12" s="1">
        <f>'Data Sheet'!H30</f>
        <v>3030.57</v>
      </c>
      <c r="I12" s="1">
        <f>'Data Sheet'!I30</f>
        <v>4106.45</v>
      </c>
      <c r="J12" s="1">
        <f>'Data Sheet'!J30</f>
        <v>5460.23</v>
      </c>
      <c r="K12" s="1">
        <f>'Data Sheet'!K30</f>
        <v>3667.23</v>
      </c>
      <c r="L12" s="1">
        <f>SUM(Quarters!H12:K12)</f>
        <v>3597.02</v>
      </c>
      <c r="M12" s="1">
        <f>M10-M11*M10</f>
        <v>3998.5611893437699</v>
      </c>
      <c r="N12" s="1">
        <f>N10-N11*N10</f>
        <v>3359.1350997115774</v>
      </c>
    </row>
    <row r="13" spans="1:14" x14ac:dyDescent="0.35">
      <c r="A13" t="s">
        <v>57</v>
      </c>
      <c r="B13" s="6">
        <f>IF('Data Sheet'!B93&gt;0,B12/'Data Sheet'!B93,0)</f>
        <v>18.193911592994162</v>
      </c>
      <c r="C13" s="6">
        <f>IF('Data Sheet'!C93&gt;0,C12/'Data Sheet'!C93,0)</f>
        <v>20.219245204336946</v>
      </c>
      <c r="D13" s="6">
        <f>IF('Data Sheet'!D93&gt;0,D12/'Data Sheet'!D93,0)</f>
        <v>21.256567973311093</v>
      </c>
      <c r="E13" s="6">
        <f>IF('Data Sheet'!E93&gt;0,E12/'Data Sheet'!E93,0)</f>
        <v>22.476230191826524</v>
      </c>
      <c r="F13" s="6">
        <f>IF('Data Sheet'!F93&gt;0,F12/'Data Sheet'!F93,0)</f>
        <v>28.202356130108424</v>
      </c>
      <c r="G13" s="6">
        <f>IF('Data Sheet'!G93&gt;0,G12/'Data Sheet'!G93,0)</f>
        <v>32.728211009174309</v>
      </c>
      <c r="H13" s="6">
        <f>IF('Data Sheet'!H93&gt;0,H12/'Data Sheet'!H93,0)</f>
        <v>31.594766472060051</v>
      </c>
      <c r="I13" s="6">
        <f>IF('Data Sheet'!I93&gt;0,I12/'Data Sheet'!I93,0)</f>
        <v>42.811196830692239</v>
      </c>
      <c r="J13" s="6">
        <f>IF('Data Sheet'!J93&gt;0,J12/'Data Sheet'!J93,0)</f>
        <v>56.924833194328599</v>
      </c>
      <c r="K13" s="6">
        <f>IF('Data Sheet'!K93&gt;0,K12/'Data Sheet'!K93,0)</f>
        <v>38.232172643869895</v>
      </c>
      <c r="L13" s="6">
        <f>IF('Data Sheet'!$B6&gt;0,'Profit &amp; Loss'!L12/'Data Sheet'!$B6,0)</f>
        <v>37.500294159178416</v>
      </c>
      <c r="M13" s="6">
        <f>IF('Data Sheet'!$B6&gt;0,'Profit &amp; Loss'!M12/'Data Sheet'!$B6,0)</f>
        <v>41.686512950682975</v>
      </c>
      <c r="N13" s="6">
        <f>IF('Data Sheet'!$B6&gt;0,'Profit &amp; Loss'!N12/'Data Sheet'!$B6,0)</f>
        <v>35.020254087996527</v>
      </c>
    </row>
    <row r="14" spans="1:14" x14ac:dyDescent="0.35">
      <c r="A14" t="s">
        <v>16</v>
      </c>
      <c r="B14" s="6">
        <f>IF(B15&gt;0,B15/B13,"")</f>
        <v>47.730252813495611</v>
      </c>
      <c r="C14" s="6">
        <f t="shared" ref="C14:K14" si="2">IF(C15&gt;0,C15/C13,"")</f>
        <v>53.092980927385881</v>
      </c>
      <c r="D14" s="6">
        <f t="shared" si="2"/>
        <v>52.708414707714347</v>
      </c>
      <c r="E14" s="6">
        <f t="shared" si="2"/>
        <v>66.41238264870681</v>
      </c>
      <c r="F14" s="6">
        <f t="shared" si="2"/>
        <v>59.090807601740373</v>
      </c>
      <c r="G14" s="6">
        <f t="shared" si="2"/>
        <v>77.529443918847903</v>
      </c>
      <c r="H14" s="6">
        <f t="shared" si="2"/>
        <v>97.482917075005687</v>
      </c>
      <c r="I14" s="6">
        <f t="shared" si="2"/>
        <v>64.507656978655532</v>
      </c>
      <c r="J14" s="6">
        <f t="shared" si="2"/>
        <v>50.00893002675712</v>
      </c>
      <c r="K14" s="6">
        <f t="shared" si="2"/>
        <v>61.221998074841224</v>
      </c>
      <c r="L14" s="6">
        <f t="shared" ref="L14" si="3">IF(L13&gt;0,L15/L13,0)</f>
        <v>67.431471051036695</v>
      </c>
      <c r="M14" s="6">
        <f>M25</f>
        <v>67.431471051036695</v>
      </c>
      <c r="N14" s="6">
        <f>N25</f>
        <v>60.792514032822638</v>
      </c>
    </row>
    <row r="15" spans="1:14" s="2" customFormat="1" x14ac:dyDescent="0.35">
      <c r="A15" s="2" t="s">
        <v>58</v>
      </c>
      <c r="B15" s="1">
        <f>'Data Sheet'!B90</f>
        <v>868.4</v>
      </c>
      <c r="C15" s="1">
        <f>'Data Sheet'!C90</f>
        <v>1073.5</v>
      </c>
      <c r="D15" s="1">
        <f>'Data Sheet'!D90</f>
        <v>1120.4000000000001</v>
      </c>
      <c r="E15" s="1">
        <f>'Data Sheet'!E90</f>
        <v>1492.7</v>
      </c>
      <c r="F15" s="1">
        <f>'Data Sheet'!F90</f>
        <v>1666.5</v>
      </c>
      <c r="G15" s="1">
        <f>'Data Sheet'!G90</f>
        <v>2537.4</v>
      </c>
      <c r="H15" s="1">
        <f>'Data Sheet'!H90</f>
        <v>3079.95</v>
      </c>
      <c r="I15" s="1">
        <f>'Data Sheet'!I90</f>
        <v>2761.65</v>
      </c>
      <c r="J15" s="1">
        <f>'Data Sheet'!J90</f>
        <v>2846.75</v>
      </c>
      <c r="K15" s="1">
        <f>'Data Sheet'!K90</f>
        <v>2340.65</v>
      </c>
      <c r="L15" s="1">
        <f>'Data Sheet'!B8</f>
        <v>2528.6999999999998</v>
      </c>
      <c r="M15" s="8">
        <f>M13*M14</f>
        <v>2810.9828912526455</v>
      </c>
      <c r="N15" s="9">
        <f>N13*N14</f>
        <v>2128.9692880775433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0.41222581310596162</v>
      </c>
      <c r="C18" s="5">
        <f>IF('Data Sheet'!C30&gt;0, 'Data Sheet'!C31/'Data Sheet'!C30, 0)</f>
        <v>0.50941771551435211</v>
      </c>
      <c r="D18" s="5">
        <f>IF('Data Sheet'!D30&gt;0, 'Data Sheet'!D31/'Data Sheet'!D30, 0)</f>
        <v>0.40928330055470269</v>
      </c>
      <c r="E18" s="5">
        <f>IF('Data Sheet'!E30&gt;0, 'Data Sheet'!E31/'Data Sheet'!E30, 0)</f>
        <v>0.46716019147278187</v>
      </c>
      <c r="F18" s="5">
        <f>IF('Data Sheet'!F30&gt;0, 'Data Sheet'!F31/'Data Sheet'!F30, 0)</f>
        <v>0.42549636436896754</v>
      </c>
      <c r="G18" s="5">
        <f>IF('Data Sheet'!G30&gt;0, 'Data Sheet'!G31/'Data Sheet'!G30, 0)</f>
        <v>0.54540039308251231</v>
      </c>
      <c r="H18" s="5">
        <f>IF('Data Sheet'!H30&gt;0, 'Data Sheet'!H31/'Data Sheet'!H30, 0)</f>
        <v>0.6061137013829081</v>
      </c>
      <c r="I18" s="5">
        <f>IF('Data Sheet'!I30&gt;0, 'Data Sheet'!I31/'Data Sheet'!I30, 0)</f>
        <v>0.59914281191783658</v>
      </c>
      <c r="J18" s="5">
        <f>IF('Data Sheet'!J30&gt;0, 'Data Sheet'!J31/'Data Sheet'!J30, 0)</f>
        <v>0.58498268387961683</v>
      </c>
      <c r="K18" s="5">
        <f>IF('Data Sheet'!K30&gt;0, 'Data Sheet'!K31/'Data Sheet'!K30, 0)</f>
        <v>0.64866943169640301</v>
      </c>
    </row>
    <row r="19" spans="1:14" x14ac:dyDescent="0.35">
      <c r="A19" t="s">
        <v>18</v>
      </c>
      <c r="B19" s="5">
        <f t="shared" ref="B19:L19" si="4">IF(B6&gt;0,B6/B4,0)</f>
        <v>0.19094292186730347</v>
      </c>
      <c r="C19" s="5">
        <f t="shared" ref="C19:K19" si="5">IF(C6&gt;0,C6/C4,0)</f>
        <v>0.19876258050895004</v>
      </c>
      <c r="D19" s="5">
        <f t="shared" si="5"/>
        <v>0.19043659414367697</v>
      </c>
      <c r="E19" s="5">
        <f t="shared" si="5"/>
        <v>0.19568163000977656</v>
      </c>
      <c r="F19" s="5">
        <f t="shared" si="5"/>
        <v>0.20566862514688591</v>
      </c>
      <c r="G19" s="5">
        <f t="shared" si="5"/>
        <v>0.22362856178317028</v>
      </c>
      <c r="H19" s="5">
        <f t="shared" si="5"/>
        <v>0.16506524798909192</v>
      </c>
      <c r="I19" s="5">
        <f t="shared" si="5"/>
        <v>0.18150466574597562</v>
      </c>
      <c r="J19" s="5">
        <f t="shared" si="5"/>
        <v>0.21369313134654072</v>
      </c>
      <c r="K19" s="5">
        <f t="shared" si="5"/>
        <v>0.17714496888716391</v>
      </c>
      <c r="L19" s="5">
        <f t="shared" si="4"/>
        <v>0.17527699350897016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0.10092014636257685</v>
      </c>
      <c r="I23" s="5">
        <f>IF(D4=0,"",POWER($K4/D4,1/7)-1)</f>
        <v>0.10528801762676121</v>
      </c>
      <c r="J23" s="5">
        <f>IF(F4=0,"",POWER($K4/F4,1/5)-1)</f>
        <v>0.10901061549728808</v>
      </c>
      <c r="K23" s="5">
        <f>IF(H4=0,"",POWER($K4/H4, 1/3)-1)</f>
        <v>5.225225774055331E-2</v>
      </c>
      <c r="L23" s="5">
        <f>IF(ISERROR(MAX(IF(J4=0,"",(K4-J4)/J4),IF(K4=0,"",(L4-K4)/K4))),"",MAX(IF(J4=0,"",(K4-J4)/J4),IF(K4=0,"",(L4-K4)/K4)))</f>
        <v>-9.1961155702211873E-4</v>
      </c>
      <c r="M23" s="16">
        <f>MAX(K23:L23)</f>
        <v>5.225225774055331E-2</v>
      </c>
      <c r="N23" s="16">
        <f>MIN(H23:L23)</f>
        <v>-9.1961155702211873E-4</v>
      </c>
    </row>
    <row r="24" spans="1:14" x14ac:dyDescent="0.35">
      <c r="G24" t="s">
        <v>18</v>
      </c>
      <c r="H24" s="5">
        <f>IF(SUM(B4:$K$4)=0,"",SUMPRODUCT(B19:$K$19,B4:$K$4)/SUM(B4:$K$4))</f>
        <v>0.19289394197769724</v>
      </c>
      <c r="I24" s="5">
        <f>IF(SUM(E4:$K$4)=0,"",SUMPRODUCT(E19:$K$19,E4:$K$4)/SUM(E4:$K$4))</f>
        <v>0.19279502255910874</v>
      </c>
      <c r="J24" s="5">
        <f>IF(SUM(G4:$K$4)=0,"",SUMPRODUCT(G19:$K$19,G4:$K$4)/SUM(G4:$K$4))</f>
        <v>0.19075414240485689</v>
      </c>
      <c r="K24" s="5">
        <f>IF(SUM(I4:$K$4)=0, "", SUMPRODUCT(I19:$K$19,I4:$K$4)/SUM(I4:$K$4))</f>
        <v>0.1910793391481326</v>
      </c>
      <c r="L24" s="5">
        <f>L19</f>
        <v>0.17527699350897016</v>
      </c>
      <c r="M24" s="16">
        <f>MAX(K24:L24)</f>
        <v>0.1910793391481326</v>
      </c>
      <c r="N24" s="16">
        <f>MIN(H24:L24)</f>
        <v>0.17527699350897016</v>
      </c>
    </row>
    <row r="25" spans="1:14" x14ac:dyDescent="0.35">
      <c r="G25" t="s">
        <v>23</v>
      </c>
      <c r="H25" s="6">
        <f>IF(ISERROR(AVERAGEIF(B14:$L14,"&gt;0")),"",AVERAGEIF(B14:$L14,"&gt;0"))</f>
        <v>63.383386893107925</v>
      </c>
      <c r="I25" s="6">
        <f>IF(ISERROR(AVERAGEIF(E14:$L14,"&gt;0")),"",AVERAGEIF(E14:$L14,"&gt;0"))</f>
        <v>67.960700921948913</v>
      </c>
      <c r="J25" s="6">
        <f>IF(ISERROR(AVERAGEIF(G14:$L14,"&gt;0")),"",AVERAGEIF(G14:$L14,"&gt;0"))</f>
        <v>69.697069520857355</v>
      </c>
      <c r="K25" s="6">
        <f>IF(ISERROR(AVERAGEIF(I14:$L14,"&gt;0")),"",AVERAGEIF(I14:$L14,"&gt;0"))</f>
        <v>60.792514032822638</v>
      </c>
      <c r="L25" s="6">
        <f>L14</f>
        <v>67.431471051036695</v>
      </c>
      <c r="M25" s="1">
        <f>MAX(K25:L25)</f>
        <v>67.431471051036695</v>
      </c>
      <c r="N25" s="1">
        <f>MIN(H25:L25)</f>
        <v>60.792514032822638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10" zoomScaleNormal="11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5">
      <c r="A4" s="2" t="s">
        <v>6</v>
      </c>
      <c r="B4" s="1">
        <f>'Data Sheet'!B42</f>
        <v>8787.34</v>
      </c>
      <c r="C4" s="1">
        <f>'Data Sheet'!C42</f>
        <v>9182.31</v>
      </c>
      <c r="D4" s="1">
        <f>'Data Sheet'!D42</f>
        <v>8478.57</v>
      </c>
      <c r="E4" s="1">
        <f>'Data Sheet'!E42</f>
        <v>9103.09</v>
      </c>
      <c r="F4" s="1">
        <f>'Data Sheet'!F42</f>
        <v>8730.76</v>
      </c>
      <c r="G4" s="1">
        <f>'Data Sheet'!G42</f>
        <v>8969.73</v>
      </c>
      <c r="H4" s="1">
        <f>'Data Sheet'!H42</f>
        <v>8027.54</v>
      </c>
      <c r="I4" s="1">
        <f>'Data Sheet'!I42</f>
        <v>8549.44</v>
      </c>
      <c r="J4" s="1">
        <f>'Data Sheet'!J42</f>
        <v>8358.91</v>
      </c>
      <c r="K4" s="1">
        <f>'Data Sheet'!K42</f>
        <v>8938.5499999999993</v>
      </c>
    </row>
    <row r="5" spans="1:11" x14ac:dyDescent="0.35">
      <c r="A5" t="s">
        <v>7</v>
      </c>
      <c r="B5" s="6">
        <f>'Data Sheet'!B43</f>
        <v>6922.58</v>
      </c>
      <c r="C5" s="6">
        <f>'Data Sheet'!C43</f>
        <v>7061.02</v>
      </c>
      <c r="D5" s="6">
        <f>'Data Sheet'!D43</f>
        <v>6762.34</v>
      </c>
      <c r="E5" s="6">
        <f>'Data Sheet'!E43</f>
        <v>7047</v>
      </c>
      <c r="F5" s="6">
        <f>'Data Sheet'!F43</f>
        <v>7039.39</v>
      </c>
      <c r="G5" s="6">
        <f>'Data Sheet'!G43</f>
        <v>7275.96</v>
      </c>
      <c r="H5" s="6">
        <f>'Data Sheet'!H43</f>
        <v>6788.03</v>
      </c>
      <c r="I5" s="6">
        <f>'Data Sheet'!I43</f>
        <v>6912.71</v>
      </c>
      <c r="J5" s="6">
        <f>'Data Sheet'!J43</f>
        <v>6922.71</v>
      </c>
      <c r="K5" s="6">
        <f>'Data Sheet'!K43</f>
        <v>7313.58</v>
      </c>
    </row>
    <row r="6" spans="1:11" s="2" customFormat="1" x14ac:dyDescent="0.35">
      <c r="A6" s="2" t="s">
        <v>8</v>
      </c>
      <c r="B6" s="1">
        <f>'Data Sheet'!B50</f>
        <v>1864.76</v>
      </c>
      <c r="C6" s="1">
        <f>'Data Sheet'!C50</f>
        <v>2121.29</v>
      </c>
      <c r="D6" s="1">
        <f>'Data Sheet'!D50</f>
        <v>1716.23</v>
      </c>
      <c r="E6" s="1">
        <f>'Data Sheet'!E50</f>
        <v>2056.09</v>
      </c>
      <c r="F6" s="1">
        <f>'Data Sheet'!F50</f>
        <v>1691.37</v>
      </c>
      <c r="G6" s="1">
        <f>'Data Sheet'!G50</f>
        <v>1693.77</v>
      </c>
      <c r="H6" s="1">
        <f>'Data Sheet'!H50</f>
        <v>1239.51</v>
      </c>
      <c r="I6" s="1">
        <f>'Data Sheet'!I50</f>
        <v>1636.73</v>
      </c>
      <c r="J6" s="1">
        <f>'Data Sheet'!J50</f>
        <v>1436.2</v>
      </c>
      <c r="K6" s="1">
        <f>'Data Sheet'!K50</f>
        <v>1624.97</v>
      </c>
    </row>
    <row r="7" spans="1:11" x14ac:dyDescent="0.35">
      <c r="A7" t="s">
        <v>9</v>
      </c>
      <c r="B7" s="6">
        <f>'Data Sheet'!B44</f>
        <v>104.17</v>
      </c>
      <c r="C7" s="6">
        <f>'Data Sheet'!C44</f>
        <v>227.74</v>
      </c>
      <c r="D7" s="6">
        <f>'Data Sheet'!D44</f>
        <v>194.33</v>
      </c>
      <c r="E7" s="6">
        <f>'Data Sheet'!E44</f>
        <v>186.46</v>
      </c>
      <c r="F7" s="6">
        <f>'Data Sheet'!F44</f>
        <v>212.43</v>
      </c>
      <c r="G7" s="6">
        <f>'Data Sheet'!G44</f>
        <v>192.93</v>
      </c>
      <c r="H7" s="6">
        <f>'Data Sheet'!H44</f>
        <v>24.53</v>
      </c>
      <c r="I7" s="6">
        <f>'Data Sheet'!I44</f>
        <v>192.82</v>
      </c>
      <c r="J7" s="6">
        <f>'Data Sheet'!J44</f>
        <v>-60.06</v>
      </c>
      <c r="K7" s="6">
        <f>'Data Sheet'!K44</f>
        <v>229.11</v>
      </c>
    </row>
    <row r="8" spans="1:11" x14ac:dyDescent="0.35">
      <c r="A8" t="s">
        <v>10</v>
      </c>
      <c r="B8" s="6">
        <f>'Data Sheet'!B45</f>
        <v>220.17</v>
      </c>
      <c r="C8" s="6">
        <f>'Data Sheet'!C45</f>
        <v>198.32</v>
      </c>
      <c r="D8" s="6">
        <f>'Data Sheet'!D45</f>
        <v>208.72</v>
      </c>
      <c r="E8" s="6">
        <f>'Data Sheet'!E45</f>
        <v>220.35</v>
      </c>
      <c r="F8" s="6">
        <f>'Data Sheet'!F45</f>
        <v>225.61</v>
      </c>
      <c r="G8" s="6">
        <f>'Data Sheet'!G45</f>
        <v>227.7</v>
      </c>
      <c r="H8" s="6">
        <f>'Data Sheet'!H45</f>
        <v>241.99</v>
      </c>
      <c r="I8" s="6">
        <f>'Data Sheet'!I45</f>
        <v>255.55</v>
      </c>
      <c r="J8" s="6">
        <f>'Data Sheet'!J45</f>
        <v>301.10000000000002</v>
      </c>
      <c r="K8" s="6">
        <f>'Data Sheet'!K45</f>
        <v>300.87</v>
      </c>
    </row>
    <row r="9" spans="1:11" x14ac:dyDescent="0.35">
      <c r="A9" t="s">
        <v>11</v>
      </c>
      <c r="B9" s="6">
        <f>'Data Sheet'!B46</f>
        <v>38.909999999999997</v>
      </c>
      <c r="C9" s="6">
        <f>'Data Sheet'!C46</f>
        <v>45.75</v>
      </c>
      <c r="D9" s="6">
        <f>'Data Sheet'!D46</f>
        <v>50.9</v>
      </c>
      <c r="E9" s="6">
        <f>'Data Sheet'!E46</f>
        <v>54.42</v>
      </c>
      <c r="F9" s="6">
        <f>'Data Sheet'!F46</f>
        <v>54.1</v>
      </c>
      <c r="G9" s="6">
        <f>'Data Sheet'!G46</f>
        <v>55.38</v>
      </c>
      <c r="H9" s="6">
        <f>'Data Sheet'!H46</f>
        <v>63.01</v>
      </c>
      <c r="I9" s="6">
        <f>'Data Sheet'!I46</f>
        <v>55.84</v>
      </c>
      <c r="J9" s="6">
        <f>'Data Sheet'!J46</f>
        <v>52.79</v>
      </c>
      <c r="K9" s="6">
        <f>'Data Sheet'!K46</f>
        <v>44.5</v>
      </c>
    </row>
    <row r="10" spans="1:11" x14ac:dyDescent="0.35">
      <c r="A10" t="s">
        <v>12</v>
      </c>
      <c r="B10" s="6">
        <f>'Data Sheet'!B47</f>
        <v>1709.85</v>
      </c>
      <c r="C10" s="6">
        <f>'Data Sheet'!C47</f>
        <v>2104.96</v>
      </c>
      <c r="D10" s="6">
        <f>'Data Sheet'!D47</f>
        <v>1650.94</v>
      </c>
      <c r="E10" s="6">
        <f>'Data Sheet'!E47</f>
        <v>1967.78</v>
      </c>
      <c r="F10" s="6">
        <f>'Data Sheet'!F47</f>
        <v>1624.09</v>
      </c>
      <c r="G10" s="6">
        <f>'Data Sheet'!G47</f>
        <v>1603.62</v>
      </c>
      <c r="H10" s="6">
        <f>'Data Sheet'!H47</f>
        <v>959.04</v>
      </c>
      <c r="I10" s="6">
        <f>'Data Sheet'!I47</f>
        <v>1518.16</v>
      </c>
      <c r="J10" s="6">
        <f>'Data Sheet'!J47</f>
        <v>1022.25</v>
      </c>
      <c r="K10" s="6">
        <f>'Data Sheet'!K47</f>
        <v>1508.71</v>
      </c>
    </row>
    <row r="11" spans="1:11" x14ac:dyDescent="0.35">
      <c r="A11" t="s">
        <v>13</v>
      </c>
      <c r="B11" s="6">
        <f>'Data Sheet'!B48</f>
        <v>451.44</v>
      </c>
      <c r="C11" s="6">
        <f>'Data Sheet'!C48</f>
        <v>530.12</v>
      </c>
      <c r="D11" s="6">
        <f>'Data Sheet'!D48</f>
        <v>418.55</v>
      </c>
      <c r="E11" s="6">
        <f>'Data Sheet'!E48</f>
        <v>492.62</v>
      </c>
      <c r="F11" s="6">
        <f>'Data Sheet'!F48</f>
        <v>348.79</v>
      </c>
      <c r="G11" s="6">
        <f>'Data Sheet'!G48</f>
        <v>416.83</v>
      </c>
      <c r="H11" s="6">
        <f>'Data Sheet'!H48</f>
        <v>265.38</v>
      </c>
      <c r="I11" s="6">
        <f>'Data Sheet'!I48</f>
        <v>389.73</v>
      </c>
      <c r="J11" s="6">
        <f>'Data Sheet'!J48</f>
        <v>321.42</v>
      </c>
      <c r="K11" s="6">
        <f>'Data Sheet'!K48</f>
        <v>391.66</v>
      </c>
    </row>
    <row r="12" spans="1:11" s="2" customFormat="1" x14ac:dyDescent="0.35">
      <c r="A12" s="2" t="s">
        <v>14</v>
      </c>
      <c r="B12" s="1">
        <f>'Data Sheet'!B49</f>
        <v>1234.1400000000001</v>
      </c>
      <c r="C12" s="1">
        <f>'Data Sheet'!C49</f>
        <v>1550.37</v>
      </c>
      <c r="D12" s="1">
        <f>'Data Sheet'!D49</f>
        <v>1205.42</v>
      </c>
      <c r="E12" s="1">
        <f>'Data Sheet'!E49</f>
        <v>1447.72</v>
      </c>
      <c r="F12" s="1">
        <f>'Data Sheet'!F49</f>
        <v>1256.72</v>
      </c>
      <c r="G12" s="1">
        <f>'Data Sheet'!G49</f>
        <v>1169.98</v>
      </c>
      <c r="H12" s="1">
        <f>'Data Sheet'!H49</f>
        <v>694.64</v>
      </c>
      <c r="I12" s="1">
        <f>'Data Sheet'!I49</f>
        <v>1110.48</v>
      </c>
      <c r="J12" s="1">
        <f>'Data Sheet'!J49</f>
        <v>692.13</v>
      </c>
      <c r="K12" s="1">
        <f>'Data Sheet'!K49</f>
        <v>1099.77</v>
      </c>
    </row>
    <row r="14" spans="1:11" s="2" customFormat="1" x14ac:dyDescent="0.35">
      <c r="A14" s="2" t="s">
        <v>18</v>
      </c>
      <c r="B14" s="10">
        <f>IF(B4&gt;0,B6/B4,"")</f>
        <v>0.21220983824456546</v>
      </c>
      <c r="C14" s="10">
        <f t="shared" ref="C14:K14" si="0">IF(C4&gt;0,C6/C4,"")</f>
        <v>0.23101920976312063</v>
      </c>
      <c r="D14" s="10">
        <f t="shared" si="0"/>
        <v>0.20241974766971318</v>
      </c>
      <c r="E14" s="10">
        <f t="shared" si="0"/>
        <v>0.22586726045771272</v>
      </c>
      <c r="F14" s="10">
        <f t="shared" si="0"/>
        <v>0.19372540305769484</v>
      </c>
      <c r="G14" s="10">
        <f t="shared" si="0"/>
        <v>0.18883177085597894</v>
      </c>
      <c r="H14" s="10">
        <f t="shared" si="0"/>
        <v>0.15440720320297377</v>
      </c>
      <c r="I14" s="10">
        <f t="shared" si="0"/>
        <v>0.19144294831006475</v>
      </c>
      <c r="J14" s="10">
        <f t="shared" si="0"/>
        <v>0.17181666030618825</v>
      </c>
      <c r="K14" s="10">
        <f t="shared" si="0"/>
        <v>0.18179346762058726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95.92</v>
      </c>
      <c r="C4" s="14">
        <f>'Data Sheet'!C57</f>
        <v>95.92</v>
      </c>
      <c r="D4" s="14">
        <f>'Data Sheet'!D57</f>
        <v>95.92</v>
      </c>
      <c r="E4" s="14">
        <f>'Data Sheet'!E57</f>
        <v>95.92</v>
      </c>
      <c r="F4" s="14">
        <f>'Data Sheet'!F57</f>
        <v>95.92</v>
      </c>
      <c r="G4" s="14">
        <f>'Data Sheet'!G57</f>
        <v>95.92</v>
      </c>
      <c r="H4" s="14">
        <f>'Data Sheet'!H57</f>
        <v>95.92</v>
      </c>
      <c r="I4" s="14">
        <f>'Data Sheet'!I57</f>
        <v>95.92</v>
      </c>
      <c r="J4" s="14">
        <f>'Data Sheet'!J57</f>
        <v>95.92</v>
      </c>
      <c r="K4" s="14">
        <f>'Data Sheet'!K57</f>
        <v>95.92</v>
      </c>
    </row>
    <row r="5" spans="1:11" x14ac:dyDescent="0.35">
      <c r="A5" t="s">
        <v>25</v>
      </c>
      <c r="B5" s="14">
        <f>'Data Sheet'!B58</f>
        <v>6428.9</v>
      </c>
      <c r="C5" s="14">
        <f>'Data Sheet'!C58</f>
        <v>7507.97</v>
      </c>
      <c r="D5" s="14">
        <f>'Data Sheet'!D58</f>
        <v>8314.31</v>
      </c>
      <c r="E5" s="14">
        <f>'Data Sheet'!E58</f>
        <v>9374.6299999999992</v>
      </c>
      <c r="F5" s="14">
        <f>'Data Sheet'!F58</f>
        <v>10034.24</v>
      </c>
      <c r="G5" s="14">
        <f>'Data Sheet'!G58</f>
        <v>12710.37</v>
      </c>
      <c r="H5" s="14">
        <f>'Data Sheet'!H58</f>
        <v>13715.64</v>
      </c>
      <c r="I5" s="14">
        <f>'Data Sheet'!I58</f>
        <v>15896.31</v>
      </c>
      <c r="J5" s="14">
        <f>'Data Sheet'!J58</f>
        <v>18632.38</v>
      </c>
      <c r="K5" s="14">
        <f>'Data Sheet'!K58</f>
        <v>19303.89</v>
      </c>
    </row>
    <row r="6" spans="1:11" x14ac:dyDescent="0.35">
      <c r="A6" t="s">
        <v>71</v>
      </c>
      <c r="B6" s="14">
        <f>'Data Sheet'!B59</f>
        <v>323.29000000000002</v>
      </c>
      <c r="C6" s="14">
        <f>'Data Sheet'!C59</f>
        <v>560.34</v>
      </c>
      <c r="D6" s="14">
        <f>'Data Sheet'!D59</f>
        <v>533.42999999999995</v>
      </c>
      <c r="E6" s="14">
        <f>'Data Sheet'!E59</f>
        <v>1319.6</v>
      </c>
      <c r="F6" s="14">
        <f>'Data Sheet'!F59</f>
        <v>1118.5</v>
      </c>
      <c r="G6" s="14">
        <f>'Data Sheet'!G59</f>
        <v>1093.1199999999999</v>
      </c>
      <c r="H6" s="14">
        <f>'Data Sheet'!H59</f>
        <v>1586.88</v>
      </c>
      <c r="I6" s="14">
        <f>'Data Sheet'!I59</f>
        <v>1932.62</v>
      </c>
      <c r="J6" s="14">
        <f>'Data Sheet'!J59</f>
        <v>2474.38</v>
      </c>
      <c r="K6" s="14">
        <f>'Data Sheet'!K59</f>
        <v>2290.29</v>
      </c>
    </row>
    <row r="7" spans="1:11" x14ac:dyDescent="0.35">
      <c r="A7" t="s">
        <v>72</v>
      </c>
      <c r="B7" s="14">
        <f>'Data Sheet'!B60</f>
        <v>3710.92</v>
      </c>
      <c r="C7" s="14">
        <f>'Data Sheet'!C60</f>
        <v>4240.96</v>
      </c>
      <c r="D7" s="14">
        <f>'Data Sheet'!D60</f>
        <v>4819.82</v>
      </c>
      <c r="E7" s="14">
        <f>'Data Sheet'!E60</f>
        <v>5458.69</v>
      </c>
      <c r="F7" s="14">
        <f>'Data Sheet'!F60</f>
        <v>4889.3100000000004</v>
      </c>
      <c r="G7" s="14">
        <f>'Data Sheet'!G60</f>
        <v>6455.93</v>
      </c>
      <c r="H7" s="14">
        <f>'Data Sheet'!H60</f>
        <v>7559.99</v>
      </c>
      <c r="I7" s="14">
        <f>'Data Sheet'!I60</f>
        <v>7854.48</v>
      </c>
      <c r="J7" s="14">
        <f>'Data Sheet'!J60</f>
        <v>8698.09</v>
      </c>
      <c r="K7" s="14">
        <f>'Data Sheet'!K60</f>
        <v>8665.15</v>
      </c>
    </row>
    <row r="8" spans="1:11" s="2" customFormat="1" x14ac:dyDescent="0.35">
      <c r="A8" s="2" t="s">
        <v>26</v>
      </c>
      <c r="B8" s="15">
        <f>'Data Sheet'!B61</f>
        <v>10559.03</v>
      </c>
      <c r="C8" s="15">
        <f>'Data Sheet'!C61</f>
        <v>12405.19</v>
      </c>
      <c r="D8" s="15">
        <f>'Data Sheet'!D61</f>
        <v>13763.48</v>
      </c>
      <c r="E8" s="15">
        <f>'Data Sheet'!E61</f>
        <v>16248.84</v>
      </c>
      <c r="F8" s="15">
        <f>'Data Sheet'!F61</f>
        <v>16137.97</v>
      </c>
      <c r="G8" s="15">
        <f>'Data Sheet'!G61</f>
        <v>20355.34</v>
      </c>
      <c r="H8" s="15">
        <f>'Data Sheet'!H61</f>
        <v>22958.43</v>
      </c>
      <c r="I8" s="15">
        <f>'Data Sheet'!I61</f>
        <v>25779.33</v>
      </c>
      <c r="J8" s="15">
        <f>'Data Sheet'!J61</f>
        <v>29900.77</v>
      </c>
      <c r="K8" s="15">
        <f>'Data Sheet'!K61</f>
        <v>30355.25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3416.35</v>
      </c>
      <c r="C10" s="14">
        <f>'Data Sheet'!C62</f>
        <v>3303.74</v>
      </c>
      <c r="D10" s="14">
        <f>'Data Sheet'!D62</f>
        <v>3732.24</v>
      </c>
      <c r="E10" s="14">
        <f>'Data Sheet'!E62</f>
        <v>6496.56</v>
      </c>
      <c r="F10" s="14">
        <f>'Data Sheet'!F62</f>
        <v>6272.31</v>
      </c>
      <c r="G10" s="14">
        <f>'Data Sheet'!G62</f>
        <v>5858.52</v>
      </c>
      <c r="H10" s="14">
        <f>'Data Sheet'!H62</f>
        <v>5519.06</v>
      </c>
      <c r="I10" s="14">
        <f>'Data Sheet'!I62</f>
        <v>5770.46</v>
      </c>
      <c r="J10" s="14">
        <f>'Data Sheet'!J62</f>
        <v>7146.62</v>
      </c>
      <c r="K10" s="14">
        <f>'Data Sheet'!K62</f>
        <v>9220.1</v>
      </c>
    </row>
    <row r="11" spans="1:11" x14ac:dyDescent="0.35">
      <c r="A11" t="s">
        <v>28</v>
      </c>
      <c r="B11" s="14">
        <f>'Data Sheet'!B63</f>
        <v>106.59</v>
      </c>
      <c r="C11" s="14">
        <f>'Data Sheet'!C63</f>
        <v>257.54000000000002</v>
      </c>
      <c r="D11" s="14">
        <f>'Data Sheet'!D63</f>
        <v>1405.11</v>
      </c>
      <c r="E11" s="14">
        <f>'Data Sheet'!E63</f>
        <v>209.67</v>
      </c>
      <c r="F11" s="14">
        <f>'Data Sheet'!F63</f>
        <v>140.24</v>
      </c>
      <c r="G11" s="14">
        <f>'Data Sheet'!G63</f>
        <v>182.98</v>
      </c>
      <c r="H11" s="14">
        <f>'Data Sheet'!H63</f>
        <v>426.43</v>
      </c>
      <c r="I11" s="14">
        <f>'Data Sheet'!I63</f>
        <v>1019.59</v>
      </c>
      <c r="J11" s="14">
        <f>'Data Sheet'!J63</f>
        <v>2698.37</v>
      </c>
      <c r="K11" s="14">
        <f>'Data Sheet'!K63</f>
        <v>1254.49</v>
      </c>
    </row>
    <row r="12" spans="1:11" x14ac:dyDescent="0.35">
      <c r="A12" t="s">
        <v>29</v>
      </c>
      <c r="B12" s="14">
        <f>'Data Sheet'!B64</f>
        <v>2712.13</v>
      </c>
      <c r="C12" s="14">
        <f>'Data Sheet'!C64</f>
        <v>2651.99</v>
      </c>
      <c r="D12" s="14">
        <f>'Data Sheet'!D64</f>
        <v>2140.6999999999998</v>
      </c>
      <c r="E12" s="14">
        <f>'Data Sheet'!E64</f>
        <v>2568.58</v>
      </c>
      <c r="F12" s="14">
        <f>'Data Sheet'!F64</f>
        <v>2018.85</v>
      </c>
      <c r="G12" s="14">
        <f>'Data Sheet'!G64</f>
        <v>4736.8</v>
      </c>
      <c r="H12" s="14">
        <f>'Data Sheet'!H64</f>
        <v>3247.53</v>
      </c>
      <c r="I12" s="14">
        <f>'Data Sheet'!I64</f>
        <v>4261.71</v>
      </c>
      <c r="J12" s="14">
        <f>'Data Sheet'!J64</f>
        <v>4587.92</v>
      </c>
      <c r="K12" s="14">
        <f>'Data Sheet'!K64</f>
        <v>4724.75</v>
      </c>
    </row>
    <row r="13" spans="1:11" x14ac:dyDescent="0.35">
      <c r="A13" t="s">
        <v>73</v>
      </c>
      <c r="B13" s="14">
        <f>'Data Sheet'!B65</f>
        <v>4323.96</v>
      </c>
      <c r="C13" s="14">
        <f>'Data Sheet'!C65</f>
        <v>6191.92</v>
      </c>
      <c r="D13" s="14">
        <f>'Data Sheet'!D65</f>
        <v>6485.43</v>
      </c>
      <c r="E13" s="14">
        <f>'Data Sheet'!E65</f>
        <v>6974.03</v>
      </c>
      <c r="F13" s="14">
        <f>'Data Sheet'!F65</f>
        <v>7706.57</v>
      </c>
      <c r="G13" s="14">
        <f>'Data Sheet'!G65</f>
        <v>9577.0400000000009</v>
      </c>
      <c r="H13" s="14">
        <f>'Data Sheet'!H65</f>
        <v>13765.41</v>
      </c>
      <c r="I13" s="14">
        <f>'Data Sheet'!I65</f>
        <v>14727.57</v>
      </c>
      <c r="J13" s="14">
        <f>'Data Sheet'!J65</f>
        <v>15467.86</v>
      </c>
      <c r="K13" s="14">
        <f>'Data Sheet'!K65</f>
        <v>15155.91</v>
      </c>
    </row>
    <row r="14" spans="1:11" s="2" customFormat="1" x14ac:dyDescent="0.35">
      <c r="A14" s="2" t="s">
        <v>26</v>
      </c>
      <c r="B14" s="14">
        <f>'Data Sheet'!B66</f>
        <v>10559.03</v>
      </c>
      <c r="C14" s="14">
        <f>'Data Sheet'!C66</f>
        <v>12405.19</v>
      </c>
      <c r="D14" s="14">
        <f>'Data Sheet'!D66</f>
        <v>13763.48</v>
      </c>
      <c r="E14" s="14">
        <f>'Data Sheet'!E66</f>
        <v>16248.84</v>
      </c>
      <c r="F14" s="14">
        <f>'Data Sheet'!F66</f>
        <v>16137.97</v>
      </c>
      <c r="G14" s="14">
        <f>'Data Sheet'!G66</f>
        <v>20355.34</v>
      </c>
      <c r="H14" s="14">
        <f>'Data Sheet'!H66</f>
        <v>22958.43</v>
      </c>
      <c r="I14" s="14">
        <f>'Data Sheet'!I66</f>
        <v>25779.33</v>
      </c>
      <c r="J14" s="14">
        <f>'Data Sheet'!J66</f>
        <v>29900.77</v>
      </c>
      <c r="K14" s="14">
        <f>'Data Sheet'!K66</f>
        <v>30355.25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613.04</v>
      </c>
      <c r="C16" s="4">
        <f t="shared" ref="C16:K16" si="0">C13-C7</f>
        <v>1950.96</v>
      </c>
      <c r="D16" s="4">
        <f t="shared" si="0"/>
        <v>1665.6100000000006</v>
      </c>
      <c r="E16" s="4">
        <f t="shared" si="0"/>
        <v>1515.3400000000001</v>
      </c>
      <c r="F16" s="4">
        <f t="shared" si="0"/>
        <v>2817.2599999999993</v>
      </c>
      <c r="G16" s="4">
        <f t="shared" si="0"/>
        <v>3121.1100000000006</v>
      </c>
      <c r="H16" s="4">
        <f t="shared" si="0"/>
        <v>6205.42</v>
      </c>
      <c r="I16" s="4">
        <f t="shared" si="0"/>
        <v>6873.09</v>
      </c>
      <c r="J16" s="4">
        <f t="shared" si="0"/>
        <v>6769.77</v>
      </c>
      <c r="K16" s="4">
        <f t="shared" si="0"/>
        <v>6490.76</v>
      </c>
    </row>
    <row r="17" spans="1:11" x14ac:dyDescent="0.35">
      <c r="A17" t="s">
        <v>44</v>
      </c>
      <c r="B17" s="4">
        <f>'Data Sheet'!B67</f>
        <v>1186.8399999999999</v>
      </c>
      <c r="C17" s="4">
        <f>'Data Sheet'!C67</f>
        <v>1446.6</v>
      </c>
      <c r="D17" s="4">
        <f>'Data Sheet'!D67</f>
        <v>1730.63</v>
      </c>
      <c r="E17" s="4">
        <f>'Data Sheet'!E67</f>
        <v>1907.33</v>
      </c>
      <c r="F17" s="4">
        <f>'Data Sheet'!F67</f>
        <v>1795.22</v>
      </c>
      <c r="G17" s="4">
        <f>'Data Sheet'!G67</f>
        <v>2602.17</v>
      </c>
      <c r="H17" s="4">
        <f>'Data Sheet'!H67</f>
        <v>3871.44</v>
      </c>
      <c r="I17" s="4">
        <f>'Data Sheet'!I67</f>
        <v>4636.9399999999996</v>
      </c>
      <c r="J17" s="4">
        <f>'Data Sheet'!J67</f>
        <v>4889.05</v>
      </c>
      <c r="K17" s="4">
        <f>'Data Sheet'!K67</f>
        <v>4313.6499999999996</v>
      </c>
    </row>
    <row r="18" spans="1:11" x14ac:dyDescent="0.35">
      <c r="A18" t="s">
        <v>45</v>
      </c>
      <c r="B18" s="4">
        <f>'Data Sheet'!B68</f>
        <v>1998.24</v>
      </c>
      <c r="C18" s="4">
        <f>'Data Sheet'!C68</f>
        <v>2626.94</v>
      </c>
      <c r="D18" s="4">
        <f>'Data Sheet'!D68</f>
        <v>2658.31</v>
      </c>
      <c r="E18" s="4">
        <f>'Data Sheet'!E68</f>
        <v>3149.86</v>
      </c>
      <c r="F18" s="4">
        <f>'Data Sheet'!F68</f>
        <v>3389.81</v>
      </c>
      <c r="G18" s="4">
        <f>'Data Sheet'!G68</f>
        <v>3798.6</v>
      </c>
      <c r="H18" s="4">
        <f>'Data Sheet'!H68</f>
        <v>6152.98</v>
      </c>
      <c r="I18" s="4">
        <f>'Data Sheet'!I68</f>
        <v>6210.64</v>
      </c>
      <c r="J18" s="4">
        <f>'Data Sheet'!J68</f>
        <v>5923.41</v>
      </c>
      <c r="K18" s="4">
        <f>'Data Sheet'!K68</f>
        <v>6719.27</v>
      </c>
    </row>
    <row r="20" spans="1:11" x14ac:dyDescent="0.35">
      <c r="A20" t="s">
        <v>46</v>
      </c>
      <c r="B20" s="4">
        <f>IF('Profit &amp; Loss'!B4&gt;0,'Balance Sheet'!B17/('Profit &amp; Loss'!B4/365),0)</f>
        <v>30.353985463325831</v>
      </c>
      <c r="C20" s="4">
        <f>IF('Profit &amp; Loss'!C4&gt;0,'Balance Sheet'!C17/('Profit &amp; Loss'!C4/365),0)</f>
        <v>35.05572636816251</v>
      </c>
      <c r="D20" s="4">
        <f>IF('Profit &amp; Loss'!D4&gt;0,'Balance Sheet'!D17/('Profit &amp; Loss'!D4/365),0)</f>
        <v>37.545131964896541</v>
      </c>
      <c r="E20" s="4">
        <f>IF('Profit &amp; Loss'!E4&gt;0,'Balance Sheet'!E17/('Profit &amp; Loss'!E4/365),0)</f>
        <v>36.18351071432469</v>
      </c>
      <c r="F20" s="4">
        <f>IF('Profit &amp; Loss'!F4&gt;0,'Balance Sheet'!F17/('Profit &amp; Loss'!F4/365),0)</f>
        <v>32.420325313872226</v>
      </c>
      <c r="G20" s="4">
        <f>IF('Profit &amp; Loss'!G4&gt;0,'Balance Sheet'!G17/('Profit &amp; Loss'!G4/365),0)</f>
        <v>43.743436472235949</v>
      </c>
      <c r="H20" s="4">
        <f>IF('Profit &amp; Loss'!H4&gt;0,'Balance Sheet'!H17/('Profit &amp; Loss'!H4/365),0)</f>
        <v>48.557163121347244</v>
      </c>
      <c r="I20" s="4">
        <f>IF('Profit &amp; Loss'!I4&gt;0,'Balance Sheet'!I17/('Profit &amp; Loss'!I4/365),0)</f>
        <v>49.073711044725222</v>
      </c>
      <c r="J20" s="4">
        <f>IF('Profit &amp; Loss'!J4&gt;0,'Balance Sheet'!J17/('Profit &amp; Loss'!J4/365),0)</f>
        <v>50.275160566089667</v>
      </c>
      <c r="K20" s="4">
        <f>IF('Profit &amp; Loss'!K4&gt;0,'Balance Sheet'!K17/('Profit &amp; Loss'!K4/365),0)</f>
        <v>46.437205690384069</v>
      </c>
    </row>
    <row r="21" spans="1:11" x14ac:dyDescent="0.35">
      <c r="A21" t="s">
        <v>47</v>
      </c>
      <c r="B21" s="4">
        <f>IF('Balance Sheet'!B18&gt;0,'Profit &amp; Loss'!B4/'Balance Sheet'!B18,0)</f>
        <v>7.142029986388021</v>
      </c>
      <c r="C21" s="4">
        <f>IF('Balance Sheet'!C18&gt;0,'Profit &amp; Loss'!C4/'Balance Sheet'!C18,0)</f>
        <v>5.7336635020213631</v>
      </c>
      <c r="D21" s="4">
        <f>IF('Balance Sheet'!D18&gt;0,'Profit &amp; Loss'!D4/'Balance Sheet'!D18,0)</f>
        <v>6.3290398787199385</v>
      </c>
      <c r="E21" s="4">
        <f>IF('Balance Sheet'!E18&gt;0,'Profit &amp; Loss'!E4/'Balance Sheet'!E18,0)</f>
        <v>6.1082492555224679</v>
      </c>
      <c r="F21" s="4">
        <f>IF('Balance Sheet'!F18&gt;0,'Profit &amp; Loss'!F4/'Balance Sheet'!F18,0)</f>
        <v>5.9623548222466747</v>
      </c>
      <c r="G21" s="4">
        <f>IF('Balance Sheet'!G18&gt;0,'Profit &amp; Loss'!G4/'Balance Sheet'!G18,0)</f>
        <v>5.7159979992628864</v>
      </c>
      <c r="H21" s="4">
        <f>IF('Balance Sheet'!H18&gt;0,'Profit &amp; Loss'!H4/'Balance Sheet'!H18,0)</f>
        <v>4.7296236945350056</v>
      </c>
      <c r="I21" s="4">
        <f>IF('Balance Sheet'!I18&gt;0,'Profit &amp; Loss'!I4/'Balance Sheet'!I18,0)</f>
        <v>5.5531458915667296</v>
      </c>
      <c r="J21" s="4">
        <f>IF('Balance Sheet'!J18&gt;0,'Profit &amp; Loss'!J4/'Balance Sheet'!J18,0)</f>
        <v>5.9922797847861293</v>
      </c>
      <c r="K21" s="4">
        <f>IF('Balance Sheet'!K18&gt;0,'Profit &amp; Loss'!K4/'Balance Sheet'!K18,0)</f>
        <v>5.0460273214203326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0.26746484960504657</v>
      </c>
      <c r="C23" s="10">
        <f>IF(SUM('Balance Sheet'!C4:C5)&gt;0,'Profit &amp; Loss'!C12/SUM('Balance Sheet'!C4:C5),"")</f>
        <v>0.25505760867135113</v>
      </c>
      <c r="D23" s="10">
        <f>IF(SUM('Balance Sheet'!D4:D5)&gt;0,'Profit &amp; Loss'!D12/SUM('Balance Sheet'!D4:D5),"")</f>
        <v>0.24243451130349589</v>
      </c>
      <c r="E23" s="10">
        <f>IF(SUM('Balance Sheet'!E4:E5)&gt;0,'Profit &amp; Loss'!E12/SUM('Balance Sheet'!E4:E5),"")</f>
        <v>0.22764464577030905</v>
      </c>
      <c r="F23" s="10">
        <f>IF(SUM('Balance Sheet'!F4:F5)&gt;0,'Profit &amp; Loss'!F12/SUM('Balance Sheet'!F4:F5),"")</f>
        <v>0.26704119184692049</v>
      </c>
      <c r="G23" s="10">
        <f>IF(SUM('Balance Sheet'!G4:G5)&gt;0,'Profit &amp; Loss'!G12/SUM('Balance Sheet'!G4:G5),"")</f>
        <v>0.24513656960759125</v>
      </c>
      <c r="H23" s="10">
        <f>IF(SUM('Balance Sheet'!H4:H5)&gt;0,'Profit &amp; Loss'!H12/SUM('Balance Sheet'!H4:H5),"")</f>
        <v>0.21942271546443706</v>
      </c>
      <c r="I23" s="10">
        <f>IF(SUM('Balance Sheet'!I4:I5)&gt;0,'Profit &amp; Loss'!I12/SUM('Balance Sheet'!I4:I5),"")</f>
        <v>0.25677782273016331</v>
      </c>
      <c r="J23" s="10">
        <f>IF(SUM('Balance Sheet'!J4:J5)&gt;0,'Profit &amp; Loss'!J12/SUM('Balance Sheet'!J4:J5),"")</f>
        <v>0.29154968683756666</v>
      </c>
      <c r="K23" s="10">
        <f>IF(SUM('Balance Sheet'!K4:K5)&gt;0,'Profit &amp; Loss'!K12/SUM('Balance Sheet'!K4:K5),"")</f>
        <v>0.18903432559391048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0.3992542135336663</v>
      </c>
      <c r="D24" s="10">
        <f>IF((C4+C5+C6+D4+D5+D6)&gt;0,('Profit &amp; Loss'!D10+'Profit &amp; Loss'!D9)*2/(C4+C5+C6+D4+D5+D6),"")</f>
        <v>0.37175244872395136</v>
      </c>
      <c r="E24" s="10">
        <f>IF((D4+D5+D6+E4+E5+E6)&gt;0,('Profit &amp; Loss'!E10+'Profit &amp; Loss'!E9)*2/(D4+D5+D6+E4+E5+E6),"")</f>
        <v>0.34626562230000191</v>
      </c>
      <c r="F24" s="10">
        <f>IF((E4+E5+E6+F4+F5+F6)&gt;0,('Profit &amp; Loss'!F10+'Profit &amp; Loss'!F9)*2/(E4+E5+E6+F4+F5+F6),"")</f>
        <v>0.33861810143106641</v>
      </c>
      <c r="G24" s="10">
        <f>IF((F4+F5+F6+G4+G5+G6)&gt;0,('Profit &amp; Loss'!G10+'Profit &amp; Loss'!G9)*2/(F4+F5+F6+G4+G5+G6),"")</f>
        <v>0.34960774325823019</v>
      </c>
      <c r="H24" s="10">
        <f>IF((G4+G5+G6+H4+H5+H6)&gt;0,('Profit &amp; Loss'!H10+'Profit &amp; Loss'!H9)*2/(G4+G5+G6+H4+H5+H6),"")</f>
        <v>0.29238527741796749</v>
      </c>
      <c r="I24" s="10">
        <f>IF((H4+H5+H6+I4+I5+I6)&gt;0,('Profit &amp; Loss'!I10+'Profit &amp; Loss'!I9)*2/(H4+H5+H6+I4+I5+I6),"")</f>
        <v>0.35010228581871716</v>
      </c>
      <c r="J24" s="10">
        <f>IF((I4+I5+I6+J4+J5+J6)&gt;0,('Profit &amp; Loss'!J10+'Profit &amp; Loss'!J9)*2/(I4+I5+I6+J4+J5+J6),"")</f>
        <v>0.38606781465633033</v>
      </c>
      <c r="K24" s="10">
        <f>IF((J4+J5+J6+K4+K5+K6)&gt;0,('Profit &amp; Loss'!K10+'Profit &amp; Loss'!K9)*2/(J4+J5+J6+K4+K5+K6),"")</f>
        <v>0.24853087162921128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ASIAN PAINTS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2242.9499999999998</v>
      </c>
      <c r="C4" s="1">
        <f>'Data Sheet'!C82</f>
        <v>1527.33</v>
      </c>
      <c r="D4" s="1">
        <f>'Data Sheet'!D82</f>
        <v>2113.44</v>
      </c>
      <c r="E4" s="1">
        <f>'Data Sheet'!E82</f>
        <v>2469.54</v>
      </c>
      <c r="F4" s="1">
        <f>'Data Sheet'!F82</f>
        <v>3038.15</v>
      </c>
      <c r="G4" s="1">
        <f>'Data Sheet'!G82</f>
        <v>3683.35</v>
      </c>
      <c r="H4" s="1">
        <f>'Data Sheet'!H82</f>
        <v>986.49</v>
      </c>
      <c r="I4" s="1">
        <f>'Data Sheet'!I82</f>
        <v>4193.43</v>
      </c>
      <c r="J4" s="1">
        <f>'Data Sheet'!J82</f>
        <v>6103.6</v>
      </c>
      <c r="K4" s="1">
        <f>'Data Sheet'!K82</f>
        <v>4423.96</v>
      </c>
    </row>
    <row r="5" spans="1:11" x14ac:dyDescent="0.35">
      <c r="A5" t="s">
        <v>33</v>
      </c>
      <c r="B5" s="6">
        <f>'Data Sheet'!B83</f>
        <v>-866.21</v>
      </c>
      <c r="C5" s="6">
        <f>'Data Sheet'!C83</f>
        <v>-681.11</v>
      </c>
      <c r="D5" s="6">
        <f>'Data Sheet'!D83</f>
        <v>-1556.14</v>
      </c>
      <c r="E5" s="6">
        <f>'Data Sheet'!E83</f>
        <v>-917.79</v>
      </c>
      <c r="F5" s="6">
        <f>'Data Sheet'!F83</f>
        <v>-517.91</v>
      </c>
      <c r="G5" s="6">
        <f>'Data Sheet'!G83</f>
        <v>-540.54</v>
      </c>
      <c r="H5" s="6">
        <f>'Data Sheet'!H83</f>
        <v>-316.75</v>
      </c>
      <c r="I5" s="6">
        <f>'Data Sheet'!I83</f>
        <v>-1282.3399999999999</v>
      </c>
      <c r="J5" s="6">
        <f>'Data Sheet'!J83</f>
        <v>-2548.48</v>
      </c>
      <c r="K5" s="6">
        <f>'Data Sheet'!K83</f>
        <v>-940.91</v>
      </c>
    </row>
    <row r="6" spans="1:11" x14ac:dyDescent="0.35">
      <c r="A6" t="s">
        <v>34</v>
      </c>
      <c r="B6" s="6">
        <f>'Data Sheet'!B84</f>
        <v>-848.98</v>
      </c>
      <c r="C6" s="6">
        <f>'Data Sheet'!C84</f>
        <v>-756.43</v>
      </c>
      <c r="D6" s="6">
        <f>'Data Sheet'!D84</f>
        <v>-1379.14</v>
      </c>
      <c r="E6" s="6">
        <f>'Data Sheet'!E84</f>
        <v>-1117.46</v>
      </c>
      <c r="F6" s="6">
        <f>'Data Sheet'!F84</f>
        <v>-2871.46</v>
      </c>
      <c r="G6" s="6">
        <f>'Data Sheet'!G84</f>
        <v>-650.4</v>
      </c>
      <c r="H6" s="6">
        <f>'Data Sheet'!H84</f>
        <v>-1807.61</v>
      </c>
      <c r="I6" s="6">
        <f>'Data Sheet'!I84</f>
        <v>-2140.0500000000002</v>
      </c>
      <c r="J6" s="6">
        <f>'Data Sheet'!J84</f>
        <v>-2982.5</v>
      </c>
      <c r="K6" s="6">
        <f>'Data Sheet'!K84</f>
        <v>-3752.58</v>
      </c>
    </row>
    <row r="7" spans="1:11" s="2" customFormat="1" x14ac:dyDescent="0.35">
      <c r="A7" s="2" t="s">
        <v>35</v>
      </c>
      <c r="B7" s="1">
        <f>'Data Sheet'!B85</f>
        <v>527.76</v>
      </c>
      <c r="C7" s="1">
        <f>'Data Sheet'!C85</f>
        <v>89.79</v>
      </c>
      <c r="D7" s="1">
        <f>'Data Sheet'!D85</f>
        <v>-821.84</v>
      </c>
      <c r="E7" s="1">
        <f>'Data Sheet'!E85</f>
        <v>434.29</v>
      </c>
      <c r="F7" s="1">
        <f>'Data Sheet'!F85</f>
        <v>-351.22</v>
      </c>
      <c r="G7" s="1">
        <f>'Data Sheet'!G85</f>
        <v>2492.41</v>
      </c>
      <c r="H7" s="1">
        <f>'Data Sheet'!H85</f>
        <v>-1137.8699999999999</v>
      </c>
      <c r="I7" s="1">
        <f>'Data Sheet'!I85</f>
        <v>771.04</v>
      </c>
      <c r="J7" s="1">
        <f>'Data Sheet'!J85</f>
        <v>572.62</v>
      </c>
      <c r="K7" s="1">
        <f>'Data Sheet'!K85</f>
        <v>-269.52999999999997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WACC</vt:lpstr>
      <vt:lpstr>Beta</vt:lpstr>
      <vt:lpstr>Data Sheet</vt:lpstr>
      <vt:lpstr>Profit &amp; Loss</vt:lpstr>
      <vt:lpstr>Quarters</vt:lpstr>
      <vt:lpstr>Balance Sheet</vt:lpstr>
      <vt:lpstr>Cash Flow</vt:lpstr>
      <vt:lpstr>Customization</vt:lpstr>
      <vt:lpstr>WACC!Print_Area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Abhishek Ambre</cp:lastModifiedBy>
  <cp:lastPrinted>2025-08-16T06:40:39Z</cp:lastPrinted>
  <dcterms:created xsi:type="dcterms:W3CDTF">2012-08-17T09:55:37Z</dcterms:created>
  <dcterms:modified xsi:type="dcterms:W3CDTF">2025-08-16T06:40:43Z</dcterms:modified>
</cp:coreProperties>
</file>