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defaultThemeVersion="124226"/>
  <bookViews>
    <workbookView xWindow="240" yWindow="105" windowWidth="14805" windowHeight="8010" activeTab="7"/>
  </bookViews>
  <sheets>
    <sheet name="Sheet1" sheetId="1" r:id="rId1"/>
    <sheet name="Sheet2" sheetId="2" r:id="rId2"/>
    <sheet name="Sheet3" sheetId="3" r:id="rId3"/>
    <sheet name="Sheet4" sheetId="4" r:id="rId4"/>
    <sheet name="Sheet7" sheetId="7" r:id="rId5"/>
    <sheet name="Sheet8" sheetId="8" r:id="rId6"/>
    <sheet name="Sheet9" sheetId="9" r:id="rId7"/>
    <sheet name="Sheet6" sheetId="6" r:id="rId8"/>
    <sheet name="Sheet5" sheetId="5" r:id="rId9"/>
  </sheets>
  <calcPr calcId="124519"/>
  <pivotCaches>
    <pivotCache cacheId="3" r:id="rId10"/>
  </pivotCaches>
</workbook>
</file>

<file path=xl/calcChain.xml><?xml version="1.0" encoding="utf-8"?>
<calcChain xmlns="http://schemas.openxmlformats.org/spreadsheetml/2006/main">
  <c r="C1" i="6"/>
  <c r="C5"/>
  <c r="C6"/>
  <c r="C4"/>
  <c r="C20" i="3"/>
  <c r="D20"/>
  <c r="E20"/>
  <c r="F20"/>
  <c r="C21"/>
  <c r="D21"/>
  <c r="E21"/>
  <c r="F21"/>
  <c r="C22"/>
  <c r="D22"/>
  <c r="E22"/>
  <c r="F22"/>
  <c r="C23"/>
  <c r="D23"/>
  <c r="E23"/>
  <c r="F23"/>
  <c r="B21"/>
  <c r="B22"/>
  <c r="B23"/>
  <c r="B20"/>
  <c r="R57" i="1"/>
  <c r="R55"/>
  <c r="R53"/>
  <c r="R52"/>
  <c r="M61"/>
  <c r="K61"/>
  <c r="H61"/>
  <c r="I61"/>
  <c r="J61"/>
  <c r="R54"/>
  <c r="R51"/>
  <c r="R58"/>
  <c r="R59"/>
  <c r="R60"/>
  <c r="R61"/>
  <c r="R62"/>
  <c r="R63"/>
  <c r="R56"/>
  <c r="G51"/>
  <c r="G52"/>
  <c r="G53"/>
  <c r="G54"/>
  <c r="G55"/>
  <c r="G56"/>
  <c r="G57"/>
  <c r="N61"/>
  <c r="G61"/>
  <c r="F61"/>
  <c r="H51"/>
  <c r="F51"/>
  <c r="F52"/>
  <c r="F53"/>
  <c r="F54"/>
  <c r="F55"/>
  <c r="F56"/>
  <c r="F57"/>
  <c r="F58"/>
  <c r="F59"/>
  <c r="E52"/>
  <c r="E53"/>
  <c r="E54"/>
  <c r="E55"/>
  <c r="E56"/>
  <c r="E57"/>
  <c r="E58"/>
  <c r="E59"/>
  <c r="E51"/>
  <c r="C57"/>
  <c r="C58"/>
  <c r="C59"/>
  <c r="C60"/>
  <c r="D55"/>
  <c r="B54"/>
  <c r="D45"/>
  <c r="D44"/>
  <c r="A46"/>
  <c r="A45"/>
  <c r="A44"/>
  <c r="A43"/>
  <c r="C33"/>
  <c r="D30"/>
  <c r="C31"/>
  <c r="A20"/>
  <c r="A32"/>
  <c r="A31"/>
  <c r="A23"/>
  <c r="A22"/>
  <c r="A21"/>
  <c r="A9"/>
  <c r="A8"/>
  <c r="A52"/>
  <c r="C50"/>
  <c r="L61"/>
  <c r="K16" i="3" l="1"/>
</calcChain>
</file>

<file path=xl/sharedStrings.xml><?xml version="1.0" encoding="utf-8"?>
<sst xmlns="http://schemas.openxmlformats.org/spreadsheetml/2006/main" count="1561" uniqueCount="264">
  <si>
    <t>Fruit</t>
  </si>
  <si>
    <t>Quantity</t>
  </si>
  <si>
    <t>Apple</t>
  </si>
  <si>
    <t>$5</t>
  </si>
  <si>
    <t>Banana</t>
  </si>
  <si>
    <t>$1.20</t>
  </si>
  <si>
    <t>Orange</t>
  </si>
  <si>
    <t>$2.10</t>
  </si>
  <si>
    <t>sales person</t>
  </si>
  <si>
    <t>Q1 2013</t>
  </si>
  <si>
    <t>Q2 2013</t>
  </si>
  <si>
    <t>Q3 2014</t>
  </si>
  <si>
    <t>Q4 2014</t>
  </si>
  <si>
    <t>Tom</t>
  </si>
  <si>
    <t>Jane</t>
  </si>
  <si>
    <t>Arjun</t>
  </si>
  <si>
    <t>a</t>
  </si>
  <si>
    <t>b</t>
  </si>
  <si>
    <t>c</t>
  </si>
  <si>
    <t>hellop</t>
  </si>
  <si>
    <t>ROWS(R5A$1:A2)</t>
  </si>
  <si>
    <t>ROWS(R52A$1:A1)</t>
  </si>
  <si>
    <t>Revenue</t>
  </si>
  <si>
    <t>operating cost</t>
  </si>
  <si>
    <t>EBITDA</t>
  </si>
  <si>
    <t>Net profit</t>
  </si>
  <si>
    <t>ABC Technology Corporation Limited(in millions)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</si>
  <si>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</si>
  <si>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</si>
  <si>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</si>
  <si>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</si>
  <si>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</si>
  <si>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</si>
  <si>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</si>
  <si>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</si>
  <si>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</si>
  <si>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</si>
  <si>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Company 11</t>
  </si>
  <si>
    <t>Company 12</t>
  </si>
  <si>
    <t>Company 13</t>
  </si>
  <si>
    <t>Company 14</t>
  </si>
  <si>
    <t>Company 15</t>
  </si>
  <si>
    <t>Company 16</t>
  </si>
  <si>
    <t>Company 17</t>
  </si>
  <si>
    <t>Company 18</t>
  </si>
  <si>
    <t>Company 19</t>
  </si>
  <si>
    <t>Company 20</t>
  </si>
  <si>
    <t>Opex Margin</t>
  </si>
  <si>
    <t>EBITDA Margin</t>
  </si>
  <si>
    <t>Net Profit Margin</t>
  </si>
  <si>
    <t>adfasdf</t>
  </si>
  <si>
    <t>Date</t>
  </si>
  <si>
    <t>Salesman</t>
  </si>
  <si>
    <t>Item Name</t>
  </si>
  <si>
    <t>Compony</t>
  </si>
  <si>
    <t>Qty</t>
  </si>
  <si>
    <t>Amount</t>
  </si>
  <si>
    <t>1/23/2019</t>
  </si>
  <si>
    <t>Vinod</t>
  </si>
  <si>
    <t>Laptop</t>
  </si>
  <si>
    <t>Dell</t>
  </si>
  <si>
    <t>Rahul</t>
  </si>
  <si>
    <t>Mobile</t>
  </si>
  <si>
    <t>Ram</t>
  </si>
  <si>
    <t>Computer</t>
  </si>
  <si>
    <t>Hp</t>
  </si>
  <si>
    <t>Rohit</t>
  </si>
  <si>
    <t>Aman</t>
  </si>
  <si>
    <t>4/25/2019</t>
  </si>
  <si>
    <t>4/22/2019</t>
  </si>
  <si>
    <t>4/19/2019</t>
  </si>
  <si>
    <t>4/20/2019</t>
  </si>
  <si>
    <t>Hcl</t>
  </si>
  <si>
    <t>4/24/2019</t>
  </si>
  <si>
    <t>4/23/2019</t>
  </si>
  <si>
    <t>4/21/2019</t>
  </si>
  <si>
    <t>2/13/2019</t>
  </si>
  <si>
    <t>2/14/2019</t>
  </si>
  <si>
    <t>2/15/2019</t>
  </si>
  <si>
    <t>2/16/2019</t>
  </si>
  <si>
    <t>2/17/2019</t>
  </si>
  <si>
    <t>2/18/2019</t>
  </si>
  <si>
    <t>2/19/2019</t>
  </si>
  <si>
    <t>2/20/2019</t>
  </si>
  <si>
    <t>2/21/2019</t>
  </si>
  <si>
    <t>2/22/2019</t>
  </si>
  <si>
    <t>2/23/2019</t>
  </si>
  <si>
    <t>2/24/2019</t>
  </si>
  <si>
    <t>2/25/2019</t>
  </si>
  <si>
    <t>2/26/2019</t>
  </si>
  <si>
    <t>2/27/2019</t>
  </si>
  <si>
    <t>2/28/2019</t>
  </si>
  <si>
    <t>3/13/2019</t>
  </si>
  <si>
    <t>3/14/2019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</si>
  <si>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</si>
  <si>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</si>
  <si>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</si>
  <si>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</si>
  <si>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</si>
  <si>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</si>
  <si>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</si>
  <si>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3/22/2019</t>
  </si>
  <si>
    <t>3/23/2019</t>
  </si>
  <si>
    <t>3/24/2019</t>
  </si>
  <si>
    <t>3/25/2019</t>
  </si>
  <si>
    <t>3/26/2019</t>
  </si>
  <si>
    <t>3/27/2019</t>
  </si>
  <si>
    <t>3/28/2019</t>
  </si>
  <si>
    <t>3/29/2019</t>
  </si>
  <si>
    <t>3/30/2019</t>
  </si>
  <si>
    <t>3/31/2019</t>
  </si>
  <si>
    <t>4/13/2019</t>
  </si>
  <si>
    <t>4/14/2019</t>
  </si>
  <si>
    <t>4/15/2019</t>
  </si>
  <si>
    <t>4/16/2019</t>
  </si>
  <si>
    <t>4/17/2019</t>
  </si>
  <si>
    <t>4/18/2019</t>
  </si>
  <si>
    <t>4/26/2019</t>
  </si>
  <si>
    <t>4/27/2019</t>
  </si>
  <si>
    <t>4/28/2019</t>
  </si>
  <si>
    <t>4/29/2019</t>
  </si>
  <si>
    <t>4/30/2019</t>
  </si>
  <si>
    <t>5/13/2019</t>
  </si>
  <si>
    <t>5/14/2019</t>
  </si>
  <si>
    <t>5/15/2019</t>
  </si>
  <si>
    <t>5/16/2019</t>
  </si>
  <si>
    <t>5/17/2019</t>
  </si>
  <si>
    <t>5/18/2019</t>
  </si>
  <si>
    <t>5/19/2019</t>
  </si>
  <si>
    <t>5/20/2019</t>
  </si>
  <si>
    <t>5/21/2019</t>
  </si>
  <si>
    <t>5/22/2019</t>
  </si>
  <si>
    <t>5/23/2019</t>
  </si>
  <si>
    <t>5/24/2019</t>
  </si>
  <si>
    <t>5/25/2019</t>
  </si>
  <si>
    <t>5/26/2019</t>
  </si>
  <si>
    <t>5/27/2019</t>
  </si>
  <si>
    <t>5/28/2019</t>
  </si>
  <si>
    <t>5/29/2019</t>
  </si>
  <si>
    <t>5/30/2019</t>
  </si>
  <si>
    <t>5/31/2019</t>
  </si>
  <si>
    <t>6/13/2019</t>
  </si>
  <si>
    <t>6/14/2019</t>
  </si>
  <si>
    <t>6/15/2019</t>
  </si>
  <si>
    <t>6/16/2019</t>
  </si>
  <si>
    <t>6/17/2019</t>
  </si>
  <si>
    <t>6/18/2019</t>
  </si>
  <si>
    <t>6/19/2019</t>
  </si>
  <si>
    <t>6/20/2019</t>
  </si>
  <si>
    <t>6/21/2019</t>
  </si>
  <si>
    <t>6/22/2019</t>
  </si>
  <si>
    <t>6/23/2019</t>
  </si>
  <si>
    <t>6/24/2019</t>
  </si>
  <si>
    <t>6/25/2019</t>
  </si>
  <si>
    <t>6/26/2019</t>
  </si>
  <si>
    <t>6/27/2019</t>
  </si>
  <si>
    <t>6/28/2019</t>
  </si>
  <si>
    <t>6/29/2019</t>
  </si>
  <si>
    <t>6/30/2019</t>
  </si>
  <si>
    <t>7/13/2019</t>
  </si>
  <si>
    <t>7/14/2019</t>
  </si>
  <si>
    <t>7/15/2019</t>
  </si>
  <si>
    <t>7/16/2019</t>
  </si>
  <si>
    <t>7/17/2019</t>
  </si>
  <si>
    <t>7/18/2019</t>
  </si>
  <si>
    <t>7/19/2019</t>
  </si>
  <si>
    <t>7/20/2019</t>
  </si>
  <si>
    <t>7/21/2019</t>
  </si>
  <si>
    <t>7/22/2019</t>
  </si>
  <si>
    <t>7/23/2019</t>
  </si>
  <si>
    <t>7/24/2019</t>
  </si>
  <si>
    <t>7/25/2019</t>
  </si>
  <si>
    <t>7/26/2019</t>
  </si>
  <si>
    <t>7/27/2019</t>
  </si>
  <si>
    <t>7/28/2019</t>
  </si>
  <si>
    <t>7/29/2019</t>
  </si>
  <si>
    <t>7/30/2019</t>
  </si>
  <si>
    <t>7/31/2019</t>
  </si>
  <si>
    <t>8/13/2019</t>
  </si>
  <si>
    <t>8/14/2019</t>
  </si>
  <si>
    <t>8/15/2019</t>
  </si>
  <si>
    <t>8/16/2019</t>
  </si>
  <si>
    <t>8/17/2019</t>
  </si>
  <si>
    <t>8/18/2019</t>
  </si>
  <si>
    <t>8/19/2019</t>
  </si>
  <si>
    <t>8/20/2019</t>
  </si>
  <si>
    <t>8/21/2019</t>
  </si>
  <si>
    <t>8/22/2019</t>
  </si>
  <si>
    <t>8/23/2019</t>
  </si>
  <si>
    <t>8/24/2019</t>
  </si>
  <si>
    <t>8/25/2019</t>
  </si>
  <si>
    <t>8/26/2019</t>
  </si>
  <si>
    <t>8/27/2019</t>
  </si>
  <si>
    <t>8/28/2019</t>
  </si>
  <si>
    <t>8/29/2019</t>
  </si>
  <si>
    <t>8/30/2019</t>
  </si>
  <si>
    <t>8/31/2019</t>
  </si>
  <si>
    <t>9/13/2019</t>
  </si>
  <si>
    <t>9/14/2019</t>
  </si>
  <si>
    <t>9/15/2019</t>
  </si>
  <si>
    <t>9/16/2019</t>
  </si>
  <si>
    <t>9/17/2019</t>
  </si>
  <si>
    <t>9/18/2019</t>
  </si>
  <si>
    <t>9/19/2019</t>
  </si>
  <si>
    <t>9/20/2019</t>
  </si>
  <si>
    <t>9/21/2019</t>
  </si>
  <si>
    <t>9/22/2019</t>
  </si>
  <si>
    <t>9/23/2019</t>
  </si>
  <si>
    <t>9/24/2019</t>
  </si>
  <si>
    <t>9/25/2019</t>
  </si>
  <si>
    <t>9/26/2019</t>
  </si>
  <si>
    <t>9/27/2019</t>
  </si>
  <si>
    <t>9/28/2019</t>
  </si>
  <si>
    <t>9/29/2019</t>
  </si>
  <si>
    <t>9/30/2019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</si>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</sst>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33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9" formatCode="dd/mm/yyyy"/>
    </dxf>
    <dxf>
      <numFmt numFmtId="19" formatCode="dd/mm/yyyy"/>
    </dxf>
    <dxf>
      <numFmt numFmtId="13" formatCode="0%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9.8532349811321585E-2"/>
          <c:y val="0.1018068286097018"/>
          <c:w val="0.65416016777807084"/>
          <c:h val="0.8121139545056868"/>
        </c:manualLayout>
      </c:layout>
      <c:barChart>
        <c:barDir val="col"/>
        <c:grouping val="clustered"/>
        <c:ser>
          <c:idx val="0"/>
          <c:order val="0"/>
          <c:tx>
            <c:strRef>
              <c:f>Sheet3!$C$19</c:f>
              <c:strCache>
                <c:ptCount val="1"/>
                <c:pt idx="0">
                  <c:v>Revenue</c:v>
                </c:pt>
              </c:strCache>
            </c:strRef>
          </c:tx>
          <c:cat>
            <c:numRef>
              <c:f>Sheet3!$B$20:$B$23</c:f>
              <c:numCache>
                <c:formatCode>General</c:formatCod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</c:numCache>
            </c:numRef>
          </c:cat>
          <c:val>
            <c:numRef>
              <c:f>Sheet3!$C$20:$C$23</c:f>
              <c:numCache>
                <c:formatCode>General</c:formatCode>
                <c:ptCount val="4"/>
                <c:pt idx="0">
                  <c:v>221</c:v>
                </c:pt>
                <c:pt idx="1">
                  <c:v>123</c:v>
                </c:pt>
                <c:pt idx="2">
                  <c:v>123</c:v>
                </c:pt>
                <c:pt idx="3">
                  <c:v>111</c:v>
                </c:pt>
              </c:numCache>
            </c:numRef>
          </c:val>
        </c:ser>
        <c:ser>
          <c:idx val="1"/>
          <c:order val="1"/>
          <c:tx>
            <c:strRef>
              <c:f>Sheet3!$D$19</c:f>
              <c:strCache>
                <c:ptCount val="1"/>
                <c:pt idx="0">
                  <c:v>operating cost</c:v>
                </c:pt>
              </c:strCache>
            </c:strRef>
          </c:tx>
          <c:cat>
            <c:numRef>
              <c:f>Sheet3!$B$20:$B$23</c:f>
              <c:numCache>
                <c:formatCode>General</c:formatCod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</c:numCache>
            </c:numRef>
          </c:cat>
          <c:val>
            <c:numRef>
              <c:f>Sheet3!$D$20:$D$23</c:f>
              <c:numCache>
                <c:formatCode>General</c:formatCode>
                <c:ptCount val="4"/>
                <c:pt idx="0">
                  <c:v>212</c:v>
                </c:pt>
                <c:pt idx="1">
                  <c:v>120</c:v>
                </c:pt>
                <c:pt idx="2">
                  <c:v>125</c:v>
                </c:pt>
                <c:pt idx="3">
                  <c:v>126</c:v>
                </c:pt>
              </c:numCache>
            </c:numRef>
          </c:val>
        </c:ser>
        <c:ser>
          <c:idx val="2"/>
          <c:order val="2"/>
          <c:tx>
            <c:strRef>
              <c:f>Sheet3!$E$19</c:f>
              <c:strCache>
                <c:ptCount val="1"/>
                <c:pt idx="0">
                  <c:v>EBITDA</c:v>
                </c:pt>
              </c:strCache>
            </c:strRef>
          </c:tx>
          <c:cat>
            <c:numRef>
              <c:f>Sheet3!$B$20:$B$23</c:f>
              <c:numCache>
                <c:formatCode>General</c:formatCod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</c:numCache>
            </c:numRef>
          </c:cat>
          <c:val>
            <c:numRef>
              <c:f>Sheet3!$E$20:$E$23</c:f>
              <c:numCache>
                <c:formatCode>General</c:formatCode>
                <c:ptCount val="4"/>
                <c:pt idx="0">
                  <c:v>31</c:v>
                </c:pt>
                <c:pt idx="1">
                  <c:v>26</c:v>
                </c:pt>
                <c:pt idx="2">
                  <c:v>63</c:v>
                </c:pt>
                <c:pt idx="3">
                  <c:v>28</c:v>
                </c:pt>
              </c:numCache>
            </c:numRef>
          </c:val>
        </c:ser>
        <c:axId val="134911872"/>
        <c:axId val="134913408"/>
      </c:barChart>
      <c:lineChart>
        <c:grouping val="standard"/>
        <c:ser>
          <c:idx val="3"/>
          <c:order val="3"/>
          <c:tx>
            <c:strRef>
              <c:f>Sheet3!$F$19</c:f>
              <c:strCache>
                <c:ptCount val="1"/>
                <c:pt idx="0">
                  <c:v>Net profit</c:v>
                </c:pt>
              </c:strCache>
            </c:strRef>
          </c:tx>
          <c:cat>
            <c:numRef>
              <c:f>Sheet3!$B$20:$B$23</c:f>
              <c:numCache>
                <c:formatCode>General</c:formatCod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</c:numCache>
            </c:numRef>
          </c:cat>
          <c:val>
            <c:numRef>
              <c:f>Sheet3!$F$20:$F$23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19</c:v>
                </c:pt>
                <c:pt idx="3">
                  <c:v>34</c:v>
                </c:pt>
              </c:numCache>
            </c:numRef>
          </c:val>
        </c:ser>
        <c:marker val="1"/>
        <c:axId val="134924928"/>
        <c:axId val="134923392"/>
      </c:lineChart>
      <c:catAx>
        <c:axId val="134911872"/>
        <c:scaling>
          <c:orientation val="minMax"/>
        </c:scaling>
        <c:axPos val="b"/>
        <c:numFmt formatCode="General" sourceLinked="1"/>
        <c:tickLblPos val="nextTo"/>
        <c:crossAx val="134913408"/>
        <c:crosses val="autoZero"/>
        <c:auto val="1"/>
        <c:lblAlgn val="ctr"/>
        <c:lblOffset val="100"/>
      </c:catAx>
      <c:valAx>
        <c:axId val="134913408"/>
        <c:scaling>
          <c:orientation val="minMax"/>
          <c:max val="500"/>
          <c:min val="0"/>
        </c:scaling>
        <c:axPos val="l"/>
        <c:majorGridlines/>
        <c:numFmt formatCode="General" sourceLinked="1"/>
        <c:tickLblPos val="nextTo"/>
        <c:crossAx val="134911872"/>
        <c:crosses val="autoZero"/>
        <c:crossBetween val="between"/>
        <c:majorUnit val="50"/>
        <c:minorUnit val="10"/>
      </c:valAx>
      <c:valAx>
        <c:axId val="134923392"/>
        <c:scaling>
          <c:orientation val="minMax"/>
        </c:scaling>
        <c:axPos val="r"/>
        <c:numFmt formatCode="General" sourceLinked="1"/>
        <c:tickLblPos val="nextTo"/>
        <c:crossAx val="134924928"/>
        <c:crosses val="max"/>
        <c:crossBetween val="between"/>
      </c:valAx>
      <c:catAx>
        <c:axId val="134924928"/>
        <c:scaling>
          <c:orientation val="minMax"/>
        </c:scaling>
        <c:delete val="1"/>
        <c:axPos val="b"/>
        <c:numFmt formatCode="General" sourceLinked="1"/>
        <c:tickLblPos val="nextTo"/>
        <c:crossAx val="134923392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>
        <c:manualLayout>
          <c:xMode val="edge"/>
          <c:yMode val="edge"/>
          <c:x val="1.8626593244472018E-3"/>
          <c:y val="2.0202020202020204E-2"/>
        </c:manualLayout>
      </c:layout>
    </c:title>
    <c:plotArea>
      <c:layout>
        <c:manualLayout>
          <c:layoutTarget val="inner"/>
          <c:xMode val="edge"/>
          <c:yMode val="edge"/>
          <c:x val="0.16975005575283481"/>
          <c:y val="6.9696969696969702E-2"/>
          <c:w val="0.53888888888888886"/>
          <c:h val="0.89814814814814814"/>
        </c:manualLayout>
      </c:layout>
      <c:doughnutChart>
        <c:varyColors val="1"/>
        <c:ser>
          <c:idx val="1"/>
          <c:order val="0"/>
          <c:tx>
            <c:strRef>
              <c:f>Sheet6!$A$4</c:f>
              <c:strCache>
                <c:ptCount val="1"/>
                <c:pt idx="0">
                  <c:v>Computer</c:v>
                </c:pt>
              </c:strCache>
            </c:strRef>
          </c:tx>
          <c:dPt>
            <c:idx val="0"/>
            <c:spPr/>
          </c:dPt>
          <c:dPt>
            <c:idx val="1"/>
            <c:explosion val="1"/>
            <c:spPr>
              <a:solidFill>
                <a:sysClr val="window" lastClr="FFFFFF"/>
              </a:solidFill>
              <a:ln>
                <a:solidFill>
                  <a:srgbClr val="1F497D"/>
                </a:solidFill>
              </a:ln>
            </c:spPr>
          </c:dPt>
          <c:dLbls>
            <c:showVal val="1"/>
            <c:showLeaderLines val="1"/>
          </c:dLbls>
          <c:val>
            <c:numRef>
              <c:f>Sheet6!$B$4:$C$4</c:f>
              <c:numCache>
                <c:formatCode>0%</c:formatCode>
                <c:ptCount val="2"/>
                <c:pt idx="0">
                  <c:v>0.27115879289792333</c:v>
                </c:pt>
                <c:pt idx="1">
                  <c:v>0.72884120710207667</c:v>
                </c:pt>
              </c:numCache>
            </c:numRef>
          </c:val>
        </c:ser>
        <c:firstSliceAng val="0"/>
        <c:holeSize val="40"/>
      </c:doughnutChart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>
        <c:manualLayout>
          <c:xMode val="edge"/>
          <c:yMode val="edge"/>
          <c:x val="7.6756001830046586E-3"/>
          <c:y val="0.02"/>
        </c:manualLayout>
      </c:layout>
    </c:title>
    <c:plotArea>
      <c:layout>
        <c:manualLayout>
          <c:layoutTarget val="inner"/>
          <c:xMode val="edge"/>
          <c:yMode val="edge"/>
          <c:x val="0.24473039554266243"/>
          <c:y val="5.1064136821760732E-2"/>
          <c:w val="0.53888888888888908"/>
          <c:h val="0.89814814814814814"/>
        </c:manualLayout>
      </c:layout>
      <c:doughnutChart>
        <c:varyColors val="1"/>
        <c:ser>
          <c:idx val="0"/>
          <c:order val="0"/>
          <c:tx>
            <c:strRef>
              <c:f>Sheet6!$A$5</c:f>
              <c:strCache>
                <c:ptCount val="1"/>
                <c:pt idx="0">
                  <c:v>Laptop</c:v>
                </c:pt>
              </c:strCache>
            </c:strRef>
          </c:tx>
          <c:dPt>
            <c:idx val="0"/>
            <c:spPr>
              <a:solidFill>
                <a:schemeClr val="accent2"/>
              </a:solidFill>
            </c:spPr>
          </c:dPt>
          <c:dPt>
            <c:idx val="1"/>
            <c:spPr>
              <a:solidFill>
                <a:schemeClr val="bg1"/>
              </a:solidFill>
              <a:ln>
                <a:solidFill>
                  <a:schemeClr val="tx2"/>
                </a:solidFill>
              </a:ln>
            </c:spPr>
          </c:dPt>
          <c:dLbls>
            <c:showVal val="1"/>
            <c:showLeaderLines val="1"/>
          </c:dLbls>
          <c:val>
            <c:numRef>
              <c:f>Sheet6!$B$5:$C$5</c:f>
              <c:numCache>
                <c:formatCode>0%</c:formatCode>
                <c:ptCount val="2"/>
                <c:pt idx="0">
                  <c:v>0.43819771211075559</c:v>
                </c:pt>
                <c:pt idx="1">
                  <c:v>0.56180228788924436</c:v>
                </c:pt>
              </c:numCache>
            </c:numRef>
          </c:val>
        </c:ser>
        <c:firstSliceAng val="0"/>
        <c:holeSize val="40"/>
      </c:doughnutChart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>
        <c:manualLayout>
          <c:xMode val="edge"/>
          <c:yMode val="edge"/>
          <c:x val="1.2813214861903705E-2"/>
          <c:y val="2.6666666666666668E-2"/>
        </c:manualLayout>
      </c:layout>
    </c:title>
    <c:plotArea>
      <c:layout>
        <c:manualLayout>
          <c:layoutTarget val="inner"/>
          <c:xMode val="edge"/>
          <c:yMode val="edge"/>
          <c:x val="0.16103543307086632"/>
          <c:y val="3.7037037037037056E-2"/>
          <c:w val="0.53888888888888931"/>
          <c:h val="0.89814814814814814"/>
        </c:manualLayout>
      </c:layout>
      <c:doughnutChart>
        <c:varyColors val="1"/>
        <c:ser>
          <c:idx val="0"/>
          <c:order val="0"/>
          <c:tx>
            <c:strRef>
              <c:f>Sheet6!$A$6</c:f>
              <c:strCache>
                <c:ptCount val="1"/>
                <c:pt idx="0">
                  <c:v>Mobile</c:v>
                </c:pt>
              </c:strCache>
            </c:strRef>
          </c:tx>
          <c:spPr>
            <a:ln>
              <a:solidFill>
                <a:srgbClr val="1F497D"/>
              </a:solidFill>
            </a:ln>
          </c:spPr>
          <c:dPt>
            <c:idx val="0"/>
            <c:spPr>
              <a:solidFill>
                <a:srgbClr val="FFFF00"/>
              </a:solidFill>
              <a:ln>
                <a:solidFill>
                  <a:srgbClr val="1F497D"/>
                </a:solidFill>
              </a:ln>
            </c:spPr>
          </c:dPt>
          <c:dPt>
            <c:idx val="1"/>
            <c:spPr>
              <a:solidFill>
                <a:schemeClr val="bg1"/>
              </a:solidFill>
              <a:ln>
                <a:solidFill>
                  <a:srgbClr val="1F497D"/>
                </a:solidFill>
              </a:ln>
            </c:spPr>
          </c:dPt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elete val="1"/>
          </c:dLbls>
          <c:val>
            <c:numRef>
              <c:f>Sheet6!$B$6:$C$6</c:f>
              <c:numCache>
                <c:formatCode>0%</c:formatCode>
                <c:ptCount val="2"/>
                <c:pt idx="0">
                  <c:v>0.29064349499132108</c:v>
                </c:pt>
                <c:pt idx="1">
                  <c:v>0.70935650500867897</c:v>
                </c:pt>
              </c:numCache>
            </c:numRef>
          </c:val>
        </c:ser>
        <c:firstSliceAng val="0"/>
        <c:holeSize val="40"/>
      </c:doughnutChart>
    </c:plotArea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314323</xdr:colOff>
      <xdr:row>24</xdr:row>
      <xdr:rowOff>114299</xdr:rowOff>
    </xdr:from>
    <xdr:to>
      <xdr:col>16</xdr:col>
      <xdr:colOff>371474</xdr:colOff>
      <xdr:row>46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0.1267</cdr:x>
      <cdr:y>0.03505</cdr:y>
    </cdr:from>
    <cdr:to>
      <cdr:x>0.7451</cdr:x>
      <cdr:y>0.08645</cdr:y>
    </cdr:to>
    <cdr:sp macro="" textlink="Sheet3!$K$16">
      <cdr:nvSpPr>
        <cdr:cNvPr id="3" name="TextBox 2"/>
        <cdr:cNvSpPr txBox="1"/>
      </cdr:nvSpPr>
      <cdr:spPr>
        <a:xfrm xmlns:a="http://schemas.openxmlformats.org/drawingml/2006/main">
          <a:off x="800101" y="142876"/>
          <a:ext cx="39052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fld id="{F2E4A15A-7C60-47A1-9C34-C258FB90EF85}" type="TxLink">
            <a:rPr lang="en-IN" sz="1100"/>
            <a:pPr/>
            <a:t>ABC Technology Corporation Limited(in millions) 2009-2012</a:t>
          </a:fld>
          <a:endParaRPr lang="en-IN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190501</xdr:colOff>
      <xdr:row>9</xdr:row>
      <xdr:rowOff>19050</xdr:rowOff>
    </xdr:from>
    <xdr:to>
      <xdr:col>18</xdr:col>
      <xdr:colOff>171451</xdr:colOff>
      <xdr:row>21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61913</xdr:colOff>
      <xdr:row>8</xdr:row>
      <xdr:rowOff>133351</xdr:rowOff>
    </xdr:from>
    <xdr:to>
      <xdr:col>11</xdr:col>
      <xdr:colOff>566738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9</xdr:row>
      <xdr:rowOff>110727</xdr:rowOff>
    </xdr:from>
    <xdr:to>
      <xdr:col>5</xdr:col>
      <xdr:colOff>438150</xdr:colOff>
      <xdr:row>22</xdr:row>
      <xdr:rowOff>3571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0</xdr:row>
      <xdr:rowOff>28575</xdr:rowOff>
    </xdr:from>
    <xdr:to>
      <xdr:col>13</xdr:col>
      <xdr:colOff>438150</xdr:colOff>
      <xdr:row>2</xdr:row>
      <xdr:rowOff>180975</xdr:rowOff>
    </xdr:to>
    <xdr:sp macro="" textlink="$C$1">
      <xdr:nvSpPr>
        <xdr:cNvPr id="9" name="TextBox 8"/>
        <xdr:cNvSpPr txBox="1"/>
      </xdr:nvSpPr>
      <xdr:spPr>
        <a:xfrm>
          <a:off x="4819650" y="28575"/>
          <a:ext cx="4191000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78F803FB-3DD5-433D-B589-A92BF488F6D0}" type="TxLink">
            <a:rPr lang="en-IN" sz="3200">
              <a:solidFill>
                <a:schemeClr val="bg1"/>
              </a:solidFill>
            </a:rPr>
            <a:pPr algn="ctr"/>
            <a:t>sale of : Vinod</a:t>
          </a:fld>
          <a:endParaRPr lang="en-IN" sz="3200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712.648126273147" createdVersion="3" refreshedVersion="3" minRefreshableVersion="3" recordCount="342">
  <cacheSource type="worksheet">
    <worksheetSource name="Table1"/>
  </cacheSource>
  <cacheFields count="6">
    <cacheField name="Date" numFmtId="0">
      <sharedItems containsDate="1" containsMixedTypes="1" minDate="2019-01-03T00:00:00" maxDate="2019-12-13T00:00:00"/>
    </cacheField>
    <cacheField name="Salesman" numFmtId="0">
      <sharedItems count="5">
        <s v="Vinod"/>
        <s v="Rahul"/>
        <s v="Ram"/>
        <s v="Rohit"/>
        <s v="Aman"/>
      </sharedItems>
    </cacheField>
    <cacheField name="Item Name" numFmtId="0">
      <sharedItems count="3">
        <s v="Laptop"/>
        <s v="Mobile"/>
        <s v="Computer"/>
      </sharedItems>
    </cacheField>
    <cacheField name="Compony" numFmtId="0">
      <sharedItems/>
    </cacheField>
    <cacheField name="Qty" numFmtId="0">
      <sharedItems containsSemiMixedTypes="0" containsString="0" containsNumber="1" containsInteger="1" minValue="3" maxValue="33"/>
    </cacheField>
    <cacheField name="Amount" numFmtId="0">
      <sharedItems containsSemiMixedTypes="0" containsString="0" containsNumber="1" containsInteger="1" minValue="1000" maxValue="1028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2">
  <r>
    <s v="1/23/2019"/>
    <x v="0"/>
    <x v="0"/>
    <s v="Dell"/>
    <n v="3"/>
    <n v="1000"/>
  </r>
  <r>
    <s v="1/23/2019"/>
    <x v="1"/>
    <x v="1"/>
    <s v="Apple"/>
    <n v="4"/>
    <n v="7800"/>
  </r>
  <r>
    <s v="1/23/2019"/>
    <x v="2"/>
    <x v="2"/>
    <s v="Hp"/>
    <n v="5"/>
    <n v="3000"/>
  </r>
  <r>
    <s v="1/23/2019"/>
    <x v="3"/>
    <x v="0"/>
    <s v="Dell"/>
    <n v="4"/>
    <n v="2300"/>
  </r>
  <r>
    <s v="1/23/2019"/>
    <x v="4"/>
    <x v="1"/>
    <s v="Dell"/>
    <n v="3"/>
    <n v="7000"/>
  </r>
  <r>
    <s v="1/23/2019"/>
    <x v="0"/>
    <x v="2"/>
    <s v="Apple"/>
    <n v="3"/>
    <n v="1200"/>
  </r>
  <r>
    <s v="4/25/2019"/>
    <x v="1"/>
    <x v="0"/>
    <s v="Hp"/>
    <n v="4"/>
    <n v="2507"/>
  </r>
  <r>
    <s v="4/22/2019"/>
    <x v="2"/>
    <x v="1"/>
    <s v="Apple"/>
    <n v="5"/>
    <n v="2618"/>
  </r>
  <r>
    <s v="4/19/2019"/>
    <x v="3"/>
    <x v="2"/>
    <s v="Apple"/>
    <n v="6"/>
    <n v="2730"/>
  </r>
  <r>
    <s v="4/20/2019"/>
    <x v="4"/>
    <x v="0"/>
    <s v="Hcl"/>
    <n v="7"/>
    <n v="2841"/>
  </r>
  <r>
    <s v="4/25/2019"/>
    <x v="0"/>
    <x v="1"/>
    <s v="Apple"/>
    <n v="6"/>
    <n v="4500"/>
  </r>
  <r>
    <s v="4/24/2019"/>
    <x v="1"/>
    <x v="2"/>
    <s v="Hp"/>
    <n v="7"/>
    <n v="3064"/>
  </r>
  <r>
    <s v="4/23/2019"/>
    <x v="2"/>
    <x v="0"/>
    <s v="Dell"/>
    <n v="7"/>
    <n v="3175"/>
  </r>
  <r>
    <s v="4/24/2019"/>
    <x v="3"/>
    <x v="1"/>
    <s v="Apple"/>
    <n v="7"/>
    <n v="3287"/>
  </r>
  <r>
    <s v="4/25/2019"/>
    <x v="4"/>
    <x v="2"/>
    <s v="Hp"/>
    <n v="8"/>
    <n v="3398"/>
  </r>
  <r>
    <s v="4/25/2019"/>
    <x v="0"/>
    <x v="0"/>
    <s v="Dell"/>
    <n v="8"/>
    <n v="3510"/>
  </r>
  <r>
    <s v="4/23/2019"/>
    <x v="1"/>
    <x v="1"/>
    <s v="Hcl"/>
    <n v="8"/>
    <n v="3621"/>
  </r>
  <r>
    <s v="4/24/2019"/>
    <x v="2"/>
    <x v="2"/>
    <s v="Apple"/>
    <n v="8"/>
    <n v="3732"/>
  </r>
  <r>
    <s v="4/22/2019"/>
    <x v="3"/>
    <x v="0"/>
    <s v="Hp"/>
    <n v="9"/>
    <n v="3844"/>
  </r>
  <r>
    <s v="4/25/2019"/>
    <x v="4"/>
    <x v="1"/>
    <s v="Dell"/>
    <n v="9"/>
    <n v="3955"/>
  </r>
  <r>
    <s v="4/20/2019"/>
    <x v="0"/>
    <x v="2"/>
    <s v="Apple"/>
    <n v="9"/>
    <n v="4067"/>
  </r>
  <r>
    <s v="4/21/2019"/>
    <x v="1"/>
    <x v="0"/>
    <s v="Hp"/>
    <n v="10"/>
    <n v="4178"/>
  </r>
  <r>
    <s v="4/22/2019"/>
    <x v="2"/>
    <x v="1"/>
    <s v="Dell"/>
    <n v="10"/>
    <n v="4290"/>
  </r>
  <r>
    <s v="4/20/2019"/>
    <x v="3"/>
    <x v="2"/>
    <s v="Hcl"/>
    <n v="10"/>
    <n v="4401"/>
  </r>
  <r>
    <s v="4/25/2019"/>
    <x v="4"/>
    <x v="0"/>
    <s v="Apple"/>
    <n v="11"/>
    <n v="4512"/>
  </r>
  <r>
    <s v="4/25/2019"/>
    <x v="0"/>
    <x v="1"/>
    <s v="Hp"/>
    <n v="11"/>
    <n v="4624"/>
  </r>
  <r>
    <s v="4/25/2019"/>
    <x v="1"/>
    <x v="2"/>
    <s v="Dell"/>
    <n v="11"/>
    <n v="4735"/>
  </r>
  <r>
    <s v="4/24/2019"/>
    <x v="2"/>
    <x v="0"/>
    <s v="Apple"/>
    <n v="12"/>
    <n v="4847"/>
  </r>
  <r>
    <s v="4/21/2019"/>
    <x v="3"/>
    <x v="1"/>
    <s v="Hp"/>
    <n v="12"/>
    <n v="8888"/>
  </r>
  <r>
    <d v="2019-12-02T00:00:00"/>
    <x v="4"/>
    <x v="2"/>
    <s v="Dell"/>
    <n v="12"/>
    <n v="5070"/>
  </r>
  <r>
    <s v="2/13/2019"/>
    <x v="0"/>
    <x v="0"/>
    <s v="Hcl"/>
    <n v="13"/>
    <n v="5181"/>
  </r>
  <r>
    <s v="2/14/2019"/>
    <x v="1"/>
    <x v="1"/>
    <s v="Apple"/>
    <n v="13"/>
    <n v="5292"/>
  </r>
  <r>
    <s v="2/15/2019"/>
    <x v="2"/>
    <x v="2"/>
    <s v="Hp"/>
    <n v="13"/>
    <n v="5404"/>
  </r>
  <r>
    <s v="2/16/2019"/>
    <x v="3"/>
    <x v="0"/>
    <s v="Dell"/>
    <n v="14"/>
    <n v="5515"/>
  </r>
  <r>
    <s v="2/17/2019"/>
    <x v="0"/>
    <x v="0"/>
    <s v="Dell"/>
    <n v="3"/>
    <n v="1000"/>
  </r>
  <r>
    <s v="2/18/2019"/>
    <x v="1"/>
    <x v="1"/>
    <s v="Apple"/>
    <n v="4"/>
    <n v="7800"/>
  </r>
  <r>
    <s v="2/19/2019"/>
    <x v="2"/>
    <x v="2"/>
    <s v="Hp"/>
    <n v="5"/>
    <n v="3000"/>
  </r>
  <r>
    <s v="2/20/2019"/>
    <x v="3"/>
    <x v="0"/>
    <s v="Dell"/>
    <n v="4"/>
    <n v="2300"/>
  </r>
  <r>
    <s v="2/21/2019"/>
    <x v="4"/>
    <x v="1"/>
    <s v="Dell"/>
    <n v="3"/>
    <n v="7000"/>
  </r>
  <r>
    <s v="2/22/2019"/>
    <x v="0"/>
    <x v="2"/>
    <s v="Apple"/>
    <n v="3"/>
    <n v="1200"/>
  </r>
  <r>
    <s v="2/23/2019"/>
    <x v="1"/>
    <x v="0"/>
    <s v="Hp"/>
    <n v="4"/>
    <n v="2507"/>
  </r>
  <r>
    <s v="2/24/2019"/>
    <x v="2"/>
    <x v="1"/>
    <s v="Apple"/>
    <n v="5"/>
    <n v="2618"/>
  </r>
  <r>
    <s v="2/25/2019"/>
    <x v="3"/>
    <x v="2"/>
    <s v="Apple"/>
    <n v="6"/>
    <n v="2730"/>
  </r>
  <r>
    <s v="2/26/2019"/>
    <x v="4"/>
    <x v="0"/>
    <s v="Hcl"/>
    <n v="7"/>
    <n v="2841"/>
  </r>
  <r>
    <s v="2/27/2019"/>
    <x v="0"/>
    <x v="1"/>
    <s v="Apple"/>
    <n v="6"/>
    <n v="4500"/>
  </r>
  <r>
    <s v="2/28/2019"/>
    <x v="1"/>
    <x v="2"/>
    <s v="Hp"/>
    <n v="7"/>
    <n v="3064"/>
  </r>
  <r>
    <d v="2019-01-03T00:00:00"/>
    <x v="2"/>
    <x v="0"/>
    <s v="Dell"/>
    <n v="7"/>
    <n v="3175"/>
  </r>
  <r>
    <d v="2019-02-03T00:00:00"/>
    <x v="3"/>
    <x v="1"/>
    <s v="Apple"/>
    <n v="7"/>
    <n v="3287"/>
  </r>
  <r>
    <d v="2019-03-03T00:00:00"/>
    <x v="4"/>
    <x v="2"/>
    <s v="Hp"/>
    <n v="8"/>
    <n v="3398"/>
  </r>
  <r>
    <d v="2019-04-03T00:00:00"/>
    <x v="0"/>
    <x v="0"/>
    <s v="Dell"/>
    <n v="8"/>
    <n v="3510"/>
  </r>
  <r>
    <d v="2019-05-03T00:00:00"/>
    <x v="1"/>
    <x v="1"/>
    <s v="Hcl"/>
    <n v="8"/>
    <n v="3621"/>
  </r>
  <r>
    <d v="2019-06-03T00:00:00"/>
    <x v="2"/>
    <x v="2"/>
    <s v="Apple"/>
    <n v="8"/>
    <n v="3732"/>
  </r>
  <r>
    <d v="2019-07-03T00:00:00"/>
    <x v="3"/>
    <x v="0"/>
    <s v="Hp"/>
    <n v="9"/>
    <n v="3844"/>
  </r>
  <r>
    <d v="2019-08-03T00:00:00"/>
    <x v="4"/>
    <x v="1"/>
    <s v="Dell"/>
    <n v="9"/>
    <n v="3955"/>
  </r>
  <r>
    <d v="2019-09-03T00:00:00"/>
    <x v="0"/>
    <x v="2"/>
    <s v="Apple"/>
    <n v="9"/>
    <n v="4067"/>
  </r>
  <r>
    <d v="2019-10-03T00:00:00"/>
    <x v="1"/>
    <x v="0"/>
    <s v="Hp"/>
    <n v="10"/>
    <n v="4178"/>
  </r>
  <r>
    <d v="2019-11-03T00:00:00"/>
    <x v="2"/>
    <x v="1"/>
    <s v="Dell"/>
    <n v="10"/>
    <n v="4290"/>
  </r>
  <r>
    <d v="2019-12-03T00:00:00"/>
    <x v="3"/>
    <x v="2"/>
    <s v="Hcl"/>
    <n v="10"/>
    <n v="4401"/>
  </r>
  <r>
    <s v="3/13/2019"/>
    <x v="4"/>
    <x v="0"/>
    <s v="Apple"/>
    <n v="11"/>
    <n v="4512"/>
  </r>
  <r>
    <s v="3/14/2019"/>
    <x v="0"/>
    <x v="1"/>
    <s v="Hp"/>
    <n v="11"/>
    <n v="4624"/>
  </r>
  <r>
    <s v="3/15/2019"/>
    <x v="1"/>
    <x v="2"/>
    <s v="Dell"/>
    <n v="11"/>
    <n v="4735"/>
  </r>
  <r>
    <s v="3/16/2019"/>
    <x v="2"/>
    <x v="0"/>
    <s v="Apple"/>
    <n v="12"/>
    <n v="4847"/>
  </r>
  <r>
    <s v="3/17/2019"/>
    <x v="3"/>
    <x v="1"/>
    <s v="Hp"/>
    <n v="12"/>
    <n v="8888"/>
  </r>
  <r>
    <s v="3/18/2019"/>
    <x v="4"/>
    <x v="2"/>
    <s v="Dell"/>
    <n v="12"/>
    <n v="5070"/>
  </r>
  <r>
    <s v="3/19/2019"/>
    <x v="0"/>
    <x v="0"/>
    <s v="Hcl"/>
    <n v="13"/>
    <n v="5181"/>
  </r>
  <r>
    <s v="3/20/2019"/>
    <x v="1"/>
    <x v="1"/>
    <s v="Apple"/>
    <n v="13"/>
    <n v="5292"/>
  </r>
  <r>
    <s v="3/21/2019"/>
    <x v="2"/>
    <x v="2"/>
    <s v="Hp"/>
    <n v="13"/>
    <n v="5404"/>
  </r>
  <r>
    <s v="3/22/2019"/>
    <x v="3"/>
    <x v="0"/>
    <s v="Dell"/>
    <n v="14"/>
    <n v="5515"/>
  </r>
  <r>
    <s v="3/23/2019"/>
    <x v="0"/>
    <x v="0"/>
    <s v="Dell"/>
    <n v="11"/>
    <n v="4811"/>
  </r>
  <r>
    <s v="3/24/2019"/>
    <x v="1"/>
    <x v="1"/>
    <s v="Apple"/>
    <n v="11"/>
    <n v="4831"/>
  </r>
  <r>
    <s v="3/25/2019"/>
    <x v="2"/>
    <x v="2"/>
    <s v="Hp"/>
    <n v="11"/>
    <n v="4851"/>
  </r>
  <r>
    <s v="3/26/2019"/>
    <x v="3"/>
    <x v="0"/>
    <s v="Dell"/>
    <n v="11"/>
    <n v="4871"/>
  </r>
  <r>
    <s v="3/27/2019"/>
    <x v="4"/>
    <x v="1"/>
    <s v="Dell"/>
    <n v="11"/>
    <n v="4891"/>
  </r>
  <r>
    <s v="3/28/2019"/>
    <x v="0"/>
    <x v="2"/>
    <s v="Apple"/>
    <n v="12"/>
    <n v="4911"/>
  </r>
  <r>
    <s v="3/29/2019"/>
    <x v="1"/>
    <x v="0"/>
    <s v="Hp"/>
    <n v="12"/>
    <n v="4931"/>
  </r>
  <r>
    <s v="3/30/2019"/>
    <x v="2"/>
    <x v="1"/>
    <s v="Apple"/>
    <n v="12"/>
    <n v="4951"/>
  </r>
  <r>
    <s v="3/31/2019"/>
    <x v="3"/>
    <x v="2"/>
    <s v="Apple"/>
    <n v="12"/>
    <n v="4971"/>
  </r>
  <r>
    <d v="2019-01-04T00:00:00"/>
    <x v="4"/>
    <x v="0"/>
    <s v="Hcl"/>
    <n v="12"/>
    <n v="4991"/>
  </r>
  <r>
    <d v="2019-02-04T00:00:00"/>
    <x v="0"/>
    <x v="1"/>
    <s v="Apple"/>
    <n v="12"/>
    <n v="5012"/>
  </r>
  <r>
    <d v="2019-03-04T00:00:00"/>
    <x v="1"/>
    <x v="2"/>
    <s v="Hp"/>
    <n v="12"/>
    <n v="5032"/>
  </r>
  <r>
    <d v="2019-04-04T00:00:00"/>
    <x v="2"/>
    <x v="0"/>
    <s v="Dell"/>
    <n v="12"/>
    <n v="5052"/>
  </r>
  <r>
    <d v="2019-05-04T00:00:00"/>
    <x v="3"/>
    <x v="1"/>
    <s v="Apple"/>
    <n v="12"/>
    <n v="5072"/>
  </r>
  <r>
    <d v="2019-06-04T00:00:00"/>
    <x v="4"/>
    <x v="2"/>
    <s v="Hp"/>
    <n v="12"/>
    <n v="5092"/>
  </r>
  <r>
    <d v="2019-07-04T00:00:00"/>
    <x v="0"/>
    <x v="0"/>
    <s v="Dell"/>
    <n v="12"/>
    <n v="5112"/>
  </r>
  <r>
    <d v="2019-08-04T00:00:00"/>
    <x v="1"/>
    <x v="1"/>
    <s v="Hcl"/>
    <n v="12"/>
    <n v="5132"/>
  </r>
  <r>
    <d v="2019-09-04T00:00:00"/>
    <x v="2"/>
    <x v="2"/>
    <s v="Apple"/>
    <n v="13"/>
    <n v="5152"/>
  </r>
  <r>
    <d v="2019-10-04T00:00:00"/>
    <x v="3"/>
    <x v="0"/>
    <s v="Hp"/>
    <n v="13"/>
    <n v="5172"/>
  </r>
  <r>
    <d v="2019-11-04T00:00:00"/>
    <x v="4"/>
    <x v="1"/>
    <s v="Dell"/>
    <n v="13"/>
    <n v="5192"/>
  </r>
  <r>
    <d v="2019-12-04T00:00:00"/>
    <x v="0"/>
    <x v="2"/>
    <s v="Apple"/>
    <n v="13"/>
    <n v="5212"/>
  </r>
  <r>
    <s v="4/13/2019"/>
    <x v="1"/>
    <x v="0"/>
    <s v="Hp"/>
    <n v="13"/>
    <n v="5232"/>
  </r>
  <r>
    <s v="4/14/2019"/>
    <x v="2"/>
    <x v="1"/>
    <s v="Dell"/>
    <n v="13"/>
    <n v="5252"/>
  </r>
  <r>
    <s v="4/15/2019"/>
    <x v="3"/>
    <x v="2"/>
    <s v="Hcl"/>
    <n v="13"/>
    <n v="5272"/>
  </r>
  <r>
    <s v="4/16/2019"/>
    <x v="4"/>
    <x v="0"/>
    <s v="Apple"/>
    <n v="13"/>
    <n v="5292"/>
  </r>
  <r>
    <s v="4/17/2019"/>
    <x v="0"/>
    <x v="1"/>
    <s v="Hp"/>
    <n v="13"/>
    <n v="5312"/>
  </r>
  <r>
    <s v="4/18/2019"/>
    <x v="1"/>
    <x v="2"/>
    <s v="Dell"/>
    <n v="13"/>
    <n v="5332"/>
  </r>
  <r>
    <s v="4/19/2019"/>
    <x v="2"/>
    <x v="0"/>
    <s v="Apple"/>
    <n v="13"/>
    <n v="5352"/>
  </r>
  <r>
    <s v="4/20/2019"/>
    <x v="3"/>
    <x v="1"/>
    <s v="Hp"/>
    <n v="13"/>
    <n v="5372"/>
  </r>
  <r>
    <s v="4/21/2019"/>
    <x v="4"/>
    <x v="2"/>
    <s v="Dell"/>
    <n v="13"/>
    <n v="5392"/>
  </r>
  <r>
    <s v="4/22/2019"/>
    <x v="0"/>
    <x v="0"/>
    <s v="Hcl"/>
    <n v="14"/>
    <n v="5412"/>
  </r>
  <r>
    <s v="4/23/2019"/>
    <x v="1"/>
    <x v="1"/>
    <s v="Apple"/>
    <n v="14"/>
    <n v="5432"/>
  </r>
  <r>
    <s v="4/24/2019"/>
    <x v="2"/>
    <x v="2"/>
    <s v="Hp"/>
    <n v="14"/>
    <n v="5452"/>
  </r>
  <r>
    <s v="4/25/2019"/>
    <x v="3"/>
    <x v="0"/>
    <s v="Dell"/>
    <n v="14"/>
    <n v="5472"/>
  </r>
  <r>
    <s v="4/26/2019"/>
    <x v="0"/>
    <x v="0"/>
    <s v="Dell"/>
    <n v="14"/>
    <n v="5492"/>
  </r>
  <r>
    <s v="4/27/2019"/>
    <x v="1"/>
    <x v="1"/>
    <s v="Apple"/>
    <n v="14"/>
    <n v="5512"/>
  </r>
  <r>
    <s v="4/28/2019"/>
    <x v="2"/>
    <x v="2"/>
    <s v="Hp"/>
    <n v="14"/>
    <n v="5532"/>
  </r>
  <r>
    <s v="4/29/2019"/>
    <x v="3"/>
    <x v="0"/>
    <s v="Dell"/>
    <n v="14"/>
    <n v="5552"/>
  </r>
  <r>
    <s v="4/30/2019"/>
    <x v="4"/>
    <x v="1"/>
    <s v="Dell"/>
    <n v="14"/>
    <n v="5572"/>
  </r>
  <r>
    <d v="2019-01-05T00:00:00"/>
    <x v="0"/>
    <x v="2"/>
    <s v="Apple"/>
    <n v="14"/>
    <n v="5592"/>
  </r>
  <r>
    <d v="2019-02-05T00:00:00"/>
    <x v="1"/>
    <x v="0"/>
    <s v="Hp"/>
    <n v="14"/>
    <n v="5612"/>
  </r>
  <r>
    <d v="2019-03-05T00:00:00"/>
    <x v="2"/>
    <x v="1"/>
    <s v="Apple"/>
    <n v="14"/>
    <n v="5633"/>
  </r>
  <r>
    <d v="2019-04-05T00:00:00"/>
    <x v="3"/>
    <x v="2"/>
    <s v="Apple"/>
    <n v="15"/>
    <n v="5653"/>
  </r>
  <r>
    <d v="2019-05-05T00:00:00"/>
    <x v="4"/>
    <x v="0"/>
    <s v="Hcl"/>
    <n v="15"/>
    <n v="5673"/>
  </r>
  <r>
    <d v="2019-06-05T00:00:00"/>
    <x v="0"/>
    <x v="1"/>
    <s v="Apple"/>
    <n v="15"/>
    <n v="5693"/>
  </r>
  <r>
    <d v="2019-07-05T00:00:00"/>
    <x v="1"/>
    <x v="2"/>
    <s v="Hp"/>
    <n v="15"/>
    <n v="5713"/>
  </r>
  <r>
    <d v="2019-08-05T00:00:00"/>
    <x v="2"/>
    <x v="0"/>
    <s v="Dell"/>
    <n v="15"/>
    <n v="5733"/>
  </r>
  <r>
    <d v="2019-09-05T00:00:00"/>
    <x v="3"/>
    <x v="1"/>
    <s v="Apple"/>
    <n v="15"/>
    <n v="5753"/>
  </r>
  <r>
    <d v="2019-10-05T00:00:00"/>
    <x v="4"/>
    <x v="2"/>
    <s v="Hp"/>
    <n v="15"/>
    <n v="5773"/>
  </r>
  <r>
    <d v="2019-11-05T00:00:00"/>
    <x v="0"/>
    <x v="0"/>
    <s v="Dell"/>
    <n v="15"/>
    <n v="5793"/>
  </r>
  <r>
    <d v="2019-12-05T00:00:00"/>
    <x v="1"/>
    <x v="1"/>
    <s v="Hcl"/>
    <n v="15"/>
    <n v="5813"/>
  </r>
  <r>
    <s v="5/13/2019"/>
    <x v="2"/>
    <x v="2"/>
    <s v="Apple"/>
    <n v="15"/>
    <n v="5833"/>
  </r>
  <r>
    <s v="5/14/2019"/>
    <x v="3"/>
    <x v="0"/>
    <s v="Hp"/>
    <n v="15"/>
    <n v="5853"/>
  </r>
  <r>
    <s v="5/15/2019"/>
    <x v="4"/>
    <x v="1"/>
    <s v="Dell"/>
    <n v="15"/>
    <n v="5873"/>
  </r>
  <r>
    <s v="5/16/2019"/>
    <x v="0"/>
    <x v="2"/>
    <s v="Apple"/>
    <n v="16"/>
    <n v="5893"/>
  </r>
  <r>
    <s v="5/17/2019"/>
    <x v="1"/>
    <x v="0"/>
    <s v="Hp"/>
    <n v="16"/>
    <n v="5913"/>
  </r>
  <r>
    <s v="5/18/2019"/>
    <x v="2"/>
    <x v="1"/>
    <s v="Dell"/>
    <n v="16"/>
    <n v="5933"/>
  </r>
  <r>
    <s v="5/19/2019"/>
    <x v="3"/>
    <x v="2"/>
    <s v="Hcl"/>
    <n v="16"/>
    <n v="5953"/>
  </r>
  <r>
    <s v="5/20/2019"/>
    <x v="4"/>
    <x v="0"/>
    <s v="Apple"/>
    <n v="16"/>
    <n v="5973"/>
  </r>
  <r>
    <s v="5/21/2019"/>
    <x v="0"/>
    <x v="1"/>
    <s v="Hp"/>
    <n v="16"/>
    <n v="5993"/>
  </r>
  <r>
    <s v="5/22/2019"/>
    <x v="1"/>
    <x v="2"/>
    <s v="Dell"/>
    <n v="16"/>
    <n v="6013"/>
  </r>
  <r>
    <s v="5/23/2019"/>
    <x v="2"/>
    <x v="0"/>
    <s v="Apple"/>
    <n v="16"/>
    <n v="6033"/>
  </r>
  <r>
    <s v="5/24/2019"/>
    <x v="3"/>
    <x v="1"/>
    <s v="Hp"/>
    <n v="16"/>
    <n v="6053"/>
  </r>
  <r>
    <s v="5/25/2019"/>
    <x v="4"/>
    <x v="2"/>
    <s v="Dell"/>
    <n v="16"/>
    <n v="6073"/>
  </r>
  <r>
    <s v="5/26/2019"/>
    <x v="0"/>
    <x v="0"/>
    <s v="Hcl"/>
    <n v="16"/>
    <n v="6093"/>
  </r>
  <r>
    <s v="5/27/2019"/>
    <x v="1"/>
    <x v="1"/>
    <s v="Apple"/>
    <n v="16"/>
    <n v="6113"/>
  </r>
  <r>
    <s v="5/28/2019"/>
    <x v="2"/>
    <x v="2"/>
    <s v="Hp"/>
    <n v="16"/>
    <n v="6133"/>
  </r>
  <r>
    <s v="5/29/2019"/>
    <x v="3"/>
    <x v="0"/>
    <s v="Dell"/>
    <n v="17"/>
    <n v="6153"/>
  </r>
  <r>
    <s v="5/30/2019"/>
    <x v="0"/>
    <x v="0"/>
    <s v="Dell"/>
    <n v="17"/>
    <n v="6173"/>
  </r>
  <r>
    <s v="5/31/2019"/>
    <x v="1"/>
    <x v="1"/>
    <s v="Apple"/>
    <n v="17"/>
    <n v="6193"/>
  </r>
  <r>
    <d v="2019-01-06T00:00:00"/>
    <x v="2"/>
    <x v="2"/>
    <s v="Hp"/>
    <n v="17"/>
    <n v="6213"/>
  </r>
  <r>
    <d v="2019-02-06T00:00:00"/>
    <x v="3"/>
    <x v="0"/>
    <s v="Dell"/>
    <n v="17"/>
    <n v="6233"/>
  </r>
  <r>
    <d v="2019-03-06T00:00:00"/>
    <x v="4"/>
    <x v="1"/>
    <s v="Dell"/>
    <n v="17"/>
    <n v="6253"/>
  </r>
  <r>
    <d v="2019-04-06T00:00:00"/>
    <x v="0"/>
    <x v="2"/>
    <s v="Apple"/>
    <n v="17"/>
    <n v="6274"/>
  </r>
  <r>
    <d v="2019-05-06T00:00:00"/>
    <x v="1"/>
    <x v="0"/>
    <s v="Hp"/>
    <n v="17"/>
    <n v="6294"/>
  </r>
  <r>
    <d v="2019-06-06T00:00:00"/>
    <x v="2"/>
    <x v="1"/>
    <s v="Apple"/>
    <n v="17"/>
    <n v="6314"/>
  </r>
  <r>
    <d v="2019-07-06T00:00:00"/>
    <x v="3"/>
    <x v="2"/>
    <s v="Apple"/>
    <n v="17"/>
    <n v="6334"/>
  </r>
  <r>
    <d v="2019-08-06T00:00:00"/>
    <x v="4"/>
    <x v="0"/>
    <s v="Hcl"/>
    <n v="17"/>
    <n v="6354"/>
  </r>
  <r>
    <d v="2019-09-06T00:00:00"/>
    <x v="0"/>
    <x v="1"/>
    <s v="Apple"/>
    <n v="17"/>
    <n v="6374"/>
  </r>
  <r>
    <d v="2019-10-06T00:00:00"/>
    <x v="1"/>
    <x v="2"/>
    <s v="Hp"/>
    <n v="18"/>
    <n v="6394"/>
  </r>
  <r>
    <d v="2019-11-06T00:00:00"/>
    <x v="2"/>
    <x v="0"/>
    <s v="Dell"/>
    <n v="18"/>
    <n v="6414"/>
  </r>
  <r>
    <d v="2019-12-06T00:00:00"/>
    <x v="3"/>
    <x v="1"/>
    <s v="Apple"/>
    <n v="18"/>
    <n v="6434"/>
  </r>
  <r>
    <s v="6/13/2019"/>
    <x v="4"/>
    <x v="2"/>
    <s v="Hp"/>
    <n v="18"/>
    <n v="6454"/>
  </r>
  <r>
    <s v="6/14/2019"/>
    <x v="0"/>
    <x v="0"/>
    <s v="Dell"/>
    <n v="18"/>
    <n v="6474"/>
  </r>
  <r>
    <s v="6/15/2019"/>
    <x v="1"/>
    <x v="1"/>
    <s v="Hcl"/>
    <n v="18"/>
    <n v="6494"/>
  </r>
  <r>
    <s v="6/16/2019"/>
    <x v="2"/>
    <x v="2"/>
    <s v="Apple"/>
    <n v="18"/>
    <n v="6514"/>
  </r>
  <r>
    <s v="6/17/2019"/>
    <x v="3"/>
    <x v="0"/>
    <s v="Hp"/>
    <n v="18"/>
    <n v="6534"/>
  </r>
  <r>
    <s v="6/18/2019"/>
    <x v="4"/>
    <x v="1"/>
    <s v="Dell"/>
    <n v="18"/>
    <n v="6554"/>
  </r>
  <r>
    <s v="6/19/2019"/>
    <x v="0"/>
    <x v="2"/>
    <s v="Apple"/>
    <n v="18"/>
    <n v="6574"/>
  </r>
  <r>
    <s v="6/20/2019"/>
    <x v="1"/>
    <x v="0"/>
    <s v="Hp"/>
    <n v="18"/>
    <n v="6594"/>
  </r>
  <r>
    <s v="6/21/2019"/>
    <x v="2"/>
    <x v="1"/>
    <s v="Dell"/>
    <n v="18"/>
    <n v="6614"/>
  </r>
  <r>
    <s v="6/22/2019"/>
    <x v="3"/>
    <x v="2"/>
    <s v="Hcl"/>
    <n v="19"/>
    <n v="6634"/>
  </r>
  <r>
    <s v="6/23/2019"/>
    <x v="4"/>
    <x v="0"/>
    <s v="Apple"/>
    <n v="19"/>
    <n v="6654"/>
  </r>
  <r>
    <s v="6/24/2019"/>
    <x v="0"/>
    <x v="1"/>
    <s v="Hp"/>
    <n v="19"/>
    <n v="6674"/>
  </r>
  <r>
    <s v="6/25/2019"/>
    <x v="1"/>
    <x v="2"/>
    <s v="Dell"/>
    <n v="19"/>
    <n v="6694"/>
  </r>
  <r>
    <s v="6/26/2019"/>
    <x v="2"/>
    <x v="0"/>
    <s v="Apple"/>
    <n v="19"/>
    <n v="6714"/>
  </r>
  <r>
    <s v="6/27/2019"/>
    <x v="3"/>
    <x v="1"/>
    <s v="Hp"/>
    <n v="19"/>
    <n v="6734"/>
  </r>
  <r>
    <s v="6/28/2019"/>
    <x v="4"/>
    <x v="2"/>
    <s v="Dell"/>
    <n v="19"/>
    <n v="6754"/>
  </r>
  <r>
    <s v="6/29/2019"/>
    <x v="0"/>
    <x v="0"/>
    <s v="Hcl"/>
    <n v="19"/>
    <n v="6774"/>
  </r>
  <r>
    <s v="6/30/2019"/>
    <x v="1"/>
    <x v="1"/>
    <s v="Apple"/>
    <n v="19"/>
    <n v="6794"/>
  </r>
  <r>
    <d v="2019-01-07T00:00:00"/>
    <x v="2"/>
    <x v="2"/>
    <s v="Hp"/>
    <n v="19"/>
    <n v="6814"/>
  </r>
  <r>
    <d v="2019-02-07T00:00:00"/>
    <x v="3"/>
    <x v="0"/>
    <s v="Dell"/>
    <n v="19"/>
    <n v="6834"/>
  </r>
  <r>
    <d v="2019-03-07T00:00:00"/>
    <x v="0"/>
    <x v="0"/>
    <s v="Dell"/>
    <n v="19"/>
    <n v="6854"/>
  </r>
  <r>
    <d v="2019-04-07T00:00:00"/>
    <x v="1"/>
    <x v="1"/>
    <s v="Apple"/>
    <n v="19"/>
    <n v="6874"/>
  </r>
  <r>
    <d v="2019-05-07T00:00:00"/>
    <x v="2"/>
    <x v="2"/>
    <s v="Hp"/>
    <n v="20"/>
    <n v="6895"/>
  </r>
  <r>
    <d v="2019-06-07T00:00:00"/>
    <x v="3"/>
    <x v="0"/>
    <s v="Dell"/>
    <n v="20"/>
    <n v="6915"/>
  </r>
  <r>
    <d v="2019-07-07T00:00:00"/>
    <x v="4"/>
    <x v="1"/>
    <s v="Dell"/>
    <n v="20"/>
    <n v="6935"/>
  </r>
  <r>
    <d v="2019-08-07T00:00:00"/>
    <x v="0"/>
    <x v="2"/>
    <s v="Apple"/>
    <n v="20"/>
    <n v="6955"/>
  </r>
  <r>
    <d v="2019-09-07T00:00:00"/>
    <x v="1"/>
    <x v="0"/>
    <s v="Hp"/>
    <n v="20"/>
    <n v="6975"/>
  </r>
  <r>
    <d v="2019-10-07T00:00:00"/>
    <x v="2"/>
    <x v="1"/>
    <s v="Apple"/>
    <n v="20"/>
    <n v="6995"/>
  </r>
  <r>
    <d v="2019-11-07T00:00:00"/>
    <x v="3"/>
    <x v="2"/>
    <s v="Apple"/>
    <n v="20"/>
    <n v="7015"/>
  </r>
  <r>
    <d v="2019-12-07T00:00:00"/>
    <x v="4"/>
    <x v="0"/>
    <s v="Hcl"/>
    <n v="20"/>
    <n v="7035"/>
  </r>
  <r>
    <s v="7/13/2019"/>
    <x v="0"/>
    <x v="1"/>
    <s v="Apple"/>
    <n v="20"/>
    <n v="7055"/>
  </r>
  <r>
    <s v="7/14/2019"/>
    <x v="1"/>
    <x v="2"/>
    <s v="Hp"/>
    <n v="20"/>
    <n v="7075"/>
  </r>
  <r>
    <s v="7/15/2019"/>
    <x v="2"/>
    <x v="0"/>
    <s v="Dell"/>
    <n v="20"/>
    <n v="7095"/>
  </r>
  <r>
    <s v="7/16/2019"/>
    <x v="3"/>
    <x v="1"/>
    <s v="Apple"/>
    <n v="20"/>
    <n v="7115"/>
  </r>
  <r>
    <s v="7/17/2019"/>
    <x v="4"/>
    <x v="2"/>
    <s v="Hp"/>
    <n v="21"/>
    <n v="7135"/>
  </r>
  <r>
    <s v="7/18/2019"/>
    <x v="0"/>
    <x v="0"/>
    <s v="Dell"/>
    <n v="21"/>
    <n v="7155"/>
  </r>
  <r>
    <s v="7/19/2019"/>
    <x v="1"/>
    <x v="1"/>
    <s v="Hcl"/>
    <n v="21"/>
    <n v="7175"/>
  </r>
  <r>
    <s v="7/20/2019"/>
    <x v="2"/>
    <x v="2"/>
    <s v="Apple"/>
    <n v="21"/>
    <n v="7195"/>
  </r>
  <r>
    <s v="7/21/2019"/>
    <x v="3"/>
    <x v="0"/>
    <s v="Hp"/>
    <n v="21"/>
    <n v="7215"/>
  </r>
  <r>
    <s v="7/22/2019"/>
    <x v="4"/>
    <x v="1"/>
    <s v="Dell"/>
    <n v="21"/>
    <n v="7235"/>
  </r>
  <r>
    <s v="7/23/2019"/>
    <x v="0"/>
    <x v="2"/>
    <s v="Apple"/>
    <n v="21"/>
    <n v="7255"/>
  </r>
  <r>
    <s v="7/24/2019"/>
    <x v="1"/>
    <x v="0"/>
    <s v="Hp"/>
    <n v="21"/>
    <n v="7275"/>
  </r>
  <r>
    <s v="7/25/2019"/>
    <x v="2"/>
    <x v="1"/>
    <s v="Dell"/>
    <n v="21"/>
    <n v="7295"/>
  </r>
  <r>
    <s v="7/26/2019"/>
    <x v="3"/>
    <x v="2"/>
    <s v="Hcl"/>
    <n v="21"/>
    <n v="7315"/>
  </r>
  <r>
    <s v="7/27/2019"/>
    <x v="4"/>
    <x v="0"/>
    <s v="Apple"/>
    <n v="21"/>
    <n v="7335"/>
  </r>
  <r>
    <s v="7/28/2019"/>
    <x v="0"/>
    <x v="1"/>
    <s v="Hp"/>
    <n v="21"/>
    <n v="7355"/>
  </r>
  <r>
    <s v="7/29/2019"/>
    <x v="1"/>
    <x v="2"/>
    <s v="Dell"/>
    <n v="22"/>
    <n v="7375"/>
  </r>
  <r>
    <s v="7/30/2019"/>
    <x v="2"/>
    <x v="0"/>
    <s v="Apple"/>
    <n v="22"/>
    <n v="7395"/>
  </r>
  <r>
    <s v="7/31/2019"/>
    <x v="3"/>
    <x v="1"/>
    <s v="Hp"/>
    <n v="22"/>
    <n v="7415"/>
  </r>
  <r>
    <d v="2019-01-08T00:00:00"/>
    <x v="4"/>
    <x v="2"/>
    <s v="Dell"/>
    <n v="22"/>
    <n v="7435"/>
  </r>
  <r>
    <d v="2019-02-08T00:00:00"/>
    <x v="0"/>
    <x v="0"/>
    <s v="Hcl"/>
    <n v="22"/>
    <n v="7455"/>
  </r>
  <r>
    <d v="2019-03-08T00:00:00"/>
    <x v="1"/>
    <x v="1"/>
    <s v="Apple"/>
    <n v="22"/>
    <n v="7475"/>
  </r>
  <r>
    <d v="2019-04-08T00:00:00"/>
    <x v="2"/>
    <x v="2"/>
    <s v="Hp"/>
    <n v="22"/>
    <n v="7495"/>
  </r>
  <r>
    <d v="2019-05-08T00:00:00"/>
    <x v="3"/>
    <x v="0"/>
    <s v="Dell"/>
    <n v="22"/>
    <n v="7515"/>
  </r>
  <r>
    <d v="2019-06-08T00:00:00"/>
    <x v="0"/>
    <x v="0"/>
    <s v="Dell"/>
    <n v="22"/>
    <n v="7536"/>
  </r>
  <r>
    <d v="2019-07-08T00:00:00"/>
    <x v="1"/>
    <x v="1"/>
    <s v="Apple"/>
    <n v="22"/>
    <n v="7556"/>
  </r>
  <r>
    <d v="2019-08-08T00:00:00"/>
    <x v="2"/>
    <x v="2"/>
    <s v="Hp"/>
    <n v="22"/>
    <n v="7576"/>
  </r>
  <r>
    <d v="2019-09-08T00:00:00"/>
    <x v="3"/>
    <x v="0"/>
    <s v="Dell"/>
    <n v="22"/>
    <n v="7596"/>
  </r>
  <r>
    <d v="2019-10-08T00:00:00"/>
    <x v="4"/>
    <x v="1"/>
    <s v="Dell"/>
    <n v="23"/>
    <n v="7616"/>
  </r>
  <r>
    <d v="2019-11-08T00:00:00"/>
    <x v="0"/>
    <x v="2"/>
    <s v="Apple"/>
    <n v="23"/>
    <n v="7636"/>
  </r>
  <r>
    <d v="2019-12-08T00:00:00"/>
    <x v="1"/>
    <x v="0"/>
    <s v="Hp"/>
    <n v="23"/>
    <n v="7656"/>
  </r>
  <r>
    <s v="8/13/2019"/>
    <x v="2"/>
    <x v="1"/>
    <s v="Apple"/>
    <n v="23"/>
    <n v="7676"/>
  </r>
  <r>
    <s v="8/14/2019"/>
    <x v="3"/>
    <x v="2"/>
    <s v="Apple"/>
    <n v="23"/>
    <n v="7696"/>
  </r>
  <r>
    <s v="8/15/2019"/>
    <x v="4"/>
    <x v="0"/>
    <s v="Hcl"/>
    <n v="23"/>
    <n v="7716"/>
  </r>
  <r>
    <s v="8/16/2019"/>
    <x v="0"/>
    <x v="1"/>
    <s v="Apple"/>
    <n v="23"/>
    <n v="7736"/>
  </r>
  <r>
    <s v="8/17/2019"/>
    <x v="1"/>
    <x v="2"/>
    <s v="Hp"/>
    <n v="23"/>
    <n v="7756"/>
  </r>
  <r>
    <s v="8/18/2019"/>
    <x v="2"/>
    <x v="0"/>
    <s v="Dell"/>
    <n v="23"/>
    <n v="7776"/>
  </r>
  <r>
    <s v="8/19/2019"/>
    <x v="3"/>
    <x v="1"/>
    <s v="Apple"/>
    <n v="23"/>
    <n v="7796"/>
  </r>
  <r>
    <s v="8/20/2019"/>
    <x v="4"/>
    <x v="2"/>
    <s v="Hp"/>
    <n v="23"/>
    <n v="7816"/>
  </r>
  <r>
    <s v="8/21/2019"/>
    <x v="0"/>
    <x v="0"/>
    <s v="Dell"/>
    <n v="23"/>
    <n v="7836"/>
  </r>
  <r>
    <s v="8/22/2019"/>
    <x v="1"/>
    <x v="1"/>
    <s v="Hcl"/>
    <n v="23"/>
    <n v="7856"/>
  </r>
  <r>
    <s v="8/23/2019"/>
    <x v="2"/>
    <x v="2"/>
    <s v="Apple"/>
    <n v="24"/>
    <n v="7876"/>
  </r>
  <r>
    <s v="8/24/2019"/>
    <x v="3"/>
    <x v="0"/>
    <s v="Hp"/>
    <n v="24"/>
    <n v="7896"/>
  </r>
  <r>
    <s v="8/25/2019"/>
    <x v="4"/>
    <x v="1"/>
    <s v="Dell"/>
    <n v="24"/>
    <n v="7916"/>
  </r>
  <r>
    <s v="8/26/2019"/>
    <x v="0"/>
    <x v="2"/>
    <s v="Apple"/>
    <n v="24"/>
    <n v="7936"/>
  </r>
  <r>
    <s v="8/27/2019"/>
    <x v="1"/>
    <x v="0"/>
    <s v="Hp"/>
    <n v="24"/>
    <n v="7956"/>
  </r>
  <r>
    <s v="8/28/2019"/>
    <x v="2"/>
    <x v="1"/>
    <s v="Dell"/>
    <n v="24"/>
    <n v="7976"/>
  </r>
  <r>
    <s v="8/29/2019"/>
    <x v="3"/>
    <x v="2"/>
    <s v="Hcl"/>
    <n v="24"/>
    <n v="7996"/>
  </r>
  <r>
    <s v="8/30/2019"/>
    <x v="4"/>
    <x v="0"/>
    <s v="Apple"/>
    <n v="24"/>
    <n v="8016"/>
  </r>
  <r>
    <s v="8/31/2019"/>
    <x v="0"/>
    <x v="1"/>
    <s v="Hp"/>
    <n v="24"/>
    <n v="8036"/>
  </r>
  <r>
    <d v="2019-01-09T00:00:00"/>
    <x v="1"/>
    <x v="2"/>
    <s v="Dell"/>
    <n v="24"/>
    <n v="8056"/>
  </r>
  <r>
    <d v="2019-02-09T00:00:00"/>
    <x v="2"/>
    <x v="0"/>
    <s v="Apple"/>
    <n v="24"/>
    <n v="8076"/>
  </r>
  <r>
    <d v="2019-03-09T00:00:00"/>
    <x v="3"/>
    <x v="1"/>
    <s v="Hp"/>
    <n v="24"/>
    <n v="8096"/>
  </r>
  <r>
    <d v="2019-04-09T00:00:00"/>
    <x v="4"/>
    <x v="2"/>
    <s v="Dell"/>
    <n v="25"/>
    <n v="8116"/>
  </r>
  <r>
    <d v="2019-05-09T00:00:00"/>
    <x v="0"/>
    <x v="0"/>
    <s v="Hcl"/>
    <n v="25"/>
    <n v="8136"/>
  </r>
  <r>
    <d v="2019-06-09T00:00:00"/>
    <x v="1"/>
    <x v="1"/>
    <s v="Apple"/>
    <n v="25"/>
    <n v="8156"/>
  </r>
  <r>
    <d v="2019-07-09T00:00:00"/>
    <x v="2"/>
    <x v="2"/>
    <s v="Hp"/>
    <n v="25"/>
    <n v="8177"/>
  </r>
  <r>
    <d v="2019-08-09T00:00:00"/>
    <x v="3"/>
    <x v="0"/>
    <s v="Dell"/>
    <n v="25"/>
    <n v="8197"/>
  </r>
  <r>
    <d v="2019-09-09T00:00:00"/>
    <x v="0"/>
    <x v="0"/>
    <s v="Dell"/>
    <n v="25"/>
    <n v="8217"/>
  </r>
  <r>
    <d v="2019-10-09T00:00:00"/>
    <x v="1"/>
    <x v="1"/>
    <s v="Apple"/>
    <n v="25"/>
    <n v="8237"/>
  </r>
  <r>
    <d v="2019-11-09T00:00:00"/>
    <x v="2"/>
    <x v="2"/>
    <s v="Hp"/>
    <n v="25"/>
    <n v="8257"/>
  </r>
  <r>
    <d v="2019-12-09T00:00:00"/>
    <x v="3"/>
    <x v="0"/>
    <s v="Dell"/>
    <n v="25"/>
    <n v="8277"/>
  </r>
  <r>
    <s v="9/13/2019"/>
    <x v="4"/>
    <x v="1"/>
    <s v="Dell"/>
    <n v="25"/>
    <n v="8297"/>
  </r>
  <r>
    <s v="9/14/2019"/>
    <x v="0"/>
    <x v="2"/>
    <s v="Apple"/>
    <n v="25"/>
    <n v="8317"/>
  </r>
  <r>
    <s v="9/15/2019"/>
    <x v="1"/>
    <x v="0"/>
    <s v="Hp"/>
    <n v="25"/>
    <n v="8337"/>
  </r>
  <r>
    <s v="9/16/2019"/>
    <x v="2"/>
    <x v="1"/>
    <s v="Apple"/>
    <n v="26"/>
    <n v="8357"/>
  </r>
  <r>
    <s v="9/17/2019"/>
    <x v="3"/>
    <x v="2"/>
    <s v="Apple"/>
    <n v="26"/>
    <n v="8377"/>
  </r>
  <r>
    <s v="9/18/2019"/>
    <x v="4"/>
    <x v="0"/>
    <s v="Hcl"/>
    <n v="26"/>
    <n v="8397"/>
  </r>
  <r>
    <s v="9/19/2019"/>
    <x v="0"/>
    <x v="1"/>
    <s v="Apple"/>
    <n v="26"/>
    <n v="8417"/>
  </r>
  <r>
    <s v="9/20/2019"/>
    <x v="1"/>
    <x v="2"/>
    <s v="Hp"/>
    <n v="26"/>
    <n v="8437"/>
  </r>
  <r>
    <s v="9/21/2019"/>
    <x v="2"/>
    <x v="0"/>
    <s v="Dell"/>
    <n v="26"/>
    <n v="8457"/>
  </r>
  <r>
    <s v="9/22/2019"/>
    <x v="3"/>
    <x v="1"/>
    <s v="Apple"/>
    <n v="26"/>
    <n v="8477"/>
  </r>
  <r>
    <s v="9/23/2019"/>
    <x v="4"/>
    <x v="2"/>
    <s v="Hp"/>
    <n v="26"/>
    <n v="8497"/>
  </r>
  <r>
    <s v="9/24/2019"/>
    <x v="0"/>
    <x v="0"/>
    <s v="Dell"/>
    <n v="26"/>
    <n v="8517"/>
  </r>
  <r>
    <s v="9/25/2019"/>
    <x v="1"/>
    <x v="1"/>
    <s v="Hcl"/>
    <n v="26"/>
    <n v="8537"/>
  </r>
  <r>
    <s v="9/26/2019"/>
    <x v="2"/>
    <x v="2"/>
    <s v="Apple"/>
    <n v="26"/>
    <n v="8557"/>
  </r>
  <r>
    <s v="9/27/2019"/>
    <x v="3"/>
    <x v="0"/>
    <s v="Hp"/>
    <n v="26"/>
    <n v="8577"/>
  </r>
  <r>
    <s v="9/28/2019"/>
    <x v="4"/>
    <x v="1"/>
    <s v="Dell"/>
    <n v="26"/>
    <n v="8597"/>
  </r>
  <r>
    <s v="9/29/2019"/>
    <x v="0"/>
    <x v="2"/>
    <s v="Apple"/>
    <n v="27"/>
    <n v="8617"/>
  </r>
  <r>
    <s v="9/30/2019"/>
    <x v="1"/>
    <x v="0"/>
    <s v="Hp"/>
    <n v="27"/>
    <n v="8637"/>
  </r>
  <r>
    <d v="2019-01-10T00:00:00"/>
    <x v="2"/>
    <x v="1"/>
    <s v="Dell"/>
    <n v="27"/>
    <n v="8657"/>
  </r>
  <r>
    <d v="2019-02-10T00:00:00"/>
    <x v="3"/>
    <x v="2"/>
    <s v="Hcl"/>
    <n v="27"/>
    <n v="8677"/>
  </r>
  <r>
    <d v="2019-03-10T00:00:00"/>
    <x v="4"/>
    <x v="0"/>
    <s v="Apple"/>
    <n v="27"/>
    <n v="8697"/>
  </r>
  <r>
    <d v="2019-04-10T00:00:00"/>
    <x v="0"/>
    <x v="1"/>
    <s v="Hp"/>
    <n v="27"/>
    <n v="8717"/>
  </r>
  <r>
    <d v="2019-05-10T00:00:00"/>
    <x v="1"/>
    <x v="2"/>
    <s v="Dell"/>
    <n v="27"/>
    <n v="8737"/>
  </r>
  <r>
    <d v="2019-06-10T00:00:00"/>
    <x v="2"/>
    <x v="0"/>
    <s v="Apple"/>
    <n v="27"/>
    <n v="8757"/>
  </r>
  <r>
    <d v="2019-07-10T00:00:00"/>
    <x v="3"/>
    <x v="1"/>
    <s v="Hp"/>
    <n v="27"/>
    <n v="8777"/>
  </r>
  <r>
    <d v="2019-08-10T00:00:00"/>
    <x v="4"/>
    <x v="2"/>
    <s v="Dell"/>
    <n v="27"/>
    <n v="8798"/>
  </r>
  <r>
    <d v="2019-09-10T00:00:00"/>
    <x v="0"/>
    <x v="0"/>
    <s v="Hcl"/>
    <n v="27"/>
    <n v="8818"/>
  </r>
  <r>
    <d v="2019-10-10T00:00:00"/>
    <x v="1"/>
    <x v="1"/>
    <s v="Apple"/>
    <n v="27"/>
    <n v="8838"/>
  </r>
  <r>
    <d v="2019-11-10T00:00:00"/>
    <x v="2"/>
    <x v="2"/>
    <s v="Hp"/>
    <n v="28"/>
    <n v="8858"/>
  </r>
  <r>
    <d v="2019-12-10T00:00:00"/>
    <x v="3"/>
    <x v="0"/>
    <s v="Dell"/>
    <n v="28"/>
    <n v="8878"/>
  </r>
  <r>
    <s v="10/13/2019"/>
    <x v="0"/>
    <x v="0"/>
    <s v="Dell"/>
    <n v="28"/>
    <n v="8898"/>
  </r>
  <r>
    <s v="10/14/2019"/>
    <x v="1"/>
    <x v="1"/>
    <s v="Apple"/>
    <n v="28"/>
    <n v="8918"/>
  </r>
  <r>
    <s v="10/15/2019"/>
    <x v="2"/>
    <x v="2"/>
    <s v="Hp"/>
    <n v="28"/>
    <n v="8938"/>
  </r>
  <r>
    <s v="10/16/2019"/>
    <x v="3"/>
    <x v="0"/>
    <s v="Dell"/>
    <n v="28"/>
    <n v="8958"/>
  </r>
  <r>
    <s v="10/17/2019"/>
    <x v="4"/>
    <x v="1"/>
    <s v="Dell"/>
    <n v="28"/>
    <n v="8978"/>
  </r>
  <r>
    <s v="10/18/2019"/>
    <x v="0"/>
    <x v="2"/>
    <s v="Apple"/>
    <n v="28"/>
    <n v="8998"/>
  </r>
  <r>
    <s v="10/19/2019"/>
    <x v="1"/>
    <x v="0"/>
    <s v="Hp"/>
    <n v="28"/>
    <n v="9018"/>
  </r>
  <r>
    <s v="10/20/2019"/>
    <x v="2"/>
    <x v="1"/>
    <s v="Apple"/>
    <n v="28"/>
    <n v="9038"/>
  </r>
  <r>
    <s v="10/21/2019"/>
    <x v="3"/>
    <x v="2"/>
    <s v="Apple"/>
    <n v="28"/>
    <n v="9058"/>
  </r>
  <r>
    <s v="10/22/2019"/>
    <x v="4"/>
    <x v="0"/>
    <s v="Hcl"/>
    <n v="28"/>
    <n v="9078"/>
  </r>
  <r>
    <s v="10/23/2019"/>
    <x v="0"/>
    <x v="1"/>
    <s v="Apple"/>
    <n v="29"/>
    <n v="9098"/>
  </r>
  <r>
    <s v="10/24/2019"/>
    <x v="1"/>
    <x v="2"/>
    <s v="Hp"/>
    <n v="29"/>
    <n v="9118"/>
  </r>
  <r>
    <s v="10/25/2019"/>
    <x v="2"/>
    <x v="0"/>
    <s v="Dell"/>
    <n v="29"/>
    <n v="9138"/>
  </r>
  <r>
    <s v="10/26/2019"/>
    <x v="3"/>
    <x v="1"/>
    <s v="Apple"/>
    <n v="29"/>
    <n v="9158"/>
  </r>
  <r>
    <s v="10/27/2019"/>
    <x v="4"/>
    <x v="2"/>
    <s v="Hp"/>
    <n v="29"/>
    <n v="9178"/>
  </r>
  <r>
    <s v="10/28/2019"/>
    <x v="0"/>
    <x v="0"/>
    <s v="Dell"/>
    <n v="29"/>
    <n v="9198"/>
  </r>
  <r>
    <s v="10/29/2019"/>
    <x v="1"/>
    <x v="1"/>
    <s v="Hcl"/>
    <n v="29"/>
    <n v="9218"/>
  </r>
  <r>
    <s v="10/30/2019"/>
    <x v="2"/>
    <x v="2"/>
    <s v="Apple"/>
    <n v="29"/>
    <n v="9238"/>
  </r>
  <r>
    <s v="10/31/2019"/>
    <x v="3"/>
    <x v="0"/>
    <s v="Hp"/>
    <n v="29"/>
    <n v="9258"/>
  </r>
  <r>
    <d v="2019-01-11T00:00:00"/>
    <x v="4"/>
    <x v="1"/>
    <s v="Dell"/>
    <n v="29"/>
    <n v="9278"/>
  </r>
  <r>
    <d v="2019-02-11T00:00:00"/>
    <x v="0"/>
    <x v="2"/>
    <s v="Apple"/>
    <n v="29"/>
    <n v="9298"/>
  </r>
  <r>
    <d v="2019-03-11T00:00:00"/>
    <x v="1"/>
    <x v="0"/>
    <s v="Hp"/>
    <n v="29"/>
    <n v="9318"/>
  </r>
  <r>
    <d v="2019-04-11T00:00:00"/>
    <x v="2"/>
    <x v="1"/>
    <s v="Dell"/>
    <n v="29"/>
    <n v="9338"/>
  </r>
  <r>
    <d v="2019-05-11T00:00:00"/>
    <x v="3"/>
    <x v="2"/>
    <s v="Hcl"/>
    <n v="30"/>
    <n v="9358"/>
  </r>
  <r>
    <d v="2019-06-11T00:00:00"/>
    <x v="4"/>
    <x v="0"/>
    <s v="Apple"/>
    <n v="30"/>
    <n v="9378"/>
  </r>
  <r>
    <d v="2019-07-11T00:00:00"/>
    <x v="0"/>
    <x v="1"/>
    <s v="Hp"/>
    <n v="30"/>
    <n v="9398"/>
  </r>
  <r>
    <d v="2019-08-11T00:00:00"/>
    <x v="1"/>
    <x v="2"/>
    <s v="Dell"/>
    <n v="30"/>
    <n v="9418"/>
  </r>
  <r>
    <d v="2019-09-11T00:00:00"/>
    <x v="2"/>
    <x v="0"/>
    <s v="Apple"/>
    <n v="30"/>
    <n v="9439"/>
  </r>
  <r>
    <d v="2019-10-11T00:00:00"/>
    <x v="3"/>
    <x v="1"/>
    <s v="Hp"/>
    <n v="30"/>
    <n v="9459"/>
  </r>
  <r>
    <d v="2019-11-11T00:00:00"/>
    <x v="4"/>
    <x v="2"/>
    <s v="Dell"/>
    <n v="30"/>
    <n v="9479"/>
  </r>
  <r>
    <d v="2019-12-11T00:00:00"/>
    <x v="0"/>
    <x v="0"/>
    <s v="Hcl"/>
    <n v="30"/>
    <n v="9499"/>
  </r>
  <r>
    <s v="11/13/2019"/>
    <x v="1"/>
    <x v="1"/>
    <s v="Apple"/>
    <n v="30"/>
    <n v="9519"/>
  </r>
  <r>
    <s v="11/14/2019"/>
    <x v="2"/>
    <x v="2"/>
    <s v="Hp"/>
    <n v="30"/>
    <n v="9539"/>
  </r>
  <r>
    <s v="11/15/2019"/>
    <x v="3"/>
    <x v="0"/>
    <s v="Dell"/>
    <n v="30"/>
    <n v="9559"/>
  </r>
  <r>
    <s v="11/16/2019"/>
    <x v="0"/>
    <x v="0"/>
    <s v="Dell"/>
    <n v="30"/>
    <n v="9579"/>
  </r>
  <r>
    <s v="11/17/2019"/>
    <x v="1"/>
    <x v="1"/>
    <s v="Apple"/>
    <n v="31"/>
    <n v="9599"/>
  </r>
  <r>
    <s v="11/18/2019"/>
    <x v="2"/>
    <x v="2"/>
    <s v="Hp"/>
    <n v="31"/>
    <n v="9619"/>
  </r>
  <r>
    <s v="11/19/2019"/>
    <x v="3"/>
    <x v="0"/>
    <s v="Dell"/>
    <n v="31"/>
    <n v="9639"/>
  </r>
  <r>
    <s v="11/20/2019"/>
    <x v="4"/>
    <x v="1"/>
    <s v="Dell"/>
    <n v="31"/>
    <n v="9659"/>
  </r>
  <r>
    <s v="11/21/2019"/>
    <x v="0"/>
    <x v="2"/>
    <s v="Apple"/>
    <n v="31"/>
    <n v="9679"/>
  </r>
  <r>
    <s v="11/22/2019"/>
    <x v="1"/>
    <x v="0"/>
    <s v="Hp"/>
    <n v="31"/>
    <n v="9699"/>
  </r>
  <r>
    <s v="11/23/2019"/>
    <x v="2"/>
    <x v="1"/>
    <s v="Apple"/>
    <n v="31"/>
    <n v="9719"/>
  </r>
  <r>
    <s v="11/24/2019"/>
    <x v="3"/>
    <x v="2"/>
    <s v="Apple"/>
    <n v="31"/>
    <n v="9739"/>
  </r>
  <r>
    <s v="11/25/2019"/>
    <x v="4"/>
    <x v="0"/>
    <s v="Hcl"/>
    <n v="31"/>
    <n v="9759"/>
  </r>
  <r>
    <s v="11/26/2019"/>
    <x v="0"/>
    <x v="1"/>
    <s v="Apple"/>
    <n v="31"/>
    <n v="9779"/>
  </r>
  <r>
    <s v="11/27/2019"/>
    <x v="1"/>
    <x v="2"/>
    <s v="Hp"/>
    <n v="31"/>
    <n v="9799"/>
  </r>
  <r>
    <s v="11/28/2019"/>
    <x v="2"/>
    <x v="0"/>
    <s v="Dell"/>
    <n v="31"/>
    <n v="9819"/>
  </r>
  <r>
    <s v="11/29/2019"/>
    <x v="3"/>
    <x v="1"/>
    <s v="Apple"/>
    <n v="32"/>
    <n v="9839"/>
  </r>
  <r>
    <s v="11/30/2019"/>
    <x v="4"/>
    <x v="2"/>
    <s v="Hp"/>
    <n v="32"/>
    <n v="9859"/>
  </r>
  <r>
    <d v="2019-01-12T00:00:00"/>
    <x v="0"/>
    <x v="0"/>
    <s v="Dell"/>
    <n v="32"/>
    <n v="9879"/>
  </r>
  <r>
    <d v="2019-02-12T00:00:00"/>
    <x v="1"/>
    <x v="1"/>
    <s v="Hcl"/>
    <n v="32"/>
    <n v="9899"/>
  </r>
  <r>
    <d v="2019-03-12T00:00:00"/>
    <x v="2"/>
    <x v="2"/>
    <s v="Apple"/>
    <n v="32"/>
    <n v="9919"/>
  </r>
  <r>
    <d v="2019-04-12T00:00:00"/>
    <x v="3"/>
    <x v="0"/>
    <s v="Hp"/>
    <n v="32"/>
    <n v="9939"/>
  </r>
  <r>
    <d v="2019-05-12T00:00:00"/>
    <x v="4"/>
    <x v="1"/>
    <s v="Dell"/>
    <n v="32"/>
    <n v="9959"/>
  </r>
  <r>
    <d v="2019-06-12T00:00:00"/>
    <x v="0"/>
    <x v="2"/>
    <s v="Apple"/>
    <n v="32"/>
    <n v="9979"/>
  </r>
  <r>
    <d v="2019-07-12T00:00:00"/>
    <x v="1"/>
    <x v="0"/>
    <s v="Hp"/>
    <n v="32"/>
    <n v="9999"/>
  </r>
  <r>
    <d v="2019-08-12T00:00:00"/>
    <x v="2"/>
    <x v="1"/>
    <s v="Dell"/>
    <n v="32"/>
    <n v="10019"/>
  </r>
  <r>
    <d v="2019-09-12T00:00:00"/>
    <x v="3"/>
    <x v="2"/>
    <s v="Hcl"/>
    <n v="32"/>
    <n v="10039"/>
  </r>
  <r>
    <d v="2019-10-12T00:00:00"/>
    <x v="4"/>
    <x v="0"/>
    <s v="Apple"/>
    <n v="32"/>
    <n v="10060"/>
  </r>
  <r>
    <d v="2019-11-12T00:00:00"/>
    <x v="0"/>
    <x v="1"/>
    <s v="Hp"/>
    <n v="32"/>
    <n v="10080"/>
  </r>
  <r>
    <d v="2019-12-12T00:00:00"/>
    <x v="1"/>
    <x v="2"/>
    <s v="Dell"/>
    <n v="33"/>
    <n v="10100"/>
  </r>
  <r>
    <s v="12/13/2019"/>
    <x v="2"/>
    <x v="0"/>
    <s v="Apple"/>
    <n v="33"/>
    <n v="10120"/>
  </r>
  <r>
    <s v="12/14/2019"/>
    <x v="3"/>
    <x v="1"/>
    <s v="Hp"/>
    <n v="33"/>
    <n v="10140"/>
  </r>
  <r>
    <s v="12/15/2019"/>
    <x v="4"/>
    <x v="2"/>
    <s v="Dell"/>
    <n v="33"/>
    <n v="10160"/>
  </r>
  <r>
    <s v="12/16/2019"/>
    <x v="0"/>
    <x v="0"/>
    <s v="Hcl"/>
    <n v="33"/>
    <n v="10180"/>
  </r>
  <r>
    <s v="12/17/2019"/>
    <x v="1"/>
    <x v="1"/>
    <s v="Apple"/>
    <n v="33"/>
    <n v="10200"/>
  </r>
  <r>
    <s v="12/18/2019"/>
    <x v="2"/>
    <x v="2"/>
    <s v="Hp"/>
    <n v="33"/>
    <n v="10220"/>
  </r>
  <r>
    <s v="12/19/2019"/>
    <x v="3"/>
    <x v="0"/>
    <s v="Dell"/>
    <n v="33"/>
    <n v="10240"/>
  </r>
  <r>
    <s v="12/20/2019"/>
    <x v="0"/>
    <x v="0"/>
    <s v="Dell"/>
    <n v="33"/>
    <n v="10260"/>
  </r>
  <r>
    <s v="12/21/2019"/>
    <x v="1"/>
    <x v="1"/>
    <s v="Apple"/>
    <n v="33"/>
    <n v="10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7" firstHeaderRow="1" firstDataRow="1" firstDataCol="1" rowPageCount="1" colPageCount="1"/>
  <pivotFields count="6">
    <pivotField showAll="0"/>
    <pivotField axis="axisPage" multipleItemSelectionAllowed="1" showAll="0">
      <items count="6">
        <item h="1" x="4"/>
        <item h="1" x="1"/>
        <item h="1" x="2"/>
        <item h="1" x="3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Sum of Amount" fld="5" showDataAs="percentOfCol" baseField="0" baseItem="0" numFmtId="10"/>
  </dataFields>
  <formats count="5">
    <format dxfId="21">
      <pivotArea dataOnly="0" labelOnly="1" outline="0" axis="axisValues" fieldPosition="0"/>
    </format>
    <format dxfId="18">
      <pivotArea collapsedLevelsAreSubtotals="1" fieldPosition="0">
        <references count="1">
          <reference field="2" count="1">
            <x v="1"/>
          </reference>
        </references>
      </pivotArea>
    </format>
    <format dxfId="17">
      <pivotArea collapsedLevelsAreSubtotals="1" fieldPosition="0">
        <references count="1">
          <reference field="2" count="1">
            <x v="2"/>
          </reference>
        </references>
      </pivotArea>
    </format>
    <format dxfId="16">
      <pivotArea collapsedLevelsAreSubtotals="1" fieldPosition="0">
        <references count="1">
          <reference field="2" count="1">
            <x v="0"/>
          </reference>
        </references>
      </pivotArea>
    </format>
    <format dxfId="15">
      <pivotArea grandRow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1:F21" totalsRowShown="0">
  <autoFilter ref="A1:F21"/>
  <tableColumns count="6">
    <tableColumn id="1" name="Date" dataDxfId="22"/>
    <tableColumn id="2" name="Salesman"/>
    <tableColumn id="3" name="Item Name"/>
    <tableColumn id="4" name="Compony"/>
    <tableColumn id="5" name="Qty"/>
    <tableColumn id="6" name="Amou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F21" totalsRowShown="0">
  <autoFilter ref="A1:F21"/>
  <tableColumns count="6">
    <tableColumn id="1" name="Date" dataDxfId="20"/>
    <tableColumn id="2" name="Salesman"/>
    <tableColumn id="3" name="Item Name"/>
    <tableColumn id="4" name="Compony"/>
    <tableColumn id="5" name="Qty"/>
    <tableColumn id="6" name="Am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F21" totalsRowShown="0">
  <autoFilter ref="A1:F21"/>
  <tableColumns count="6">
    <tableColumn id="1" name="Date" dataDxfId="19"/>
    <tableColumn id="2" name="Salesman"/>
    <tableColumn id="3" name="Item Name"/>
    <tableColumn id="4" name="Compony"/>
    <tableColumn id="5" name="Qty"/>
    <tableColumn id="6" name="Amou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F343" totalsRowShown="0" headerRowDxfId="23" headerRowBorderDxfId="31" tableBorderDxfId="32" totalsRowBorderDxfId="30">
  <autoFilter ref="A1:F343"/>
  <tableColumns count="6">
    <tableColumn id="1" name="Date" dataDxfId="29"/>
    <tableColumn id="2" name="Salesman" dataDxfId="28"/>
    <tableColumn id="3" name="Item Name" dataDxfId="27"/>
    <tableColumn id="4" name="Compony" dataDxfId="26"/>
    <tableColumn id="5" name="Qty" dataDxfId="25"/>
    <tableColumn id="6" name="Amount" dataDxfId="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R63"/>
  <sheetViews>
    <sheetView topLeftCell="C35" workbookViewId="0">
      <selection activeCell="C68" sqref="C68"/>
    </sheetView>
  </sheetViews>
  <sheetFormatPr defaultRowHeight="15"/>
  <cols>
    <col min="1" max="1" width="12" bestFit="1" customWidth="1"/>
    <col min="2" max="2" width="7.85546875" bestFit="1" customWidth="1"/>
    <col min="3" max="4" width="7.42578125" bestFit="1" customWidth="1"/>
  </cols>
  <sheetData>
    <row r="3" spans="1:5">
      <c r="A3" t="s">
        <v>0</v>
      </c>
      <c r="B3" t="s">
        <v>2</v>
      </c>
      <c r="C3" t="s">
        <v>4</v>
      </c>
      <c r="D3" t="s">
        <v>6</v>
      </c>
    </row>
    <row r="4" spans="1:5">
      <c r="A4" t="s">
        <v>1</v>
      </c>
      <c r="B4">
        <v>10</v>
      </c>
      <c r="C4">
        <v>12</v>
      </c>
      <c r="D4">
        <v>5</v>
      </c>
    </row>
    <row r="5" spans="1:5">
      <c r="A5" t="s">
        <v>1</v>
      </c>
      <c r="B5" t="s">
        <v>3</v>
      </c>
      <c r="C5" t="s">
        <v>5</v>
      </c>
      <c r="D5" t="s">
        <v>7</v>
      </c>
    </row>
    <row r="8" spans="1:5">
      <c r="A8">
        <f>HLOOKUP(B3,B3:D5,2,0)</f>
        <v>10</v>
      </c>
    </row>
    <row r="9" spans="1:5">
      <c r="A9" t="str">
        <f>HLOOKUP("B",B3:D5,3,1)</f>
        <v>$5</v>
      </c>
    </row>
    <row r="14" spans="1:5">
      <c r="A14" t="s">
        <v>8</v>
      </c>
      <c r="B14" t="s">
        <v>9</v>
      </c>
      <c r="C14" t="s">
        <v>10</v>
      </c>
      <c r="D14" t="s">
        <v>11</v>
      </c>
      <c r="E14" t="s">
        <v>12</v>
      </c>
    </row>
    <row r="15" spans="1:5">
      <c r="A15" t="s">
        <v>13</v>
      </c>
      <c r="B15">
        <v>123</v>
      </c>
      <c r="C15">
        <v>234</v>
      </c>
      <c r="D15">
        <v>234</v>
      </c>
      <c r="E15">
        <v>122</v>
      </c>
    </row>
    <row r="16" spans="1:5">
      <c r="A16" t="s">
        <v>14</v>
      </c>
      <c r="B16">
        <v>123</v>
      </c>
      <c r="C16">
        <v>123</v>
      </c>
      <c r="D16">
        <v>678</v>
      </c>
      <c r="E16">
        <v>121</v>
      </c>
    </row>
    <row r="17" spans="1:5">
      <c r="A17" t="s">
        <v>15</v>
      </c>
      <c r="B17">
        <v>234</v>
      </c>
      <c r="C17">
        <v>231</v>
      </c>
      <c r="D17">
        <v>231</v>
      </c>
      <c r="E17">
        <v>111</v>
      </c>
    </row>
    <row r="20" spans="1:5">
      <c r="A20">
        <f>INDEX(A15:E17,3,2)</f>
        <v>234</v>
      </c>
    </row>
    <row r="21" spans="1:5">
      <c r="A21">
        <f>INDEX((B15:B17,C15:C17,D15:D17,E15:E17),2,1,2)</f>
        <v>123</v>
      </c>
    </row>
    <row r="22" spans="1:5">
      <c r="A22">
        <f>SUM(INDEX(B15:E17,1,0))</f>
        <v>713</v>
      </c>
    </row>
    <row r="23" spans="1:5">
      <c r="A23" t="e">
        <f>B3:INDEX(B15:E17,3,4)</f>
        <v>#VALUE!</v>
      </c>
    </row>
    <row r="26" spans="1:5">
      <c r="A26" t="s">
        <v>13</v>
      </c>
      <c r="B26">
        <v>1000</v>
      </c>
    </row>
    <row r="27" spans="1:5">
      <c r="A27" t="s">
        <v>14</v>
      </c>
      <c r="B27">
        <v>2000</v>
      </c>
    </row>
    <row r="28" spans="1:5">
      <c r="A28" t="s">
        <v>15</v>
      </c>
      <c r="B28">
        <v>3000</v>
      </c>
    </row>
    <row r="30" spans="1:5">
      <c r="D30">
        <f>MATCH(2000,B26:B28,0)</f>
        <v>2</v>
      </c>
    </row>
    <row r="31" spans="1:5">
      <c r="A31" t="e">
        <f>MATCH("Tom",A26:B28,1)</f>
        <v>#N/A</v>
      </c>
      <c r="C31">
        <f>MATCH(A26,A26:A28,0)</f>
        <v>1</v>
      </c>
    </row>
    <row r="32" spans="1:5">
      <c r="A32">
        <f>MATCH("Tom",A26:A28,0)</f>
        <v>1</v>
      </c>
    </row>
    <row r="33" spans="1:4">
      <c r="C33">
        <f>MATCH(3000,B26:B28,1)</f>
        <v>3</v>
      </c>
    </row>
    <row r="39" spans="1:4">
      <c r="A39">
        <v>1</v>
      </c>
      <c r="B39" t="s">
        <v>16</v>
      </c>
    </row>
    <row r="40" spans="1:4">
      <c r="A40">
        <v>2</v>
      </c>
      <c r="B40" t="s">
        <v>17</v>
      </c>
    </row>
    <row r="41" spans="1:4">
      <c r="A41">
        <v>3</v>
      </c>
      <c r="B41" t="s">
        <v>18</v>
      </c>
    </row>
    <row r="43" spans="1:4">
      <c r="A43">
        <f ca="1">OFFSET(A39,0,0)</f>
        <v>1</v>
      </c>
    </row>
    <row r="44" spans="1:4">
      <c r="A44" t="str">
        <f ca="1">OFFSET(A40,1,1)</f>
        <v>c</v>
      </c>
      <c r="D44">
        <f>ROW()</f>
        <v>44</v>
      </c>
    </row>
    <row r="45" spans="1:4">
      <c r="A45" t="e">
        <f ca="1">OFFSET(A41,0,-1)</f>
        <v>#REF!</v>
      </c>
      <c r="D45">
        <f>ROW(D37)</f>
        <v>37</v>
      </c>
    </row>
    <row r="46" spans="1:4">
      <c r="A46">
        <f ca="1">SUM(OFFSET(A39,0,0,3,1))</f>
        <v>6</v>
      </c>
    </row>
    <row r="49" spans="1:18">
      <c r="A49">
        <v>3</v>
      </c>
      <c r="R49" t="s">
        <v>21</v>
      </c>
    </row>
    <row r="50" spans="1:18">
      <c r="A50">
        <v>4</v>
      </c>
      <c r="C50">
        <f ca="1">INDIRECT("A50")</f>
        <v>4</v>
      </c>
      <c r="R50" t="s">
        <v>20</v>
      </c>
    </row>
    <row r="51" spans="1:18">
      <c r="A51" t="s">
        <v>19</v>
      </c>
      <c r="E51">
        <f>ROWS($A$1:A1)</f>
        <v>1</v>
      </c>
      <c r="F51">
        <f>ROWS($A$1:A1)</f>
        <v>1</v>
      </c>
      <c r="G51">
        <f>ROWS(A$1:B1)</f>
        <v>1</v>
      </c>
      <c r="H51">
        <f>ROWS($A$1:C1)</f>
        <v>1</v>
      </c>
      <c r="R51">
        <f>ROWS(A$1:A3)</f>
        <v>3</v>
      </c>
    </row>
    <row r="52" spans="1:18">
      <c r="A52">
        <f ca="1">INDIRECT("A49")</f>
        <v>3</v>
      </c>
      <c r="E52">
        <f>ROWS($A$1:A2)</f>
        <v>2</v>
      </c>
      <c r="F52">
        <f>ROWS($A$1:A2)</f>
        <v>2</v>
      </c>
      <c r="G52">
        <f>ROWS($A2:B2)</f>
        <v>1</v>
      </c>
      <c r="R52">
        <f>ROWS(A$1:A4)</f>
        <v>4</v>
      </c>
    </row>
    <row r="53" spans="1:18">
      <c r="E53">
        <f>ROWS($A$1:A3)</f>
        <v>3</v>
      </c>
      <c r="F53">
        <f>ROWS($A$1:A3)</f>
        <v>3</v>
      </c>
      <c r="G53">
        <f>ROWS($A3:B3)</f>
        <v>1</v>
      </c>
      <c r="R53">
        <f>ROWS(A$1:A5)</f>
        <v>5</v>
      </c>
    </row>
    <row r="54" spans="1:18">
      <c r="B54">
        <f>ROWS(E49:F59)</f>
        <v>11</v>
      </c>
      <c r="E54">
        <f>ROWS($A$1:A4)</f>
        <v>4</v>
      </c>
      <c r="F54">
        <f>ROWS($A$1:A4)</f>
        <v>4</v>
      </c>
      <c r="G54">
        <f>ROWS($A4:B4)</f>
        <v>1</v>
      </c>
      <c r="R54">
        <f>ROWS(A$1:A6)</f>
        <v>6</v>
      </c>
    </row>
    <row r="55" spans="1:18">
      <c r="D55">
        <f>ROWS(D53:D54)</f>
        <v>2</v>
      </c>
      <c r="E55">
        <f>ROWS($A$1:A5)</f>
        <v>5</v>
      </c>
      <c r="F55">
        <f>ROWS($A$1:A5)</f>
        <v>5</v>
      </c>
      <c r="G55">
        <f>ROWS($A5:B5)</f>
        <v>1</v>
      </c>
      <c r="R55">
        <f>ROWS(A$1:A7)</f>
        <v>7</v>
      </c>
    </row>
    <row r="56" spans="1:18">
      <c r="E56">
        <f>ROWS($A$1:A6)</f>
        <v>6</v>
      </c>
      <c r="F56">
        <f>ROWS($A$1:A6)</f>
        <v>6</v>
      </c>
      <c r="G56">
        <f>ROWS($A6:B6)</f>
        <v>1</v>
      </c>
      <c r="R56">
        <f>ROWS(A$1:A8)</f>
        <v>8</v>
      </c>
    </row>
    <row r="57" spans="1:18">
      <c r="C57">
        <f>ROW($C$56:C56)</f>
        <v>56</v>
      </c>
      <c r="E57">
        <f>ROWS($A$1:A7)</f>
        <v>7</v>
      </c>
      <c r="F57">
        <f>ROWS($A$1:A7)</f>
        <v>7</v>
      </c>
      <c r="G57">
        <f>ROWS($A7:B7)</f>
        <v>1</v>
      </c>
      <c r="R57">
        <f>ROWS(A$1:A9)</f>
        <v>9</v>
      </c>
    </row>
    <row r="58" spans="1:18">
      <c r="C58">
        <f>ROW($C$56:C57)</f>
        <v>56</v>
      </c>
      <c r="E58">
        <f>ROWS($A$1:A8)</f>
        <v>8</v>
      </c>
      <c r="F58">
        <f>ROWS($A$1:A8)</f>
        <v>8</v>
      </c>
      <c r="R58">
        <f>ROWS(A$1:A10)</f>
        <v>10</v>
      </c>
    </row>
    <row r="59" spans="1:18">
      <c r="C59">
        <f>ROW($C$56:C58)</f>
        <v>56</v>
      </c>
      <c r="E59">
        <f>ROWS($A$1:A9)</f>
        <v>9</v>
      </c>
      <c r="F59">
        <f>ROWS($A$1:A9)</f>
        <v>9</v>
      </c>
      <c r="R59">
        <f>ROWS(A$1:A11)</f>
        <v>11</v>
      </c>
    </row>
    <row r="60" spans="1:18">
      <c r="C60">
        <f>ROW($C$56:C59)</f>
        <v>56</v>
      </c>
      <c r="R60">
        <f>ROWS(A$1:A12)</f>
        <v>12</v>
      </c>
    </row>
    <row r="61" spans="1:18">
      <c r="F61">
        <f>COLUMNS($A1:A1)</f>
        <v>1</v>
      </c>
      <c r="G61">
        <f>COLUMNS($A1:B1)</f>
        <v>2</v>
      </c>
      <c r="H61">
        <f>COLUMNS($A1:C1)</f>
        <v>3</v>
      </c>
      <c r="I61">
        <f>COLUMNS($A1:D1)</f>
        <v>4</v>
      </c>
      <c r="J61">
        <f>COLUMNS($A1:E1)</f>
        <v>5</v>
      </c>
      <c r="K61">
        <f>COLUMNS($A1:F1)</f>
        <v>6</v>
      </c>
      <c r="L61" t="e">
        <f ca="1">N61COLUMNS($A1:G1)</f>
        <v>#NAME?</v>
      </c>
      <c r="M61">
        <f>COLUMNS($A1:H1)</f>
        <v>8</v>
      </c>
      <c r="N61">
        <f>COLUMNS($A1:I1)</f>
        <v>9</v>
      </c>
      <c r="R61">
        <f>ROWS(A$1:A13)</f>
        <v>13</v>
      </c>
    </row>
    <row r="62" spans="1:18">
      <c r="R62">
        <f>ROWS(A$1:A14)</f>
        <v>14</v>
      </c>
    </row>
    <row r="63" spans="1:18">
      <c r="R63">
        <f>ROWS(A$1:A15)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F13"/>
  <sheetViews>
    <sheetView workbookViewId="0">
      <selection activeCell="A4" sqref="A4:E13"/>
    </sheetView>
  </sheetViews>
  <sheetFormatPr defaultColWidth="11.42578125" defaultRowHeight="15"/>
  <sheetData>
    <row r="4" spans="1:6">
      <c r="A4" s="2"/>
      <c r="B4" s="2" t="s">
        <v>26</v>
      </c>
      <c r="C4" s="2"/>
      <c r="D4" s="2"/>
      <c r="E4" s="2"/>
      <c r="F4" s="1"/>
    </row>
    <row r="5" spans="1:6">
      <c r="A5" s="3"/>
      <c r="B5" s="4" t="s">
        <v>22</v>
      </c>
      <c r="C5" s="4" t="s">
        <v>23</v>
      </c>
      <c r="D5" s="4" t="s">
        <v>24</v>
      </c>
      <c r="E5" s="4" t="s">
        <v>25</v>
      </c>
    </row>
    <row r="6" spans="1:6">
      <c r="A6" s="4">
        <v>2007</v>
      </c>
      <c r="B6" s="3">
        <v>110</v>
      </c>
      <c r="C6" s="3">
        <v>345</v>
      </c>
      <c r="D6" s="3">
        <v>21</v>
      </c>
      <c r="E6" s="3">
        <v>11</v>
      </c>
    </row>
    <row r="7" spans="1:6">
      <c r="A7" s="4">
        <v>2008</v>
      </c>
      <c r="B7" s="3">
        <v>121</v>
      </c>
      <c r="C7" s="3">
        <v>111</v>
      </c>
      <c r="D7" s="3">
        <v>34</v>
      </c>
      <c r="E7" s="3">
        <v>12</v>
      </c>
    </row>
    <row r="8" spans="1:6">
      <c r="A8" s="4">
        <v>2009</v>
      </c>
      <c r="B8" s="3">
        <v>221</v>
      </c>
      <c r="C8" s="3">
        <v>212</v>
      </c>
      <c r="D8" s="3">
        <v>31</v>
      </c>
      <c r="E8" s="3">
        <v>15</v>
      </c>
    </row>
    <row r="9" spans="1:6">
      <c r="A9" s="4">
        <v>2010</v>
      </c>
      <c r="B9" s="3">
        <v>123</v>
      </c>
      <c r="C9" s="3">
        <v>120</v>
      </c>
      <c r="D9" s="3">
        <v>26</v>
      </c>
      <c r="E9" s="3">
        <v>16</v>
      </c>
    </row>
    <row r="10" spans="1:6">
      <c r="A10" s="4">
        <v>2011</v>
      </c>
      <c r="B10" s="3">
        <v>123</v>
      </c>
      <c r="C10" s="3">
        <v>125</v>
      </c>
      <c r="D10" s="3">
        <v>63</v>
      </c>
      <c r="E10" s="3">
        <v>19</v>
      </c>
    </row>
    <row r="11" spans="1:6">
      <c r="A11" s="4">
        <v>2012</v>
      </c>
      <c r="B11" s="3">
        <v>111</v>
      </c>
      <c r="C11" s="3">
        <v>126</v>
      </c>
      <c r="D11" s="3">
        <v>28</v>
      </c>
      <c r="E11" s="3">
        <v>34</v>
      </c>
    </row>
    <row r="12" spans="1:6">
      <c r="A12" s="4">
        <v>2013</v>
      </c>
      <c r="B12" s="3">
        <v>121</v>
      </c>
      <c r="C12" s="3">
        <v>231</v>
      </c>
      <c r="D12" s="3">
        <v>19</v>
      </c>
      <c r="E12" s="3">
        <v>34</v>
      </c>
    </row>
    <row r="13" spans="1:6">
      <c r="A13" s="4">
        <v>2014</v>
      </c>
      <c r="B13" s="3">
        <v>123</v>
      </c>
      <c r="C13" s="3">
        <v>134</v>
      </c>
      <c r="D13" s="3">
        <v>38</v>
      </c>
      <c r="E13" s="3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6:L23"/>
  <sheetViews>
    <sheetView topLeftCell="A22" workbookViewId="0">
      <selection activeCell="C21" sqref="C21"/>
    </sheetView>
  </sheetViews>
  <sheetFormatPr defaultRowHeight="15"/>
  <cols>
    <col min="2" max="6" width="11.42578125"/>
  </cols>
  <sheetData>
    <row r="6" spans="2:11">
      <c r="B6" s="2"/>
      <c r="C6" s="2" t="s">
        <v>26</v>
      </c>
      <c r="D6" s="2"/>
      <c r="E6" s="2"/>
      <c r="F6" s="2"/>
    </row>
    <row r="7" spans="2:11">
      <c r="B7" s="3"/>
      <c r="C7" s="4" t="s">
        <v>22</v>
      </c>
      <c r="D7" s="4" t="s">
        <v>23</v>
      </c>
      <c r="E7" s="4" t="s">
        <v>24</v>
      </c>
      <c r="F7" s="4" t="s">
        <v>25</v>
      </c>
    </row>
    <row r="8" spans="2:11">
      <c r="B8" s="4">
        <v>2007</v>
      </c>
      <c r="C8" s="3">
        <v>110</v>
      </c>
      <c r="D8" s="3">
        <v>345</v>
      </c>
      <c r="E8" s="3">
        <v>21</v>
      </c>
      <c r="F8" s="3">
        <v>11</v>
      </c>
    </row>
    <row r="9" spans="2:11">
      <c r="B9" s="4">
        <v>2008</v>
      </c>
      <c r="C9" s="3">
        <v>121</v>
      </c>
      <c r="D9" s="3">
        <v>111</v>
      </c>
      <c r="E9" s="3">
        <v>34</v>
      </c>
      <c r="F9" s="3">
        <v>12</v>
      </c>
    </row>
    <row r="10" spans="2:11">
      <c r="B10" s="4">
        <v>2009</v>
      </c>
      <c r="C10" s="3">
        <v>221</v>
      </c>
      <c r="D10" s="3">
        <v>212</v>
      </c>
      <c r="E10" s="3">
        <v>31</v>
      </c>
      <c r="F10" s="3">
        <v>15</v>
      </c>
    </row>
    <row r="11" spans="2:11">
      <c r="B11" s="4">
        <v>2010</v>
      </c>
      <c r="C11" s="3">
        <v>123</v>
      </c>
      <c r="D11" s="3">
        <v>120</v>
      </c>
      <c r="E11" s="3">
        <v>26</v>
      </c>
      <c r="F11" s="3">
        <v>16</v>
      </c>
    </row>
    <row r="12" spans="2:11">
      <c r="B12" s="4">
        <v>2011</v>
      </c>
      <c r="C12" s="3">
        <v>123</v>
      </c>
      <c r="D12" s="3">
        <v>125</v>
      </c>
      <c r="E12" s="3">
        <v>63</v>
      </c>
      <c r="F12" s="3">
        <v>19</v>
      </c>
    </row>
    <row r="13" spans="2:11">
      <c r="B13" s="4">
        <v>2012</v>
      </c>
      <c r="C13" s="3">
        <v>111</v>
      </c>
      <c r="D13" s="3">
        <v>126</v>
      </c>
      <c r="E13" s="3">
        <v>28</v>
      </c>
      <c r="F13" s="3">
        <v>34</v>
      </c>
    </row>
    <row r="14" spans="2:11">
      <c r="B14" s="4">
        <v>2013</v>
      </c>
      <c r="C14" s="3">
        <v>121</v>
      </c>
      <c r="D14" s="3">
        <v>231</v>
      </c>
      <c r="E14" s="3">
        <v>19</v>
      </c>
      <c r="F14" s="3">
        <v>34</v>
      </c>
    </row>
    <row r="15" spans="2:11">
      <c r="B15" s="4">
        <v>2014</v>
      </c>
      <c r="C15" s="3">
        <v>123</v>
      </c>
      <c r="D15" s="3">
        <v>134</v>
      </c>
      <c r="E15" s="3">
        <v>38</v>
      </c>
      <c r="F15" s="3">
        <v>27</v>
      </c>
    </row>
    <row r="16" spans="2:11">
      <c r="K16" t="str">
        <f>C6&amp;" "&amp;B20&amp;"-"&amp;B23</f>
        <v>ABC Technology Corporation Limited(in millions) 2009-2012</v>
      </c>
    </row>
    <row r="18" spans="2:12">
      <c r="B18" s="2"/>
      <c r="C18" s="2" t="s">
        <v>26</v>
      </c>
      <c r="D18" s="2"/>
      <c r="E18" s="2"/>
      <c r="F18" s="2"/>
    </row>
    <row r="19" spans="2:12">
      <c r="B19" s="3"/>
      <c r="C19" s="4" t="s">
        <v>22</v>
      </c>
      <c r="D19" s="4" t="s">
        <v>23</v>
      </c>
      <c r="E19" s="4" t="s">
        <v>24</v>
      </c>
      <c r="F19" s="4" t="s">
        <v>25</v>
      </c>
    </row>
    <row r="20" spans="2:12">
      <c r="B20" s="4">
        <f>INDEX($B$8:$F$15,$L$22+ROWS($G$18:G18)-1,COLUMNS($G$18:G18))</f>
        <v>2009</v>
      </c>
      <c r="C20" s="4">
        <f>INDEX($B$8:$F$15,$L$22+ROWS($G$18:H18)-1,COLUMNS($G$18:H18))</f>
        <v>221</v>
      </c>
      <c r="D20" s="4">
        <f>INDEX($B$8:$F$15,$L$22+ROWS($G$18:I18)-1,COLUMNS($G$18:I18))</f>
        <v>212</v>
      </c>
      <c r="E20" s="4">
        <f>INDEX($B$8:$F$15,$L$22+ROWS($G$18:J18)-1,COLUMNS($G$18:J18))</f>
        <v>31</v>
      </c>
      <c r="F20" s="4">
        <f>INDEX($B$8:$F$15,$L$22+ROWS($G$18:K18)-1,COLUMNS($G$18:K18))</f>
        <v>15</v>
      </c>
    </row>
    <row r="21" spans="2:12">
      <c r="B21" s="4">
        <f>INDEX($B$8:$F$15,$L$22+ROWS($G$18:G19)-1,COLUMNS($G$18:G19))</f>
        <v>2010</v>
      </c>
      <c r="C21" s="4">
        <f>INDEX($B$8:$F$15,$L$22+ROWS($G$18:H19)-1,COLUMNS($G$18:H19))</f>
        <v>123</v>
      </c>
      <c r="D21" s="4">
        <f>INDEX($B$8:$F$15,$L$22+ROWS($G$18:I19)-1,COLUMNS($G$18:I19))</f>
        <v>120</v>
      </c>
      <c r="E21" s="4">
        <f>INDEX($B$8:$F$15,$L$22+ROWS($G$18:J19)-1,COLUMNS($G$18:J19))</f>
        <v>26</v>
      </c>
      <c r="F21" s="4">
        <f>INDEX($B$8:$F$15,$L$22+ROWS($G$18:K19)-1,COLUMNS($G$18:K19))</f>
        <v>16</v>
      </c>
    </row>
    <row r="22" spans="2:12">
      <c r="B22" s="4">
        <f>INDEX($B$8:$F$15,$L$22+ROWS($G$18:G20)-1,COLUMNS($G$18:G20))</f>
        <v>2011</v>
      </c>
      <c r="C22" s="4">
        <f>INDEX($B$8:$F$15,$L$22+ROWS($G$18:H20)-1,COLUMNS($G$18:H20))</f>
        <v>123</v>
      </c>
      <c r="D22" s="4">
        <f>INDEX($B$8:$F$15,$L$22+ROWS($G$18:I20)-1,COLUMNS($G$18:I20))</f>
        <v>125</v>
      </c>
      <c r="E22" s="4">
        <f>INDEX($B$8:$F$15,$L$22+ROWS($G$18:J20)-1,COLUMNS($G$18:J20))</f>
        <v>63</v>
      </c>
      <c r="F22" s="4">
        <f>INDEX($B$8:$F$15,$L$22+ROWS($G$18:K20)-1,COLUMNS($G$18:K20))</f>
        <v>19</v>
      </c>
      <c r="L22">
        <v>3</v>
      </c>
    </row>
    <row r="23" spans="2:12">
      <c r="B23" s="4">
        <f>INDEX($B$8:$F$15,$L$22+ROWS($G$18:G21)-1,COLUMNS($G$18:G21))</f>
        <v>2012</v>
      </c>
      <c r="C23" s="4">
        <f>INDEX($B$8:$F$15,$L$22+ROWS($G$18:H21)-1,COLUMNS($G$18:H21))</f>
        <v>111</v>
      </c>
      <c r="D23" s="4">
        <f>INDEX($B$8:$F$15,$L$22+ROWS($G$18:I21)-1,COLUMNS($G$18:I21))</f>
        <v>126</v>
      </c>
      <c r="E23" s="4">
        <f>INDEX($B$8:$F$15,$L$22+ROWS($G$18:J21)-1,COLUMNS($G$18:J21))</f>
        <v>28</v>
      </c>
      <c r="F23" s="4">
        <f>INDEX($B$8:$F$15,$L$22+ROWS($G$18:K21)-1,COLUMNS($G$18:K21))</f>
        <v>34</v>
      </c>
      <c r="L23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O22"/>
  <sheetViews>
    <sheetView zoomScale="80" zoomScaleNormal="80" workbookViewId="0">
      <selection activeCell="J8" sqref="J8"/>
    </sheetView>
  </sheetViews>
  <sheetFormatPr defaultRowHeight="15"/>
  <cols>
    <col min="1" max="1" width="11.7109375" bestFit="1" customWidth="1"/>
    <col min="2" max="2" width="8.85546875" bestFit="1" customWidth="1"/>
    <col min="3" max="3" width="12.28515625" bestFit="1" customWidth="1"/>
    <col min="4" max="4" width="14" bestFit="1" customWidth="1"/>
    <col min="5" max="5" width="16.42578125" bestFit="1" customWidth="1"/>
    <col min="15" max="15" width="24" customWidth="1"/>
  </cols>
  <sheetData>
    <row r="2" spans="1:5">
      <c r="B2" t="s">
        <v>22</v>
      </c>
      <c r="C2" t="s">
        <v>47</v>
      </c>
      <c r="D2" t="s">
        <v>48</v>
      </c>
      <c r="E2" t="s">
        <v>49</v>
      </c>
    </row>
    <row r="3" spans="1:5">
      <c r="A3" t="s">
        <v>27</v>
      </c>
      <c r="B3">
        <v>4542</v>
      </c>
      <c r="C3" s="5">
        <v>0.57999999999999996</v>
      </c>
      <c r="D3">
        <v>0.12</v>
      </c>
      <c r="E3">
        <v>0.247</v>
      </c>
    </row>
    <row r="4" spans="1:5">
      <c r="A4" t="s">
        <v>28</v>
      </c>
      <c r="B4">
        <v>2213</v>
      </c>
      <c r="C4" s="5">
        <v>0.95</v>
      </c>
      <c r="D4">
        <v>0.14000000000000001</v>
      </c>
      <c r="E4">
        <v>0.249</v>
      </c>
    </row>
    <row r="5" spans="1:5">
      <c r="A5" t="s">
        <v>29</v>
      </c>
      <c r="B5">
        <v>2342</v>
      </c>
      <c r="C5" s="5">
        <v>0.23</v>
      </c>
      <c r="D5">
        <v>0.16</v>
      </c>
      <c r="E5">
        <v>0.251</v>
      </c>
    </row>
    <row r="6" spans="1:5">
      <c r="A6" t="s">
        <v>30</v>
      </c>
      <c r="B6">
        <v>2341</v>
      </c>
      <c r="C6" s="5">
        <v>0.25</v>
      </c>
      <c r="D6">
        <v>0.18</v>
      </c>
      <c r="E6">
        <v>0.253</v>
      </c>
    </row>
    <row r="7" spans="1:5">
      <c r="A7" t="s">
        <v>31</v>
      </c>
      <c r="B7">
        <v>3523</v>
      </c>
      <c r="C7" s="5">
        <v>0.27</v>
      </c>
      <c r="D7">
        <v>0.2</v>
      </c>
      <c r="E7">
        <v>0.255</v>
      </c>
    </row>
    <row r="8" spans="1:5">
      <c r="A8" t="s">
        <v>32</v>
      </c>
      <c r="B8">
        <v>5524</v>
      </c>
      <c r="C8" s="5">
        <v>0.28999999999999998</v>
      </c>
      <c r="D8">
        <v>0.22</v>
      </c>
      <c r="E8">
        <v>0.25700000000000001</v>
      </c>
    </row>
    <row r="9" spans="1:5">
      <c r="A9" t="s">
        <v>33</v>
      </c>
      <c r="B9">
        <v>4567</v>
      </c>
      <c r="C9" s="5">
        <v>0.31</v>
      </c>
      <c r="D9">
        <v>0.24</v>
      </c>
      <c r="E9">
        <v>0.25900000000000001</v>
      </c>
    </row>
    <row r="10" spans="1:5">
      <c r="A10" t="s">
        <v>34</v>
      </c>
      <c r="B10">
        <v>2423</v>
      </c>
      <c r="C10" s="5">
        <v>0.33</v>
      </c>
      <c r="D10">
        <v>0.26</v>
      </c>
      <c r="E10">
        <v>0.26100000000000001</v>
      </c>
    </row>
    <row r="11" spans="1:5">
      <c r="A11" t="s">
        <v>35</v>
      </c>
      <c r="B11">
        <v>4522</v>
      </c>
      <c r="C11" s="5">
        <v>0.35</v>
      </c>
      <c r="D11">
        <v>0.28000000000000003</v>
      </c>
      <c r="E11">
        <v>0.26300000000000001</v>
      </c>
    </row>
    <row r="12" spans="1:5">
      <c r="A12" t="s">
        <v>36</v>
      </c>
      <c r="B12">
        <v>4244</v>
      </c>
      <c r="C12" s="5">
        <v>0.37</v>
      </c>
      <c r="D12">
        <v>0.3</v>
      </c>
      <c r="E12">
        <v>0.26500000000000001</v>
      </c>
    </row>
    <row r="13" spans="1:5">
      <c r="A13" t="s">
        <v>37</v>
      </c>
      <c r="B13">
        <v>3966</v>
      </c>
      <c r="C13" s="5">
        <v>0.39</v>
      </c>
      <c r="D13">
        <v>0.32</v>
      </c>
      <c r="E13">
        <v>0.26700000000000002</v>
      </c>
    </row>
    <row r="14" spans="1:5">
      <c r="A14" t="s">
        <v>38</v>
      </c>
      <c r="B14">
        <v>3688</v>
      </c>
      <c r="C14" s="5">
        <v>0.41</v>
      </c>
      <c r="D14">
        <v>0.34</v>
      </c>
      <c r="E14">
        <v>0.26900000000000002</v>
      </c>
    </row>
    <row r="15" spans="1:5">
      <c r="A15" t="s">
        <v>39</v>
      </c>
      <c r="B15">
        <v>3410</v>
      </c>
      <c r="C15" s="5">
        <v>0.43</v>
      </c>
      <c r="D15">
        <v>0.36</v>
      </c>
      <c r="E15">
        <v>0.27100000000000002</v>
      </c>
    </row>
    <row r="16" spans="1:5">
      <c r="A16" t="s">
        <v>40</v>
      </c>
      <c r="B16">
        <v>3132</v>
      </c>
      <c r="C16" s="5">
        <v>0.45</v>
      </c>
      <c r="D16">
        <v>0.38</v>
      </c>
      <c r="E16">
        <v>0.27300000000000002</v>
      </c>
    </row>
    <row r="17" spans="1:15">
      <c r="A17" t="s">
        <v>41</v>
      </c>
      <c r="B17">
        <v>2854</v>
      </c>
      <c r="C17" s="5">
        <v>0.47</v>
      </c>
      <c r="D17">
        <v>0.4</v>
      </c>
      <c r="E17">
        <v>0.27500000000000002</v>
      </c>
      <c r="O17">
        <v>24545</v>
      </c>
    </row>
    <row r="18" spans="1:15">
      <c r="A18" t="s">
        <v>42</v>
      </c>
      <c r="B18">
        <v>2576</v>
      </c>
      <c r="C18" s="5">
        <v>0.49</v>
      </c>
      <c r="D18">
        <v>0.42</v>
      </c>
      <c r="E18">
        <v>0.27700000000000002</v>
      </c>
      <c r="O18" t="s">
        <v>50</v>
      </c>
    </row>
    <row r="19" spans="1:15">
      <c r="A19" t="s">
        <v>43</v>
      </c>
      <c r="B19">
        <v>2298</v>
      </c>
      <c r="C19" s="5">
        <v>0.51</v>
      </c>
      <c r="D19">
        <v>0.44</v>
      </c>
      <c r="E19">
        <v>0.27900000000000003</v>
      </c>
    </row>
    <row r="20" spans="1:15">
      <c r="A20" t="s">
        <v>44</v>
      </c>
      <c r="B20">
        <v>2020</v>
      </c>
      <c r="C20" s="5">
        <v>0.53</v>
      </c>
      <c r="D20">
        <v>0.46</v>
      </c>
      <c r="E20">
        <v>0.28100000000000003</v>
      </c>
    </row>
    <row r="21" spans="1:15">
      <c r="A21" t="s">
        <v>45</v>
      </c>
      <c r="B21">
        <v>1742</v>
      </c>
      <c r="C21" s="5">
        <v>0.55000000000000004</v>
      </c>
      <c r="D21">
        <v>0.48</v>
      </c>
      <c r="E21">
        <v>0.28299999999999997</v>
      </c>
    </row>
    <row r="22" spans="1:15">
      <c r="A22" t="s">
        <v>46</v>
      </c>
      <c r="B22">
        <v>1464</v>
      </c>
      <c r="C22" s="5">
        <v>0.56999999999999995</v>
      </c>
      <c r="D22">
        <v>0.5</v>
      </c>
      <c r="E22">
        <v>0.28499999999999998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sqref="A1:F21"/>
    </sheetView>
  </sheetViews>
  <sheetFormatPr defaultRowHeight="15"/>
  <cols>
    <col min="2" max="2" width="11.5703125" customWidth="1"/>
    <col min="3" max="3" width="13" customWidth="1"/>
    <col min="4" max="4" width="11.5703125" customWidth="1"/>
    <col min="6" max="6" width="10.28515625" customWidth="1"/>
  </cols>
  <sheetData>
    <row r="1" spans="1:6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>
      <c r="A2" t="s">
        <v>254</v>
      </c>
      <c r="B2" t="s">
        <v>67</v>
      </c>
      <c r="C2" t="s">
        <v>64</v>
      </c>
      <c r="D2" t="s">
        <v>60</v>
      </c>
      <c r="E2">
        <v>33</v>
      </c>
      <c r="F2">
        <v>10160</v>
      </c>
    </row>
    <row r="3" spans="1:6">
      <c r="A3" t="s">
        <v>251</v>
      </c>
      <c r="B3" t="s">
        <v>67</v>
      </c>
      <c r="C3" t="s">
        <v>64</v>
      </c>
      <c r="D3" t="s">
        <v>65</v>
      </c>
      <c r="E3">
        <v>32</v>
      </c>
      <c r="F3">
        <v>9859</v>
      </c>
    </row>
    <row r="4" spans="1:6">
      <c r="A4" s="6">
        <v>43780</v>
      </c>
      <c r="B4" t="s">
        <v>67</v>
      </c>
      <c r="C4" t="s">
        <v>64</v>
      </c>
      <c r="D4" t="s">
        <v>60</v>
      </c>
      <c r="E4">
        <v>30</v>
      </c>
      <c r="F4">
        <v>9479</v>
      </c>
    </row>
    <row r="5" spans="1:6">
      <c r="A5" t="s">
        <v>229</v>
      </c>
      <c r="B5" t="s">
        <v>67</v>
      </c>
      <c r="C5" t="s">
        <v>64</v>
      </c>
      <c r="D5" t="s">
        <v>65</v>
      </c>
      <c r="E5">
        <v>29</v>
      </c>
      <c r="F5">
        <v>9178</v>
      </c>
    </row>
    <row r="6" spans="1:6">
      <c r="A6" s="6">
        <v>43687</v>
      </c>
      <c r="B6" t="s">
        <v>67</v>
      </c>
      <c r="C6" t="s">
        <v>64</v>
      </c>
      <c r="D6" t="s">
        <v>60</v>
      </c>
      <c r="E6">
        <v>27</v>
      </c>
      <c r="F6">
        <v>8798</v>
      </c>
    </row>
    <row r="7" spans="1:6">
      <c r="A7" t="s">
        <v>207</v>
      </c>
      <c r="B7" t="s">
        <v>67</v>
      </c>
      <c r="C7" t="s">
        <v>64</v>
      </c>
      <c r="D7" t="s">
        <v>65</v>
      </c>
      <c r="E7">
        <v>26</v>
      </c>
      <c r="F7">
        <v>8497</v>
      </c>
    </row>
    <row r="8" spans="1:6">
      <c r="A8" s="6">
        <v>43564</v>
      </c>
      <c r="B8" t="s">
        <v>67</v>
      </c>
      <c r="C8" t="s">
        <v>64</v>
      </c>
      <c r="D8" t="s">
        <v>60</v>
      </c>
      <c r="E8">
        <v>25</v>
      </c>
      <c r="F8">
        <v>8116</v>
      </c>
    </row>
    <row r="9" spans="1:6">
      <c r="A9" t="s">
        <v>185</v>
      </c>
      <c r="B9" t="s">
        <v>67</v>
      </c>
      <c r="C9" t="s">
        <v>64</v>
      </c>
      <c r="D9" t="s">
        <v>65</v>
      </c>
      <c r="E9">
        <v>23</v>
      </c>
      <c r="F9">
        <v>7816</v>
      </c>
    </row>
    <row r="10" spans="1:6">
      <c r="A10" s="6">
        <v>43473</v>
      </c>
      <c r="B10" t="s">
        <v>67</v>
      </c>
      <c r="C10" t="s">
        <v>64</v>
      </c>
      <c r="D10" t="s">
        <v>60</v>
      </c>
      <c r="E10">
        <v>22</v>
      </c>
      <c r="F10">
        <v>7435</v>
      </c>
    </row>
    <row r="11" spans="1:6">
      <c r="A11" t="s">
        <v>163</v>
      </c>
      <c r="B11" t="s">
        <v>67</v>
      </c>
      <c r="C11" t="s">
        <v>64</v>
      </c>
      <c r="D11" t="s">
        <v>65</v>
      </c>
      <c r="E11">
        <v>21</v>
      </c>
      <c r="F11">
        <v>7135</v>
      </c>
    </row>
    <row r="12" spans="1:6">
      <c r="A12" t="s">
        <v>156</v>
      </c>
      <c r="B12" t="s">
        <v>67</v>
      </c>
      <c r="C12" t="s">
        <v>64</v>
      </c>
      <c r="D12" t="s">
        <v>60</v>
      </c>
      <c r="E12">
        <v>19</v>
      </c>
      <c r="F12">
        <v>6754</v>
      </c>
    </row>
    <row r="13" spans="1:6">
      <c r="A13" t="s">
        <v>141</v>
      </c>
      <c r="B13" t="s">
        <v>67</v>
      </c>
      <c r="C13" t="s">
        <v>64</v>
      </c>
      <c r="D13" t="s">
        <v>65</v>
      </c>
      <c r="E13">
        <v>18</v>
      </c>
      <c r="F13">
        <v>6454</v>
      </c>
    </row>
    <row r="14" spans="1:6">
      <c r="A14" t="s">
        <v>134</v>
      </c>
      <c r="B14" t="s">
        <v>67</v>
      </c>
      <c r="C14" t="s">
        <v>64</v>
      </c>
      <c r="D14" t="s">
        <v>60</v>
      </c>
      <c r="E14">
        <v>16</v>
      </c>
      <c r="F14">
        <v>6073</v>
      </c>
    </row>
    <row r="15" spans="1:6">
      <c r="A15" s="6">
        <v>43743</v>
      </c>
      <c r="B15" t="s">
        <v>67</v>
      </c>
      <c r="C15" t="s">
        <v>64</v>
      </c>
      <c r="D15" t="s">
        <v>65</v>
      </c>
      <c r="E15">
        <v>15</v>
      </c>
      <c r="F15">
        <v>5773</v>
      </c>
    </row>
    <row r="16" spans="1:6">
      <c r="A16" t="s">
        <v>68</v>
      </c>
      <c r="B16" t="s">
        <v>67</v>
      </c>
      <c r="C16" t="s">
        <v>64</v>
      </c>
      <c r="D16" t="s">
        <v>65</v>
      </c>
      <c r="E16">
        <v>8</v>
      </c>
      <c r="F16">
        <v>3398</v>
      </c>
    </row>
    <row r="17" spans="1:6">
      <c r="A17" t="s">
        <v>75</v>
      </c>
      <c r="B17" t="s">
        <v>67</v>
      </c>
      <c r="C17" t="s">
        <v>64</v>
      </c>
      <c r="D17" t="s">
        <v>60</v>
      </c>
      <c r="E17">
        <v>13</v>
      </c>
      <c r="F17">
        <v>5392</v>
      </c>
    </row>
    <row r="18" spans="1:6">
      <c r="A18" s="6">
        <v>43620</v>
      </c>
      <c r="B18" t="s">
        <v>67</v>
      </c>
      <c r="C18" t="s">
        <v>64</v>
      </c>
      <c r="D18" t="s">
        <v>65</v>
      </c>
      <c r="E18">
        <v>12</v>
      </c>
      <c r="F18">
        <v>5092</v>
      </c>
    </row>
    <row r="19" spans="1:6">
      <c r="A19" t="s">
        <v>97</v>
      </c>
      <c r="B19" t="s">
        <v>67</v>
      </c>
      <c r="C19" t="s">
        <v>64</v>
      </c>
      <c r="D19" t="s">
        <v>60</v>
      </c>
      <c r="E19">
        <v>12</v>
      </c>
      <c r="F19">
        <v>5070</v>
      </c>
    </row>
    <row r="20" spans="1:6">
      <c r="A20" s="6">
        <v>43527</v>
      </c>
      <c r="B20" t="s">
        <v>67</v>
      </c>
      <c r="C20" t="s">
        <v>64</v>
      </c>
      <c r="D20" t="s">
        <v>65</v>
      </c>
      <c r="E20">
        <v>8</v>
      </c>
      <c r="F20">
        <v>3398</v>
      </c>
    </row>
    <row r="21" spans="1:6">
      <c r="A21" s="6">
        <v>43801</v>
      </c>
      <c r="B21" t="s">
        <v>67</v>
      </c>
      <c r="C21" t="s">
        <v>64</v>
      </c>
      <c r="D21" t="s">
        <v>60</v>
      </c>
      <c r="E21">
        <v>12</v>
      </c>
      <c r="F21">
        <v>5070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sqref="A1:F21"/>
    </sheetView>
  </sheetViews>
  <sheetFormatPr defaultRowHeight="15"/>
  <cols>
    <col min="2" max="2" width="11.5703125" customWidth="1"/>
    <col min="3" max="3" width="13" customWidth="1"/>
    <col min="4" max="4" width="11.5703125" customWidth="1"/>
    <col min="6" max="6" width="10.28515625" customWidth="1"/>
  </cols>
  <sheetData>
    <row r="1" spans="1:6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>
      <c r="A2" t="s">
        <v>254</v>
      </c>
      <c r="B2" t="s">
        <v>67</v>
      </c>
      <c r="C2" t="s">
        <v>64</v>
      </c>
      <c r="D2" t="s">
        <v>60</v>
      </c>
      <c r="E2">
        <v>33</v>
      </c>
      <c r="F2">
        <v>10160</v>
      </c>
    </row>
    <row r="3" spans="1:6">
      <c r="A3" t="s">
        <v>251</v>
      </c>
      <c r="B3" t="s">
        <v>67</v>
      </c>
      <c r="C3" t="s">
        <v>64</v>
      </c>
      <c r="D3" t="s">
        <v>65</v>
      </c>
      <c r="E3">
        <v>32</v>
      </c>
      <c r="F3">
        <v>9859</v>
      </c>
    </row>
    <row r="4" spans="1:6">
      <c r="A4" s="6">
        <v>43780</v>
      </c>
      <c r="B4" t="s">
        <v>67</v>
      </c>
      <c r="C4" t="s">
        <v>64</v>
      </c>
      <c r="D4" t="s">
        <v>60</v>
      </c>
      <c r="E4">
        <v>30</v>
      </c>
      <c r="F4">
        <v>9479</v>
      </c>
    </row>
    <row r="5" spans="1:6">
      <c r="A5" t="s">
        <v>229</v>
      </c>
      <c r="B5" t="s">
        <v>67</v>
      </c>
      <c r="C5" t="s">
        <v>64</v>
      </c>
      <c r="D5" t="s">
        <v>65</v>
      </c>
      <c r="E5">
        <v>29</v>
      </c>
      <c r="F5">
        <v>9178</v>
      </c>
    </row>
    <row r="6" spans="1:6">
      <c r="A6" s="6">
        <v>43687</v>
      </c>
      <c r="B6" t="s">
        <v>67</v>
      </c>
      <c r="C6" t="s">
        <v>64</v>
      </c>
      <c r="D6" t="s">
        <v>60</v>
      </c>
      <c r="E6">
        <v>27</v>
      </c>
      <c r="F6">
        <v>8798</v>
      </c>
    </row>
    <row r="7" spans="1:6">
      <c r="A7" t="s">
        <v>207</v>
      </c>
      <c r="B7" t="s">
        <v>67</v>
      </c>
      <c r="C7" t="s">
        <v>64</v>
      </c>
      <c r="D7" t="s">
        <v>65</v>
      </c>
      <c r="E7">
        <v>26</v>
      </c>
      <c r="F7">
        <v>8497</v>
      </c>
    </row>
    <row r="8" spans="1:6">
      <c r="A8" s="6">
        <v>43564</v>
      </c>
      <c r="B8" t="s">
        <v>67</v>
      </c>
      <c r="C8" t="s">
        <v>64</v>
      </c>
      <c r="D8" t="s">
        <v>60</v>
      </c>
      <c r="E8">
        <v>25</v>
      </c>
      <c r="F8">
        <v>8116</v>
      </c>
    </row>
    <row r="9" spans="1:6">
      <c r="A9" t="s">
        <v>185</v>
      </c>
      <c r="B9" t="s">
        <v>67</v>
      </c>
      <c r="C9" t="s">
        <v>64</v>
      </c>
      <c r="D9" t="s">
        <v>65</v>
      </c>
      <c r="E9">
        <v>23</v>
      </c>
      <c r="F9">
        <v>7816</v>
      </c>
    </row>
    <row r="10" spans="1:6">
      <c r="A10" s="6">
        <v>43473</v>
      </c>
      <c r="B10" t="s">
        <v>67</v>
      </c>
      <c r="C10" t="s">
        <v>64</v>
      </c>
      <c r="D10" t="s">
        <v>60</v>
      </c>
      <c r="E10">
        <v>22</v>
      </c>
      <c r="F10">
        <v>7435</v>
      </c>
    </row>
    <row r="11" spans="1:6">
      <c r="A11" t="s">
        <v>163</v>
      </c>
      <c r="B11" t="s">
        <v>67</v>
      </c>
      <c r="C11" t="s">
        <v>64</v>
      </c>
      <c r="D11" t="s">
        <v>65</v>
      </c>
      <c r="E11">
        <v>21</v>
      </c>
      <c r="F11">
        <v>7135</v>
      </c>
    </row>
    <row r="12" spans="1:6">
      <c r="A12" t="s">
        <v>156</v>
      </c>
      <c r="B12" t="s">
        <v>67</v>
      </c>
      <c r="C12" t="s">
        <v>64</v>
      </c>
      <c r="D12" t="s">
        <v>60</v>
      </c>
      <c r="E12">
        <v>19</v>
      </c>
      <c r="F12">
        <v>6754</v>
      </c>
    </row>
    <row r="13" spans="1:6">
      <c r="A13" t="s">
        <v>141</v>
      </c>
      <c r="B13" t="s">
        <v>67</v>
      </c>
      <c r="C13" t="s">
        <v>64</v>
      </c>
      <c r="D13" t="s">
        <v>65</v>
      </c>
      <c r="E13">
        <v>18</v>
      </c>
      <c r="F13">
        <v>6454</v>
      </c>
    </row>
    <row r="14" spans="1:6">
      <c r="A14" t="s">
        <v>134</v>
      </c>
      <c r="B14" t="s">
        <v>67</v>
      </c>
      <c r="C14" t="s">
        <v>64</v>
      </c>
      <c r="D14" t="s">
        <v>60</v>
      </c>
      <c r="E14">
        <v>16</v>
      </c>
      <c r="F14">
        <v>6073</v>
      </c>
    </row>
    <row r="15" spans="1:6">
      <c r="A15" s="6">
        <v>43743</v>
      </c>
      <c r="B15" t="s">
        <v>67</v>
      </c>
      <c r="C15" t="s">
        <v>64</v>
      </c>
      <c r="D15" t="s">
        <v>65</v>
      </c>
      <c r="E15">
        <v>15</v>
      </c>
      <c r="F15">
        <v>5773</v>
      </c>
    </row>
    <row r="16" spans="1:6">
      <c r="A16" t="s">
        <v>68</v>
      </c>
      <c r="B16" t="s">
        <v>67</v>
      </c>
      <c r="C16" t="s">
        <v>64</v>
      </c>
      <c r="D16" t="s">
        <v>65</v>
      </c>
      <c r="E16">
        <v>8</v>
      </c>
      <c r="F16">
        <v>3398</v>
      </c>
    </row>
    <row r="17" spans="1:6">
      <c r="A17" t="s">
        <v>75</v>
      </c>
      <c r="B17" t="s">
        <v>67</v>
      </c>
      <c r="C17" t="s">
        <v>64</v>
      </c>
      <c r="D17" t="s">
        <v>60</v>
      </c>
      <c r="E17">
        <v>13</v>
      </c>
      <c r="F17">
        <v>5392</v>
      </c>
    </row>
    <row r="18" spans="1:6">
      <c r="A18" s="6">
        <v>43620</v>
      </c>
      <c r="B18" t="s">
        <v>67</v>
      </c>
      <c r="C18" t="s">
        <v>64</v>
      </c>
      <c r="D18" t="s">
        <v>65</v>
      </c>
      <c r="E18">
        <v>12</v>
      </c>
      <c r="F18">
        <v>5092</v>
      </c>
    </row>
    <row r="19" spans="1:6">
      <c r="A19" t="s">
        <v>97</v>
      </c>
      <c r="B19" t="s">
        <v>67</v>
      </c>
      <c r="C19" t="s">
        <v>64</v>
      </c>
      <c r="D19" t="s">
        <v>60</v>
      </c>
      <c r="E19">
        <v>12</v>
      </c>
      <c r="F19">
        <v>5070</v>
      </c>
    </row>
    <row r="20" spans="1:6">
      <c r="A20" s="6">
        <v>43527</v>
      </c>
      <c r="B20" t="s">
        <v>67</v>
      </c>
      <c r="C20" t="s">
        <v>64</v>
      </c>
      <c r="D20" t="s">
        <v>65</v>
      </c>
      <c r="E20">
        <v>8</v>
      </c>
      <c r="F20">
        <v>3398</v>
      </c>
    </row>
    <row r="21" spans="1:6">
      <c r="A21" s="6">
        <v>43801</v>
      </c>
      <c r="B21" t="s">
        <v>67</v>
      </c>
      <c r="C21" t="s">
        <v>64</v>
      </c>
      <c r="D21" t="s">
        <v>60</v>
      </c>
      <c r="E21">
        <v>12</v>
      </c>
      <c r="F21">
        <v>5070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sqref="A1:F21"/>
    </sheetView>
  </sheetViews>
  <sheetFormatPr defaultRowHeight="15"/>
  <cols>
    <col min="2" max="2" width="11.5703125" customWidth="1"/>
    <col min="3" max="3" width="13" customWidth="1"/>
    <col min="4" max="4" width="11.5703125" customWidth="1"/>
    <col min="6" max="6" width="10.28515625" customWidth="1"/>
  </cols>
  <sheetData>
    <row r="1" spans="1:6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>
      <c r="A2" t="s">
        <v>254</v>
      </c>
      <c r="B2" t="s">
        <v>67</v>
      </c>
      <c r="C2" t="s">
        <v>64</v>
      </c>
      <c r="D2" t="s">
        <v>60</v>
      </c>
      <c r="E2">
        <v>33</v>
      </c>
      <c r="F2">
        <v>10160</v>
      </c>
    </row>
    <row r="3" spans="1:6">
      <c r="A3" t="s">
        <v>251</v>
      </c>
      <c r="B3" t="s">
        <v>67</v>
      </c>
      <c r="C3" t="s">
        <v>64</v>
      </c>
      <c r="D3" t="s">
        <v>65</v>
      </c>
      <c r="E3">
        <v>32</v>
      </c>
      <c r="F3">
        <v>9859</v>
      </c>
    </row>
    <row r="4" spans="1:6">
      <c r="A4" s="6">
        <v>43780</v>
      </c>
      <c r="B4" t="s">
        <v>67</v>
      </c>
      <c r="C4" t="s">
        <v>64</v>
      </c>
      <c r="D4" t="s">
        <v>60</v>
      </c>
      <c r="E4">
        <v>30</v>
      </c>
      <c r="F4">
        <v>9479</v>
      </c>
    </row>
    <row r="5" spans="1:6">
      <c r="A5" t="s">
        <v>229</v>
      </c>
      <c r="B5" t="s">
        <v>67</v>
      </c>
      <c r="C5" t="s">
        <v>64</v>
      </c>
      <c r="D5" t="s">
        <v>65</v>
      </c>
      <c r="E5">
        <v>29</v>
      </c>
      <c r="F5">
        <v>9178</v>
      </c>
    </row>
    <row r="6" spans="1:6">
      <c r="A6" s="6">
        <v>43687</v>
      </c>
      <c r="B6" t="s">
        <v>67</v>
      </c>
      <c r="C6" t="s">
        <v>64</v>
      </c>
      <c r="D6" t="s">
        <v>60</v>
      </c>
      <c r="E6">
        <v>27</v>
      </c>
      <c r="F6">
        <v>8798</v>
      </c>
    </row>
    <row r="7" spans="1:6">
      <c r="A7" t="s">
        <v>207</v>
      </c>
      <c r="B7" t="s">
        <v>67</v>
      </c>
      <c r="C7" t="s">
        <v>64</v>
      </c>
      <c r="D7" t="s">
        <v>65</v>
      </c>
      <c r="E7">
        <v>26</v>
      </c>
      <c r="F7">
        <v>8497</v>
      </c>
    </row>
    <row r="8" spans="1:6">
      <c r="A8" s="6">
        <v>43564</v>
      </c>
      <c r="B8" t="s">
        <v>67</v>
      </c>
      <c r="C8" t="s">
        <v>64</v>
      </c>
      <c r="D8" t="s">
        <v>60</v>
      </c>
      <c r="E8">
        <v>25</v>
      </c>
      <c r="F8">
        <v>8116</v>
      </c>
    </row>
    <row r="9" spans="1:6">
      <c r="A9" t="s">
        <v>185</v>
      </c>
      <c r="B9" t="s">
        <v>67</v>
      </c>
      <c r="C9" t="s">
        <v>64</v>
      </c>
      <c r="D9" t="s">
        <v>65</v>
      </c>
      <c r="E9">
        <v>23</v>
      </c>
      <c r="F9">
        <v>7816</v>
      </c>
    </row>
    <row r="10" spans="1:6">
      <c r="A10" s="6">
        <v>43473</v>
      </c>
      <c r="B10" t="s">
        <v>67</v>
      </c>
      <c r="C10" t="s">
        <v>64</v>
      </c>
      <c r="D10" t="s">
        <v>60</v>
      </c>
      <c r="E10">
        <v>22</v>
      </c>
      <c r="F10">
        <v>7435</v>
      </c>
    </row>
    <row r="11" spans="1:6">
      <c r="A11" t="s">
        <v>163</v>
      </c>
      <c r="B11" t="s">
        <v>67</v>
      </c>
      <c r="C11" t="s">
        <v>64</v>
      </c>
      <c r="D11" t="s">
        <v>65</v>
      </c>
      <c r="E11">
        <v>21</v>
      </c>
      <c r="F11">
        <v>7135</v>
      </c>
    </row>
    <row r="12" spans="1:6">
      <c r="A12" t="s">
        <v>156</v>
      </c>
      <c r="B12" t="s">
        <v>67</v>
      </c>
      <c r="C12" t="s">
        <v>64</v>
      </c>
      <c r="D12" t="s">
        <v>60</v>
      </c>
      <c r="E12">
        <v>19</v>
      </c>
      <c r="F12">
        <v>6754</v>
      </c>
    </row>
    <row r="13" spans="1:6">
      <c r="A13" t="s">
        <v>141</v>
      </c>
      <c r="B13" t="s">
        <v>67</v>
      </c>
      <c r="C13" t="s">
        <v>64</v>
      </c>
      <c r="D13" t="s">
        <v>65</v>
      </c>
      <c r="E13">
        <v>18</v>
      </c>
      <c r="F13">
        <v>6454</v>
      </c>
    </row>
    <row r="14" spans="1:6">
      <c r="A14" t="s">
        <v>134</v>
      </c>
      <c r="B14" t="s">
        <v>67</v>
      </c>
      <c r="C14" t="s">
        <v>64</v>
      </c>
      <c r="D14" t="s">
        <v>60</v>
      </c>
      <c r="E14">
        <v>16</v>
      </c>
      <c r="F14">
        <v>6073</v>
      </c>
    </row>
    <row r="15" spans="1:6">
      <c r="A15" s="6">
        <v>43743</v>
      </c>
      <c r="B15" t="s">
        <v>67</v>
      </c>
      <c r="C15" t="s">
        <v>64</v>
      </c>
      <c r="D15" t="s">
        <v>65</v>
      </c>
      <c r="E15">
        <v>15</v>
      </c>
      <c r="F15">
        <v>5773</v>
      </c>
    </row>
    <row r="16" spans="1:6">
      <c r="A16" t="s">
        <v>68</v>
      </c>
      <c r="B16" t="s">
        <v>67</v>
      </c>
      <c r="C16" t="s">
        <v>64</v>
      </c>
      <c r="D16" t="s">
        <v>65</v>
      </c>
      <c r="E16">
        <v>8</v>
      </c>
      <c r="F16">
        <v>3398</v>
      </c>
    </row>
    <row r="17" spans="1:6">
      <c r="A17" t="s">
        <v>75</v>
      </c>
      <c r="B17" t="s">
        <v>67</v>
      </c>
      <c r="C17" t="s">
        <v>64</v>
      </c>
      <c r="D17" t="s">
        <v>60</v>
      </c>
      <c r="E17">
        <v>13</v>
      </c>
      <c r="F17">
        <v>5392</v>
      </c>
    </row>
    <row r="18" spans="1:6">
      <c r="A18" s="6">
        <v>43620</v>
      </c>
      <c r="B18" t="s">
        <v>67</v>
      </c>
      <c r="C18" t="s">
        <v>64</v>
      </c>
      <c r="D18" t="s">
        <v>65</v>
      </c>
      <c r="E18">
        <v>12</v>
      </c>
      <c r="F18">
        <v>5092</v>
      </c>
    </row>
    <row r="19" spans="1:6">
      <c r="A19" t="s">
        <v>97</v>
      </c>
      <c r="B19" t="s">
        <v>67</v>
      </c>
      <c r="C19" t="s">
        <v>64</v>
      </c>
      <c r="D19" t="s">
        <v>60</v>
      </c>
      <c r="E19">
        <v>12</v>
      </c>
      <c r="F19">
        <v>5070</v>
      </c>
    </row>
    <row r="20" spans="1:6">
      <c r="A20" s="6">
        <v>43527</v>
      </c>
      <c r="B20" t="s">
        <v>67</v>
      </c>
      <c r="C20" t="s">
        <v>64</v>
      </c>
      <c r="D20" t="s">
        <v>65</v>
      </c>
      <c r="E20">
        <v>8</v>
      </c>
      <c r="F20">
        <v>3398</v>
      </c>
    </row>
    <row r="21" spans="1:6">
      <c r="A21" s="6">
        <v>43801</v>
      </c>
      <c r="B21" t="s">
        <v>67</v>
      </c>
      <c r="C21" t="s">
        <v>64</v>
      </c>
      <c r="D21" t="s">
        <v>60</v>
      </c>
      <c r="E21">
        <v>12</v>
      </c>
      <c r="F21">
        <v>5070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R3" sqref="R3"/>
    </sheetView>
  </sheetViews>
  <sheetFormatPr defaultRowHeight="15"/>
  <cols>
    <col min="1" max="1" width="13.140625" bestFit="1" customWidth="1"/>
    <col min="2" max="2" width="14.85546875" bestFit="1" customWidth="1"/>
  </cols>
  <sheetData>
    <row r="1" spans="1:3">
      <c r="A1" s="17" t="s">
        <v>52</v>
      </c>
      <c r="B1" t="s">
        <v>58</v>
      </c>
      <c r="C1" t="str">
        <f>"sale of : "&amp;B1</f>
        <v>sale of : Vinod</v>
      </c>
    </row>
    <row r="3" spans="1:3">
      <c r="A3" s="17" t="s">
        <v>261</v>
      </c>
      <c r="B3" s="19" t="s">
        <v>263</v>
      </c>
    </row>
    <row r="4" spans="1:3">
      <c r="A4" s="18" t="s">
        <v>64</v>
      </c>
      <c r="B4" s="19">
        <v>0.27115879289792333</v>
      </c>
      <c r="C4" s="19">
        <f>1-B4</f>
        <v>0.72884120710207667</v>
      </c>
    </row>
    <row r="5" spans="1:3">
      <c r="A5" s="18" t="s">
        <v>59</v>
      </c>
      <c r="B5" s="19">
        <v>0.43819771211075559</v>
      </c>
      <c r="C5" s="19">
        <f t="shared" ref="C5:C6" si="0">1-B5</f>
        <v>0.56180228788924436</v>
      </c>
    </row>
    <row r="6" spans="1:3">
      <c r="A6" s="18" t="s">
        <v>62</v>
      </c>
      <c r="B6" s="19">
        <v>0.29064349499132108</v>
      </c>
      <c r="C6" s="19">
        <f t="shared" si="0"/>
        <v>0.70935650500867897</v>
      </c>
    </row>
    <row r="7" spans="1:3">
      <c r="A7" s="18" t="s">
        <v>262</v>
      </c>
      <c r="B7" s="19"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43"/>
  <sheetViews>
    <sheetView topLeftCell="A2" workbookViewId="0">
      <selection activeCell="B6" sqref="B6"/>
    </sheetView>
  </sheetViews>
  <sheetFormatPr defaultRowHeight="15"/>
  <cols>
    <col min="1" max="1" width="10.7109375" bestFit="1" customWidth="1"/>
    <col min="2" max="2" width="11.5703125" customWidth="1"/>
    <col min="3" max="3" width="13" customWidth="1"/>
    <col min="4" max="4" width="11.5703125" customWidth="1"/>
    <col min="5" max="5" width="6.28515625" customWidth="1"/>
    <col min="6" max="6" width="10.28515625" customWidth="1"/>
  </cols>
  <sheetData>
    <row r="1" spans="1:6">
      <c r="A1" s="11" t="s">
        <v>51</v>
      </c>
      <c r="B1" s="12" t="s">
        <v>52</v>
      </c>
      <c r="C1" s="12" t="s">
        <v>53</v>
      </c>
      <c r="D1" s="12" t="s">
        <v>54</v>
      </c>
      <c r="E1" s="12" t="s">
        <v>55</v>
      </c>
      <c r="F1" s="13" t="s">
        <v>56</v>
      </c>
    </row>
    <row r="2" spans="1:6">
      <c r="A2" s="8" t="s">
        <v>57</v>
      </c>
      <c r="B2" s="7" t="s">
        <v>58</v>
      </c>
      <c r="C2" s="7" t="s">
        <v>59</v>
      </c>
      <c r="D2" s="7" t="s">
        <v>60</v>
      </c>
      <c r="E2" s="7">
        <v>3</v>
      </c>
      <c r="F2" s="10">
        <v>1000</v>
      </c>
    </row>
    <row r="3" spans="1:6">
      <c r="A3" s="8" t="s">
        <v>57</v>
      </c>
      <c r="B3" s="7" t="s">
        <v>61</v>
      </c>
      <c r="C3" s="7" t="s">
        <v>62</v>
      </c>
      <c r="D3" s="7" t="s">
        <v>2</v>
      </c>
      <c r="E3" s="7">
        <v>4</v>
      </c>
      <c r="F3" s="10">
        <v>7800</v>
      </c>
    </row>
    <row r="4" spans="1:6">
      <c r="A4" s="8" t="s">
        <v>57</v>
      </c>
      <c r="B4" s="7" t="s">
        <v>63</v>
      </c>
      <c r="C4" s="7" t="s">
        <v>64</v>
      </c>
      <c r="D4" s="7" t="s">
        <v>65</v>
      </c>
      <c r="E4" s="7">
        <v>5</v>
      </c>
      <c r="F4" s="10">
        <v>3000</v>
      </c>
    </row>
    <row r="5" spans="1:6">
      <c r="A5" s="8" t="s">
        <v>57</v>
      </c>
      <c r="B5" s="7" t="s">
        <v>66</v>
      </c>
      <c r="C5" s="7" t="s">
        <v>59</v>
      </c>
      <c r="D5" s="7" t="s">
        <v>60</v>
      </c>
      <c r="E5" s="7">
        <v>4</v>
      </c>
      <c r="F5" s="10">
        <v>2300</v>
      </c>
    </row>
    <row r="6" spans="1:6">
      <c r="A6" s="8" t="s">
        <v>57</v>
      </c>
      <c r="B6" s="7" t="s">
        <v>67</v>
      </c>
      <c r="C6" s="7" t="s">
        <v>62</v>
      </c>
      <c r="D6" s="7" t="s">
        <v>60</v>
      </c>
      <c r="E6" s="7">
        <v>3</v>
      </c>
      <c r="F6" s="10">
        <v>7000</v>
      </c>
    </row>
    <row r="7" spans="1:6">
      <c r="A7" s="8" t="s">
        <v>57</v>
      </c>
      <c r="B7" s="7" t="s">
        <v>58</v>
      </c>
      <c r="C7" s="7" t="s">
        <v>64</v>
      </c>
      <c r="D7" s="7" t="s">
        <v>2</v>
      </c>
      <c r="E7" s="7">
        <v>3</v>
      </c>
      <c r="F7" s="10">
        <v>1200</v>
      </c>
    </row>
    <row r="8" spans="1:6">
      <c r="A8" s="8" t="s">
        <v>68</v>
      </c>
      <c r="B8" s="7" t="s">
        <v>61</v>
      </c>
      <c r="C8" s="7" t="s">
        <v>59</v>
      </c>
      <c r="D8" s="7" t="s">
        <v>65</v>
      </c>
      <c r="E8" s="7">
        <v>4</v>
      </c>
      <c r="F8" s="10">
        <v>2507</v>
      </c>
    </row>
    <row r="9" spans="1:6">
      <c r="A9" s="8" t="s">
        <v>69</v>
      </c>
      <c r="B9" s="7" t="s">
        <v>63</v>
      </c>
      <c r="C9" s="7" t="s">
        <v>62</v>
      </c>
      <c r="D9" s="7" t="s">
        <v>2</v>
      </c>
      <c r="E9" s="7">
        <v>5</v>
      </c>
      <c r="F9" s="10">
        <v>2618</v>
      </c>
    </row>
    <row r="10" spans="1:6">
      <c r="A10" s="8" t="s">
        <v>70</v>
      </c>
      <c r="B10" s="7" t="s">
        <v>66</v>
      </c>
      <c r="C10" s="7" t="s">
        <v>64</v>
      </c>
      <c r="D10" s="7" t="s">
        <v>2</v>
      </c>
      <c r="E10" s="7">
        <v>6</v>
      </c>
      <c r="F10" s="10">
        <v>2730</v>
      </c>
    </row>
    <row r="11" spans="1:6">
      <c r="A11" s="8" t="s">
        <v>71</v>
      </c>
      <c r="B11" s="7" t="s">
        <v>67</v>
      </c>
      <c r="C11" s="7" t="s">
        <v>59</v>
      </c>
      <c r="D11" s="7" t="s">
        <v>72</v>
      </c>
      <c r="E11" s="7">
        <v>7</v>
      </c>
      <c r="F11" s="10">
        <v>2841</v>
      </c>
    </row>
    <row r="12" spans="1:6">
      <c r="A12" s="8" t="s">
        <v>68</v>
      </c>
      <c r="B12" s="7" t="s">
        <v>58</v>
      </c>
      <c r="C12" s="7" t="s">
        <v>62</v>
      </c>
      <c r="D12" s="7" t="s">
        <v>2</v>
      </c>
      <c r="E12" s="7">
        <v>6</v>
      </c>
      <c r="F12" s="10">
        <v>4500</v>
      </c>
    </row>
    <row r="13" spans="1:6">
      <c r="A13" s="8" t="s">
        <v>73</v>
      </c>
      <c r="B13" s="7" t="s">
        <v>61</v>
      </c>
      <c r="C13" s="7" t="s">
        <v>64</v>
      </c>
      <c r="D13" s="7" t="s">
        <v>65</v>
      </c>
      <c r="E13" s="7">
        <v>7</v>
      </c>
      <c r="F13" s="10">
        <v>3064</v>
      </c>
    </row>
    <row r="14" spans="1:6">
      <c r="A14" s="8" t="s">
        <v>74</v>
      </c>
      <c r="B14" s="7" t="s">
        <v>63</v>
      </c>
      <c r="C14" s="7" t="s">
        <v>59</v>
      </c>
      <c r="D14" s="7" t="s">
        <v>60</v>
      </c>
      <c r="E14" s="7">
        <v>7</v>
      </c>
      <c r="F14" s="10">
        <v>3175</v>
      </c>
    </row>
    <row r="15" spans="1:6">
      <c r="A15" s="8" t="s">
        <v>73</v>
      </c>
      <c r="B15" s="7" t="s">
        <v>66</v>
      </c>
      <c r="C15" s="7" t="s">
        <v>62</v>
      </c>
      <c r="D15" s="7" t="s">
        <v>2</v>
      </c>
      <c r="E15" s="7">
        <v>7</v>
      </c>
      <c r="F15" s="10">
        <v>3287</v>
      </c>
    </row>
    <row r="16" spans="1:6">
      <c r="A16" s="8" t="s">
        <v>68</v>
      </c>
      <c r="B16" s="7" t="s">
        <v>67</v>
      </c>
      <c r="C16" s="7" t="s">
        <v>64</v>
      </c>
      <c r="D16" s="7" t="s">
        <v>65</v>
      </c>
      <c r="E16" s="7">
        <v>8</v>
      </c>
      <c r="F16" s="10">
        <v>3398</v>
      </c>
    </row>
    <row r="17" spans="1:6">
      <c r="A17" s="8" t="s">
        <v>68</v>
      </c>
      <c r="B17" s="7" t="s">
        <v>58</v>
      </c>
      <c r="C17" s="7" t="s">
        <v>59</v>
      </c>
      <c r="D17" s="7" t="s">
        <v>60</v>
      </c>
      <c r="E17" s="7">
        <v>8</v>
      </c>
      <c r="F17" s="10">
        <v>3510</v>
      </c>
    </row>
    <row r="18" spans="1:6">
      <c r="A18" s="8" t="s">
        <v>74</v>
      </c>
      <c r="B18" s="7" t="s">
        <v>61</v>
      </c>
      <c r="C18" s="7" t="s">
        <v>62</v>
      </c>
      <c r="D18" s="7" t="s">
        <v>72</v>
      </c>
      <c r="E18" s="7">
        <v>8</v>
      </c>
      <c r="F18" s="10">
        <v>3621</v>
      </c>
    </row>
    <row r="19" spans="1:6">
      <c r="A19" s="8" t="s">
        <v>73</v>
      </c>
      <c r="B19" s="7" t="s">
        <v>63</v>
      </c>
      <c r="C19" s="7" t="s">
        <v>64</v>
      </c>
      <c r="D19" s="7" t="s">
        <v>2</v>
      </c>
      <c r="E19" s="7">
        <v>8</v>
      </c>
      <c r="F19" s="10">
        <v>3732</v>
      </c>
    </row>
    <row r="20" spans="1:6">
      <c r="A20" s="8" t="s">
        <v>69</v>
      </c>
      <c r="B20" s="7" t="s">
        <v>66</v>
      </c>
      <c r="C20" s="7" t="s">
        <v>59</v>
      </c>
      <c r="D20" s="7" t="s">
        <v>65</v>
      </c>
      <c r="E20" s="7">
        <v>9</v>
      </c>
      <c r="F20" s="10">
        <v>3844</v>
      </c>
    </row>
    <row r="21" spans="1:6">
      <c r="A21" s="8" t="s">
        <v>68</v>
      </c>
      <c r="B21" s="7" t="s">
        <v>67</v>
      </c>
      <c r="C21" s="7" t="s">
        <v>62</v>
      </c>
      <c r="D21" s="7" t="s">
        <v>60</v>
      </c>
      <c r="E21" s="7">
        <v>9</v>
      </c>
      <c r="F21" s="10">
        <v>3955</v>
      </c>
    </row>
    <row r="22" spans="1:6">
      <c r="A22" s="8" t="s">
        <v>71</v>
      </c>
      <c r="B22" s="7" t="s">
        <v>58</v>
      </c>
      <c r="C22" s="7" t="s">
        <v>64</v>
      </c>
      <c r="D22" s="7" t="s">
        <v>2</v>
      </c>
      <c r="E22" s="7">
        <v>9</v>
      </c>
      <c r="F22" s="10">
        <v>4067</v>
      </c>
    </row>
    <row r="23" spans="1:6">
      <c r="A23" s="8" t="s">
        <v>75</v>
      </c>
      <c r="B23" s="7" t="s">
        <v>61</v>
      </c>
      <c r="C23" s="7" t="s">
        <v>59</v>
      </c>
      <c r="D23" s="7" t="s">
        <v>65</v>
      </c>
      <c r="E23" s="7">
        <v>10</v>
      </c>
      <c r="F23" s="10">
        <v>4178</v>
      </c>
    </row>
    <row r="24" spans="1:6">
      <c r="A24" s="8" t="s">
        <v>69</v>
      </c>
      <c r="B24" s="7" t="s">
        <v>63</v>
      </c>
      <c r="C24" s="7" t="s">
        <v>62</v>
      </c>
      <c r="D24" s="7" t="s">
        <v>60</v>
      </c>
      <c r="E24" s="7">
        <v>10</v>
      </c>
      <c r="F24" s="10">
        <v>4290</v>
      </c>
    </row>
    <row r="25" spans="1:6">
      <c r="A25" s="8" t="s">
        <v>71</v>
      </c>
      <c r="B25" s="7" t="s">
        <v>66</v>
      </c>
      <c r="C25" s="7" t="s">
        <v>64</v>
      </c>
      <c r="D25" s="7" t="s">
        <v>72</v>
      </c>
      <c r="E25" s="7">
        <v>10</v>
      </c>
      <c r="F25" s="10">
        <v>4401</v>
      </c>
    </row>
    <row r="26" spans="1:6">
      <c r="A26" s="8" t="s">
        <v>68</v>
      </c>
      <c r="B26" s="7" t="s">
        <v>67</v>
      </c>
      <c r="C26" s="7" t="s">
        <v>59</v>
      </c>
      <c r="D26" s="7" t="s">
        <v>2</v>
      </c>
      <c r="E26" s="7">
        <v>11</v>
      </c>
      <c r="F26" s="10">
        <v>4512</v>
      </c>
    </row>
    <row r="27" spans="1:6">
      <c r="A27" s="8" t="s">
        <v>68</v>
      </c>
      <c r="B27" s="7" t="s">
        <v>58</v>
      </c>
      <c r="C27" s="7" t="s">
        <v>62</v>
      </c>
      <c r="D27" s="7" t="s">
        <v>65</v>
      </c>
      <c r="E27" s="7">
        <v>11</v>
      </c>
      <c r="F27" s="10">
        <v>4624</v>
      </c>
    </row>
    <row r="28" spans="1:6">
      <c r="A28" s="8" t="s">
        <v>68</v>
      </c>
      <c r="B28" s="7" t="s">
        <v>61</v>
      </c>
      <c r="C28" s="7" t="s">
        <v>64</v>
      </c>
      <c r="D28" s="7" t="s">
        <v>60</v>
      </c>
      <c r="E28" s="7">
        <v>11</v>
      </c>
      <c r="F28" s="10">
        <v>4735</v>
      </c>
    </row>
    <row r="29" spans="1:6">
      <c r="A29" s="8" t="s">
        <v>73</v>
      </c>
      <c r="B29" s="7" t="s">
        <v>63</v>
      </c>
      <c r="C29" s="7" t="s">
        <v>59</v>
      </c>
      <c r="D29" s="7" t="s">
        <v>2</v>
      </c>
      <c r="E29" s="7">
        <v>12</v>
      </c>
      <c r="F29" s="10">
        <v>4847</v>
      </c>
    </row>
    <row r="30" spans="1:6">
      <c r="A30" s="8" t="s">
        <v>75</v>
      </c>
      <c r="B30" s="7" t="s">
        <v>66</v>
      </c>
      <c r="C30" s="7" t="s">
        <v>62</v>
      </c>
      <c r="D30" s="7" t="s">
        <v>65</v>
      </c>
      <c r="E30" s="7">
        <v>12</v>
      </c>
      <c r="F30" s="10">
        <v>8888</v>
      </c>
    </row>
    <row r="31" spans="1:6">
      <c r="A31" s="9">
        <v>43801</v>
      </c>
      <c r="B31" s="7" t="s">
        <v>67</v>
      </c>
      <c r="C31" s="7" t="s">
        <v>64</v>
      </c>
      <c r="D31" s="7" t="s">
        <v>60</v>
      </c>
      <c r="E31" s="7">
        <v>12</v>
      </c>
      <c r="F31" s="10">
        <v>5070</v>
      </c>
    </row>
    <row r="32" spans="1:6">
      <c r="A32" s="8" t="s">
        <v>76</v>
      </c>
      <c r="B32" s="7" t="s">
        <v>58</v>
      </c>
      <c r="C32" s="7" t="s">
        <v>59</v>
      </c>
      <c r="D32" s="7" t="s">
        <v>72</v>
      </c>
      <c r="E32" s="7">
        <v>13</v>
      </c>
      <c r="F32" s="10">
        <v>5181</v>
      </c>
    </row>
    <row r="33" spans="1:6">
      <c r="A33" s="8" t="s">
        <v>77</v>
      </c>
      <c r="B33" s="7" t="s">
        <v>61</v>
      </c>
      <c r="C33" s="7" t="s">
        <v>62</v>
      </c>
      <c r="D33" s="7" t="s">
        <v>2</v>
      </c>
      <c r="E33" s="7">
        <v>13</v>
      </c>
      <c r="F33" s="10">
        <v>5292</v>
      </c>
    </row>
    <row r="34" spans="1:6">
      <c r="A34" s="8" t="s">
        <v>78</v>
      </c>
      <c r="B34" s="7" t="s">
        <v>63</v>
      </c>
      <c r="C34" s="7" t="s">
        <v>64</v>
      </c>
      <c r="D34" s="7" t="s">
        <v>65</v>
      </c>
      <c r="E34" s="7">
        <v>13</v>
      </c>
      <c r="F34" s="10">
        <v>5404</v>
      </c>
    </row>
    <row r="35" spans="1:6">
      <c r="A35" s="8" t="s">
        <v>79</v>
      </c>
      <c r="B35" s="7" t="s">
        <v>66</v>
      </c>
      <c r="C35" s="7" t="s">
        <v>59</v>
      </c>
      <c r="D35" s="7" t="s">
        <v>60</v>
      </c>
      <c r="E35" s="7">
        <v>14</v>
      </c>
      <c r="F35" s="10">
        <v>5515</v>
      </c>
    </row>
    <row r="36" spans="1:6">
      <c r="A36" s="8" t="s">
        <v>80</v>
      </c>
      <c r="B36" s="7" t="s">
        <v>58</v>
      </c>
      <c r="C36" s="7" t="s">
        <v>59</v>
      </c>
      <c r="D36" s="7" t="s">
        <v>60</v>
      </c>
      <c r="E36" s="7">
        <v>3</v>
      </c>
      <c r="F36" s="10">
        <v>1000</v>
      </c>
    </row>
    <row r="37" spans="1:6">
      <c r="A37" s="8" t="s">
        <v>81</v>
      </c>
      <c r="B37" s="7" t="s">
        <v>61</v>
      </c>
      <c r="C37" s="7" t="s">
        <v>62</v>
      </c>
      <c r="D37" s="7" t="s">
        <v>2</v>
      </c>
      <c r="E37" s="7">
        <v>4</v>
      </c>
      <c r="F37" s="10">
        <v>7800</v>
      </c>
    </row>
    <row r="38" spans="1:6">
      <c r="A38" s="8" t="s">
        <v>82</v>
      </c>
      <c r="B38" s="7" t="s">
        <v>63</v>
      </c>
      <c r="C38" s="7" t="s">
        <v>64</v>
      </c>
      <c r="D38" s="7" t="s">
        <v>65</v>
      </c>
      <c r="E38" s="7">
        <v>5</v>
      </c>
      <c r="F38" s="10">
        <v>3000</v>
      </c>
    </row>
    <row r="39" spans="1:6">
      <c r="A39" s="8" t="s">
        <v>83</v>
      </c>
      <c r="B39" s="7" t="s">
        <v>66</v>
      </c>
      <c r="C39" s="7" t="s">
        <v>59</v>
      </c>
      <c r="D39" s="7" t="s">
        <v>60</v>
      </c>
      <c r="E39" s="7">
        <v>4</v>
      </c>
      <c r="F39" s="10">
        <v>2300</v>
      </c>
    </row>
    <row r="40" spans="1:6">
      <c r="A40" s="8" t="s">
        <v>84</v>
      </c>
      <c r="B40" s="7" t="s">
        <v>67</v>
      </c>
      <c r="C40" s="7" t="s">
        <v>62</v>
      </c>
      <c r="D40" s="7" t="s">
        <v>60</v>
      </c>
      <c r="E40" s="7">
        <v>3</v>
      </c>
      <c r="F40" s="10">
        <v>7000</v>
      </c>
    </row>
    <row r="41" spans="1:6">
      <c r="A41" s="8" t="s">
        <v>85</v>
      </c>
      <c r="B41" s="7" t="s">
        <v>58</v>
      </c>
      <c r="C41" s="7" t="s">
        <v>64</v>
      </c>
      <c r="D41" s="7" t="s">
        <v>2</v>
      </c>
      <c r="E41" s="7">
        <v>3</v>
      </c>
      <c r="F41" s="10">
        <v>1200</v>
      </c>
    </row>
    <row r="42" spans="1:6">
      <c r="A42" s="8" t="s">
        <v>86</v>
      </c>
      <c r="B42" s="7" t="s">
        <v>61</v>
      </c>
      <c r="C42" s="7" t="s">
        <v>59</v>
      </c>
      <c r="D42" s="7" t="s">
        <v>65</v>
      </c>
      <c r="E42" s="7">
        <v>4</v>
      </c>
      <c r="F42" s="10">
        <v>2507</v>
      </c>
    </row>
    <row r="43" spans="1:6">
      <c r="A43" s="8" t="s">
        <v>87</v>
      </c>
      <c r="B43" s="7" t="s">
        <v>63</v>
      </c>
      <c r="C43" s="7" t="s">
        <v>62</v>
      </c>
      <c r="D43" s="7" t="s">
        <v>2</v>
      </c>
      <c r="E43" s="7">
        <v>5</v>
      </c>
      <c r="F43" s="10">
        <v>2618</v>
      </c>
    </row>
    <row r="44" spans="1:6">
      <c r="A44" s="8" t="s">
        <v>88</v>
      </c>
      <c r="B44" s="7" t="s">
        <v>66</v>
      </c>
      <c r="C44" s="7" t="s">
        <v>64</v>
      </c>
      <c r="D44" s="7" t="s">
        <v>2</v>
      </c>
      <c r="E44" s="7">
        <v>6</v>
      </c>
      <c r="F44" s="10">
        <v>2730</v>
      </c>
    </row>
    <row r="45" spans="1:6">
      <c r="A45" s="8" t="s">
        <v>89</v>
      </c>
      <c r="B45" s="7" t="s">
        <v>67</v>
      </c>
      <c r="C45" s="7" t="s">
        <v>59</v>
      </c>
      <c r="D45" s="7" t="s">
        <v>72</v>
      </c>
      <c r="E45" s="7">
        <v>7</v>
      </c>
      <c r="F45" s="10">
        <v>2841</v>
      </c>
    </row>
    <row r="46" spans="1:6">
      <c r="A46" s="8" t="s">
        <v>90</v>
      </c>
      <c r="B46" s="7" t="s">
        <v>58</v>
      </c>
      <c r="C46" s="7" t="s">
        <v>62</v>
      </c>
      <c r="D46" s="7" t="s">
        <v>2</v>
      </c>
      <c r="E46" s="7">
        <v>6</v>
      </c>
      <c r="F46" s="10">
        <v>4500</v>
      </c>
    </row>
    <row r="47" spans="1:6">
      <c r="A47" s="8" t="s">
        <v>91</v>
      </c>
      <c r="B47" s="7" t="s">
        <v>61</v>
      </c>
      <c r="C47" s="7" t="s">
        <v>64</v>
      </c>
      <c r="D47" s="7" t="s">
        <v>65</v>
      </c>
      <c r="E47" s="7">
        <v>7</v>
      </c>
      <c r="F47" s="10">
        <v>3064</v>
      </c>
    </row>
    <row r="48" spans="1:6">
      <c r="A48" s="9">
        <v>43468</v>
      </c>
      <c r="B48" s="7" t="s">
        <v>63</v>
      </c>
      <c r="C48" s="7" t="s">
        <v>59</v>
      </c>
      <c r="D48" s="7" t="s">
        <v>60</v>
      </c>
      <c r="E48" s="7">
        <v>7</v>
      </c>
      <c r="F48" s="10">
        <v>3175</v>
      </c>
    </row>
    <row r="49" spans="1:6">
      <c r="A49" s="9">
        <v>43499</v>
      </c>
      <c r="B49" s="7" t="s">
        <v>66</v>
      </c>
      <c r="C49" s="7" t="s">
        <v>62</v>
      </c>
      <c r="D49" s="7" t="s">
        <v>2</v>
      </c>
      <c r="E49" s="7">
        <v>7</v>
      </c>
      <c r="F49" s="10">
        <v>3287</v>
      </c>
    </row>
    <row r="50" spans="1:6">
      <c r="A50" s="9">
        <v>43527</v>
      </c>
      <c r="B50" s="7" t="s">
        <v>67</v>
      </c>
      <c r="C50" s="7" t="s">
        <v>64</v>
      </c>
      <c r="D50" s="7" t="s">
        <v>65</v>
      </c>
      <c r="E50" s="7">
        <v>8</v>
      </c>
      <c r="F50" s="10">
        <v>3398</v>
      </c>
    </row>
    <row r="51" spans="1:6">
      <c r="A51" s="9">
        <v>43558</v>
      </c>
      <c r="B51" s="7" t="s">
        <v>58</v>
      </c>
      <c r="C51" s="7" t="s">
        <v>59</v>
      </c>
      <c r="D51" s="7" t="s">
        <v>60</v>
      </c>
      <c r="E51" s="7">
        <v>8</v>
      </c>
      <c r="F51" s="10">
        <v>3510</v>
      </c>
    </row>
    <row r="52" spans="1:6">
      <c r="A52" s="9">
        <v>43588</v>
      </c>
      <c r="B52" s="7" t="s">
        <v>61</v>
      </c>
      <c r="C52" s="7" t="s">
        <v>62</v>
      </c>
      <c r="D52" s="7" t="s">
        <v>72</v>
      </c>
      <c r="E52" s="7">
        <v>8</v>
      </c>
      <c r="F52" s="10">
        <v>3621</v>
      </c>
    </row>
    <row r="53" spans="1:6">
      <c r="A53" s="9">
        <v>43619</v>
      </c>
      <c r="B53" s="7" t="s">
        <v>63</v>
      </c>
      <c r="C53" s="7" t="s">
        <v>64</v>
      </c>
      <c r="D53" s="7" t="s">
        <v>2</v>
      </c>
      <c r="E53" s="7">
        <v>8</v>
      </c>
      <c r="F53" s="10">
        <v>3732</v>
      </c>
    </row>
    <row r="54" spans="1:6">
      <c r="A54" s="9">
        <v>43649</v>
      </c>
      <c r="B54" s="7" t="s">
        <v>66</v>
      </c>
      <c r="C54" s="7" t="s">
        <v>59</v>
      </c>
      <c r="D54" s="7" t="s">
        <v>65</v>
      </c>
      <c r="E54" s="7">
        <v>9</v>
      </c>
      <c r="F54" s="10">
        <v>3844</v>
      </c>
    </row>
    <row r="55" spans="1:6">
      <c r="A55" s="9">
        <v>43680</v>
      </c>
      <c r="B55" s="7" t="s">
        <v>67</v>
      </c>
      <c r="C55" s="7" t="s">
        <v>62</v>
      </c>
      <c r="D55" s="7" t="s">
        <v>60</v>
      </c>
      <c r="E55" s="7">
        <v>9</v>
      </c>
      <c r="F55" s="10">
        <v>3955</v>
      </c>
    </row>
    <row r="56" spans="1:6">
      <c r="A56" s="9">
        <v>43711</v>
      </c>
      <c r="B56" s="7" t="s">
        <v>58</v>
      </c>
      <c r="C56" s="7" t="s">
        <v>64</v>
      </c>
      <c r="D56" s="7" t="s">
        <v>2</v>
      </c>
      <c r="E56" s="7">
        <v>9</v>
      </c>
      <c r="F56" s="10">
        <v>4067</v>
      </c>
    </row>
    <row r="57" spans="1:6">
      <c r="A57" s="9">
        <v>43741</v>
      </c>
      <c r="B57" s="7" t="s">
        <v>61</v>
      </c>
      <c r="C57" s="7" t="s">
        <v>59</v>
      </c>
      <c r="D57" s="7" t="s">
        <v>65</v>
      </c>
      <c r="E57" s="7">
        <v>10</v>
      </c>
      <c r="F57" s="10">
        <v>4178</v>
      </c>
    </row>
    <row r="58" spans="1:6">
      <c r="A58" s="9">
        <v>43772</v>
      </c>
      <c r="B58" s="7" t="s">
        <v>63</v>
      </c>
      <c r="C58" s="7" t="s">
        <v>62</v>
      </c>
      <c r="D58" s="7" t="s">
        <v>60</v>
      </c>
      <c r="E58" s="7">
        <v>10</v>
      </c>
      <c r="F58" s="10">
        <v>4290</v>
      </c>
    </row>
    <row r="59" spans="1:6">
      <c r="A59" s="9">
        <v>43802</v>
      </c>
      <c r="B59" s="7" t="s">
        <v>66</v>
      </c>
      <c r="C59" s="7" t="s">
        <v>64</v>
      </c>
      <c r="D59" s="7" t="s">
        <v>72</v>
      </c>
      <c r="E59" s="7">
        <v>10</v>
      </c>
      <c r="F59" s="10">
        <v>4401</v>
      </c>
    </row>
    <row r="60" spans="1:6">
      <c r="A60" s="8" t="s">
        <v>92</v>
      </c>
      <c r="B60" s="7" t="s">
        <v>67</v>
      </c>
      <c r="C60" s="7" t="s">
        <v>59</v>
      </c>
      <c r="D60" s="7" t="s">
        <v>2</v>
      </c>
      <c r="E60" s="7">
        <v>11</v>
      </c>
      <c r="F60" s="10">
        <v>4512</v>
      </c>
    </row>
    <row r="61" spans="1:6">
      <c r="A61" s="8" t="s">
        <v>93</v>
      </c>
      <c r="B61" s="7" t="s">
        <v>58</v>
      </c>
      <c r="C61" s="7" t="s">
        <v>62</v>
      </c>
      <c r="D61" s="7" t="s">
        <v>65</v>
      </c>
      <c r="E61" s="7">
        <v>11</v>
      </c>
      <c r="F61" s="10">
        <v>4624</v>
      </c>
    </row>
    <row r="62" spans="1:6">
      <c r="A62" s="8" t="s">
        <v>94</v>
      </c>
      <c r="B62" s="7" t="s">
        <v>61</v>
      </c>
      <c r="C62" s="7" t="s">
        <v>64</v>
      </c>
      <c r="D62" s="7" t="s">
        <v>60</v>
      </c>
      <c r="E62" s="7">
        <v>11</v>
      </c>
      <c r="F62" s="10">
        <v>4735</v>
      </c>
    </row>
    <row r="63" spans="1:6">
      <c r="A63" s="8" t="s">
        <v>95</v>
      </c>
      <c r="B63" s="7" t="s">
        <v>63</v>
      </c>
      <c r="C63" s="7" t="s">
        <v>59</v>
      </c>
      <c r="D63" s="7" t="s">
        <v>2</v>
      </c>
      <c r="E63" s="7">
        <v>12</v>
      </c>
      <c r="F63" s="10">
        <v>4847</v>
      </c>
    </row>
    <row r="64" spans="1:6">
      <c r="A64" s="8" t="s">
        <v>96</v>
      </c>
      <c r="B64" s="7" t="s">
        <v>66</v>
      </c>
      <c r="C64" s="7" t="s">
        <v>62</v>
      </c>
      <c r="D64" s="7" t="s">
        <v>65</v>
      </c>
      <c r="E64" s="7">
        <v>12</v>
      </c>
      <c r="F64" s="10">
        <v>8888</v>
      </c>
    </row>
    <row r="65" spans="1:6">
      <c r="A65" s="8" t="s">
        <v>97</v>
      </c>
      <c r="B65" s="7" t="s">
        <v>67</v>
      </c>
      <c r="C65" s="7" t="s">
        <v>64</v>
      </c>
      <c r="D65" s="7" t="s">
        <v>60</v>
      </c>
      <c r="E65" s="7">
        <v>12</v>
      </c>
      <c r="F65" s="10">
        <v>5070</v>
      </c>
    </row>
    <row r="66" spans="1:6">
      <c r="A66" s="8" t="s">
        <v>98</v>
      </c>
      <c r="B66" s="7" t="s">
        <v>58</v>
      </c>
      <c r="C66" s="7" t="s">
        <v>59</v>
      </c>
      <c r="D66" s="7" t="s">
        <v>72</v>
      </c>
      <c r="E66" s="7">
        <v>13</v>
      </c>
      <c r="F66" s="10">
        <v>5181</v>
      </c>
    </row>
    <row r="67" spans="1:6">
      <c r="A67" s="8" t="s">
        <v>99</v>
      </c>
      <c r="B67" s="7" t="s">
        <v>61</v>
      </c>
      <c r="C67" s="7" t="s">
        <v>62</v>
      </c>
      <c r="D67" s="7" t="s">
        <v>2</v>
      </c>
      <c r="E67" s="7">
        <v>13</v>
      </c>
      <c r="F67" s="10">
        <v>5292</v>
      </c>
    </row>
    <row r="68" spans="1:6">
      <c r="A68" s="8" t="s">
        <v>100</v>
      </c>
      <c r="B68" s="7" t="s">
        <v>63</v>
      </c>
      <c r="C68" s="7" t="s">
        <v>64</v>
      </c>
      <c r="D68" s="7" t="s">
        <v>65</v>
      </c>
      <c r="E68" s="7">
        <v>13</v>
      </c>
      <c r="F68" s="10">
        <v>5404</v>
      </c>
    </row>
    <row r="69" spans="1:6">
      <c r="A69" s="8" t="s">
        <v>101</v>
      </c>
      <c r="B69" s="7" t="s">
        <v>66</v>
      </c>
      <c r="C69" s="7" t="s">
        <v>59</v>
      </c>
      <c r="D69" s="7" t="s">
        <v>60</v>
      </c>
      <c r="E69" s="7">
        <v>14</v>
      </c>
      <c r="F69" s="10">
        <v>5515</v>
      </c>
    </row>
    <row r="70" spans="1:6">
      <c r="A70" s="8" t="s">
        <v>102</v>
      </c>
      <c r="B70" s="7" t="s">
        <v>58</v>
      </c>
      <c r="C70" s="7" t="s">
        <v>59</v>
      </c>
      <c r="D70" s="7" t="s">
        <v>60</v>
      </c>
      <c r="E70" s="7">
        <v>11</v>
      </c>
      <c r="F70" s="10">
        <v>4811</v>
      </c>
    </row>
    <row r="71" spans="1:6">
      <c r="A71" s="8" t="s">
        <v>103</v>
      </c>
      <c r="B71" s="7" t="s">
        <v>61</v>
      </c>
      <c r="C71" s="7" t="s">
        <v>62</v>
      </c>
      <c r="D71" s="7" t="s">
        <v>2</v>
      </c>
      <c r="E71" s="7">
        <v>11</v>
      </c>
      <c r="F71" s="10">
        <v>4831</v>
      </c>
    </row>
    <row r="72" spans="1:6">
      <c r="A72" s="8" t="s">
        <v>104</v>
      </c>
      <c r="B72" s="7" t="s">
        <v>63</v>
      </c>
      <c r="C72" s="7" t="s">
        <v>64</v>
      </c>
      <c r="D72" s="7" t="s">
        <v>65</v>
      </c>
      <c r="E72" s="7">
        <v>11</v>
      </c>
      <c r="F72" s="10">
        <v>4851</v>
      </c>
    </row>
    <row r="73" spans="1:6">
      <c r="A73" s="8" t="s">
        <v>105</v>
      </c>
      <c r="B73" s="7" t="s">
        <v>66</v>
      </c>
      <c r="C73" s="7" t="s">
        <v>59</v>
      </c>
      <c r="D73" s="7" t="s">
        <v>60</v>
      </c>
      <c r="E73" s="7">
        <v>11</v>
      </c>
      <c r="F73" s="10">
        <v>4871</v>
      </c>
    </row>
    <row r="74" spans="1:6">
      <c r="A74" s="8" t="s">
        <v>106</v>
      </c>
      <c r="B74" s="7" t="s">
        <v>67</v>
      </c>
      <c r="C74" s="7" t="s">
        <v>62</v>
      </c>
      <c r="D74" s="7" t="s">
        <v>60</v>
      </c>
      <c r="E74" s="7">
        <v>11</v>
      </c>
      <c r="F74" s="10">
        <v>4891</v>
      </c>
    </row>
    <row r="75" spans="1:6">
      <c r="A75" s="8" t="s">
        <v>107</v>
      </c>
      <c r="B75" s="7" t="s">
        <v>58</v>
      </c>
      <c r="C75" s="7" t="s">
        <v>64</v>
      </c>
      <c r="D75" s="7" t="s">
        <v>2</v>
      </c>
      <c r="E75" s="7">
        <v>12</v>
      </c>
      <c r="F75" s="10">
        <v>4911</v>
      </c>
    </row>
    <row r="76" spans="1:6">
      <c r="A76" s="8" t="s">
        <v>108</v>
      </c>
      <c r="B76" s="7" t="s">
        <v>61</v>
      </c>
      <c r="C76" s="7" t="s">
        <v>59</v>
      </c>
      <c r="D76" s="7" t="s">
        <v>65</v>
      </c>
      <c r="E76" s="7">
        <v>12</v>
      </c>
      <c r="F76" s="10">
        <v>4931</v>
      </c>
    </row>
    <row r="77" spans="1:6">
      <c r="A77" s="8" t="s">
        <v>109</v>
      </c>
      <c r="B77" s="7" t="s">
        <v>63</v>
      </c>
      <c r="C77" s="7" t="s">
        <v>62</v>
      </c>
      <c r="D77" s="7" t="s">
        <v>2</v>
      </c>
      <c r="E77" s="7">
        <v>12</v>
      </c>
      <c r="F77" s="10">
        <v>4951</v>
      </c>
    </row>
    <row r="78" spans="1:6">
      <c r="A78" s="8" t="s">
        <v>110</v>
      </c>
      <c r="B78" s="7" t="s">
        <v>66</v>
      </c>
      <c r="C78" s="7" t="s">
        <v>64</v>
      </c>
      <c r="D78" s="7" t="s">
        <v>2</v>
      </c>
      <c r="E78" s="7">
        <v>12</v>
      </c>
      <c r="F78" s="10">
        <v>4971</v>
      </c>
    </row>
    <row r="79" spans="1:6">
      <c r="A79" s="9">
        <v>43469</v>
      </c>
      <c r="B79" s="7" t="s">
        <v>67</v>
      </c>
      <c r="C79" s="7" t="s">
        <v>59</v>
      </c>
      <c r="D79" s="7" t="s">
        <v>72</v>
      </c>
      <c r="E79" s="7">
        <v>12</v>
      </c>
      <c r="F79" s="10">
        <v>4991</v>
      </c>
    </row>
    <row r="80" spans="1:6">
      <c r="A80" s="9">
        <v>43500</v>
      </c>
      <c r="B80" s="7" t="s">
        <v>58</v>
      </c>
      <c r="C80" s="7" t="s">
        <v>62</v>
      </c>
      <c r="D80" s="7" t="s">
        <v>2</v>
      </c>
      <c r="E80" s="7">
        <v>12</v>
      </c>
      <c r="F80" s="10">
        <v>5012</v>
      </c>
    </row>
    <row r="81" spans="1:6">
      <c r="A81" s="9">
        <v>43528</v>
      </c>
      <c r="B81" s="7" t="s">
        <v>61</v>
      </c>
      <c r="C81" s="7" t="s">
        <v>64</v>
      </c>
      <c r="D81" s="7" t="s">
        <v>65</v>
      </c>
      <c r="E81" s="7">
        <v>12</v>
      </c>
      <c r="F81" s="10">
        <v>5032</v>
      </c>
    </row>
    <row r="82" spans="1:6">
      <c r="A82" s="9">
        <v>43559</v>
      </c>
      <c r="B82" s="7" t="s">
        <v>63</v>
      </c>
      <c r="C82" s="7" t="s">
        <v>59</v>
      </c>
      <c r="D82" s="7" t="s">
        <v>60</v>
      </c>
      <c r="E82" s="7">
        <v>12</v>
      </c>
      <c r="F82" s="10">
        <v>5052</v>
      </c>
    </row>
    <row r="83" spans="1:6">
      <c r="A83" s="9">
        <v>43589</v>
      </c>
      <c r="B83" s="7" t="s">
        <v>66</v>
      </c>
      <c r="C83" s="7" t="s">
        <v>62</v>
      </c>
      <c r="D83" s="7" t="s">
        <v>2</v>
      </c>
      <c r="E83" s="7">
        <v>12</v>
      </c>
      <c r="F83" s="10">
        <v>5072</v>
      </c>
    </row>
    <row r="84" spans="1:6">
      <c r="A84" s="9">
        <v>43620</v>
      </c>
      <c r="B84" s="7" t="s">
        <v>67</v>
      </c>
      <c r="C84" s="7" t="s">
        <v>64</v>
      </c>
      <c r="D84" s="7" t="s">
        <v>65</v>
      </c>
      <c r="E84" s="7">
        <v>12</v>
      </c>
      <c r="F84" s="10">
        <v>5092</v>
      </c>
    </row>
    <row r="85" spans="1:6">
      <c r="A85" s="9">
        <v>43650</v>
      </c>
      <c r="B85" s="7" t="s">
        <v>58</v>
      </c>
      <c r="C85" s="7" t="s">
        <v>59</v>
      </c>
      <c r="D85" s="7" t="s">
        <v>60</v>
      </c>
      <c r="E85" s="7">
        <v>12</v>
      </c>
      <c r="F85" s="10">
        <v>5112</v>
      </c>
    </row>
    <row r="86" spans="1:6">
      <c r="A86" s="9">
        <v>43681</v>
      </c>
      <c r="B86" s="7" t="s">
        <v>61</v>
      </c>
      <c r="C86" s="7" t="s">
        <v>62</v>
      </c>
      <c r="D86" s="7" t="s">
        <v>72</v>
      </c>
      <c r="E86" s="7">
        <v>12</v>
      </c>
      <c r="F86" s="10">
        <v>5132</v>
      </c>
    </row>
    <row r="87" spans="1:6">
      <c r="A87" s="9">
        <v>43712</v>
      </c>
      <c r="B87" s="7" t="s">
        <v>63</v>
      </c>
      <c r="C87" s="7" t="s">
        <v>64</v>
      </c>
      <c r="D87" s="7" t="s">
        <v>2</v>
      </c>
      <c r="E87" s="7">
        <v>13</v>
      </c>
      <c r="F87" s="10">
        <v>5152</v>
      </c>
    </row>
    <row r="88" spans="1:6">
      <c r="A88" s="9">
        <v>43742</v>
      </c>
      <c r="B88" s="7" t="s">
        <v>66</v>
      </c>
      <c r="C88" s="7" t="s">
        <v>59</v>
      </c>
      <c r="D88" s="7" t="s">
        <v>65</v>
      </c>
      <c r="E88" s="7">
        <v>13</v>
      </c>
      <c r="F88" s="10">
        <v>5172</v>
      </c>
    </row>
    <row r="89" spans="1:6">
      <c r="A89" s="9">
        <v>43773</v>
      </c>
      <c r="B89" s="7" t="s">
        <v>67</v>
      </c>
      <c r="C89" s="7" t="s">
        <v>62</v>
      </c>
      <c r="D89" s="7" t="s">
        <v>60</v>
      </c>
      <c r="E89" s="7">
        <v>13</v>
      </c>
      <c r="F89" s="10">
        <v>5192</v>
      </c>
    </row>
    <row r="90" spans="1:6">
      <c r="A90" s="9">
        <v>43803</v>
      </c>
      <c r="B90" s="7" t="s">
        <v>58</v>
      </c>
      <c r="C90" s="7" t="s">
        <v>64</v>
      </c>
      <c r="D90" s="7" t="s">
        <v>2</v>
      </c>
      <c r="E90" s="7">
        <v>13</v>
      </c>
      <c r="F90" s="10">
        <v>5212</v>
      </c>
    </row>
    <row r="91" spans="1:6">
      <c r="A91" s="8" t="s">
        <v>111</v>
      </c>
      <c r="B91" s="7" t="s">
        <v>61</v>
      </c>
      <c r="C91" s="7" t="s">
        <v>59</v>
      </c>
      <c r="D91" s="7" t="s">
        <v>65</v>
      </c>
      <c r="E91" s="7">
        <v>13</v>
      </c>
      <c r="F91" s="10">
        <v>5232</v>
      </c>
    </row>
    <row r="92" spans="1:6">
      <c r="A92" s="8" t="s">
        <v>112</v>
      </c>
      <c r="B92" s="7" t="s">
        <v>63</v>
      </c>
      <c r="C92" s="7" t="s">
        <v>62</v>
      </c>
      <c r="D92" s="7" t="s">
        <v>60</v>
      </c>
      <c r="E92" s="7">
        <v>13</v>
      </c>
      <c r="F92" s="10">
        <v>5252</v>
      </c>
    </row>
    <row r="93" spans="1:6">
      <c r="A93" s="8" t="s">
        <v>113</v>
      </c>
      <c r="B93" s="7" t="s">
        <v>66</v>
      </c>
      <c r="C93" s="7" t="s">
        <v>64</v>
      </c>
      <c r="D93" s="7" t="s">
        <v>72</v>
      </c>
      <c r="E93" s="7">
        <v>13</v>
      </c>
      <c r="F93" s="10">
        <v>5272</v>
      </c>
    </row>
    <row r="94" spans="1:6">
      <c r="A94" s="8" t="s">
        <v>114</v>
      </c>
      <c r="B94" s="7" t="s">
        <v>67</v>
      </c>
      <c r="C94" s="7" t="s">
        <v>59</v>
      </c>
      <c r="D94" s="7" t="s">
        <v>2</v>
      </c>
      <c r="E94" s="7">
        <v>13</v>
      </c>
      <c r="F94" s="10">
        <v>5292</v>
      </c>
    </row>
    <row r="95" spans="1:6">
      <c r="A95" s="8" t="s">
        <v>115</v>
      </c>
      <c r="B95" s="7" t="s">
        <v>58</v>
      </c>
      <c r="C95" s="7" t="s">
        <v>62</v>
      </c>
      <c r="D95" s="7" t="s">
        <v>65</v>
      </c>
      <c r="E95" s="7">
        <v>13</v>
      </c>
      <c r="F95" s="10">
        <v>5312</v>
      </c>
    </row>
    <row r="96" spans="1:6">
      <c r="A96" s="8" t="s">
        <v>116</v>
      </c>
      <c r="B96" s="7" t="s">
        <v>61</v>
      </c>
      <c r="C96" s="7" t="s">
        <v>64</v>
      </c>
      <c r="D96" s="7" t="s">
        <v>60</v>
      </c>
      <c r="E96" s="7">
        <v>13</v>
      </c>
      <c r="F96" s="10">
        <v>5332</v>
      </c>
    </row>
    <row r="97" spans="1:6">
      <c r="A97" s="8" t="s">
        <v>70</v>
      </c>
      <c r="B97" s="7" t="s">
        <v>63</v>
      </c>
      <c r="C97" s="7" t="s">
        <v>59</v>
      </c>
      <c r="D97" s="7" t="s">
        <v>2</v>
      </c>
      <c r="E97" s="7">
        <v>13</v>
      </c>
      <c r="F97" s="10">
        <v>5352</v>
      </c>
    </row>
    <row r="98" spans="1:6">
      <c r="A98" s="8" t="s">
        <v>71</v>
      </c>
      <c r="B98" s="7" t="s">
        <v>66</v>
      </c>
      <c r="C98" s="7" t="s">
        <v>62</v>
      </c>
      <c r="D98" s="7" t="s">
        <v>65</v>
      </c>
      <c r="E98" s="7">
        <v>13</v>
      </c>
      <c r="F98" s="10">
        <v>5372</v>
      </c>
    </row>
    <row r="99" spans="1:6">
      <c r="A99" s="8" t="s">
        <v>75</v>
      </c>
      <c r="B99" s="7" t="s">
        <v>67</v>
      </c>
      <c r="C99" s="7" t="s">
        <v>64</v>
      </c>
      <c r="D99" s="7" t="s">
        <v>60</v>
      </c>
      <c r="E99" s="7">
        <v>13</v>
      </c>
      <c r="F99" s="10">
        <v>5392</v>
      </c>
    </row>
    <row r="100" spans="1:6">
      <c r="A100" s="8" t="s">
        <v>69</v>
      </c>
      <c r="B100" s="7" t="s">
        <v>58</v>
      </c>
      <c r="C100" s="7" t="s">
        <v>59</v>
      </c>
      <c r="D100" s="7" t="s">
        <v>72</v>
      </c>
      <c r="E100" s="7">
        <v>14</v>
      </c>
      <c r="F100" s="10">
        <v>5412</v>
      </c>
    </row>
    <row r="101" spans="1:6">
      <c r="A101" s="8" t="s">
        <v>74</v>
      </c>
      <c r="B101" s="7" t="s">
        <v>61</v>
      </c>
      <c r="C101" s="7" t="s">
        <v>62</v>
      </c>
      <c r="D101" s="7" t="s">
        <v>2</v>
      </c>
      <c r="E101" s="7">
        <v>14</v>
      </c>
      <c r="F101" s="10">
        <v>5432</v>
      </c>
    </row>
    <row r="102" spans="1:6">
      <c r="A102" s="8" t="s">
        <v>73</v>
      </c>
      <c r="B102" s="7" t="s">
        <v>63</v>
      </c>
      <c r="C102" s="7" t="s">
        <v>64</v>
      </c>
      <c r="D102" s="7" t="s">
        <v>65</v>
      </c>
      <c r="E102" s="7">
        <v>14</v>
      </c>
      <c r="F102" s="10">
        <v>5452</v>
      </c>
    </row>
    <row r="103" spans="1:6">
      <c r="A103" s="8" t="s">
        <v>68</v>
      </c>
      <c r="B103" s="7" t="s">
        <v>66</v>
      </c>
      <c r="C103" s="7" t="s">
        <v>59</v>
      </c>
      <c r="D103" s="7" t="s">
        <v>60</v>
      </c>
      <c r="E103" s="7">
        <v>14</v>
      </c>
      <c r="F103" s="10">
        <v>5472</v>
      </c>
    </row>
    <row r="104" spans="1:6">
      <c r="A104" s="8" t="s">
        <v>117</v>
      </c>
      <c r="B104" s="7" t="s">
        <v>58</v>
      </c>
      <c r="C104" s="7" t="s">
        <v>59</v>
      </c>
      <c r="D104" s="7" t="s">
        <v>60</v>
      </c>
      <c r="E104" s="7">
        <v>14</v>
      </c>
      <c r="F104" s="10">
        <v>5492</v>
      </c>
    </row>
    <row r="105" spans="1:6">
      <c r="A105" s="8" t="s">
        <v>118</v>
      </c>
      <c r="B105" s="7" t="s">
        <v>61</v>
      </c>
      <c r="C105" s="7" t="s">
        <v>62</v>
      </c>
      <c r="D105" s="7" t="s">
        <v>2</v>
      </c>
      <c r="E105" s="7">
        <v>14</v>
      </c>
      <c r="F105" s="10">
        <v>5512</v>
      </c>
    </row>
    <row r="106" spans="1:6">
      <c r="A106" s="8" t="s">
        <v>119</v>
      </c>
      <c r="B106" s="7" t="s">
        <v>63</v>
      </c>
      <c r="C106" s="7" t="s">
        <v>64</v>
      </c>
      <c r="D106" s="7" t="s">
        <v>65</v>
      </c>
      <c r="E106" s="7">
        <v>14</v>
      </c>
      <c r="F106" s="10">
        <v>5532</v>
      </c>
    </row>
    <row r="107" spans="1:6">
      <c r="A107" s="8" t="s">
        <v>120</v>
      </c>
      <c r="B107" s="7" t="s">
        <v>66</v>
      </c>
      <c r="C107" s="7" t="s">
        <v>59</v>
      </c>
      <c r="D107" s="7" t="s">
        <v>60</v>
      </c>
      <c r="E107" s="7">
        <v>14</v>
      </c>
      <c r="F107" s="10">
        <v>5552</v>
      </c>
    </row>
    <row r="108" spans="1:6">
      <c r="A108" s="8" t="s">
        <v>121</v>
      </c>
      <c r="B108" s="7" t="s">
        <v>67</v>
      </c>
      <c r="C108" s="7" t="s">
        <v>62</v>
      </c>
      <c r="D108" s="7" t="s">
        <v>60</v>
      </c>
      <c r="E108" s="7">
        <v>14</v>
      </c>
      <c r="F108" s="10">
        <v>5572</v>
      </c>
    </row>
    <row r="109" spans="1:6">
      <c r="A109" s="9">
        <v>43470</v>
      </c>
      <c r="B109" s="7" t="s">
        <v>58</v>
      </c>
      <c r="C109" s="7" t="s">
        <v>64</v>
      </c>
      <c r="D109" s="7" t="s">
        <v>2</v>
      </c>
      <c r="E109" s="7">
        <v>14</v>
      </c>
      <c r="F109" s="10">
        <v>5592</v>
      </c>
    </row>
    <row r="110" spans="1:6">
      <c r="A110" s="9">
        <v>43501</v>
      </c>
      <c r="B110" s="7" t="s">
        <v>61</v>
      </c>
      <c r="C110" s="7" t="s">
        <v>59</v>
      </c>
      <c r="D110" s="7" t="s">
        <v>65</v>
      </c>
      <c r="E110" s="7">
        <v>14</v>
      </c>
      <c r="F110" s="10">
        <v>5612</v>
      </c>
    </row>
    <row r="111" spans="1:6">
      <c r="A111" s="9">
        <v>43529</v>
      </c>
      <c r="B111" s="7" t="s">
        <v>63</v>
      </c>
      <c r="C111" s="7" t="s">
        <v>62</v>
      </c>
      <c r="D111" s="7" t="s">
        <v>2</v>
      </c>
      <c r="E111" s="7">
        <v>14</v>
      </c>
      <c r="F111" s="10">
        <v>5633</v>
      </c>
    </row>
    <row r="112" spans="1:6">
      <c r="A112" s="9">
        <v>43560</v>
      </c>
      <c r="B112" s="7" t="s">
        <v>66</v>
      </c>
      <c r="C112" s="7" t="s">
        <v>64</v>
      </c>
      <c r="D112" s="7" t="s">
        <v>2</v>
      </c>
      <c r="E112" s="7">
        <v>15</v>
      </c>
      <c r="F112" s="10">
        <v>5653</v>
      </c>
    </row>
    <row r="113" spans="1:6">
      <c r="A113" s="9">
        <v>43590</v>
      </c>
      <c r="B113" s="7" t="s">
        <v>67</v>
      </c>
      <c r="C113" s="7" t="s">
        <v>59</v>
      </c>
      <c r="D113" s="7" t="s">
        <v>72</v>
      </c>
      <c r="E113" s="7">
        <v>15</v>
      </c>
      <c r="F113" s="10">
        <v>5673</v>
      </c>
    </row>
    <row r="114" spans="1:6">
      <c r="A114" s="9">
        <v>43621</v>
      </c>
      <c r="B114" s="7" t="s">
        <v>58</v>
      </c>
      <c r="C114" s="7" t="s">
        <v>62</v>
      </c>
      <c r="D114" s="7" t="s">
        <v>2</v>
      </c>
      <c r="E114" s="7">
        <v>15</v>
      </c>
      <c r="F114" s="10">
        <v>5693</v>
      </c>
    </row>
    <row r="115" spans="1:6">
      <c r="A115" s="9">
        <v>43651</v>
      </c>
      <c r="B115" s="7" t="s">
        <v>61</v>
      </c>
      <c r="C115" s="7" t="s">
        <v>64</v>
      </c>
      <c r="D115" s="7" t="s">
        <v>65</v>
      </c>
      <c r="E115" s="7">
        <v>15</v>
      </c>
      <c r="F115" s="10">
        <v>5713</v>
      </c>
    </row>
    <row r="116" spans="1:6">
      <c r="A116" s="9">
        <v>43682</v>
      </c>
      <c r="B116" s="7" t="s">
        <v>63</v>
      </c>
      <c r="C116" s="7" t="s">
        <v>59</v>
      </c>
      <c r="D116" s="7" t="s">
        <v>60</v>
      </c>
      <c r="E116" s="7">
        <v>15</v>
      </c>
      <c r="F116" s="10">
        <v>5733</v>
      </c>
    </row>
    <row r="117" spans="1:6">
      <c r="A117" s="9">
        <v>43713</v>
      </c>
      <c r="B117" s="7" t="s">
        <v>66</v>
      </c>
      <c r="C117" s="7" t="s">
        <v>62</v>
      </c>
      <c r="D117" s="7" t="s">
        <v>2</v>
      </c>
      <c r="E117" s="7">
        <v>15</v>
      </c>
      <c r="F117" s="10">
        <v>5753</v>
      </c>
    </row>
    <row r="118" spans="1:6">
      <c r="A118" s="9">
        <v>43743</v>
      </c>
      <c r="B118" s="7" t="s">
        <v>67</v>
      </c>
      <c r="C118" s="7" t="s">
        <v>64</v>
      </c>
      <c r="D118" s="7" t="s">
        <v>65</v>
      </c>
      <c r="E118" s="7">
        <v>15</v>
      </c>
      <c r="F118" s="10">
        <v>5773</v>
      </c>
    </row>
    <row r="119" spans="1:6">
      <c r="A119" s="9">
        <v>43774</v>
      </c>
      <c r="B119" s="7" t="s">
        <v>58</v>
      </c>
      <c r="C119" s="7" t="s">
        <v>59</v>
      </c>
      <c r="D119" s="7" t="s">
        <v>60</v>
      </c>
      <c r="E119" s="7">
        <v>15</v>
      </c>
      <c r="F119" s="10">
        <v>5793</v>
      </c>
    </row>
    <row r="120" spans="1:6">
      <c r="A120" s="9">
        <v>43804</v>
      </c>
      <c r="B120" s="7" t="s">
        <v>61</v>
      </c>
      <c r="C120" s="7" t="s">
        <v>62</v>
      </c>
      <c r="D120" s="7" t="s">
        <v>72</v>
      </c>
      <c r="E120" s="7">
        <v>15</v>
      </c>
      <c r="F120" s="10">
        <v>5813</v>
      </c>
    </row>
    <row r="121" spans="1:6">
      <c r="A121" s="8" t="s">
        <v>122</v>
      </c>
      <c r="B121" s="7" t="s">
        <v>63</v>
      </c>
      <c r="C121" s="7" t="s">
        <v>64</v>
      </c>
      <c r="D121" s="7" t="s">
        <v>2</v>
      </c>
      <c r="E121" s="7">
        <v>15</v>
      </c>
      <c r="F121" s="10">
        <v>5833</v>
      </c>
    </row>
    <row r="122" spans="1:6">
      <c r="A122" s="8" t="s">
        <v>123</v>
      </c>
      <c r="B122" s="7" t="s">
        <v>66</v>
      </c>
      <c r="C122" s="7" t="s">
        <v>59</v>
      </c>
      <c r="D122" s="7" t="s">
        <v>65</v>
      </c>
      <c r="E122" s="7">
        <v>15</v>
      </c>
      <c r="F122" s="10">
        <v>5853</v>
      </c>
    </row>
    <row r="123" spans="1:6">
      <c r="A123" s="8" t="s">
        <v>124</v>
      </c>
      <c r="B123" s="7" t="s">
        <v>67</v>
      </c>
      <c r="C123" s="7" t="s">
        <v>62</v>
      </c>
      <c r="D123" s="7" t="s">
        <v>60</v>
      </c>
      <c r="E123" s="7">
        <v>15</v>
      </c>
      <c r="F123" s="10">
        <v>5873</v>
      </c>
    </row>
    <row r="124" spans="1:6">
      <c r="A124" s="8" t="s">
        <v>125</v>
      </c>
      <c r="B124" s="7" t="s">
        <v>58</v>
      </c>
      <c r="C124" s="7" t="s">
        <v>64</v>
      </c>
      <c r="D124" s="7" t="s">
        <v>2</v>
      </c>
      <c r="E124" s="7">
        <v>16</v>
      </c>
      <c r="F124" s="10">
        <v>5893</v>
      </c>
    </row>
    <row r="125" spans="1:6">
      <c r="A125" s="8" t="s">
        <v>126</v>
      </c>
      <c r="B125" s="7" t="s">
        <v>61</v>
      </c>
      <c r="C125" s="7" t="s">
        <v>59</v>
      </c>
      <c r="D125" s="7" t="s">
        <v>65</v>
      </c>
      <c r="E125" s="7">
        <v>16</v>
      </c>
      <c r="F125" s="10">
        <v>5913</v>
      </c>
    </row>
    <row r="126" spans="1:6">
      <c r="A126" s="8" t="s">
        <v>127</v>
      </c>
      <c r="B126" s="7" t="s">
        <v>63</v>
      </c>
      <c r="C126" s="7" t="s">
        <v>62</v>
      </c>
      <c r="D126" s="7" t="s">
        <v>60</v>
      </c>
      <c r="E126" s="7">
        <v>16</v>
      </c>
      <c r="F126" s="10">
        <v>5933</v>
      </c>
    </row>
    <row r="127" spans="1:6">
      <c r="A127" s="8" t="s">
        <v>128</v>
      </c>
      <c r="B127" s="7" t="s">
        <v>66</v>
      </c>
      <c r="C127" s="7" t="s">
        <v>64</v>
      </c>
      <c r="D127" s="7" t="s">
        <v>72</v>
      </c>
      <c r="E127" s="7">
        <v>16</v>
      </c>
      <c r="F127" s="10">
        <v>5953</v>
      </c>
    </row>
    <row r="128" spans="1:6">
      <c r="A128" s="8" t="s">
        <v>129</v>
      </c>
      <c r="B128" s="7" t="s">
        <v>67</v>
      </c>
      <c r="C128" s="7" t="s">
        <v>59</v>
      </c>
      <c r="D128" s="7" t="s">
        <v>2</v>
      </c>
      <c r="E128" s="7">
        <v>16</v>
      </c>
      <c r="F128" s="10">
        <v>5973</v>
      </c>
    </row>
    <row r="129" spans="1:6">
      <c r="A129" s="8" t="s">
        <v>130</v>
      </c>
      <c r="B129" s="7" t="s">
        <v>58</v>
      </c>
      <c r="C129" s="7" t="s">
        <v>62</v>
      </c>
      <c r="D129" s="7" t="s">
        <v>65</v>
      </c>
      <c r="E129" s="7">
        <v>16</v>
      </c>
      <c r="F129" s="10">
        <v>5993</v>
      </c>
    </row>
    <row r="130" spans="1:6">
      <c r="A130" s="8" t="s">
        <v>131</v>
      </c>
      <c r="B130" s="7" t="s">
        <v>61</v>
      </c>
      <c r="C130" s="7" t="s">
        <v>64</v>
      </c>
      <c r="D130" s="7" t="s">
        <v>60</v>
      </c>
      <c r="E130" s="7">
        <v>16</v>
      </c>
      <c r="F130" s="10">
        <v>6013</v>
      </c>
    </row>
    <row r="131" spans="1:6">
      <c r="A131" s="8" t="s">
        <v>132</v>
      </c>
      <c r="B131" s="7" t="s">
        <v>63</v>
      </c>
      <c r="C131" s="7" t="s">
        <v>59</v>
      </c>
      <c r="D131" s="7" t="s">
        <v>2</v>
      </c>
      <c r="E131" s="7">
        <v>16</v>
      </c>
      <c r="F131" s="10">
        <v>6033</v>
      </c>
    </row>
    <row r="132" spans="1:6">
      <c r="A132" s="8" t="s">
        <v>133</v>
      </c>
      <c r="B132" s="7" t="s">
        <v>66</v>
      </c>
      <c r="C132" s="7" t="s">
        <v>62</v>
      </c>
      <c r="D132" s="7" t="s">
        <v>65</v>
      </c>
      <c r="E132" s="7">
        <v>16</v>
      </c>
      <c r="F132" s="10">
        <v>6053</v>
      </c>
    </row>
    <row r="133" spans="1:6">
      <c r="A133" s="8" t="s">
        <v>134</v>
      </c>
      <c r="B133" s="7" t="s">
        <v>67</v>
      </c>
      <c r="C133" s="7" t="s">
        <v>64</v>
      </c>
      <c r="D133" s="7" t="s">
        <v>60</v>
      </c>
      <c r="E133" s="7">
        <v>16</v>
      </c>
      <c r="F133" s="10">
        <v>6073</v>
      </c>
    </row>
    <row r="134" spans="1:6">
      <c r="A134" s="8" t="s">
        <v>135</v>
      </c>
      <c r="B134" s="7" t="s">
        <v>58</v>
      </c>
      <c r="C134" s="7" t="s">
        <v>59</v>
      </c>
      <c r="D134" s="7" t="s">
        <v>72</v>
      </c>
      <c r="E134" s="7">
        <v>16</v>
      </c>
      <c r="F134" s="10">
        <v>6093</v>
      </c>
    </row>
    <row r="135" spans="1:6">
      <c r="A135" s="8" t="s">
        <v>136</v>
      </c>
      <c r="B135" s="7" t="s">
        <v>61</v>
      </c>
      <c r="C135" s="7" t="s">
        <v>62</v>
      </c>
      <c r="D135" s="7" t="s">
        <v>2</v>
      </c>
      <c r="E135" s="7">
        <v>16</v>
      </c>
      <c r="F135" s="10">
        <v>6113</v>
      </c>
    </row>
    <row r="136" spans="1:6">
      <c r="A136" s="8" t="s">
        <v>137</v>
      </c>
      <c r="B136" s="7" t="s">
        <v>63</v>
      </c>
      <c r="C136" s="7" t="s">
        <v>64</v>
      </c>
      <c r="D136" s="7" t="s">
        <v>65</v>
      </c>
      <c r="E136" s="7">
        <v>16</v>
      </c>
      <c r="F136" s="10">
        <v>6133</v>
      </c>
    </row>
    <row r="137" spans="1:6">
      <c r="A137" s="8" t="s">
        <v>138</v>
      </c>
      <c r="B137" s="7" t="s">
        <v>66</v>
      </c>
      <c r="C137" s="7" t="s">
        <v>59</v>
      </c>
      <c r="D137" s="7" t="s">
        <v>60</v>
      </c>
      <c r="E137" s="7">
        <v>17</v>
      </c>
      <c r="F137" s="10">
        <v>6153</v>
      </c>
    </row>
    <row r="138" spans="1:6">
      <c r="A138" s="8" t="s">
        <v>139</v>
      </c>
      <c r="B138" s="7" t="s">
        <v>58</v>
      </c>
      <c r="C138" s="7" t="s">
        <v>59</v>
      </c>
      <c r="D138" s="7" t="s">
        <v>60</v>
      </c>
      <c r="E138" s="7">
        <v>17</v>
      </c>
      <c r="F138" s="10">
        <v>6173</v>
      </c>
    </row>
    <row r="139" spans="1:6">
      <c r="A139" s="8" t="s">
        <v>140</v>
      </c>
      <c r="B139" s="7" t="s">
        <v>61</v>
      </c>
      <c r="C139" s="7" t="s">
        <v>62</v>
      </c>
      <c r="D139" s="7" t="s">
        <v>2</v>
      </c>
      <c r="E139" s="7">
        <v>17</v>
      </c>
      <c r="F139" s="10">
        <v>6193</v>
      </c>
    </row>
    <row r="140" spans="1:6">
      <c r="A140" s="9">
        <v>43471</v>
      </c>
      <c r="B140" s="7" t="s">
        <v>63</v>
      </c>
      <c r="C140" s="7" t="s">
        <v>64</v>
      </c>
      <c r="D140" s="7" t="s">
        <v>65</v>
      </c>
      <c r="E140" s="7">
        <v>17</v>
      </c>
      <c r="F140" s="10">
        <v>6213</v>
      </c>
    </row>
    <row r="141" spans="1:6">
      <c r="A141" s="9">
        <v>43502</v>
      </c>
      <c r="B141" s="7" t="s">
        <v>66</v>
      </c>
      <c r="C141" s="7" t="s">
        <v>59</v>
      </c>
      <c r="D141" s="7" t="s">
        <v>60</v>
      </c>
      <c r="E141" s="7">
        <v>17</v>
      </c>
      <c r="F141" s="10">
        <v>6233</v>
      </c>
    </row>
    <row r="142" spans="1:6">
      <c r="A142" s="9">
        <v>43530</v>
      </c>
      <c r="B142" s="7" t="s">
        <v>67</v>
      </c>
      <c r="C142" s="7" t="s">
        <v>62</v>
      </c>
      <c r="D142" s="7" t="s">
        <v>60</v>
      </c>
      <c r="E142" s="7">
        <v>17</v>
      </c>
      <c r="F142" s="10">
        <v>6253</v>
      </c>
    </row>
    <row r="143" spans="1:6">
      <c r="A143" s="9">
        <v>43561</v>
      </c>
      <c r="B143" s="7" t="s">
        <v>58</v>
      </c>
      <c r="C143" s="7" t="s">
        <v>64</v>
      </c>
      <c r="D143" s="7" t="s">
        <v>2</v>
      </c>
      <c r="E143" s="7">
        <v>17</v>
      </c>
      <c r="F143" s="10">
        <v>6274</v>
      </c>
    </row>
    <row r="144" spans="1:6">
      <c r="A144" s="9">
        <v>43591</v>
      </c>
      <c r="B144" s="7" t="s">
        <v>61</v>
      </c>
      <c r="C144" s="7" t="s">
        <v>59</v>
      </c>
      <c r="D144" s="7" t="s">
        <v>65</v>
      </c>
      <c r="E144" s="7">
        <v>17</v>
      </c>
      <c r="F144" s="10">
        <v>6294</v>
      </c>
    </row>
    <row r="145" spans="1:6">
      <c r="A145" s="9">
        <v>43622</v>
      </c>
      <c r="B145" s="7" t="s">
        <v>63</v>
      </c>
      <c r="C145" s="7" t="s">
        <v>62</v>
      </c>
      <c r="D145" s="7" t="s">
        <v>2</v>
      </c>
      <c r="E145" s="7">
        <v>17</v>
      </c>
      <c r="F145" s="10">
        <v>6314</v>
      </c>
    </row>
    <row r="146" spans="1:6">
      <c r="A146" s="9">
        <v>43652</v>
      </c>
      <c r="B146" s="7" t="s">
        <v>66</v>
      </c>
      <c r="C146" s="7" t="s">
        <v>64</v>
      </c>
      <c r="D146" s="7" t="s">
        <v>2</v>
      </c>
      <c r="E146" s="7">
        <v>17</v>
      </c>
      <c r="F146" s="10">
        <v>6334</v>
      </c>
    </row>
    <row r="147" spans="1:6">
      <c r="A147" s="9">
        <v>43683</v>
      </c>
      <c r="B147" s="7" t="s">
        <v>67</v>
      </c>
      <c r="C147" s="7" t="s">
        <v>59</v>
      </c>
      <c r="D147" s="7" t="s">
        <v>72</v>
      </c>
      <c r="E147" s="7">
        <v>17</v>
      </c>
      <c r="F147" s="10">
        <v>6354</v>
      </c>
    </row>
    <row r="148" spans="1:6">
      <c r="A148" s="9">
        <v>43714</v>
      </c>
      <c r="B148" s="7" t="s">
        <v>58</v>
      </c>
      <c r="C148" s="7" t="s">
        <v>62</v>
      </c>
      <c r="D148" s="7" t="s">
        <v>2</v>
      </c>
      <c r="E148" s="7">
        <v>17</v>
      </c>
      <c r="F148" s="10">
        <v>6374</v>
      </c>
    </row>
    <row r="149" spans="1:6">
      <c r="A149" s="9">
        <v>43744</v>
      </c>
      <c r="B149" s="7" t="s">
        <v>61</v>
      </c>
      <c r="C149" s="7" t="s">
        <v>64</v>
      </c>
      <c r="D149" s="7" t="s">
        <v>65</v>
      </c>
      <c r="E149" s="7">
        <v>18</v>
      </c>
      <c r="F149" s="10">
        <v>6394</v>
      </c>
    </row>
    <row r="150" spans="1:6">
      <c r="A150" s="9">
        <v>43775</v>
      </c>
      <c r="B150" s="7" t="s">
        <v>63</v>
      </c>
      <c r="C150" s="7" t="s">
        <v>59</v>
      </c>
      <c r="D150" s="7" t="s">
        <v>60</v>
      </c>
      <c r="E150" s="7">
        <v>18</v>
      </c>
      <c r="F150" s="10">
        <v>6414</v>
      </c>
    </row>
    <row r="151" spans="1:6">
      <c r="A151" s="9">
        <v>43805</v>
      </c>
      <c r="B151" s="7" t="s">
        <v>66</v>
      </c>
      <c r="C151" s="7" t="s">
        <v>62</v>
      </c>
      <c r="D151" s="7" t="s">
        <v>2</v>
      </c>
      <c r="E151" s="7">
        <v>18</v>
      </c>
      <c r="F151" s="10">
        <v>6434</v>
      </c>
    </row>
    <row r="152" spans="1:6">
      <c r="A152" s="8" t="s">
        <v>141</v>
      </c>
      <c r="B152" s="7" t="s">
        <v>67</v>
      </c>
      <c r="C152" s="7" t="s">
        <v>64</v>
      </c>
      <c r="D152" s="7" t="s">
        <v>65</v>
      </c>
      <c r="E152" s="7">
        <v>18</v>
      </c>
      <c r="F152" s="10">
        <v>6454</v>
      </c>
    </row>
    <row r="153" spans="1:6">
      <c r="A153" s="8" t="s">
        <v>142</v>
      </c>
      <c r="B153" s="7" t="s">
        <v>58</v>
      </c>
      <c r="C153" s="7" t="s">
        <v>59</v>
      </c>
      <c r="D153" s="7" t="s">
        <v>60</v>
      </c>
      <c r="E153" s="7">
        <v>18</v>
      </c>
      <c r="F153" s="10">
        <v>6474</v>
      </c>
    </row>
    <row r="154" spans="1:6">
      <c r="A154" s="8" t="s">
        <v>143</v>
      </c>
      <c r="B154" s="7" t="s">
        <v>61</v>
      </c>
      <c r="C154" s="7" t="s">
        <v>62</v>
      </c>
      <c r="D154" s="7" t="s">
        <v>72</v>
      </c>
      <c r="E154" s="7">
        <v>18</v>
      </c>
      <c r="F154" s="10">
        <v>6494</v>
      </c>
    </row>
    <row r="155" spans="1:6">
      <c r="A155" s="8" t="s">
        <v>144</v>
      </c>
      <c r="B155" s="7" t="s">
        <v>63</v>
      </c>
      <c r="C155" s="7" t="s">
        <v>64</v>
      </c>
      <c r="D155" s="7" t="s">
        <v>2</v>
      </c>
      <c r="E155" s="7">
        <v>18</v>
      </c>
      <c r="F155" s="10">
        <v>6514</v>
      </c>
    </row>
    <row r="156" spans="1:6">
      <c r="A156" s="8" t="s">
        <v>145</v>
      </c>
      <c r="B156" s="7" t="s">
        <v>66</v>
      </c>
      <c r="C156" s="7" t="s">
        <v>59</v>
      </c>
      <c r="D156" s="7" t="s">
        <v>65</v>
      </c>
      <c r="E156" s="7">
        <v>18</v>
      </c>
      <c r="F156" s="10">
        <v>6534</v>
      </c>
    </row>
    <row r="157" spans="1:6">
      <c r="A157" s="8" t="s">
        <v>146</v>
      </c>
      <c r="B157" s="7" t="s">
        <v>67</v>
      </c>
      <c r="C157" s="7" t="s">
        <v>62</v>
      </c>
      <c r="D157" s="7" t="s">
        <v>60</v>
      </c>
      <c r="E157" s="7">
        <v>18</v>
      </c>
      <c r="F157" s="10">
        <v>6554</v>
      </c>
    </row>
    <row r="158" spans="1:6">
      <c r="A158" s="8" t="s">
        <v>147</v>
      </c>
      <c r="B158" s="7" t="s">
        <v>58</v>
      </c>
      <c r="C158" s="7" t="s">
        <v>64</v>
      </c>
      <c r="D158" s="7" t="s">
        <v>2</v>
      </c>
      <c r="E158" s="7">
        <v>18</v>
      </c>
      <c r="F158" s="10">
        <v>6574</v>
      </c>
    </row>
    <row r="159" spans="1:6">
      <c r="A159" s="8" t="s">
        <v>148</v>
      </c>
      <c r="B159" s="7" t="s">
        <v>61</v>
      </c>
      <c r="C159" s="7" t="s">
        <v>59</v>
      </c>
      <c r="D159" s="7" t="s">
        <v>65</v>
      </c>
      <c r="E159" s="7">
        <v>18</v>
      </c>
      <c r="F159" s="10">
        <v>6594</v>
      </c>
    </row>
    <row r="160" spans="1:6">
      <c r="A160" s="8" t="s">
        <v>149</v>
      </c>
      <c r="B160" s="7" t="s">
        <v>63</v>
      </c>
      <c r="C160" s="7" t="s">
        <v>62</v>
      </c>
      <c r="D160" s="7" t="s">
        <v>60</v>
      </c>
      <c r="E160" s="7">
        <v>18</v>
      </c>
      <c r="F160" s="10">
        <v>6614</v>
      </c>
    </row>
    <row r="161" spans="1:6">
      <c r="A161" s="8" t="s">
        <v>150</v>
      </c>
      <c r="B161" s="7" t="s">
        <v>66</v>
      </c>
      <c r="C161" s="7" t="s">
        <v>64</v>
      </c>
      <c r="D161" s="7" t="s">
        <v>72</v>
      </c>
      <c r="E161" s="7">
        <v>19</v>
      </c>
      <c r="F161" s="10">
        <v>6634</v>
      </c>
    </row>
    <row r="162" spans="1:6">
      <c r="A162" s="8" t="s">
        <v>151</v>
      </c>
      <c r="B162" s="7" t="s">
        <v>67</v>
      </c>
      <c r="C162" s="7" t="s">
        <v>59</v>
      </c>
      <c r="D162" s="7" t="s">
        <v>2</v>
      </c>
      <c r="E162" s="7">
        <v>19</v>
      </c>
      <c r="F162" s="10">
        <v>6654</v>
      </c>
    </row>
    <row r="163" spans="1:6">
      <c r="A163" s="8" t="s">
        <v>152</v>
      </c>
      <c r="B163" s="7" t="s">
        <v>58</v>
      </c>
      <c r="C163" s="7" t="s">
        <v>62</v>
      </c>
      <c r="D163" s="7" t="s">
        <v>65</v>
      </c>
      <c r="E163" s="7">
        <v>19</v>
      </c>
      <c r="F163" s="10">
        <v>6674</v>
      </c>
    </row>
    <row r="164" spans="1:6">
      <c r="A164" s="8" t="s">
        <v>153</v>
      </c>
      <c r="B164" s="7" t="s">
        <v>61</v>
      </c>
      <c r="C164" s="7" t="s">
        <v>64</v>
      </c>
      <c r="D164" s="7" t="s">
        <v>60</v>
      </c>
      <c r="E164" s="7">
        <v>19</v>
      </c>
      <c r="F164" s="10">
        <v>6694</v>
      </c>
    </row>
    <row r="165" spans="1:6">
      <c r="A165" s="8" t="s">
        <v>154</v>
      </c>
      <c r="B165" s="7" t="s">
        <v>63</v>
      </c>
      <c r="C165" s="7" t="s">
        <v>59</v>
      </c>
      <c r="D165" s="7" t="s">
        <v>2</v>
      </c>
      <c r="E165" s="7">
        <v>19</v>
      </c>
      <c r="F165" s="10">
        <v>6714</v>
      </c>
    </row>
    <row r="166" spans="1:6">
      <c r="A166" s="8" t="s">
        <v>155</v>
      </c>
      <c r="B166" s="7" t="s">
        <v>66</v>
      </c>
      <c r="C166" s="7" t="s">
        <v>62</v>
      </c>
      <c r="D166" s="7" t="s">
        <v>65</v>
      </c>
      <c r="E166" s="7">
        <v>19</v>
      </c>
      <c r="F166" s="10">
        <v>6734</v>
      </c>
    </row>
    <row r="167" spans="1:6">
      <c r="A167" s="8" t="s">
        <v>156</v>
      </c>
      <c r="B167" s="7" t="s">
        <v>67</v>
      </c>
      <c r="C167" s="7" t="s">
        <v>64</v>
      </c>
      <c r="D167" s="7" t="s">
        <v>60</v>
      </c>
      <c r="E167" s="7">
        <v>19</v>
      </c>
      <c r="F167" s="10">
        <v>6754</v>
      </c>
    </row>
    <row r="168" spans="1:6">
      <c r="A168" s="8" t="s">
        <v>157</v>
      </c>
      <c r="B168" s="7" t="s">
        <v>58</v>
      </c>
      <c r="C168" s="7" t="s">
        <v>59</v>
      </c>
      <c r="D168" s="7" t="s">
        <v>72</v>
      </c>
      <c r="E168" s="7">
        <v>19</v>
      </c>
      <c r="F168" s="10">
        <v>6774</v>
      </c>
    </row>
    <row r="169" spans="1:6">
      <c r="A169" s="8" t="s">
        <v>158</v>
      </c>
      <c r="B169" s="7" t="s">
        <v>61</v>
      </c>
      <c r="C169" s="7" t="s">
        <v>62</v>
      </c>
      <c r="D169" s="7" t="s">
        <v>2</v>
      </c>
      <c r="E169" s="7">
        <v>19</v>
      </c>
      <c r="F169" s="10">
        <v>6794</v>
      </c>
    </row>
    <row r="170" spans="1:6">
      <c r="A170" s="9">
        <v>43472</v>
      </c>
      <c r="B170" s="7" t="s">
        <v>63</v>
      </c>
      <c r="C170" s="7" t="s">
        <v>64</v>
      </c>
      <c r="D170" s="7" t="s">
        <v>65</v>
      </c>
      <c r="E170" s="7">
        <v>19</v>
      </c>
      <c r="F170" s="10">
        <v>6814</v>
      </c>
    </row>
    <row r="171" spans="1:6">
      <c r="A171" s="9">
        <v>43503</v>
      </c>
      <c r="B171" s="7" t="s">
        <v>66</v>
      </c>
      <c r="C171" s="7" t="s">
        <v>59</v>
      </c>
      <c r="D171" s="7" t="s">
        <v>60</v>
      </c>
      <c r="E171" s="7">
        <v>19</v>
      </c>
      <c r="F171" s="10">
        <v>6834</v>
      </c>
    </row>
    <row r="172" spans="1:6">
      <c r="A172" s="9">
        <v>43531</v>
      </c>
      <c r="B172" s="7" t="s">
        <v>58</v>
      </c>
      <c r="C172" s="7" t="s">
        <v>59</v>
      </c>
      <c r="D172" s="7" t="s">
        <v>60</v>
      </c>
      <c r="E172" s="7">
        <v>19</v>
      </c>
      <c r="F172" s="10">
        <v>6854</v>
      </c>
    </row>
    <row r="173" spans="1:6">
      <c r="A173" s="9">
        <v>43562</v>
      </c>
      <c r="B173" s="7" t="s">
        <v>61</v>
      </c>
      <c r="C173" s="7" t="s">
        <v>62</v>
      </c>
      <c r="D173" s="7" t="s">
        <v>2</v>
      </c>
      <c r="E173" s="7">
        <v>19</v>
      </c>
      <c r="F173" s="10">
        <v>6874</v>
      </c>
    </row>
    <row r="174" spans="1:6">
      <c r="A174" s="9">
        <v>43592</v>
      </c>
      <c r="B174" s="7" t="s">
        <v>63</v>
      </c>
      <c r="C174" s="7" t="s">
        <v>64</v>
      </c>
      <c r="D174" s="7" t="s">
        <v>65</v>
      </c>
      <c r="E174" s="7">
        <v>20</v>
      </c>
      <c r="F174" s="10">
        <v>6895</v>
      </c>
    </row>
    <row r="175" spans="1:6">
      <c r="A175" s="9">
        <v>43623</v>
      </c>
      <c r="B175" s="7" t="s">
        <v>66</v>
      </c>
      <c r="C175" s="7" t="s">
        <v>59</v>
      </c>
      <c r="D175" s="7" t="s">
        <v>60</v>
      </c>
      <c r="E175" s="7">
        <v>20</v>
      </c>
      <c r="F175" s="10">
        <v>6915</v>
      </c>
    </row>
    <row r="176" spans="1:6">
      <c r="A176" s="9">
        <v>43653</v>
      </c>
      <c r="B176" s="7" t="s">
        <v>67</v>
      </c>
      <c r="C176" s="7" t="s">
        <v>62</v>
      </c>
      <c r="D176" s="7" t="s">
        <v>60</v>
      </c>
      <c r="E176" s="7">
        <v>20</v>
      </c>
      <c r="F176" s="10">
        <v>6935</v>
      </c>
    </row>
    <row r="177" spans="1:6">
      <c r="A177" s="9">
        <v>43684</v>
      </c>
      <c r="B177" s="7" t="s">
        <v>58</v>
      </c>
      <c r="C177" s="7" t="s">
        <v>64</v>
      </c>
      <c r="D177" s="7" t="s">
        <v>2</v>
      </c>
      <c r="E177" s="7">
        <v>20</v>
      </c>
      <c r="F177" s="10">
        <v>6955</v>
      </c>
    </row>
    <row r="178" spans="1:6">
      <c r="A178" s="9">
        <v>43715</v>
      </c>
      <c r="B178" s="7" t="s">
        <v>61</v>
      </c>
      <c r="C178" s="7" t="s">
        <v>59</v>
      </c>
      <c r="D178" s="7" t="s">
        <v>65</v>
      </c>
      <c r="E178" s="7">
        <v>20</v>
      </c>
      <c r="F178" s="10">
        <v>6975</v>
      </c>
    </row>
    <row r="179" spans="1:6">
      <c r="A179" s="9">
        <v>43745</v>
      </c>
      <c r="B179" s="7" t="s">
        <v>63</v>
      </c>
      <c r="C179" s="7" t="s">
        <v>62</v>
      </c>
      <c r="D179" s="7" t="s">
        <v>2</v>
      </c>
      <c r="E179" s="7">
        <v>20</v>
      </c>
      <c r="F179" s="10">
        <v>6995</v>
      </c>
    </row>
    <row r="180" spans="1:6">
      <c r="A180" s="9">
        <v>43776</v>
      </c>
      <c r="B180" s="7" t="s">
        <v>66</v>
      </c>
      <c r="C180" s="7" t="s">
        <v>64</v>
      </c>
      <c r="D180" s="7" t="s">
        <v>2</v>
      </c>
      <c r="E180" s="7">
        <v>20</v>
      </c>
      <c r="F180" s="10">
        <v>7015</v>
      </c>
    </row>
    <row r="181" spans="1:6">
      <c r="A181" s="9">
        <v>43806</v>
      </c>
      <c r="B181" s="7" t="s">
        <v>67</v>
      </c>
      <c r="C181" s="7" t="s">
        <v>59</v>
      </c>
      <c r="D181" s="7" t="s">
        <v>72</v>
      </c>
      <c r="E181" s="7">
        <v>20</v>
      </c>
      <c r="F181" s="10">
        <v>7035</v>
      </c>
    </row>
    <row r="182" spans="1:6">
      <c r="A182" s="8" t="s">
        <v>159</v>
      </c>
      <c r="B182" s="7" t="s">
        <v>58</v>
      </c>
      <c r="C182" s="7" t="s">
        <v>62</v>
      </c>
      <c r="D182" s="7" t="s">
        <v>2</v>
      </c>
      <c r="E182" s="7">
        <v>20</v>
      </c>
      <c r="F182" s="10">
        <v>7055</v>
      </c>
    </row>
    <row r="183" spans="1:6">
      <c r="A183" s="8" t="s">
        <v>160</v>
      </c>
      <c r="B183" s="7" t="s">
        <v>61</v>
      </c>
      <c r="C183" s="7" t="s">
        <v>64</v>
      </c>
      <c r="D183" s="7" t="s">
        <v>65</v>
      </c>
      <c r="E183" s="7">
        <v>20</v>
      </c>
      <c r="F183" s="10">
        <v>7075</v>
      </c>
    </row>
    <row r="184" spans="1:6">
      <c r="A184" s="8" t="s">
        <v>161</v>
      </c>
      <c r="B184" s="7" t="s">
        <v>63</v>
      </c>
      <c r="C184" s="7" t="s">
        <v>59</v>
      </c>
      <c r="D184" s="7" t="s">
        <v>60</v>
      </c>
      <c r="E184" s="7">
        <v>20</v>
      </c>
      <c r="F184" s="10">
        <v>7095</v>
      </c>
    </row>
    <row r="185" spans="1:6">
      <c r="A185" s="8" t="s">
        <v>162</v>
      </c>
      <c r="B185" s="7" t="s">
        <v>66</v>
      </c>
      <c r="C185" s="7" t="s">
        <v>62</v>
      </c>
      <c r="D185" s="7" t="s">
        <v>2</v>
      </c>
      <c r="E185" s="7">
        <v>20</v>
      </c>
      <c r="F185" s="10">
        <v>7115</v>
      </c>
    </row>
    <row r="186" spans="1:6">
      <c r="A186" s="8" t="s">
        <v>163</v>
      </c>
      <c r="B186" s="7" t="s">
        <v>67</v>
      </c>
      <c r="C186" s="7" t="s">
        <v>64</v>
      </c>
      <c r="D186" s="7" t="s">
        <v>65</v>
      </c>
      <c r="E186" s="7">
        <v>21</v>
      </c>
      <c r="F186" s="10">
        <v>7135</v>
      </c>
    </row>
    <row r="187" spans="1:6">
      <c r="A187" s="8" t="s">
        <v>164</v>
      </c>
      <c r="B187" s="7" t="s">
        <v>58</v>
      </c>
      <c r="C187" s="7" t="s">
        <v>59</v>
      </c>
      <c r="D187" s="7" t="s">
        <v>60</v>
      </c>
      <c r="E187" s="7">
        <v>21</v>
      </c>
      <c r="F187" s="10">
        <v>7155</v>
      </c>
    </row>
    <row r="188" spans="1:6">
      <c r="A188" s="8" t="s">
        <v>165</v>
      </c>
      <c r="B188" s="7" t="s">
        <v>61</v>
      </c>
      <c r="C188" s="7" t="s">
        <v>62</v>
      </c>
      <c r="D188" s="7" t="s">
        <v>72</v>
      </c>
      <c r="E188" s="7">
        <v>21</v>
      </c>
      <c r="F188" s="10">
        <v>7175</v>
      </c>
    </row>
    <row r="189" spans="1:6">
      <c r="A189" s="8" t="s">
        <v>166</v>
      </c>
      <c r="B189" s="7" t="s">
        <v>63</v>
      </c>
      <c r="C189" s="7" t="s">
        <v>64</v>
      </c>
      <c r="D189" s="7" t="s">
        <v>2</v>
      </c>
      <c r="E189" s="7">
        <v>21</v>
      </c>
      <c r="F189" s="10">
        <v>7195</v>
      </c>
    </row>
    <row r="190" spans="1:6">
      <c r="A190" s="8" t="s">
        <v>167</v>
      </c>
      <c r="B190" s="7" t="s">
        <v>66</v>
      </c>
      <c r="C190" s="7" t="s">
        <v>59</v>
      </c>
      <c r="D190" s="7" t="s">
        <v>65</v>
      </c>
      <c r="E190" s="7">
        <v>21</v>
      </c>
      <c r="F190" s="10">
        <v>7215</v>
      </c>
    </row>
    <row r="191" spans="1:6">
      <c r="A191" s="8" t="s">
        <v>168</v>
      </c>
      <c r="B191" s="7" t="s">
        <v>67</v>
      </c>
      <c r="C191" s="7" t="s">
        <v>62</v>
      </c>
      <c r="D191" s="7" t="s">
        <v>60</v>
      </c>
      <c r="E191" s="7">
        <v>21</v>
      </c>
      <c r="F191" s="10">
        <v>7235</v>
      </c>
    </row>
    <row r="192" spans="1:6">
      <c r="A192" s="8" t="s">
        <v>169</v>
      </c>
      <c r="B192" s="7" t="s">
        <v>58</v>
      </c>
      <c r="C192" s="7" t="s">
        <v>64</v>
      </c>
      <c r="D192" s="7" t="s">
        <v>2</v>
      </c>
      <c r="E192" s="7">
        <v>21</v>
      </c>
      <c r="F192" s="10">
        <v>7255</v>
      </c>
    </row>
    <row r="193" spans="1:6">
      <c r="A193" s="8" t="s">
        <v>170</v>
      </c>
      <c r="B193" s="7" t="s">
        <v>61</v>
      </c>
      <c r="C193" s="7" t="s">
        <v>59</v>
      </c>
      <c r="D193" s="7" t="s">
        <v>65</v>
      </c>
      <c r="E193" s="7">
        <v>21</v>
      </c>
      <c r="F193" s="10">
        <v>7275</v>
      </c>
    </row>
    <row r="194" spans="1:6">
      <c r="A194" s="8" t="s">
        <v>171</v>
      </c>
      <c r="B194" s="7" t="s">
        <v>63</v>
      </c>
      <c r="C194" s="7" t="s">
        <v>62</v>
      </c>
      <c r="D194" s="7" t="s">
        <v>60</v>
      </c>
      <c r="E194" s="7">
        <v>21</v>
      </c>
      <c r="F194" s="10">
        <v>7295</v>
      </c>
    </row>
    <row r="195" spans="1:6">
      <c r="A195" s="8" t="s">
        <v>172</v>
      </c>
      <c r="B195" s="7" t="s">
        <v>66</v>
      </c>
      <c r="C195" s="7" t="s">
        <v>64</v>
      </c>
      <c r="D195" s="7" t="s">
        <v>72</v>
      </c>
      <c r="E195" s="7">
        <v>21</v>
      </c>
      <c r="F195" s="10">
        <v>7315</v>
      </c>
    </row>
    <row r="196" spans="1:6">
      <c r="A196" s="8" t="s">
        <v>173</v>
      </c>
      <c r="B196" s="7" t="s">
        <v>67</v>
      </c>
      <c r="C196" s="7" t="s">
        <v>59</v>
      </c>
      <c r="D196" s="7" t="s">
        <v>2</v>
      </c>
      <c r="E196" s="7">
        <v>21</v>
      </c>
      <c r="F196" s="10">
        <v>7335</v>
      </c>
    </row>
    <row r="197" spans="1:6">
      <c r="A197" s="8" t="s">
        <v>174</v>
      </c>
      <c r="B197" s="7" t="s">
        <v>58</v>
      </c>
      <c r="C197" s="7" t="s">
        <v>62</v>
      </c>
      <c r="D197" s="7" t="s">
        <v>65</v>
      </c>
      <c r="E197" s="7">
        <v>21</v>
      </c>
      <c r="F197" s="10">
        <v>7355</v>
      </c>
    </row>
    <row r="198" spans="1:6">
      <c r="A198" s="8" t="s">
        <v>175</v>
      </c>
      <c r="B198" s="7" t="s">
        <v>61</v>
      </c>
      <c r="C198" s="7" t="s">
        <v>64</v>
      </c>
      <c r="D198" s="7" t="s">
        <v>60</v>
      </c>
      <c r="E198" s="7">
        <v>22</v>
      </c>
      <c r="F198" s="10">
        <v>7375</v>
      </c>
    </row>
    <row r="199" spans="1:6">
      <c r="A199" s="8" t="s">
        <v>176</v>
      </c>
      <c r="B199" s="7" t="s">
        <v>63</v>
      </c>
      <c r="C199" s="7" t="s">
        <v>59</v>
      </c>
      <c r="D199" s="7" t="s">
        <v>2</v>
      </c>
      <c r="E199" s="7">
        <v>22</v>
      </c>
      <c r="F199" s="10">
        <v>7395</v>
      </c>
    </row>
    <row r="200" spans="1:6">
      <c r="A200" s="8" t="s">
        <v>177</v>
      </c>
      <c r="B200" s="7" t="s">
        <v>66</v>
      </c>
      <c r="C200" s="7" t="s">
        <v>62</v>
      </c>
      <c r="D200" s="7" t="s">
        <v>65</v>
      </c>
      <c r="E200" s="7">
        <v>22</v>
      </c>
      <c r="F200" s="10">
        <v>7415</v>
      </c>
    </row>
    <row r="201" spans="1:6">
      <c r="A201" s="9">
        <v>43473</v>
      </c>
      <c r="B201" s="7" t="s">
        <v>67</v>
      </c>
      <c r="C201" s="7" t="s">
        <v>64</v>
      </c>
      <c r="D201" s="7" t="s">
        <v>60</v>
      </c>
      <c r="E201" s="7">
        <v>22</v>
      </c>
      <c r="F201" s="10">
        <v>7435</v>
      </c>
    </row>
    <row r="202" spans="1:6">
      <c r="A202" s="9">
        <v>43504</v>
      </c>
      <c r="B202" s="7" t="s">
        <v>58</v>
      </c>
      <c r="C202" s="7" t="s">
        <v>59</v>
      </c>
      <c r="D202" s="7" t="s">
        <v>72</v>
      </c>
      <c r="E202" s="7">
        <v>22</v>
      </c>
      <c r="F202" s="10">
        <v>7455</v>
      </c>
    </row>
    <row r="203" spans="1:6">
      <c r="A203" s="9">
        <v>43532</v>
      </c>
      <c r="B203" s="7" t="s">
        <v>61</v>
      </c>
      <c r="C203" s="7" t="s">
        <v>62</v>
      </c>
      <c r="D203" s="7" t="s">
        <v>2</v>
      </c>
      <c r="E203" s="7">
        <v>22</v>
      </c>
      <c r="F203" s="10">
        <v>7475</v>
      </c>
    </row>
    <row r="204" spans="1:6">
      <c r="A204" s="9">
        <v>43563</v>
      </c>
      <c r="B204" s="7" t="s">
        <v>63</v>
      </c>
      <c r="C204" s="7" t="s">
        <v>64</v>
      </c>
      <c r="D204" s="7" t="s">
        <v>65</v>
      </c>
      <c r="E204" s="7">
        <v>22</v>
      </c>
      <c r="F204" s="10">
        <v>7495</v>
      </c>
    </row>
    <row r="205" spans="1:6">
      <c r="A205" s="9">
        <v>43593</v>
      </c>
      <c r="B205" s="7" t="s">
        <v>66</v>
      </c>
      <c r="C205" s="7" t="s">
        <v>59</v>
      </c>
      <c r="D205" s="7" t="s">
        <v>60</v>
      </c>
      <c r="E205" s="7">
        <v>22</v>
      </c>
      <c r="F205" s="10">
        <v>7515</v>
      </c>
    </row>
    <row r="206" spans="1:6">
      <c r="A206" s="9">
        <v>43624</v>
      </c>
      <c r="B206" s="7" t="s">
        <v>58</v>
      </c>
      <c r="C206" s="7" t="s">
        <v>59</v>
      </c>
      <c r="D206" s="7" t="s">
        <v>60</v>
      </c>
      <c r="E206" s="7">
        <v>22</v>
      </c>
      <c r="F206" s="10">
        <v>7536</v>
      </c>
    </row>
    <row r="207" spans="1:6">
      <c r="A207" s="9">
        <v>43654</v>
      </c>
      <c r="B207" s="7" t="s">
        <v>61</v>
      </c>
      <c r="C207" s="7" t="s">
        <v>62</v>
      </c>
      <c r="D207" s="7" t="s">
        <v>2</v>
      </c>
      <c r="E207" s="7">
        <v>22</v>
      </c>
      <c r="F207" s="10">
        <v>7556</v>
      </c>
    </row>
    <row r="208" spans="1:6">
      <c r="A208" s="9">
        <v>43685</v>
      </c>
      <c r="B208" s="7" t="s">
        <v>63</v>
      </c>
      <c r="C208" s="7" t="s">
        <v>64</v>
      </c>
      <c r="D208" s="7" t="s">
        <v>65</v>
      </c>
      <c r="E208" s="7">
        <v>22</v>
      </c>
      <c r="F208" s="10">
        <v>7576</v>
      </c>
    </row>
    <row r="209" spans="1:6">
      <c r="A209" s="9">
        <v>43716</v>
      </c>
      <c r="B209" s="7" t="s">
        <v>66</v>
      </c>
      <c r="C209" s="7" t="s">
        <v>59</v>
      </c>
      <c r="D209" s="7" t="s">
        <v>60</v>
      </c>
      <c r="E209" s="7">
        <v>22</v>
      </c>
      <c r="F209" s="10">
        <v>7596</v>
      </c>
    </row>
    <row r="210" spans="1:6">
      <c r="A210" s="9">
        <v>43746</v>
      </c>
      <c r="B210" s="7" t="s">
        <v>67</v>
      </c>
      <c r="C210" s="7" t="s">
        <v>62</v>
      </c>
      <c r="D210" s="7" t="s">
        <v>60</v>
      </c>
      <c r="E210" s="7">
        <v>23</v>
      </c>
      <c r="F210" s="10">
        <v>7616</v>
      </c>
    </row>
    <row r="211" spans="1:6">
      <c r="A211" s="9">
        <v>43777</v>
      </c>
      <c r="B211" s="7" t="s">
        <v>58</v>
      </c>
      <c r="C211" s="7" t="s">
        <v>64</v>
      </c>
      <c r="D211" s="7" t="s">
        <v>2</v>
      </c>
      <c r="E211" s="7">
        <v>23</v>
      </c>
      <c r="F211" s="10">
        <v>7636</v>
      </c>
    </row>
    <row r="212" spans="1:6">
      <c r="A212" s="9">
        <v>43807</v>
      </c>
      <c r="B212" s="7" t="s">
        <v>61</v>
      </c>
      <c r="C212" s="7" t="s">
        <v>59</v>
      </c>
      <c r="D212" s="7" t="s">
        <v>65</v>
      </c>
      <c r="E212" s="7">
        <v>23</v>
      </c>
      <c r="F212" s="10">
        <v>7656</v>
      </c>
    </row>
    <row r="213" spans="1:6">
      <c r="A213" s="8" t="s">
        <v>178</v>
      </c>
      <c r="B213" s="7" t="s">
        <v>63</v>
      </c>
      <c r="C213" s="7" t="s">
        <v>62</v>
      </c>
      <c r="D213" s="7" t="s">
        <v>2</v>
      </c>
      <c r="E213" s="7">
        <v>23</v>
      </c>
      <c r="F213" s="10">
        <v>7676</v>
      </c>
    </row>
    <row r="214" spans="1:6">
      <c r="A214" s="8" t="s">
        <v>179</v>
      </c>
      <c r="B214" s="7" t="s">
        <v>66</v>
      </c>
      <c r="C214" s="7" t="s">
        <v>64</v>
      </c>
      <c r="D214" s="7" t="s">
        <v>2</v>
      </c>
      <c r="E214" s="7">
        <v>23</v>
      </c>
      <c r="F214" s="10">
        <v>7696</v>
      </c>
    </row>
    <row r="215" spans="1:6">
      <c r="A215" s="8" t="s">
        <v>180</v>
      </c>
      <c r="B215" s="7" t="s">
        <v>67</v>
      </c>
      <c r="C215" s="7" t="s">
        <v>59</v>
      </c>
      <c r="D215" s="7" t="s">
        <v>72</v>
      </c>
      <c r="E215" s="7">
        <v>23</v>
      </c>
      <c r="F215" s="10">
        <v>7716</v>
      </c>
    </row>
    <row r="216" spans="1:6">
      <c r="A216" s="8" t="s">
        <v>181</v>
      </c>
      <c r="B216" s="7" t="s">
        <v>58</v>
      </c>
      <c r="C216" s="7" t="s">
        <v>62</v>
      </c>
      <c r="D216" s="7" t="s">
        <v>2</v>
      </c>
      <c r="E216" s="7">
        <v>23</v>
      </c>
      <c r="F216" s="10">
        <v>7736</v>
      </c>
    </row>
    <row r="217" spans="1:6">
      <c r="A217" s="8" t="s">
        <v>182</v>
      </c>
      <c r="B217" s="7" t="s">
        <v>61</v>
      </c>
      <c r="C217" s="7" t="s">
        <v>64</v>
      </c>
      <c r="D217" s="7" t="s">
        <v>65</v>
      </c>
      <c r="E217" s="7">
        <v>23</v>
      </c>
      <c r="F217" s="10">
        <v>7756</v>
      </c>
    </row>
    <row r="218" spans="1:6">
      <c r="A218" s="8" t="s">
        <v>183</v>
      </c>
      <c r="B218" s="7" t="s">
        <v>63</v>
      </c>
      <c r="C218" s="7" t="s">
        <v>59</v>
      </c>
      <c r="D218" s="7" t="s">
        <v>60</v>
      </c>
      <c r="E218" s="7">
        <v>23</v>
      </c>
      <c r="F218" s="10">
        <v>7776</v>
      </c>
    </row>
    <row r="219" spans="1:6">
      <c r="A219" s="8" t="s">
        <v>184</v>
      </c>
      <c r="B219" s="7" t="s">
        <v>66</v>
      </c>
      <c r="C219" s="7" t="s">
        <v>62</v>
      </c>
      <c r="D219" s="7" t="s">
        <v>2</v>
      </c>
      <c r="E219" s="7">
        <v>23</v>
      </c>
      <c r="F219" s="10">
        <v>7796</v>
      </c>
    </row>
    <row r="220" spans="1:6">
      <c r="A220" s="8" t="s">
        <v>185</v>
      </c>
      <c r="B220" s="7" t="s">
        <v>67</v>
      </c>
      <c r="C220" s="7" t="s">
        <v>64</v>
      </c>
      <c r="D220" s="7" t="s">
        <v>65</v>
      </c>
      <c r="E220" s="7">
        <v>23</v>
      </c>
      <c r="F220" s="10">
        <v>7816</v>
      </c>
    </row>
    <row r="221" spans="1:6">
      <c r="A221" s="8" t="s">
        <v>186</v>
      </c>
      <c r="B221" s="7" t="s">
        <v>58</v>
      </c>
      <c r="C221" s="7" t="s">
        <v>59</v>
      </c>
      <c r="D221" s="7" t="s">
        <v>60</v>
      </c>
      <c r="E221" s="7">
        <v>23</v>
      </c>
      <c r="F221" s="10">
        <v>7836</v>
      </c>
    </row>
    <row r="222" spans="1:6">
      <c r="A222" s="8" t="s">
        <v>187</v>
      </c>
      <c r="B222" s="7" t="s">
        <v>61</v>
      </c>
      <c r="C222" s="7" t="s">
        <v>62</v>
      </c>
      <c r="D222" s="7" t="s">
        <v>72</v>
      </c>
      <c r="E222" s="7">
        <v>23</v>
      </c>
      <c r="F222" s="10">
        <v>7856</v>
      </c>
    </row>
    <row r="223" spans="1:6">
      <c r="A223" s="8" t="s">
        <v>188</v>
      </c>
      <c r="B223" s="7" t="s">
        <v>63</v>
      </c>
      <c r="C223" s="7" t="s">
        <v>64</v>
      </c>
      <c r="D223" s="7" t="s">
        <v>2</v>
      </c>
      <c r="E223" s="7">
        <v>24</v>
      </c>
      <c r="F223" s="10">
        <v>7876</v>
      </c>
    </row>
    <row r="224" spans="1:6">
      <c r="A224" s="8" t="s">
        <v>189</v>
      </c>
      <c r="B224" s="7" t="s">
        <v>66</v>
      </c>
      <c r="C224" s="7" t="s">
        <v>59</v>
      </c>
      <c r="D224" s="7" t="s">
        <v>65</v>
      </c>
      <c r="E224" s="7">
        <v>24</v>
      </c>
      <c r="F224" s="10">
        <v>7896</v>
      </c>
    </row>
    <row r="225" spans="1:6">
      <c r="A225" s="8" t="s">
        <v>190</v>
      </c>
      <c r="B225" s="7" t="s">
        <v>67</v>
      </c>
      <c r="C225" s="7" t="s">
        <v>62</v>
      </c>
      <c r="D225" s="7" t="s">
        <v>60</v>
      </c>
      <c r="E225" s="7">
        <v>24</v>
      </c>
      <c r="F225" s="10">
        <v>7916</v>
      </c>
    </row>
    <row r="226" spans="1:6">
      <c r="A226" s="8" t="s">
        <v>191</v>
      </c>
      <c r="B226" s="7" t="s">
        <v>58</v>
      </c>
      <c r="C226" s="7" t="s">
        <v>64</v>
      </c>
      <c r="D226" s="7" t="s">
        <v>2</v>
      </c>
      <c r="E226" s="7">
        <v>24</v>
      </c>
      <c r="F226" s="10">
        <v>7936</v>
      </c>
    </row>
    <row r="227" spans="1:6">
      <c r="A227" s="8" t="s">
        <v>192</v>
      </c>
      <c r="B227" s="7" t="s">
        <v>61</v>
      </c>
      <c r="C227" s="7" t="s">
        <v>59</v>
      </c>
      <c r="D227" s="7" t="s">
        <v>65</v>
      </c>
      <c r="E227" s="7">
        <v>24</v>
      </c>
      <c r="F227" s="10">
        <v>7956</v>
      </c>
    </row>
    <row r="228" spans="1:6">
      <c r="A228" s="8" t="s">
        <v>193</v>
      </c>
      <c r="B228" s="7" t="s">
        <v>63</v>
      </c>
      <c r="C228" s="7" t="s">
        <v>62</v>
      </c>
      <c r="D228" s="7" t="s">
        <v>60</v>
      </c>
      <c r="E228" s="7">
        <v>24</v>
      </c>
      <c r="F228" s="10">
        <v>7976</v>
      </c>
    </row>
    <row r="229" spans="1:6">
      <c r="A229" s="8" t="s">
        <v>194</v>
      </c>
      <c r="B229" s="7" t="s">
        <v>66</v>
      </c>
      <c r="C229" s="7" t="s">
        <v>64</v>
      </c>
      <c r="D229" s="7" t="s">
        <v>72</v>
      </c>
      <c r="E229" s="7">
        <v>24</v>
      </c>
      <c r="F229" s="10">
        <v>7996</v>
      </c>
    </row>
    <row r="230" spans="1:6">
      <c r="A230" s="8" t="s">
        <v>195</v>
      </c>
      <c r="B230" s="7" t="s">
        <v>67</v>
      </c>
      <c r="C230" s="7" t="s">
        <v>59</v>
      </c>
      <c r="D230" s="7" t="s">
        <v>2</v>
      </c>
      <c r="E230" s="7">
        <v>24</v>
      </c>
      <c r="F230" s="10">
        <v>8016</v>
      </c>
    </row>
    <row r="231" spans="1:6">
      <c r="A231" s="8" t="s">
        <v>196</v>
      </c>
      <c r="B231" s="7" t="s">
        <v>58</v>
      </c>
      <c r="C231" s="7" t="s">
        <v>62</v>
      </c>
      <c r="D231" s="7" t="s">
        <v>65</v>
      </c>
      <c r="E231" s="7">
        <v>24</v>
      </c>
      <c r="F231" s="10">
        <v>8036</v>
      </c>
    </row>
    <row r="232" spans="1:6">
      <c r="A232" s="9">
        <v>43474</v>
      </c>
      <c r="B232" s="7" t="s">
        <v>61</v>
      </c>
      <c r="C232" s="7" t="s">
        <v>64</v>
      </c>
      <c r="D232" s="7" t="s">
        <v>60</v>
      </c>
      <c r="E232" s="7">
        <v>24</v>
      </c>
      <c r="F232" s="10">
        <v>8056</v>
      </c>
    </row>
    <row r="233" spans="1:6">
      <c r="A233" s="9">
        <v>43505</v>
      </c>
      <c r="B233" s="7" t="s">
        <v>63</v>
      </c>
      <c r="C233" s="7" t="s">
        <v>59</v>
      </c>
      <c r="D233" s="7" t="s">
        <v>2</v>
      </c>
      <c r="E233" s="7">
        <v>24</v>
      </c>
      <c r="F233" s="10">
        <v>8076</v>
      </c>
    </row>
    <row r="234" spans="1:6">
      <c r="A234" s="9">
        <v>43533</v>
      </c>
      <c r="B234" s="7" t="s">
        <v>66</v>
      </c>
      <c r="C234" s="7" t="s">
        <v>62</v>
      </c>
      <c r="D234" s="7" t="s">
        <v>65</v>
      </c>
      <c r="E234" s="7">
        <v>24</v>
      </c>
      <c r="F234" s="10">
        <v>8096</v>
      </c>
    </row>
    <row r="235" spans="1:6">
      <c r="A235" s="9">
        <v>43564</v>
      </c>
      <c r="B235" s="7" t="s">
        <v>67</v>
      </c>
      <c r="C235" s="7" t="s">
        <v>64</v>
      </c>
      <c r="D235" s="7" t="s">
        <v>60</v>
      </c>
      <c r="E235" s="7">
        <v>25</v>
      </c>
      <c r="F235" s="10">
        <v>8116</v>
      </c>
    </row>
    <row r="236" spans="1:6">
      <c r="A236" s="9">
        <v>43594</v>
      </c>
      <c r="B236" s="7" t="s">
        <v>58</v>
      </c>
      <c r="C236" s="7" t="s">
        <v>59</v>
      </c>
      <c r="D236" s="7" t="s">
        <v>72</v>
      </c>
      <c r="E236" s="7">
        <v>25</v>
      </c>
      <c r="F236" s="10">
        <v>8136</v>
      </c>
    </row>
    <row r="237" spans="1:6">
      <c r="A237" s="9">
        <v>43625</v>
      </c>
      <c r="B237" s="7" t="s">
        <v>61</v>
      </c>
      <c r="C237" s="7" t="s">
        <v>62</v>
      </c>
      <c r="D237" s="7" t="s">
        <v>2</v>
      </c>
      <c r="E237" s="7">
        <v>25</v>
      </c>
      <c r="F237" s="10">
        <v>8156</v>
      </c>
    </row>
    <row r="238" spans="1:6">
      <c r="A238" s="9">
        <v>43655</v>
      </c>
      <c r="B238" s="7" t="s">
        <v>63</v>
      </c>
      <c r="C238" s="7" t="s">
        <v>64</v>
      </c>
      <c r="D238" s="7" t="s">
        <v>65</v>
      </c>
      <c r="E238" s="7">
        <v>25</v>
      </c>
      <c r="F238" s="10">
        <v>8177</v>
      </c>
    </row>
    <row r="239" spans="1:6">
      <c r="A239" s="9">
        <v>43686</v>
      </c>
      <c r="B239" s="7" t="s">
        <v>66</v>
      </c>
      <c r="C239" s="7" t="s">
        <v>59</v>
      </c>
      <c r="D239" s="7" t="s">
        <v>60</v>
      </c>
      <c r="E239" s="7">
        <v>25</v>
      </c>
      <c r="F239" s="10">
        <v>8197</v>
      </c>
    </row>
    <row r="240" spans="1:6">
      <c r="A240" s="9">
        <v>43717</v>
      </c>
      <c r="B240" s="7" t="s">
        <v>58</v>
      </c>
      <c r="C240" s="7" t="s">
        <v>59</v>
      </c>
      <c r="D240" s="7" t="s">
        <v>60</v>
      </c>
      <c r="E240" s="7">
        <v>25</v>
      </c>
      <c r="F240" s="10">
        <v>8217</v>
      </c>
    </row>
    <row r="241" spans="1:6">
      <c r="A241" s="9">
        <v>43747</v>
      </c>
      <c r="B241" s="7" t="s">
        <v>61</v>
      </c>
      <c r="C241" s="7" t="s">
        <v>62</v>
      </c>
      <c r="D241" s="7" t="s">
        <v>2</v>
      </c>
      <c r="E241" s="7">
        <v>25</v>
      </c>
      <c r="F241" s="10">
        <v>8237</v>
      </c>
    </row>
    <row r="242" spans="1:6">
      <c r="A242" s="9">
        <v>43778</v>
      </c>
      <c r="B242" s="7" t="s">
        <v>63</v>
      </c>
      <c r="C242" s="7" t="s">
        <v>64</v>
      </c>
      <c r="D242" s="7" t="s">
        <v>65</v>
      </c>
      <c r="E242" s="7">
        <v>25</v>
      </c>
      <c r="F242" s="10">
        <v>8257</v>
      </c>
    </row>
    <row r="243" spans="1:6">
      <c r="A243" s="9">
        <v>43808</v>
      </c>
      <c r="B243" s="7" t="s">
        <v>66</v>
      </c>
      <c r="C243" s="7" t="s">
        <v>59</v>
      </c>
      <c r="D243" s="7" t="s">
        <v>60</v>
      </c>
      <c r="E243" s="7">
        <v>25</v>
      </c>
      <c r="F243" s="10">
        <v>8277</v>
      </c>
    </row>
    <row r="244" spans="1:6">
      <c r="A244" s="8" t="s">
        <v>197</v>
      </c>
      <c r="B244" s="7" t="s">
        <v>67</v>
      </c>
      <c r="C244" s="7" t="s">
        <v>62</v>
      </c>
      <c r="D244" s="7" t="s">
        <v>60</v>
      </c>
      <c r="E244" s="7">
        <v>25</v>
      </c>
      <c r="F244" s="10">
        <v>8297</v>
      </c>
    </row>
    <row r="245" spans="1:6">
      <c r="A245" s="8" t="s">
        <v>198</v>
      </c>
      <c r="B245" s="7" t="s">
        <v>58</v>
      </c>
      <c r="C245" s="7" t="s">
        <v>64</v>
      </c>
      <c r="D245" s="7" t="s">
        <v>2</v>
      </c>
      <c r="E245" s="7">
        <v>25</v>
      </c>
      <c r="F245" s="10">
        <v>8317</v>
      </c>
    </row>
    <row r="246" spans="1:6">
      <c r="A246" s="8" t="s">
        <v>199</v>
      </c>
      <c r="B246" s="7" t="s">
        <v>61</v>
      </c>
      <c r="C246" s="7" t="s">
        <v>59</v>
      </c>
      <c r="D246" s="7" t="s">
        <v>65</v>
      </c>
      <c r="E246" s="7">
        <v>25</v>
      </c>
      <c r="F246" s="10">
        <v>8337</v>
      </c>
    </row>
    <row r="247" spans="1:6">
      <c r="A247" s="8" t="s">
        <v>200</v>
      </c>
      <c r="B247" s="7" t="s">
        <v>63</v>
      </c>
      <c r="C247" s="7" t="s">
        <v>62</v>
      </c>
      <c r="D247" s="7" t="s">
        <v>2</v>
      </c>
      <c r="E247" s="7">
        <v>26</v>
      </c>
      <c r="F247" s="10">
        <v>8357</v>
      </c>
    </row>
    <row r="248" spans="1:6">
      <c r="A248" s="8" t="s">
        <v>201</v>
      </c>
      <c r="B248" s="7" t="s">
        <v>66</v>
      </c>
      <c r="C248" s="7" t="s">
        <v>64</v>
      </c>
      <c r="D248" s="7" t="s">
        <v>2</v>
      </c>
      <c r="E248" s="7">
        <v>26</v>
      </c>
      <c r="F248" s="10">
        <v>8377</v>
      </c>
    </row>
    <row r="249" spans="1:6">
      <c r="A249" s="8" t="s">
        <v>202</v>
      </c>
      <c r="B249" s="7" t="s">
        <v>67</v>
      </c>
      <c r="C249" s="7" t="s">
        <v>59</v>
      </c>
      <c r="D249" s="7" t="s">
        <v>72</v>
      </c>
      <c r="E249" s="7">
        <v>26</v>
      </c>
      <c r="F249" s="10">
        <v>8397</v>
      </c>
    </row>
    <row r="250" spans="1:6">
      <c r="A250" s="8" t="s">
        <v>203</v>
      </c>
      <c r="B250" s="7" t="s">
        <v>58</v>
      </c>
      <c r="C250" s="7" t="s">
        <v>62</v>
      </c>
      <c r="D250" s="7" t="s">
        <v>2</v>
      </c>
      <c r="E250" s="7">
        <v>26</v>
      </c>
      <c r="F250" s="10">
        <v>8417</v>
      </c>
    </row>
    <row r="251" spans="1:6">
      <c r="A251" s="8" t="s">
        <v>204</v>
      </c>
      <c r="B251" s="7" t="s">
        <v>61</v>
      </c>
      <c r="C251" s="7" t="s">
        <v>64</v>
      </c>
      <c r="D251" s="7" t="s">
        <v>65</v>
      </c>
      <c r="E251" s="7">
        <v>26</v>
      </c>
      <c r="F251" s="10">
        <v>8437</v>
      </c>
    </row>
    <row r="252" spans="1:6">
      <c r="A252" s="8" t="s">
        <v>205</v>
      </c>
      <c r="B252" s="7" t="s">
        <v>63</v>
      </c>
      <c r="C252" s="7" t="s">
        <v>59</v>
      </c>
      <c r="D252" s="7" t="s">
        <v>60</v>
      </c>
      <c r="E252" s="7">
        <v>26</v>
      </c>
      <c r="F252" s="10">
        <v>8457</v>
      </c>
    </row>
    <row r="253" spans="1:6">
      <c r="A253" s="8" t="s">
        <v>206</v>
      </c>
      <c r="B253" s="7" t="s">
        <v>66</v>
      </c>
      <c r="C253" s="7" t="s">
        <v>62</v>
      </c>
      <c r="D253" s="7" t="s">
        <v>2</v>
      </c>
      <c r="E253" s="7">
        <v>26</v>
      </c>
      <c r="F253" s="10">
        <v>8477</v>
      </c>
    </row>
    <row r="254" spans="1:6">
      <c r="A254" s="8" t="s">
        <v>207</v>
      </c>
      <c r="B254" s="7" t="s">
        <v>67</v>
      </c>
      <c r="C254" s="7" t="s">
        <v>64</v>
      </c>
      <c r="D254" s="7" t="s">
        <v>65</v>
      </c>
      <c r="E254" s="7">
        <v>26</v>
      </c>
      <c r="F254" s="10">
        <v>8497</v>
      </c>
    </row>
    <row r="255" spans="1:6">
      <c r="A255" s="8" t="s">
        <v>208</v>
      </c>
      <c r="B255" s="7" t="s">
        <v>58</v>
      </c>
      <c r="C255" s="7" t="s">
        <v>59</v>
      </c>
      <c r="D255" s="7" t="s">
        <v>60</v>
      </c>
      <c r="E255" s="7">
        <v>26</v>
      </c>
      <c r="F255" s="10">
        <v>8517</v>
      </c>
    </row>
    <row r="256" spans="1:6">
      <c r="A256" s="8" t="s">
        <v>209</v>
      </c>
      <c r="B256" s="7" t="s">
        <v>61</v>
      </c>
      <c r="C256" s="7" t="s">
        <v>62</v>
      </c>
      <c r="D256" s="7" t="s">
        <v>72</v>
      </c>
      <c r="E256" s="7">
        <v>26</v>
      </c>
      <c r="F256" s="10">
        <v>8537</v>
      </c>
    </row>
    <row r="257" spans="1:6">
      <c r="A257" s="8" t="s">
        <v>210</v>
      </c>
      <c r="B257" s="7" t="s">
        <v>63</v>
      </c>
      <c r="C257" s="7" t="s">
        <v>64</v>
      </c>
      <c r="D257" s="7" t="s">
        <v>2</v>
      </c>
      <c r="E257" s="7">
        <v>26</v>
      </c>
      <c r="F257" s="10">
        <v>8557</v>
      </c>
    </row>
    <row r="258" spans="1:6">
      <c r="A258" s="8" t="s">
        <v>211</v>
      </c>
      <c r="B258" s="7" t="s">
        <v>66</v>
      </c>
      <c r="C258" s="7" t="s">
        <v>59</v>
      </c>
      <c r="D258" s="7" t="s">
        <v>65</v>
      </c>
      <c r="E258" s="7">
        <v>26</v>
      </c>
      <c r="F258" s="10">
        <v>8577</v>
      </c>
    </row>
    <row r="259" spans="1:6">
      <c r="A259" s="8" t="s">
        <v>212</v>
      </c>
      <c r="B259" s="7" t="s">
        <v>67</v>
      </c>
      <c r="C259" s="7" t="s">
        <v>62</v>
      </c>
      <c r="D259" s="7" t="s">
        <v>60</v>
      </c>
      <c r="E259" s="7">
        <v>26</v>
      </c>
      <c r="F259" s="10">
        <v>8597</v>
      </c>
    </row>
    <row r="260" spans="1:6">
      <c r="A260" s="8" t="s">
        <v>213</v>
      </c>
      <c r="B260" s="7" t="s">
        <v>58</v>
      </c>
      <c r="C260" s="7" t="s">
        <v>64</v>
      </c>
      <c r="D260" s="7" t="s">
        <v>2</v>
      </c>
      <c r="E260" s="7">
        <v>27</v>
      </c>
      <c r="F260" s="10">
        <v>8617</v>
      </c>
    </row>
    <row r="261" spans="1:6">
      <c r="A261" s="8" t="s">
        <v>214</v>
      </c>
      <c r="B261" s="7" t="s">
        <v>61</v>
      </c>
      <c r="C261" s="7" t="s">
        <v>59</v>
      </c>
      <c r="D261" s="7" t="s">
        <v>65</v>
      </c>
      <c r="E261" s="7">
        <v>27</v>
      </c>
      <c r="F261" s="10">
        <v>8637</v>
      </c>
    </row>
    <row r="262" spans="1:6">
      <c r="A262" s="9">
        <v>43475</v>
      </c>
      <c r="B262" s="7" t="s">
        <v>63</v>
      </c>
      <c r="C262" s="7" t="s">
        <v>62</v>
      </c>
      <c r="D262" s="7" t="s">
        <v>60</v>
      </c>
      <c r="E262" s="7">
        <v>27</v>
      </c>
      <c r="F262" s="10">
        <v>8657</v>
      </c>
    </row>
    <row r="263" spans="1:6">
      <c r="A263" s="9">
        <v>43506</v>
      </c>
      <c r="B263" s="7" t="s">
        <v>66</v>
      </c>
      <c r="C263" s="7" t="s">
        <v>64</v>
      </c>
      <c r="D263" s="7" t="s">
        <v>72</v>
      </c>
      <c r="E263" s="7">
        <v>27</v>
      </c>
      <c r="F263" s="10">
        <v>8677</v>
      </c>
    </row>
    <row r="264" spans="1:6">
      <c r="A264" s="9">
        <v>43534</v>
      </c>
      <c r="B264" s="7" t="s">
        <v>67</v>
      </c>
      <c r="C264" s="7" t="s">
        <v>59</v>
      </c>
      <c r="D264" s="7" t="s">
        <v>2</v>
      </c>
      <c r="E264" s="7">
        <v>27</v>
      </c>
      <c r="F264" s="10">
        <v>8697</v>
      </c>
    </row>
    <row r="265" spans="1:6">
      <c r="A265" s="9">
        <v>43565</v>
      </c>
      <c r="B265" s="7" t="s">
        <v>58</v>
      </c>
      <c r="C265" s="7" t="s">
        <v>62</v>
      </c>
      <c r="D265" s="7" t="s">
        <v>65</v>
      </c>
      <c r="E265" s="7">
        <v>27</v>
      </c>
      <c r="F265" s="10">
        <v>8717</v>
      </c>
    </row>
    <row r="266" spans="1:6">
      <c r="A266" s="9">
        <v>43595</v>
      </c>
      <c r="B266" s="7" t="s">
        <v>61</v>
      </c>
      <c r="C266" s="7" t="s">
        <v>64</v>
      </c>
      <c r="D266" s="7" t="s">
        <v>60</v>
      </c>
      <c r="E266" s="7">
        <v>27</v>
      </c>
      <c r="F266" s="10">
        <v>8737</v>
      </c>
    </row>
    <row r="267" spans="1:6">
      <c r="A267" s="9">
        <v>43626</v>
      </c>
      <c r="B267" s="7" t="s">
        <v>63</v>
      </c>
      <c r="C267" s="7" t="s">
        <v>59</v>
      </c>
      <c r="D267" s="7" t="s">
        <v>2</v>
      </c>
      <c r="E267" s="7">
        <v>27</v>
      </c>
      <c r="F267" s="10">
        <v>8757</v>
      </c>
    </row>
    <row r="268" spans="1:6">
      <c r="A268" s="9">
        <v>43656</v>
      </c>
      <c r="B268" s="7" t="s">
        <v>66</v>
      </c>
      <c r="C268" s="7" t="s">
        <v>62</v>
      </c>
      <c r="D268" s="7" t="s">
        <v>65</v>
      </c>
      <c r="E268" s="7">
        <v>27</v>
      </c>
      <c r="F268" s="10">
        <v>8777</v>
      </c>
    </row>
    <row r="269" spans="1:6">
      <c r="A269" s="9">
        <v>43687</v>
      </c>
      <c r="B269" s="7" t="s">
        <v>67</v>
      </c>
      <c r="C269" s="7" t="s">
        <v>64</v>
      </c>
      <c r="D269" s="7" t="s">
        <v>60</v>
      </c>
      <c r="E269" s="7">
        <v>27</v>
      </c>
      <c r="F269" s="10">
        <v>8798</v>
      </c>
    </row>
    <row r="270" spans="1:6">
      <c r="A270" s="9">
        <v>43718</v>
      </c>
      <c r="B270" s="7" t="s">
        <v>58</v>
      </c>
      <c r="C270" s="7" t="s">
        <v>59</v>
      </c>
      <c r="D270" s="7" t="s">
        <v>72</v>
      </c>
      <c r="E270" s="7">
        <v>27</v>
      </c>
      <c r="F270" s="10">
        <v>8818</v>
      </c>
    </row>
    <row r="271" spans="1:6">
      <c r="A271" s="9">
        <v>43748</v>
      </c>
      <c r="B271" s="7" t="s">
        <v>61</v>
      </c>
      <c r="C271" s="7" t="s">
        <v>62</v>
      </c>
      <c r="D271" s="7" t="s">
        <v>2</v>
      </c>
      <c r="E271" s="7">
        <v>27</v>
      </c>
      <c r="F271" s="10">
        <v>8838</v>
      </c>
    </row>
    <row r="272" spans="1:6">
      <c r="A272" s="9">
        <v>43779</v>
      </c>
      <c r="B272" s="7" t="s">
        <v>63</v>
      </c>
      <c r="C272" s="7" t="s">
        <v>64</v>
      </c>
      <c r="D272" s="7" t="s">
        <v>65</v>
      </c>
      <c r="E272" s="7">
        <v>28</v>
      </c>
      <c r="F272" s="10">
        <v>8858</v>
      </c>
    </row>
    <row r="273" spans="1:6">
      <c r="A273" s="9">
        <v>43809</v>
      </c>
      <c r="B273" s="7" t="s">
        <v>66</v>
      </c>
      <c r="C273" s="7" t="s">
        <v>59</v>
      </c>
      <c r="D273" s="7" t="s">
        <v>60</v>
      </c>
      <c r="E273" s="7">
        <v>28</v>
      </c>
      <c r="F273" s="10">
        <v>8878</v>
      </c>
    </row>
    <row r="274" spans="1:6">
      <c r="A274" s="8" t="s">
        <v>215</v>
      </c>
      <c r="B274" s="7" t="s">
        <v>58</v>
      </c>
      <c r="C274" s="7" t="s">
        <v>59</v>
      </c>
      <c r="D274" s="7" t="s">
        <v>60</v>
      </c>
      <c r="E274" s="7">
        <v>28</v>
      </c>
      <c r="F274" s="10">
        <v>8898</v>
      </c>
    </row>
    <row r="275" spans="1:6">
      <c r="A275" s="8" t="s">
        <v>216</v>
      </c>
      <c r="B275" s="7" t="s">
        <v>61</v>
      </c>
      <c r="C275" s="7" t="s">
        <v>62</v>
      </c>
      <c r="D275" s="7" t="s">
        <v>2</v>
      </c>
      <c r="E275" s="7">
        <v>28</v>
      </c>
      <c r="F275" s="10">
        <v>8918</v>
      </c>
    </row>
    <row r="276" spans="1:6">
      <c r="A276" s="8" t="s">
        <v>217</v>
      </c>
      <c r="B276" s="7" t="s">
        <v>63</v>
      </c>
      <c r="C276" s="7" t="s">
        <v>64</v>
      </c>
      <c r="D276" s="7" t="s">
        <v>65</v>
      </c>
      <c r="E276" s="7">
        <v>28</v>
      </c>
      <c r="F276" s="10">
        <v>8938</v>
      </c>
    </row>
    <row r="277" spans="1:6">
      <c r="A277" s="8" t="s">
        <v>218</v>
      </c>
      <c r="B277" s="7" t="s">
        <v>66</v>
      </c>
      <c r="C277" s="7" t="s">
        <v>59</v>
      </c>
      <c r="D277" s="7" t="s">
        <v>60</v>
      </c>
      <c r="E277" s="7">
        <v>28</v>
      </c>
      <c r="F277" s="10">
        <v>8958</v>
      </c>
    </row>
    <row r="278" spans="1:6">
      <c r="A278" s="8" t="s">
        <v>219</v>
      </c>
      <c r="B278" s="7" t="s">
        <v>67</v>
      </c>
      <c r="C278" s="7" t="s">
        <v>62</v>
      </c>
      <c r="D278" s="7" t="s">
        <v>60</v>
      </c>
      <c r="E278" s="7">
        <v>28</v>
      </c>
      <c r="F278" s="10">
        <v>8978</v>
      </c>
    </row>
    <row r="279" spans="1:6">
      <c r="A279" s="8" t="s">
        <v>220</v>
      </c>
      <c r="B279" s="7" t="s">
        <v>58</v>
      </c>
      <c r="C279" s="7" t="s">
        <v>64</v>
      </c>
      <c r="D279" s="7" t="s">
        <v>2</v>
      </c>
      <c r="E279" s="7">
        <v>28</v>
      </c>
      <c r="F279" s="10">
        <v>8998</v>
      </c>
    </row>
    <row r="280" spans="1:6">
      <c r="A280" s="8" t="s">
        <v>221</v>
      </c>
      <c r="B280" s="7" t="s">
        <v>61</v>
      </c>
      <c r="C280" s="7" t="s">
        <v>59</v>
      </c>
      <c r="D280" s="7" t="s">
        <v>65</v>
      </c>
      <c r="E280" s="7">
        <v>28</v>
      </c>
      <c r="F280" s="10">
        <v>9018</v>
      </c>
    </row>
    <row r="281" spans="1:6">
      <c r="A281" s="8" t="s">
        <v>222</v>
      </c>
      <c r="B281" s="7" t="s">
        <v>63</v>
      </c>
      <c r="C281" s="7" t="s">
        <v>62</v>
      </c>
      <c r="D281" s="7" t="s">
        <v>2</v>
      </c>
      <c r="E281" s="7">
        <v>28</v>
      </c>
      <c r="F281" s="10">
        <v>9038</v>
      </c>
    </row>
    <row r="282" spans="1:6">
      <c r="A282" s="8" t="s">
        <v>223</v>
      </c>
      <c r="B282" s="7" t="s">
        <v>66</v>
      </c>
      <c r="C282" s="7" t="s">
        <v>64</v>
      </c>
      <c r="D282" s="7" t="s">
        <v>2</v>
      </c>
      <c r="E282" s="7">
        <v>28</v>
      </c>
      <c r="F282" s="10">
        <v>9058</v>
      </c>
    </row>
    <row r="283" spans="1:6">
      <c r="A283" s="8" t="s">
        <v>224</v>
      </c>
      <c r="B283" s="7" t="s">
        <v>67</v>
      </c>
      <c r="C283" s="7" t="s">
        <v>59</v>
      </c>
      <c r="D283" s="7" t="s">
        <v>72</v>
      </c>
      <c r="E283" s="7">
        <v>28</v>
      </c>
      <c r="F283" s="10">
        <v>9078</v>
      </c>
    </row>
    <row r="284" spans="1:6">
      <c r="A284" s="8" t="s">
        <v>225</v>
      </c>
      <c r="B284" s="7" t="s">
        <v>58</v>
      </c>
      <c r="C284" s="7" t="s">
        <v>62</v>
      </c>
      <c r="D284" s="7" t="s">
        <v>2</v>
      </c>
      <c r="E284" s="7">
        <v>29</v>
      </c>
      <c r="F284" s="10">
        <v>9098</v>
      </c>
    </row>
    <row r="285" spans="1:6">
      <c r="A285" s="8" t="s">
        <v>226</v>
      </c>
      <c r="B285" s="7" t="s">
        <v>61</v>
      </c>
      <c r="C285" s="7" t="s">
        <v>64</v>
      </c>
      <c r="D285" s="7" t="s">
        <v>65</v>
      </c>
      <c r="E285" s="7">
        <v>29</v>
      </c>
      <c r="F285" s="10">
        <v>9118</v>
      </c>
    </row>
    <row r="286" spans="1:6">
      <c r="A286" s="8" t="s">
        <v>227</v>
      </c>
      <c r="B286" s="7" t="s">
        <v>63</v>
      </c>
      <c r="C286" s="7" t="s">
        <v>59</v>
      </c>
      <c r="D286" s="7" t="s">
        <v>60</v>
      </c>
      <c r="E286" s="7">
        <v>29</v>
      </c>
      <c r="F286" s="10">
        <v>9138</v>
      </c>
    </row>
    <row r="287" spans="1:6">
      <c r="A287" s="8" t="s">
        <v>228</v>
      </c>
      <c r="B287" s="7" t="s">
        <v>66</v>
      </c>
      <c r="C287" s="7" t="s">
        <v>62</v>
      </c>
      <c r="D287" s="7" t="s">
        <v>2</v>
      </c>
      <c r="E287" s="7">
        <v>29</v>
      </c>
      <c r="F287" s="10">
        <v>9158</v>
      </c>
    </row>
    <row r="288" spans="1:6">
      <c r="A288" s="8" t="s">
        <v>229</v>
      </c>
      <c r="B288" s="7" t="s">
        <v>67</v>
      </c>
      <c r="C288" s="7" t="s">
        <v>64</v>
      </c>
      <c r="D288" s="7" t="s">
        <v>65</v>
      </c>
      <c r="E288" s="7">
        <v>29</v>
      </c>
      <c r="F288" s="10">
        <v>9178</v>
      </c>
    </row>
    <row r="289" spans="1:6">
      <c r="A289" s="8" t="s">
        <v>230</v>
      </c>
      <c r="B289" s="7" t="s">
        <v>58</v>
      </c>
      <c r="C289" s="7" t="s">
        <v>59</v>
      </c>
      <c r="D289" s="7" t="s">
        <v>60</v>
      </c>
      <c r="E289" s="7">
        <v>29</v>
      </c>
      <c r="F289" s="10">
        <v>9198</v>
      </c>
    </row>
    <row r="290" spans="1:6">
      <c r="A290" s="8" t="s">
        <v>231</v>
      </c>
      <c r="B290" s="7" t="s">
        <v>61</v>
      </c>
      <c r="C290" s="7" t="s">
        <v>62</v>
      </c>
      <c r="D290" s="7" t="s">
        <v>72</v>
      </c>
      <c r="E290" s="7">
        <v>29</v>
      </c>
      <c r="F290" s="10">
        <v>9218</v>
      </c>
    </row>
    <row r="291" spans="1:6">
      <c r="A291" s="8" t="s">
        <v>232</v>
      </c>
      <c r="B291" s="7" t="s">
        <v>63</v>
      </c>
      <c r="C291" s="7" t="s">
        <v>64</v>
      </c>
      <c r="D291" s="7" t="s">
        <v>2</v>
      </c>
      <c r="E291" s="7">
        <v>29</v>
      </c>
      <c r="F291" s="10">
        <v>9238</v>
      </c>
    </row>
    <row r="292" spans="1:6">
      <c r="A292" s="8" t="s">
        <v>233</v>
      </c>
      <c r="B292" s="7" t="s">
        <v>66</v>
      </c>
      <c r="C292" s="7" t="s">
        <v>59</v>
      </c>
      <c r="D292" s="7" t="s">
        <v>65</v>
      </c>
      <c r="E292" s="7">
        <v>29</v>
      </c>
      <c r="F292" s="10">
        <v>9258</v>
      </c>
    </row>
    <row r="293" spans="1:6">
      <c r="A293" s="9">
        <v>43476</v>
      </c>
      <c r="B293" s="7" t="s">
        <v>67</v>
      </c>
      <c r="C293" s="7" t="s">
        <v>62</v>
      </c>
      <c r="D293" s="7" t="s">
        <v>60</v>
      </c>
      <c r="E293" s="7">
        <v>29</v>
      </c>
      <c r="F293" s="10">
        <v>9278</v>
      </c>
    </row>
    <row r="294" spans="1:6">
      <c r="A294" s="9">
        <v>43507</v>
      </c>
      <c r="B294" s="7" t="s">
        <v>58</v>
      </c>
      <c r="C294" s="7" t="s">
        <v>64</v>
      </c>
      <c r="D294" s="7" t="s">
        <v>2</v>
      </c>
      <c r="E294" s="7">
        <v>29</v>
      </c>
      <c r="F294" s="10">
        <v>9298</v>
      </c>
    </row>
    <row r="295" spans="1:6">
      <c r="A295" s="9">
        <v>43535</v>
      </c>
      <c r="B295" s="7" t="s">
        <v>61</v>
      </c>
      <c r="C295" s="7" t="s">
        <v>59</v>
      </c>
      <c r="D295" s="7" t="s">
        <v>65</v>
      </c>
      <c r="E295" s="7">
        <v>29</v>
      </c>
      <c r="F295" s="10">
        <v>9318</v>
      </c>
    </row>
    <row r="296" spans="1:6">
      <c r="A296" s="9">
        <v>43566</v>
      </c>
      <c r="B296" s="7" t="s">
        <v>63</v>
      </c>
      <c r="C296" s="7" t="s">
        <v>62</v>
      </c>
      <c r="D296" s="7" t="s">
        <v>60</v>
      </c>
      <c r="E296" s="7">
        <v>29</v>
      </c>
      <c r="F296" s="10">
        <v>9338</v>
      </c>
    </row>
    <row r="297" spans="1:6">
      <c r="A297" s="9">
        <v>43596</v>
      </c>
      <c r="B297" s="7" t="s">
        <v>66</v>
      </c>
      <c r="C297" s="7" t="s">
        <v>64</v>
      </c>
      <c r="D297" s="7" t="s">
        <v>72</v>
      </c>
      <c r="E297" s="7">
        <v>30</v>
      </c>
      <c r="F297" s="10">
        <v>9358</v>
      </c>
    </row>
    <row r="298" spans="1:6">
      <c r="A298" s="9">
        <v>43627</v>
      </c>
      <c r="B298" s="7" t="s">
        <v>67</v>
      </c>
      <c r="C298" s="7" t="s">
        <v>59</v>
      </c>
      <c r="D298" s="7" t="s">
        <v>2</v>
      </c>
      <c r="E298" s="7">
        <v>30</v>
      </c>
      <c r="F298" s="10">
        <v>9378</v>
      </c>
    </row>
    <row r="299" spans="1:6">
      <c r="A299" s="9">
        <v>43657</v>
      </c>
      <c r="B299" s="7" t="s">
        <v>58</v>
      </c>
      <c r="C299" s="7" t="s">
        <v>62</v>
      </c>
      <c r="D299" s="7" t="s">
        <v>65</v>
      </c>
      <c r="E299" s="7">
        <v>30</v>
      </c>
      <c r="F299" s="10">
        <v>9398</v>
      </c>
    </row>
    <row r="300" spans="1:6">
      <c r="A300" s="9">
        <v>43688</v>
      </c>
      <c r="B300" s="7" t="s">
        <v>61</v>
      </c>
      <c r="C300" s="7" t="s">
        <v>64</v>
      </c>
      <c r="D300" s="7" t="s">
        <v>60</v>
      </c>
      <c r="E300" s="7">
        <v>30</v>
      </c>
      <c r="F300" s="10">
        <v>9418</v>
      </c>
    </row>
    <row r="301" spans="1:6">
      <c r="A301" s="9">
        <v>43719</v>
      </c>
      <c r="B301" s="7" t="s">
        <v>63</v>
      </c>
      <c r="C301" s="7" t="s">
        <v>59</v>
      </c>
      <c r="D301" s="7" t="s">
        <v>2</v>
      </c>
      <c r="E301" s="7">
        <v>30</v>
      </c>
      <c r="F301" s="10">
        <v>9439</v>
      </c>
    </row>
    <row r="302" spans="1:6">
      <c r="A302" s="9">
        <v>43749</v>
      </c>
      <c r="B302" s="7" t="s">
        <v>66</v>
      </c>
      <c r="C302" s="7" t="s">
        <v>62</v>
      </c>
      <c r="D302" s="7" t="s">
        <v>65</v>
      </c>
      <c r="E302" s="7">
        <v>30</v>
      </c>
      <c r="F302" s="10">
        <v>9459</v>
      </c>
    </row>
    <row r="303" spans="1:6">
      <c r="A303" s="9">
        <v>43780</v>
      </c>
      <c r="B303" s="7" t="s">
        <v>67</v>
      </c>
      <c r="C303" s="7" t="s">
        <v>64</v>
      </c>
      <c r="D303" s="7" t="s">
        <v>60</v>
      </c>
      <c r="E303" s="7">
        <v>30</v>
      </c>
      <c r="F303" s="10">
        <v>9479</v>
      </c>
    </row>
    <row r="304" spans="1:6">
      <c r="A304" s="9">
        <v>43810</v>
      </c>
      <c r="B304" s="7" t="s">
        <v>58</v>
      </c>
      <c r="C304" s="7" t="s">
        <v>59</v>
      </c>
      <c r="D304" s="7" t="s">
        <v>72</v>
      </c>
      <c r="E304" s="7">
        <v>30</v>
      </c>
      <c r="F304" s="10">
        <v>9499</v>
      </c>
    </row>
    <row r="305" spans="1:6">
      <c r="A305" s="8" t="s">
        <v>234</v>
      </c>
      <c r="B305" s="7" t="s">
        <v>61</v>
      </c>
      <c r="C305" s="7" t="s">
        <v>62</v>
      </c>
      <c r="D305" s="7" t="s">
        <v>2</v>
      </c>
      <c r="E305" s="7">
        <v>30</v>
      </c>
      <c r="F305" s="10">
        <v>9519</v>
      </c>
    </row>
    <row r="306" spans="1:6">
      <c r="A306" s="8" t="s">
        <v>235</v>
      </c>
      <c r="B306" s="7" t="s">
        <v>63</v>
      </c>
      <c r="C306" s="7" t="s">
        <v>64</v>
      </c>
      <c r="D306" s="7" t="s">
        <v>65</v>
      </c>
      <c r="E306" s="7">
        <v>30</v>
      </c>
      <c r="F306" s="10">
        <v>9539</v>
      </c>
    </row>
    <row r="307" spans="1:6">
      <c r="A307" s="8" t="s">
        <v>236</v>
      </c>
      <c r="B307" s="7" t="s">
        <v>66</v>
      </c>
      <c r="C307" s="7" t="s">
        <v>59</v>
      </c>
      <c r="D307" s="7" t="s">
        <v>60</v>
      </c>
      <c r="E307" s="7">
        <v>30</v>
      </c>
      <c r="F307" s="10">
        <v>9559</v>
      </c>
    </row>
    <row r="308" spans="1:6">
      <c r="A308" s="8" t="s">
        <v>237</v>
      </c>
      <c r="B308" s="7" t="s">
        <v>58</v>
      </c>
      <c r="C308" s="7" t="s">
        <v>59</v>
      </c>
      <c r="D308" s="7" t="s">
        <v>60</v>
      </c>
      <c r="E308" s="7">
        <v>30</v>
      </c>
      <c r="F308" s="10">
        <v>9579</v>
      </c>
    </row>
    <row r="309" spans="1:6">
      <c r="A309" s="8" t="s">
        <v>238</v>
      </c>
      <c r="B309" s="7" t="s">
        <v>61</v>
      </c>
      <c r="C309" s="7" t="s">
        <v>62</v>
      </c>
      <c r="D309" s="7" t="s">
        <v>2</v>
      </c>
      <c r="E309" s="7">
        <v>31</v>
      </c>
      <c r="F309" s="10">
        <v>9599</v>
      </c>
    </row>
    <row r="310" spans="1:6">
      <c r="A310" s="8" t="s">
        <v>239</v>
      </c>
      <c r="B310" s="7" t="s">
        <v>63</v>
      </c>
      <c r="C310" s="7" t="s">
        <v>64</v>
      </c>
      <c r="D310" s="7" t="s">
        <v>65</v>
      </c>
      <c r="E310" s="7">
        <v>31</v>
      </c>
      <c r="F310" s="10">
        <v>9619</v>
      </c>
    </row>
    <row r="311" spans="1:6">
      <c r="A311" s="8" t="s">
        <v>240</v>
      </c>
      <c r="B311" s="7" t="s">
        <v>66</v>
      </c>
      <c r="C311" s="7" t="s">
        <v>59</v>
      </c>
      <c r="D311" s="7" t="s">
        <v>60</v>
      </c>
      <c r="E311" s="7">
        <v>31</v>
      </c>
      <c r="F311" s="10">
        <v>9639</v>
      </c>
    </row>
    <row r="312" spans="1:6">
      <c r="A312" s="8" t="s">
        <v>241</v>
      </c>
      <c r="B312" s="7" t="s">
        <v>67</v>
      </c>
      <c r="C312" s="7" t="s">
        <v>62</v>
      </c>
      <c r="D312" s="7" t="s">
        <v>60</v>
      </c>
      <c r="E312" s="7">
        <v>31</v>
      </c>
      <c r="F312" s="10">
        <v>9659</v>
      </c>
    </row>
    <row r="313" spans="1:6">
      <c r="A313" s="8" t="s">
        <v>242</v>
      </c>
      <c r="B313" s="7" t="s">
        <v>58</v>
      </c>
      <c r="C313" s="7" t="s">
        <v>64</v>
      </c>
      <c r="D313" s="7" t="s">
        <v>2</v>
      </c>
      <c r="E313" s="7">
        <v>31</v>
      </c>
      <c r="F313" s="10">
        <v>9679</v>
      </c>
    </row>
    <row r="314" spans="1:6">
      <c r="A314" s="8" t="s">
        <v>243</v>
      </c>
      <c r="B314" s="7" t="s">
        <v>61</v>
      </c>
      <c r="C314" s="7" t="s">
        <v>59</v>
      </c>
      <c r="D314" s="7" t="s">
        <v>65</v>
      </c>
      <c r="E314" s="7">
        <v>31</v>
      </c>
      <c r="F314" s="10">
        <v>9699</v>
      </c>
    </row>
    <row r="315" spans="1:6">
      <c r="A315" s="8" t="s">
        <v>244</v>
      </c>
      <c r="B315" s="7" t="s">
        <v>63</v>
      </c>
      <c r="C315" s="7" t="s">
        <v>62</v>
      </c>
      <c r="D315" s="7" t="s">
        <v>2</v>
      </c>
      <c r="E315" s="7">
        <v>31</v>
      </c>
      <c r="F315" s="10">
        <v>9719</v>
      </c>
    </row>
    <row r="316" spans="1:6">
      <c r="A316" s="8" t="s">
        <v>245</v>
      </c>
      <c r="B316" s="7" t="s">
        <v>66</v>
      </c>
      <c r="C316" s="7" t="s">
        <v>64</v>
      </c>
      <c r="D316" s="7" t="s">
        <v>2</v>
      </c>
      <c r="E316" s="7">
        <v>31</v>
      </c>
      <c r="F316" s="10">
        <v>9739</v>
      </c>
    </row>
    <row r="317" spans="1:6">
      <c r="A317" s="8" t="s">
        <v>246</v>
      </c>
      <c r="B317" s="7" t="s">
        <v>67</v>
      </c>
      <c r="C317" s="7" t="s">
        <v>59</v>
      </c>
      <c r="D317" s="7" t="s">
        <v>72</v>
      </c>
      <c r="E317" s="7">
        <v>31</v>
      </c>
      <c r="F317" s="10">
        <v>9759</v>
      </c>
    </row>
    <row r="318" spans="1:6">
      <c r="A318" s="8" t="s">
        <v>247</v>
      </c>
      <c r="B318" s="7" t="s">
        <v>58</v>
      </c>
      <c r="C318" s="7" t="s">
        <v>62</v>
      </c>
      <c r="D318" s="7" t="s">
        <v>2</v>
      </c>
      <c r="E318" s="7">
        <v>31</v>
      </c>
      <c r="F318" s="10">
        <v>9779</v>
      </c>
    </row>
    <row r="319" spans="1:6">
      <c r="A319" s="8" t="s">
        <v>248</v>
      </c>
      <c r="B319" s="7" t="s">
        <v>61</v>
      </c>
      <c r="C319" s="7" t="s">
        <v>64</v>
      </c>
      <c r="D319" s="7" t="s">
        <v>65</v>
      </c>
      <c r="E319" s="7">
        <v>31</v>
      </c>
      <c r="F319" s="10">
        <v>9799</v>
      </c>
    </row>
    <row r="320" spans="1:6">
      <c r="A320" s="8" t="s">
        <v>249</v>
      </c>
      <c r="B320" s="7" t="s">
        <v>63</v>
      </c>
      <c r="C320" s="7" t="s">
        <v>59</v>
      </c>
      <c r="D320" s="7" t="s">
        <v>60</v>
      </c>
      <c r="E320" s="7">
        <v>31</v>
      </c>
      <c r="F320" s="10">
        <v>9819</v>
      </c>
    </row>
    <row r="321" spans="1:6">
      <c r="A321" s="8" t="s">
        <v>250</v>
      </c>
      <c r="B321" s="7" t="s">
        <v>66</v>
      </c>
      <c r="C321" s="7" t="s">
        <v>62</v>
      </c>
      <c r="D321" s="7" t="s">
        <v>2</v>
      </c>
      <c r="E321" s="7">
        <v>32</v>
      </c>
      <c r="F321" s="10">
        <v>9839</v>
      </c>
    </row>
    <row r="322" spans="1:6">
      <c r="A322" s="8" t="s">
        <v>251</v>
      </c>
      <c r="B322" s="7" t="s">
        <v>67</v>
      </c>
      <c r="C322" s="7" t="s">
        <v>64</v>
      </c>
      <c r="D322" s="7" t="s">
        <v>65</v>
      </c>
      <c r="E322" s="7">
        <v>32</v>
      </c>
      <c r="F322" s="10">
        <v>9859</v>
      </c>
    </row>
    <row r="323" spans="1:6">
      <c r="A323" s="9">
        <v>43477</v>
      </c>
      <c r="B323" s="7" t="s">
        <v>58</v>
      </c>
      <c r="C323" s="7" t="s">
        <v>59</v>
      </c>
      <c r="D323" s="7" t="s">
        <v>60</v>
      </c>
      <c r="E323" s="7">
        <v>32</v>
      </c>
      <c r="F323" s="10">
        <v>9879</v>
      </c>
    </row>
    <row r="324" spans="1:6">
      <c r="A324" s="9">
        <v>43508</v>
      </c>
      <c r="B324" s="7" t="s">
        <v>61</v>
      </c>
      <c r="C324" s="7" t="s">
        <v>62</v>
      </c>
      <c r="D324" s="7" t="s">
        <v>72</v>
      </c>
      <c r="E324" s="7">
        <v>32</v>
      </c>
      <c r="F324" s="10">
        <v>9899</v>
      </c>
    </row>
    <row r="325" spans="1:6">
      <c r="A325" s="9">
        <v>43536</v>
      </c>
      <c r="B325" s="7" t="s">
        <v>63</v>
      </c>
      <c r="C325" s="7" t="s">
        <v>64</v>
      </c>
      <c r="D325" s="7" t="s">
        <v>2</v>
      </c>
      <c r="E325" s="7">
        <v>32</v>
      </c>
      <c r="F325" s="10">
        <v>9919</v>
      </c>
    </row>
    <row r="326" spans="1:6">
      <c r="A326" s="9">
        <v>43567</v>
      </c>
      <c r="B326" s="7" t="s">
        <v>66</v>
      </c>
      <c r="C326" s="7" t="s">
        <v>59</v>
      </c>
      <c r="D326" s="7" t="s">
        <v>65</v>
      </c>
      <c r="E326" s="7">
        <v>32</v>
      </c>
      <c r="F326" s="10">
        <v>9939</v>
      </c>
    </row>
    <row r="327" spans="1:6">
      <c r="A327" s="9">
        <v>43597</v>
      </c>
      <c r="B327" s="7" t="s">
        <v>67</v>
      </c>
      <c r="C327" s="7" t="s">
        <v>62</v>
      </c>
      <c r="D327" s="7" t="s">
        <v>60</v>
      </c>
      <c r="E327" s="7">
        <v>32</v>
      </c>
      <c r="F327" s="10">
        <v>9959</v>
      </c>
    </row>
    <row r="328" spans="1:6">
      <c r="A328" s="9">
        <v>43628</v>
      </c>
      <c r="B328" s="7" t="s">
        <v>58</v>
      </c>
      <c r="C328" s="7" t="s">
        <v>64</v>
      </c>
      <c r="D328" s="7" t="s">
        <v>2</v>
      </c>
      <c r="E328" s="7">
        <v>32</v>
      </c>
      <c r="F328" s="10">
        <v>9979</v>
      </c>
    </row>
    <row r="329" spans="1:6">
      <c r="A329" s="9">
        <v>43658</v>
      </c>
      <c r="B329" s="7" t="s">
        <v>61</v>
      </c>
      <c r="C329" s="7" t="s">
        <v>59</v>
      </c>
      <c r="D329" s="7" t="s">
        <v>65</v>
      </c>
      <c r="E329" s="7">
        <v>32</v>
      </c>
      <c r="F329" s="10">
        <v>9999</v>
      </c>
    </row>
    <row r="330" spans="1:6">
      <c r="A330" s="9">
        <v>43689</v>
      </c>
      <c r="B330" s="7" t="s">
        <v>63</v>
      </c>
      <c r="C330" s="7" t="s">
        <v>62</v>
      </c>
      <c r="D330" s="7" t="s">
        <v>60</v>
      </c>
      <c r="E330" s="7">
        <v>32</v>
      </c>
      <c r="F330" s="10">
        <v>10019</v>
      </c>
    </row>
    <row r="331" spans="1:6">
      <c r="A331" s="9">
        <v>43720</v>
      </c>
      <c r="B331" s="7" t="s">
        <v>66</v>
      </c>
      <c r="C331" s="7" t="s">
        <v>64</v>
      </c>
      <c r="D331" s="7" t="s">
        <v>72</v>
      </c>
      <c r="E331" s="7">
        <v>32</v>
      </c>
      <c r="F331" s="10">
        <v>10039</v>
      </c>
    </row>
    <row r="332" spans="1:6">
      <c r="A332" s="9">
        <v>43750</v>
      </c>
      <c r="B332" s="7" t="s">
        <v>67</v>
      </c>
      <c r="C332" s="7" t="s">
        <v>59</v>
      </c>
      <c r="D332" s="7" t="s">
        <v>2</v>
      </c>
      <c r="E332" s="7">
        <v>32</v>
      </c>
      <c r="F332" s="10">
        <v>10060</v>
      </c>
    </row>
    <row r="333" spans="1:6">
      <c r="A333" s="9">
        <v>43781</v>
      </c>
      <c r="B333" s="7" t="s">
        <v>58</v>
      </c>
      <c r="C333" s="7" t="s">
        <v>62</v>
      </c>
      <c r="D333" s="7" t="s">
        <v>65</v>
      </c>
      <c r="E333" s="7">
        <v>32</v>
      </c>
      <c r="F333" s="10">
        <v>10080</v>
      </c>
    </row>
    <row r="334" spans="1:6">
      <c r="A334" s="9">
        <v>43811</v>
      </c>
      <c r="B334" s="7" t="s">
        <v>61</v>
      </c>
      <c r="C334" s="7" t="s">
        <v>64</v>
      </c>
      <c r="D334" s="7" t="s">
        <v>60</v>
      </c>
      <c r="E334" s="7">
        <v>33</v>
      </c>
      <c r="F334" s="10">
        <v>10100</v>
      </c>
    </row>
    <row r="335" spans="1:6">
      <c r="A335" s="8" t="s">
        <v>252</v>
      </c>
      <c r="B335" s="7" t="s">
        <v>63</v>
      </c>
      <c r="C335" s="7" t="s">
        <v>59</v>
      </c>
      <c r="D335" s="7" t="s">
        <v>2</v>
      </c>
      <c r="E335" s="7">
        <v>33</v>
      </c>
      <c r="F335" s="10">
        <v>10120</v>
      </c>
    </row>
    <row r="336" spans="1:6">
      <c r="A336" s="8" t="s">
        <v>253</v>
      </c>
      <c r="B336" s="7" t="s">
        <v>66</v>
      </c>
      <c r="C336" s="7" t="s">
        <v>62</v>
      </c>
      <c r="D336" s="7" t="s">
        <v>65</v>
      </c>
      <c r="E336" s="7">
        <v>33</v>
      </c>
      <c r="F336" s="10">
        <v>10140</v>
      </c>
    </row>
    <row r="337" spans="1:6">
      <c r="A337" s="8" t="s">
        <v>254</v>
      </c>
      <c r="B337" s="7" t="s">
        <v>67</v>
      </c>
      <c r="C337" s="7" t="s">
        <v>64</v>
      </c>
      <c r="D337" s="7" t="s">
        <v>60</v>
      </c>
      <c r="E337" s="7">
        <v>33</v>
      </c>
      <c r="F337" s="10">
        <v>10160</v>
      </c>
    </row>
    <row r="338" spans="1:6">
      <c r="A338" s="8" t="s">
        <v>255</v>
      </c>
      <c r="B338" s="7" t="s">
        <v>58</v>
      </c>
      <c r="C338" s="7" t="s">
        <v>59</v>
      </c>
      <c r="D338" s="7" t="s">
        <v>72</v>
      </c>
      <c r="E338" s="7">
        <v>33</v>
      </c>
      <c r="F338" s="10">
        <v>10180</v>
      </c>
    </row>
    <row r="339" spans="1:6">
      <c r="A339" s="8" t="s">
        <v>256</v>
      </c>
      <c r="B339" s="7" t="s">
        <v>61</v>
      </c>
      <c r="C339" s="7" t="s">
        <v>62</v>
      </c>
      <c r="D339" s="7" t="s">
        <v>2</v>
      </c>
      <c r="E339" s="7">
        <v>33</v>
      </c>
      <c r="F339" s="10">
        <v>10200</v>
      </c>
    </row>
    <row r="340" spans="1:6">
      <c r="A340" s="8" t="s">
        <v>257</v>
      </c>
      <c r="B340" s="7" t="s">
        <v>63</v>
      </c>
      <c r="C340" s="7" t="s">
        <v>64</v>
      </c>
      <c r="D340" s="7" t="s">
        <v>65</v>
      </c>
      <c r="E340" s="7">
        <v>33</v>
      </c>
      <c r="F340" s="10">
        <v>10220</v>
      </c>
    </row>
    <row r="341" spans="1:6">
      <c r="A341" s="8" t="s">
        <v>258</v>
      </c>
      <c r="B341" s="7" t="s">
        <v>66</v>
      </c>
      <c r="C341" s="7" t="s">
        <v>59</v>
      </c>
      <c r="D341" s="7" t="s">
        <v>60</v>
      </c>
      <c r="E341" s="7">
        <v>33</v>
      </c>
      <c r="F341" s="10">
        <v>10240</v>
      </c>
    </row>
    <row r="342" spans="1:6">
      <c r="A342" s="8" t="s">
        <v>259</v>
      </c>
      <c r="B342" s="7" t="s">
        <v>58</v>
      </c>
      <c r="C342" s="7" t="s">
        <v>59</v>
      </c>
      <c r="D342" s="7" t="s">
        <v>60</v>
      </c>
      <c r="E342" s="7">
        <v>33</v>
      </c>
      <c r="F342" s="10">
        <v>10260</v>
      </c>
    </row>
    <row r="343" spans="1:6">
      <c r="A343" s="14" t="s">
        <v>260</v>
      </c>
      <c r="B343" s="15" t="s">
        <v>61</v>
      </c>
      <c r="C343" s="15" t="s">
        <v>62</v>
      </c>
      <c r="D343" s="15" t="s">
        <v>2</v>
      </c>
      <c r="E343" s="15">
        <v>33</v>
      </c>
      <c r="F343" s="16">
        <v>10280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Sheet7</vt:lpstr>
      <vt:lpstr>Sheet8</vt:lpstr>
      <vt:lpstr>Sheet9</vt:lpstr>
      <vt:lpstr>Sheet6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2022-06-01T10:02:39Z</dcterms:modified>
</cp:coreProperties>
</file>