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266" documentId="11_E60897F41BE170836B02CE998F75CCDC64E183C8" xr6:coauthVersionLast="47" xr6:coauthVersionMax="47" xr10:uidLastSave="{4118F023-2264-4C5F-8DC4-DC6903B12F2A}"/>
  <bookViews>
    <workbookView xWindow="240" yWindow="105" windowWidth="14805" windowHeight="8010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4" l="1"/>
  <c r="G13" i="6"/>
  <c r="G12" i="6"/>
  <c r="G10" i="6"/>
  <c r="G9" i="6" a="1"/>
  <c r="G9" i="6"/>
  <c r="G45" i="3" a="1"/>
  <c r="G45" i="3"/>
  <c r="G44" i="3" a="1"/>
  <c r="G44" i="3"/>
  <c r="G42" i="3"/>
  <c r="G41" i="3"/>
  <c r="G34" i="3"/>
  <c r="M29" i="3"/>
  <c r="M27" i="3"/>
  <c r="M11" i="5"/>
  <c r="L11" i="5"/>
  <c r="L5" i="5"/>
  <c r="M5" i="5"/>
  <c r="G14" i="4"/>
  <c r="C28" i="3"/>
  <c r="M20" i="3"/>
  <c r="L12" i="3" a="1"/>
  <c r="L12" i="3"/>
  <c r="L10" i="3" a="1"/>
  <c r="L10" i="3"/>
  <c r="L4" i="3"/>
  <c r="K12" i="2"/>
  <c r="K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<sst xmlns="http://schemas.openxmlformats.org/spreadsheetml/2006/main" count="274" uniqueCount="52">
  <si>
    <t>Person</t>
  </si>
  <si>
    <t>Jan</t>
  </si>
  <si>
    <t>Feb</t>
  </si>
  <si>
    <t>Mar</t>
  </si>
  <si>
    <t>Apr</t>
  </si>
  <si>
    <t>May</t>
  </si>
  <si>
    <t>Jun</t>
  </si>
  <si>
    <t>Barr Faughny</t>
  </si>
  <si>
    <t>Dennison Crosswaite</t>
  </si>
  <si>
    <t>Gunar Cockshoot</t>
  </si>
  <si>
    <t>Gigi Bohling</t>
  </si>
  <si>
    <t>Curtice Advani</t>
  </si>
  <si>
    <t>Kaine Padly</t>
  </si>
  <si>
    <t>Ches Bonnell</t>
  </si>
  <si>
    <t>Andria Kimpton</t>
  </si>
  <si>
    <t>Result</t>
  </si>
  <si>
    <t>Formula</t>
  </si>
  <si>
    <t>Name</t>
  </si>
  <si>
    <t>Gender</t>
  </si>
  <si>
    <t>Product</t>
  </si>
  <si>
    <t>Customers</t>
  </si>
  <si>
    <t>Amount</t>
  </si>
  <si>
    <t>Female</t>
  </si>
  <si>
    <t>Milk Choco bars</t>
  </si>
  <si>
    <t>Male</t>
  </si>
  <si>
    <t>50% Dark bars</t>
  </si>
  <si>
    <t>Almond Choco</t>
  </si>
  <si>
    <t>Raspberry Choc</t>
  </si>
  <si>
    <t>Using Filter</t>
  </si>
  <si>
    <t>Mint Chip Choc</t>
  </si>
  <si>
    <t>Using SumProduct</t>
  </si>
  <si>
    <t xml:space="preserve">Name </t>
  </si>
  <si>
    <t>bars</t>
  </si>
  <si>
    <t>Sales</t>
  </si>
  <si>
    <t>Count</t>
  </si>
  <si>
    <t>Avg cust.</t>
  </si>
  <si>
    <t>First Name</t>
  </si>
  <si>
    <t xml:space="preserve">Gender </t>
  </si>
  <si>
    <t>Max Sale</t>
  </si>
  <si>
    <t>Min Sale</t>
  </si>
  <si>
    <t>Median</t>
  </si>
  <si>
    <t>80th pc.</t>
  </si>
  <si>
    <t xml:space="preserve">  </t>
  </si>
  <si>
    <t>Date</t>
  </si>
  <si>
    <t>Calls Received</t>
  </si>
  <si>
    <t>Start Date</t>
  </si>
  <si>
    <t>End Date</t>
  </si>
  <si>
    <t>Call Counts</t>
  </si>
  <si>
    <t>Call Count</t>
  </si>
  <si>
    <r>
      <rPr>
        <sz val="11"/>
        <color rgb="FF000000"/>
        <rFont val="Calibri"/>
      </rPr>
      <t>SUMIFS(</t>
    </r>
    <r>
      <rPr>
        <sz val="11"/>
        <color rgb="FF5F8CED"/>
        <rFont val="Calibri"/>
      </rPr>
      <t>E5:E57</t>
    </r>
    <r>
      <rPr>
        <sz val="11"/>
        <color rgb="FF000000"/>
        <rFont val="Calibri"/>
      </rPr>
      <t>,</t>
    </r>
    <r>
      <rPr>
        <sz val="11"/>
        <color rgb="FFEB5E60"/>
        <rFont val="Calibri"/>
      </rPr>
      <t>D5:D57</t>
    </r>
    <r>
      <rPr>
        <sz val="11"/>
        <color rgb="FF000000"/>
        <rFont val="Calibri"/>
      </rPr>
      <t>,TODAY()-1,</t>
    </r>
    <r>
      <rPr>
        <sz val="11"/>
        <color rgb="FF8D61C2"/>
        <rFont val="Calibri"/>
      </rPr>
      <t>C5:C57</t>
    </r>
    <r>
      <rPr>
        <sz val="11"/>
        <color rgb="FF000000"/>
        <rFont val="Calibri"/>
      </rPr>
      <t>,"Gunar Cockshoot")</t>
    </r>
  </si>
  <si>
    <t>Unique Count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</si>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</sst>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\-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5F8CED"/>
      <name val="Calibri"/>
    </font>
    <font>
      <sz val="11"/>
      <color rgb="FFEB5E60"/>
      <name val="Calibri"/>
    </font>
    <font>
      <sz val="11"/>
      <color rgb="FF8D61C2"/>
      <name val="Calibri"/>
    </font>
    <font>
      <sz val="11"/>
      <color theme="1"/>
      <name val="Calibri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0" borderId="1" xfId="0" applyNumberFormat="1" applyBorder="1"/>
    <xf numFmtId="0" fontId="2" fillId="0" borderId="0" xfId="0" applyFont="1"/>
    <xf numFmtId="0" fontId="2" fillId="4" borderId="0" xfId="0" applyFont="1" applyFill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7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4" fontId="0" fillId="0" borderId="0" xfId="0" applyNumberFormat="1" applyAlignment="1">
      <alignment horizontal="left"/>
    </xf>
    <xf numFmtId="0" fontId="0" fillId="5" borderId="0" xfId="0" applyFill="1"/>
    <xf numFmtId="0" fontId="0" fillId="0" borderId="4" xfId="0" applyBorder="1"/>
    <xf numFmtId="0" fontId="8" fillId="0" borderId="4" xfId="0" applyFont="1" applyBorder="1"/>
    <xf numFmtId="0" fontId="2" fillId="5" borderId="0" xfId="0" applyFont="1" applyFill="1"/>
    <xf numFmtId="165" fontId="0" fillId="5" borderId="0" xfId="0" applyNumberFormat="1" applyFill="1"/>
    <xf numFmtId="15" fontId="0" fillId="5" borderId="3" xfId="0" applyNumberFormat="1" applyFill="1" applyBorder="1"/>
    <xf numFmtId="164" fontId="0" fillId="5" borderId="0" xfId="0" applyNumberFormat="1" applyFill="1"/>
  </cellXfs>
  <cellStyles count="1">
    <cellStyle name="Normal" xfId="0" builtinId="0"/>
  </cellStyles>
  <dxfs count="8">
    <dxf>
      <numFmt numFmtId="19" formatCode="m/d/yyyy"/>
      <alignment horizontal="left" vertical="bottom" textRotation="0" wrapText="0" indent="0" justifyLastLine="0" shrinkToFit="0" readingOrder="0"/>
    </dxf>
    <dxf>
      <numFmt numFmtId="164" formatCode="&quot;$&quot;#,##0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0</xdr:row>
      <xdr:rowOff>142875</xdr:rowOff>
    </xdr:from>
    <xdr:to>
      <xdr:col>14</xdr:col>
      <xdr:colOff>19050</xdr:colOff>
      <xdr:row>7</xdr:row>
      <xdr:rowOff>150200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ADF1915F-0F85-457E-9BAF-F1F7ACC0C65A}"/>
            </a:ext>
          </a:extLst>
        </xdr:cNvPr>
        <xdr:cNvSpPr/>
      </xdr:nvSpPr>
      <xdr:spPr>
        <a:xfrm>
          <a:off x="6096000" y="142875"/>
          <a:ext cx="3162300" cy="1340825"/>
        </a:xfrm>
        <a:custGeom>
          <a:avLst/>
          <a:gdLst>
            <a:gd name="connsiteX0" fmla="*/ 0 w 3238500"/>
            <a:gd name="connsiteY0" fmla="*/ 223475 h 1340825"/>
            <a:gd name="connsiteX1" fmla="*/ 223475 w 3238500"/>
            <a:gd name="connsiteY1" fmla="*/ 0 h 1340825"/>
            <a:gd name="connsiteX2" fmla="*/ 3015025 w 3238500"/>
            <a:gd name="connsiteY2" fmla="*/ 0 h 1340825"/>
            <a:gd name="connsiteX3" fmla="*/ 3238500 w 3238500"/>
            <a:gd name="connsiteY3" fmla="*/ 223475 h 1340825"/>
            <a:gd name="connsiteX4" fmla="*/ 3238500 w 3238500"/>
            <a:gd name="connsiteY4" fmla="*/ 1117350 h 1340825"/>
            <a:gd name="connsiteX5" fmla="*/ 3015025 w 3238500"/>
            <a:gd name="connsiteY5" fmla="*/ 1340825 h 1340825"/>
            <a:gd name="connsiteX6" fmla="*/ 223475 w 3238500"/>
            <a:gd name="connsiteY6" fmla="*/ 1340825 h 1340825"/>
            <a:gd name="connsiteX7" fmla="*/ 0 w 3238500"/>
            <a:gd name="connsiteY7" fmla="*/ 1117350 h 1340825"/>
            <a:gd name="connsiteX8" fmla="*/ 0 w 3238500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238500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995283" y="-116134"/>
                <a:pt x="2730224" y="81769"/>
                <a:pt x="3015025" y="0"/>
              </a:cubicBezTo>
              <a:cubicBezTo>
                <a:pt x="3125999" y="84"/>
                <a:pt x="3227211" y="83175"/>
                <a:pt x="3238500" y="223475"/>
              </a:cubicBezTo>
              <a:cubicBezTo>
                <a:pt x="3308828" y="485261"/>
                <a:pt x="3293189" y="998043"/>
                <a:pt x="3238500" y="1117350"/>
              </a:cubicBezTo>
              <a:cubicBezTo>
                <a:pt x="3238346" y="1242542"/>
                <a:pt x="3120613" y="1348009"/>
                <a:pt x="3015025" y="1340825"/>
              </a:cubicBezTo>
              <a:cubicBezTo>
                <a:pt x="1743704" y="1228018"/>
                <a:pt x="1335674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238500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592211" y="-92456"/>
                <a:pt x="2136605" y="-117519"/>
                <a:pt x="3015025" y="0"/>
              </a:cubicBezTo>
              <a:cubicBezTo>
                <a:pt x="3131947" y="3744"/>
                <a:pt x="3223593" y="100540"/>
                <a:pt x="3238500" y="223475"/>
              </a:cubicBezTo>
              <a:cubicBezTo>
                <a:pt x="3246523" y="434283"/>
                <a:pt x="3180427" y="736956"/>
                <a:pt x="3238500" y="1117350"/>
              </a:cubicBezTo>
              <a:cubicBezTo>
                <a:pt x="3236875" y="1235957"/>
                <a:pt x="3133480" y="1341847"/>
                <a:pt x="3015025" y="1340825"/>
              </a:cubicBezTo>
              <a:cubicBezTo>
                <a:pt x="1747604" y="1220114"/>
                <a:pt x="981293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 b="0">
              <a:solidFill>
                <a:schemeClr val="tx1"/>
              </a:solidFill>
              <a:latin typeface="Handlee" panose="02000000000000000000" pitchFamily="2" charset="0"/>
            </a:rPr>
            <a:t>Sum of all sales &gt;$2,500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</xdr:row>
      <xdr:rowOff>19050</xdr:rowOff>
    </xdr:from>
    <xdr:to>
      <xdr:col>10</xdr:col>
      <xdr:colOff>409575</xdr:colOff>
      <xdr:row>7</xdr:row>
      <xdr:rowOff>133350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1D4419BD-B6D4-49AD-B61B-B96577BBDBDE}"/>
            </a:ext>
            <a:ext uri="{147F2762-F138-4A5C-976F-8EAC2B608ADB}">
              <a16:predDERef xmlns:a16="http://schemas.microsoft.com/office/drawing/2014/main" pred="{5CBC2403-2B8C-4B60-A7E9-569863564554}"/>
            </a:ext>
          </a:extLst>
        </xdr:cNvPr>
        <xdr:cNvSpPr/>
      </xdr:nvSpPr>
      <xdr:spPr>
        <a:xfrm>
          <a:off x="4962525" y="209550"/>
          <a:ext cx="2333625" cy="1257300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2333625"/>
                    <a:gd name="connsiteY0" fmla="*/ 209553 h 1257300"/>
                    <a:gd name="connsiteX1" fmla="*/ 165527 w 2333625"/>
                    <a:gd name="connsiteY1" fmla="*/ 0 h 1257300"/>
                    <a:gd name="connsiteX2" fmla="*/ 2168097 w 2333625"/>
                    <a:gd name="connsiteY2" fmla="*/ 0 h 1257300"/>
                    <a:gd name="connsiteX3" fmla="*/ 2333625 w 2333625"/>
                    <a:gd name="connsiteY3" fmla="*/ 209553 h 1257300"/>
                    <a:gd name="connsiteX4" fmla="*/ 2333625 w 2333625"/>
                    <a:gd name="connsiteY4" fmla="*/ 1047746 h 1257300"/>
                    <a:gd name="connsiteX5" fmla="*/ 2168097 w 2333625"/>
                    <a:gd name="connsiteY5" fmla="*/ 1257300 h 1257300"/>
                    <a:gd name="connsiteX6" fmla="*/ 165527 w 2333625"/>
                    <a:gd name="connsiteY6" fmla="*/ 1257300 h 1257300"/>
                    <a:gd name="connsiteX7" fmla="*/ 0 w 2333625"/>
                    <a:gd name="connsiteY7" fmla="*/ 1047746 h 1257300"/>
                    <a:gd name="connsiteX8" fmla="*/ 0 w 2333625"/>
                    <a:gd name="connsiteY8" fmla="*/ 209553 h 1257300"/>
                    <a:gd name="connsiteX0" fmla="*/ 0 w 2333625"/>
                    <a:gd name="connsiteY0" fmla="*/ 209553 h 1257300"/>
                    <a:gd name="connsiteX1" fmla="*/ 165527 w 2333625"/>
                    <a:gd name="connsiteY1" fmla="*/ 0 h 1257300"/>
                    <a:gd name="connsiteX2" fmla="*/ 2168097 w 2333625"/>
                    <a:gd name="connsiteY2" fmla="*/ 0 h 1257300"/>
                    <a:gd name="connsiteX3" fmla="*/ 2333625 w 2333625"/>
                    <a:gd name="connsiteY3" fmla="*/ 209553 h 1257300"/>
                    <a:gd name="connsiteX4" fmla="*/ 2333625 w 2333625"/>
                    <a:gd name="connsiteY4" fmla="*/ 1047746 h 1257300"/>
                    <a:gd name="connsiteX5" fmla="*/ 2168097 w 2333625"/>
                    <a:gd name="connsiteY5" fmla="*/ 1257300 h 1257300"/>
                    <a:gd name="connsiteX6" fmla="*/ 165527 w 2333625"/>
                    <a:gd name="connsiteY6" fmla="*/ 1257300 h 1257300"/>
                    <a:gd name="connsiteX7" fmla="*/ 0 w 2333625"/>
                    <a:gd name="connsiteY7" fmla="*/ 1047746 h 1257300"/>
                    <a:gd name="connsiteX8" fmla="*/ 0 w 2333625"/>
                    <a:gd name="connsiteY8" fmla="*/ 209553 h 12573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2333625" h="1257300" fill="none" extrusionOk="0">
                      <a:moveTo>
                        <a:pt x="0" y="209553"/>
                      </a:moveTo>
                      <a:cubicBezTo>
                        <a:pt x="12405" y="96165"/>
                        <a:pt x="48695" y="-6648"/>
                        <a:pt x="165527" y="0"/>
                      </a:cubicBezTo>
                      <a:cubicBezTo>
                        <a:pt x="375762" y="-77748"/>
                        <a:pt x="1836093" y="16397"/>
                        <a:pt x="2168097" y="0"/>
                      </a:cubicBezTo>
                      <a:cubicBezTo>
                        <a:pt x="2230121" y="213"/>
                        <a:pt x="2321811" y="72831"/>
                        <a:pt x="2333625" y="209553"/>
                      </a:cubicBezTo>
                      <a:cubicBezTo>
                        <a:pt x="2401247" y="451764"/>
                        <a:pt x="2352677" y="933803"/>
                        <a:pt x="2333625" y="1047746"/>
                      </a:cubicBezTo>
                      <a:cubicBezTo>
                        <a:pt x="2332897" y="1172172"/>
                        <a:pt x="2236789" y="1267870"/>
                        <a:pt x="2168097" y="1257300"/>
                      </a:cubicBezTo>
                      <a:cubicBezTo>
                        <a:pt x="1545983" y="1155155"/>
                        <a:pt x="1177112" y="1350796"/>
                        <a:pt x="165527" y="1257300"/>
                      </a:cubicBezTo>
                      <a:cubicBezTo>
                        <a:pt x="89734" y="1272952"/>
                        <a:pt x="-28778" y="1145355"/>
                        <a:pt x="0" y="1047746"/>
                      </a:cubicBezTo>
                      <a:cubicBezTo>
                        <a:pt x="-56993" y="632165"/>
                        <a:pt x="40651" y="324859"/>
                        <a:pt x="0" y="209553"/>
                      </a:cubicBezTo>
                      <a:close/>
                    </a:path>
                    <a:path w="2333625" h="1257300" stroke="0" extrusionOk="0">
                      <a:moveTo>
                        <a:pt x="0" y="209553"/>
                      </a:moveTo>
                      <a:cubicBezTo>
                        <a:pt x="-17918" y="81077"/>
                        <a:pt x="91378" y="-1736"/>
                        <a:pt x="165527" y="0"/>
                      </a:cubicBezTo>
                      <a:cubicBezTo>
                        <a:pt x="795713" y="-107824"/>
                        <a:pt x="1289888" y="-175098"/>
                        <a:pt x="2168097" y="0"/>
                      </a:cubicBezTo>
                      <a:cubicBezTo>
                        <a:pt x="2259925" y="-3709"/>
                        <a:pt x="2328095" y="78057"/>
                        <a:pt x="2333625" y="209553"/>
                      </a:cubicBezTo>
                      <a:cubicBezTo>
                        <a:pt x="2316905" y="417659"/>
                        <a:pt x="2307960" y="668447"/>
                        <a:pt x="2333625" y="1047746"/>
                      </a:cubicBezTo>
                      <a:cubicBezTo>
                        <a:pt x="2325984" y="1172956"/>
                        <a:pt x="2257838" y="1256776"/>
                        <a:pt x="2168097" y="1257300"/>
                      </a:cubicBezTo>
                      <a:cubicBezTo>
                        <a:pt x="1160077" y="1061047"/>
                        <a:pt x="665151" y="1385648"/>
                        <a:pt x="165527" y="1257300"/>
                      </a:cubicBezTo>
                      <a:cubicBezTo>
                        <a:pt x="67459" y="1284395"/>
                        <a:pt x="23973" y="1171591"/>
                        <a:pt x="0" y="1047746"/>
                      </a:cubicBezTo>
                      <a:cubicBezTo>
                        <a:pt x="88214" y="893896"/>
                        <a:pt x="-49730" y="575568"/>
                        <a:pt x="0" y="209553"/>
                      </a:cubicBezTo>
                      <a:close/>
                    </a:path>
                    <a:path w="2333625" h="1257300" fill="none" stroke="0" extrusionOk="0">
                      <a:moveTo>
                        <a:pt x="0" y="209553"/>
                      </a:moveTo>
                      <a:cubicBezTo>
                        <a:pt x="-2918" y="88255"/>
                        <a:pt x="64849" y="-19571"/>
                        <a:pt x="165527" y="0"/>
                      </a:cubicBezTo>
                      <a:cubicBezTo>
                        <a:pt x="453949" y="-48220"/>
                        <a:pt x="1898443" y="73200"/>
                        <a:pt x="2168097" y="0"/>
                      </a:cubicBezTo>
                      <a:cubicBezTo>
                        <a:pt x="2247287" y="1811"/>
                        <a:pt x="2318634" y="78210"/>
                        <a:pt x="2333625" y="209553"/>
                      </a:cubicBezTo>
                      <a:cubicBezTo>
                        <a:pt x="2394579" y="444222"/>
                        <a:pt x="2374001" y="928701"/>
                        <a:pt x="2333625" y="1047746"/>
                      </a:cubicBezTo>
                      <a:cubicBezTo>
                        <a:pt x="2332262" y="1161441"/>
                        <a:pt x="2237028" y="1265946"/>
                        <a:pt x="2168097" y="1257300"/>
                      </a:cubicBezTo>
                      <a:cubicBezTo>
                        <a:pt x="1506179" y="1114909"/>
                        <a:pt x="1219612" y="1357925"/>
                        <a:pt x="165527" y="1257300"/>
                      </a:cubicBezTo>
                      <a:cubicBezTo>
                        <a:pt x="81541" y="1274141"/>
                        <a:pt x="-6620" y="1159938"/>
                        <a:pt x="0" y="1047746"/>
                      </a:cubicBezTo>
                      <a:cubicBezTo>
                        <a:pt x="-53583" y="620951"/>
                        <a:pt x="53189" y="335295"/>
                        <a:pt x="0" y="209553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 b="0">
              <a:solidFill>
                <a:schemeClr val="tx1"/>
              </a:solidFill>
              <a:latin typeface="Handlee" panose="02000000000000000000" pitchFamily="2" charset="0"/>
            </a:rPr>
            <a:t>Total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Female </a:t>
          </a:r>
          <a:r>
            <a:rPr lang="en-US" sz="2800" b="1" u="sng" baseline="0">
              <a:solidFill>
                <a:schemeClr val="tx1"/>
              </a:solidFill>
              <a:latin typeface="Handlee" panose="02000000000000000000" pitchFamily="2" charset="0"/>
            </a:rPr>
            <a:t>AND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Almond Choco</a:t>
          </a:r>
          <a:endParaRPr lang="en-US" sz="2800" b="0">
            <a:solidFill>
              <a:schemeClr val="tx1"/>
            </a:solidFill>
            <a:latin typeface="Handlee" panose="02000000000000000000" pitchFamily="2" charset="0"/>
          </a:endParaRPr>
        </a:p>
      </xdr:txBody>
    </xdr:sp>
    <xdr:clientData/>
  </xdr:twoCellAnchor>
  <xdr:twoCellAnchor>
    <xdr:from>
      <xdr:col>6</xdr:col>
      <xdr:colOff>466725</xdr:colOff>
      <xdr:row>8</xdr:row>
      <xdr:rowOff>123825</xdr:rowOff>
    </xdr:from>
    <xdr:to>
      <xdr:col>10</xdr:col>
      <xdr:colOff>438150</xdr:colOff>
      <xdr:row>14</xdr:row>
      <xdr:rowOff>133350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4F8334BF-5C95-4475-8D3C-A7C92F1D9D05}"/>
            </a:ext>
            <a:ext uri="{147F2762-F138-4A5C-976F-8EAC2B608ADB}">
              <a16:predDERef xmlns:a16="http://schemas.microsoft.com/office/drawing/2014/main" pred="{1D4419BD-B6D4-49AD-B61B-B96577BBDBDE}"/>
            </a:ext>
          </a:extLst>
        </xdr:cNvPr>
        <xdr:cNvSpPr/>
      </xdr:nvSpPr>
      <xdr:spPr>
        <a:xfrm>
          <a:off x="4914900" y="1647825"/>
          <a:ext cx="2409825" cy="11525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2409825"/>
                    <a:gd name="connsiteY0" fmla="*/ 192091 h 1152525"/>
                    <a:gd name="connsiteX1" fmla="*/ 170932 w 2409825"/>
                    <a:gd name="connsiteY1" fmla="*/ 0 h 1152525"/>
                    <a:gd name="connsiteX2" fmla="*/ 2238892 w 2409825"/>
                    <a:gd name="connsiteY2" fmla="*/ 0 h 1152525"/>
                    <a:gd name="connsiteX3" fmla="*/ 2409825 w 2409825"/>
                    <a:gd name="connsiteY3" fmla="*/ 192091 h 1152525"/>
                    <a:gd name="connsiteX4" fmla="*/ 2409825 w 2409825"/>
                    <a:gd name="connsiteY4" fmla="*/ 960433 h 1152525"/>
                    <a:gd name="connsiteX5" fmla="*/ 2238892 w 2409825"/>
                    <a:gd name="connsiteY5" fmla="*/ 1152525 h 1152525"/>
                    <a:gd name="connsiteX6" fmla="*/ 170932 w 2409825"/>
                    <a:gd name="connsiteY6" fmla="*/ 1152525 h 1152525"/>
                    <a:gd name="connsiteX7" fmla="*/ 0 w 2409825"/>
                    <a:gd name="connsiteY7" fmla="*/ 960433 h 1152525"/>
                    <a:gd name="connsiteX8" fmla="*/ 0 w 2409825"/>
                    <a:gd name="connsiteY8" fmla="*/ 192091 h 1152525"/>
                    <a:gd name="connsiteX0" fmla="*/ 0 w 2409825"/>
                    <a:gd name="connsiteY0" fmla="*/ 192091 h 1152525"/>
                    <a:gd name="connsiteX1" fmla="*/ 170932 w 2409825"/>
                    <a:gd name="connsiteY1" fmla="*/ 0 h 1152525"/>
                    <a:gd name="connsiteX2" fmla="*/ 2238892 w 2409825"/>
                    <a:gd name="connsiteY2" fmla="*/ 0 h 1152525"/>
                    <a:gd name="connsiteX3" fmla="*/ 2409825 w 2409825"/>
                    <a:gd name="connsiteY3" fmla="*/ 192091 h 1152525"/>
                    <a:gd name="connsiteX4" fmla="*/ 2409825 w 2409825"/>
                    <a:gd name="connsiteY4" fmla="*/ 960433 h 1152525"/>
                    <a:gd name="connsiteX5" fmla="*/ 2238892 w 2409825"/>
                    <a:gd name="connsiteY5" fmla="*/ 1152525 h 1152525"/>
                    <a:gd name="connsiteX6" fmla="*/ 170932 w 2409825"/>
                    <a:gd name="connsiteY6" fmla="*/ 1152525 h 1152525"/>
                    <a:gd name="connsiteX7" fmla="*/ 0 w 2409825"/>
                    <a:gd name="connsiteY7" fmla="*/ 960433 h 1152525"/>
                    <a:gd name="connsiteX8" fmla="*/ 0 w 2409825"/>
                    <a:gd name="connsiteY8" fmla="*/ 192091 h 1152525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2409825" h="1152525" fill="none" extrusionOk="0">
                      <a:moveTo>
                        <a:pt x="0" y="192091"/>
                      </a:moveTo>
                      <a:cubicBezTo>
                        <a:pt x="24208" y="90283"/>
                        <a:pt x="53072" y="-5802"/>
                        <a:pt x="170932" y="0"/>
                      </a:cubicBezTo>
                      <a:cubicBezTo>
                        <a:pt x="394834" y="-71478"/>
                        <a:pt x="1895056" y="30994"/>
                        <a:pt x="2238892" y="0"/>
                      </a:cubicBezTo>
                      <a:cubicBezTo>
                        <a:pt x="2319200" y="103"/>
                        <a:pt x="2398016" y="66748"/>
                        <a:pt x="2409825" y="192091"/>
                      </a:cubicBezTo>
                      <a:cubicBezTo>
                        <a:pt x="2480403" y="413580"/>
                        <a:pt x="2432627" y="856047"/>
                        <a:pt x="2409825" y="960433"/>
                      </a:cubicBezTo>
                      <a:cubicBezTo>
                        <a:pt x="2408960" y="1076620"/>
                        <a:pt x="2314867" y="1160629"/>
                        <a:pt x="2238892" y="1152525"/>
                      </a:cubicBezTo>
                      <a:cubicBezTo>
                        <a:pt x="1624769" y="1073921"/>
                        <a:pt x="1221209" y="1244178"/>
                        <a:pt x="170932" y="1152525"/>
                      </a:cubicBezTo>
                      <a:cubicBezTo>
                        <a:pt x="91288" y="1166055"/>
                        <a:pt x="-25271" y="1051267"/>
                        <a:pt x="0" y="960433"/>
                      </a:cubicBezTo>
                      <a:cubicBezTo>
                        <a:pt x="-66620" y="580576"/>
                        <a:pt x="44294" y="310582"/>
                        <a:pt x="0" y="192091"/>
                      </a:cubicBezTo>
                      <a:close/>
                    </a:path>
                    <a:path w="2409825" h="1152525" stroke="0" extrusionOk="0">
                      <a:moveTo>
                        <a:pt x="0" y="192091"/>
                      </a:moveTo>
                      <a:cubicBezTo>
                        <a:pt x="-26656" y="72236"/>
                        <a:pt x="95259" y="-1111"/>
                        <a:pt x="170932" y="0"/>
                      </a:cubicBezTo>
                      <a:cubicBezTo>
                        <a:pt x="824651" y="-98999"/>
                        <a:pt x="1295780" y="-116791"/>
                        <a:pt x="2238892" y="0"/>
                      </a:cubicBezTo>
                      <a:cubicBezTo>
                        <a:pt x="2338255" y="-10506"/>
                        <a:pt x="2399170" y="84218"/>
                        <a:pt x="2409825" y="192091"/>
                      </a:cubicBezTo>
                      <a:cubicBezTo>
                        <a:pt x="2372078" y="393491"/>
                        <a:pt x="2387517" y="604655"/>
                        <a:pt x="2409825" y="960433"/>
                      </a:cubicBezTo>
                      <a:cubicBezTo>
                        <a:pt x="2404293" y="1071706"/>
                        <a:pt x="2330859" y="1152394"/>
                        <a:pt x="2238892" y="1152525"/>
                      </a:cubicBezTo>
                      <a:cubicBezTo>
                        <a:pt x="1212864" y="1015448"/>
                        <a:pt x="686497" y="1273802"/>
                        <a:pt x="170932" y="1152525"/>
                      </a:cubicBezTo>
                      <a:cubicBezTo>
                        <a:pt x="68106" y="1170747"/>
                        <a:pt x="24514" y="1073806"/>
                        <a:pt x="0" y="960433"/>
                      </a:cubicBezTo>
                      <a:cubicBezTo>
                        <a:pt x="84623" y="820058"/>
                        <a:pt x="-14155" y="524390"/>
                        <a:pt x="0" y="192091"/>
                      </a:cubicBezTo>
                      <a:close/>
                    </a:path>
                    <a:path w="2409825" h="1152525" fill="none" stroke="0" extrusionOk="0">
                      <a:moveTo>
                        <a:pt x="0" y="192091"/>
                      </a:moveTo>
                      <a:cubicBezTo>
                        <a:pt x="-7459" y="76167"/>
                        <a:pt x="64217" y="-4967"/>
                        <a:pt x="170932" y="0"/>
                      </a:cubicBezTo>
                      <a:cubicBezTo>
                        <a:pt x="451022" y="-84498"/>
                        <a:pt x="1898394" y="70016"/>
                        <a:pt x="2238892" y="0"/>
                      </a:cubicBezTo>
                      <a:cubicBezTo>
                        <a:pt x="2314468" y="5433"/>
                        <a:pt x="2387345" y="71946"/>
                        <a:pt x="2409825" y="192091"/>
                      </a:cubicBezTo>
                      <a:cubicBezTo>
                        <a:pt x="2477283" y="400444"/>
                        <a:pt x="2451291" y="838078"/>
                        <a:pt x="2409825" y="960433"/>
                      </a:cubicBezTo>
                      <a:cubicBezTo>
                        <a:pt x="2408285" y="1063830"/>
                        <a:pt x="2311223" y="1160436"/>
                        <a:pt x="2238892" y="1152525"/>
                      </a:cubicBezTo>
                      <a:cubicBezTo>
                        <a:pt x="1552024" y="1014025"/>
                        <a:pt x="1237229" y="1239547"/>
                        <a:pt x="170932" y="1152525"/>
                      </a:cubicBezTo>
                      <a:cubicBezTo>
                        <a:pt x="81340" y="1170758"/>
                        <a:pt x="1411" y="1072165"/>
                        <a:pt x="0" y="960433"/>
                      </a:cubicBezTo>
                      <a:cubicBezTo>
                        <a:pt x="-53871" y="570383"/>
                        <a:pt x="49711" y="303077"/>
                        <a:pt x="0" y="192091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 b="0">
              <a:solidFill>
                <a:schemeClr val="tx1"/>
              </a:solidFill>
              <a:latin typeface="Handlee" panose="02000000000000000000" pitchFamily="2" charset="0"/>
            </a:rPr>
            <a:t>Total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Female </a:t>
          </a:r>
          <a:r>
            <a:rPr lang="en-US" sz="2800" b="1" u="sng" baseline="0">
              <a:solidFill>
                <a:schemeClr val="tx1"/>
              </a:solidFill>
              <a:latin typeface="Handlee" panose="02000000000000000000" pitchFamily="2" charset="0"/>
            </a:rPr>
            <a:t>OR</a:t>
          </a:r>
          <a:r>
            <a:rPr lang="en-US" sz="2800" b="0" baseline="0">
              <a:solidFill>
                <a:schemeClr val="tx1"/>
              </a:solidFill>
              <a:latin typeface="Handlee" panose="02000000000000000000" pitchFamily="2" charset="0"/>
            </a:rPr>
            <a:t> Almond Choco</a:t>
          </a:r>
          <a:endParaRPr lang="en-US" sz="2800" b="0">
            <a:solidFill>
              <a:schemeClr val="tx1"/>
            </a:solidFill>
            <a:latin typeface="Handlee" panose="02000000000000000000" pitchFamily="2" charset="0"/>
          </a:endParaRPr>
        </a:p>
      </xdr:txBody>
    </xdr:sp>
    <xdr:clientData/>
  </xdr:twoCellAnchor>
  <xdr:twoCellAnchor>
    <xdr:from>
      <xdr:col>6</xdr:col>
      <xdr:colOff>247650</xdr:colOff>
      <xdr:row>15</xdr:row>
      <xdr:rowOff>104775</xdr:rowOff>
    </xdr:from>
    <xdr:to>
      <xdr:col>10</xdr:col>
      <xdr:colOff>514350</xdr:colOff>
      <xdr:row>21</xdr:row>
      <xdr:rowOff>104775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11B5F1FB-089E-4F07-984C-9E83737D9331}"/>
            </a:ext>
            <a:ext uri="{147F2762-F138-4A5C-976F-8EAC2B608ADB}">
              <a16:predDERef xmlns:a16="http://schemas.microsoft.com/office/drawing/2014/main" pred="{4F8334BF-5C95-4475-8D3C-A7C92F1D9D05}"/>
            </a:ext>
          </a:extLst>
        </xdr:cNvPr>
        <xdr:cNvSpPr/>
      </xdr:nvSpPr>
      <xdr:spPr>
        <a:xfrm>
          <a:off x="4695825" y="2962275"/>
          <a:ext cx="2705100" cy="1143000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2705100"/>
                    <a:gd name="connsiteY0" fmla="*/ 190503 h 1143000"/>
                    <a:gd name="connsiteX1" fmla="*/ 191876 w 2705100"/>
                    <a:gd name="connsiteY1" fmla="*/ 0 h 1143000"/>
                    <a:gd name="connsiteX2" fmla="*/ 2513223 w 2705100"/>
                    <a:gd name="connsiteY2" fmla="*/ 0 h 1143000"/>
                    <a:gd name="connsiteX3" fmla="*/ 2705100 w 2705100"/>
                    <a:gd name="connsiteY3" fmla="*/ 190503 h 1143000"/>
                    <a:gd name="connsiteX4" fmla="*/ 2705100 w 2705100"/>
                    <a:gd name="connsiteY4" fmla="*/ 952496 h 1143000"/>
                    <a:gd name="connsiteX5" fmla="*/ 2513223 w 2705100"/>
                    <a:gd name="connsiteY5" fmla="*/ 1143000 h 1143000"/>
                    <a:gd name="connsiteX6" fmla="*/ 191876 w 2705100"/>
                    <a:gd name="connsiteY6" fmla="*/ 1143000 h 1143000"/>
                    <a:gd name="connsiteX7" fmla="*/ 0 w 2705100"/>
                    <a:gd name="connsiteY7" fmla="*/ 952496 h 1143000"/>
                    <a:gd name="connsiteX8" fmla="*/ 0 w 2705100"/>
                    <a:gd name="connsiteY8" fmla="*/ 190503 h 1143000"/>
                    <a:gd name="connsiteX0" fmla="*/ 0 w 2705100"/>
                    <a:gd name="connsiteY0" fmla="*/ 190503 h 1143000"/>
                    <a:gd name="connsiteX1" fmla="*/ 191876 w 2705100"/>
                    <a:gd name="connsiteY1" fmla="*/ 0 h 1143000"/>
                    <a:gd name="connsiteX2" fmla="*/ 2513223 w 2705100"/>
                    <a:gd name="connsiteY2" fmla="*/ 0 h 1143000"/>
                    <a:gd name="connsiteX3" fmla="*/ 2705100 w 2705100"/>
                    <a:gd name="connsiteY3" fmla="*/ 190503 h 1143000"/>
                    <a:gd name="connsiteX4" fmla="*/ 2705100 w 2705100"/>
                    <a:gd name="connsiteY4" fmla="*/ 952496 h 1143000"/>
                    <a:gd name="connsiteX5" fmla="*/ 2513223 w 2705100"/>
                    <a:gd name="connsiteY5" fmla="*/ 1143000 h 1143000"/>
                    <a:gd name="connsiteX6" fmla="*/ 191876 w 2705100"/>
                    <a:gd name="connsiteY6" fmla="*/ 1143000 h 1143000"/>
                    <a:gd name="connsiteX7" fmla="*/ 0 w 2705100"/>
                    <a:gd name="connsiteY7" fmla="*/ 952496 h 1143000"/>
                    <a:gd name="connsiteX8" fmla="*/ 0 w 2705100"/>
                    <a:gd name="connsiteY8" fmla="*/ 190503 h 11430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2705100" h="1143000" fill="none" extrusionOk="0">
                      <a:moveTo>
                        <a:pt x="0" y="190503"/>
                      </a:moveTo>
                      <a:cubicBezTo>
                        <a:pt x="15322" y="87933"/>
                        <a:pt x="56643" y="-6763"/>
                        <a:pt x="191876" y="0"/>
                      </a:cubicBezTo>
                      <a:cubicBezTo>
                        <a:pt x="485189" y="-90770"/>
                        <a:pt x="2125784" y="59689"/>
                        <a:pt x="2513223" y="0"/>
                      </a:cubicBezTo>
                      <a:cubicBezTo>
                        <a:pt x="2586879" y="216"/>
                        <a:pt x="2688270" y="60232"/>
                        <a:pt x="2705100" y="190503"/>
                      </a:cubicBezTo>
                      <a:cubicBezTo>
                        <a:pt x="2774079" y="411856"/>
                        <a:pt x="2738429" y="849478"/>
                        <a:pt x="2705100" y="952496"/>
                      </a:cubicBezTo>
                      <a:cubicBezTo>
                        <a:pt x="2703698" y="1073778"/>
                        <a:pt x="2591562" y="1154086"/>
                        <a:pt x="2513223" y="1143000"/>
                      </a:cubicBezTo>
                      <a:cubicBezTo>
                        <a:pt x="1823376" y="1067202"/>
                        <a:pt x="1401545" y="1258075"/>
                        <a:pt x="191876" y="1143000"/>
                      </a:cubicBezTo>
                      <a:cubicBezTo>
                        <a:pt x="103078" y="1157143"/>
                        <a:pt x="-24996" y="1043460"/>
                        <a:pt x="0" y="952496"/>
                      </a:cubicBezTo>
                      <a:cubicBezTo>
                        <a:pt x="-59187" y="574149"/>
                        <a:pt x="49766" y="310584"/>
                        <a:pt x="0" y="190503"/>
                      </a:cubicBezTo>
                      <a:close/>
                    </a:path>
                    <a:path w="2705100" h="1143000" stroke="0" extrusionOk="0">
                      <a:moveTo>
                        <a:pt x="0" y="190503"/>
                      </a:moveTo>
                      <a:cubicBezTo>
                        <a:pt x="-19995" y="73406"/>
                        <a:pt x="103552" y="-1275"/>
                        <a:pt x="191876" y="0"/>
                      </a:cubicBezTo>
                      <a:cubicBezTo>
                        <a:pt x="882596" y="-134133"/>
                        <a:pt x="1473589" y="-144817"/>
                        <a:pt x="2513223" y="0"/>
                      </a:cubicBezTo>
                      <a:cubicBezTo>
                        <a:pt x="2615685" y="328"/>
                        <a:pt x="2697432" y="70607"/>
                        <a:pt x="2705100" y="190503"/>
                      </a:cubicBezTo>
                      <a:cubicBezTo>
                        <a:pt x="2665245" y="391721"/>
                        <a:pt x="2665525" y="614824"/>
                        <a:pt x="2705100" y="952496"/>
                      </a:cubicBezTo>
                      <a:cubicBezTo>
                        <a:pt x="2699207" y="1063378"/>
                        <a:pt x="2621712" y="1138850"/>
                        <a:pt x="2513223" y="1143000"/>
                      </a:cubicBezTo>
                      <a:cubicBezTo>
                        <a:pt x="1362445" y="1006103"/>
                        <a:pt x="765860" y="1289151"/>
                        <a:pt x="191876" y="1143000"/>
                      </a:cubicBezTo>
                      <a:cubicBezTo>
                        <a:pt x="75846" y="1158903"/>
                        <a:pt x="28690" y="1064622"/>
                        <a:pt x="0" y="952496"/>
                      </a:cubicBezTo>
                      <a:cubicBezTo>
                        <a:pt x="66648" y="824138"/>
                        <a:pt x="3867" y="518354"/>
                        <a:pt x="0" y="190503"/>
                      </a:cubicBezTo>
                      <a:close/>
                    </a:path>
                    <a:path w="2705100" h="1143000" fill="none" stroke="0" extrusionOk="0">
                      <a:moveTo>
                        <a:pt x="0" y="190503"/>
                      </a:moveTo>
                      <a:cubicBezTo>
                        <a:pt x="-1051" y="80688"/>
                        <a:pt x="72801" y="-9004"/>
                        <a:pt x="191876" y="0"/>
                      </a:cubicBezTo>
                      <a:cubicBezTo>
                        <a:pt x="525042" y="-31776"/>
                        <a:pt x="2151044" y="68330"/>
                        <a:pt x="2513223" y="0"/>
                      </a:cubicBezTo>
                      <a:cubicBezTo>
                        <a:pt x="2598930" y="5588"/>
                        <a:pt x="2685652" y="71222"/>
                        <a:pt x="2705100" y="190503"/>
                      </a:cubicBezTo>
                      <a:cubicBezTo>
                        <a:pt x="2769825" y="408369"/>
                        <a:pt x="2751953" y="845160"/>
                        <a:pt x="2705100" y="952496"/>
                      </a:cubicBezTo>
                      <a:cubicBezTo>
                        <a:pt x="2704170" y="1056856"/>
                        <a:pt x="2590415" y="1151896"/>
                        <a:pt x="2513223" y="1143000"/>
                      </a:cubicBezTo>
                      <a:cubicBezTo>
                        <a:pt x="1723056" y="978827"/>
                        <a:pt x="1385182" y="1230239"/>
                        <a:pt x="191876" y="1143000"/>
                      </a:cubicBezTo>
                      <a:cubicBezTo>
                        <a:pt x="95609" y="1158413"/>
                        <a:pt x="-7376" y="1055883"/>
                        <a:pt x="0" y="952496"/>
                      </a:cubicBezTo>
                      <a:cubicBezTo>
                        <a:pt x="-66437" y="555067"/>
                        <a:pt x="50206" y="295350"/>
                        <a:pt x="0" y="190503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 u="sng">
              <a:solidFill>
                <a:schemeClr val="tx1"/>
              </a:solidFill>
              <a:latin typeface="Handlee" panose="02000000000000000000" pitchFamily="2" charset="0"/>
            </a:rPr>
            <a:t>Lookup</a:t>
          </a:r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 Customers for</a:t>
          </a:r>
        </a:p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Barr Faughny &amp; Mint</a:t>
          </a:r>
          <a:r>
            <a:rPr lang="en-US" sz="2000" b="0" baseline="0">
              <a:solidFill>
                <a:schemeClr val="tx1"/>
              </a:solidFill>
              <a:latin typeface="Handlee" panose="02000000000000000000" pitchFamily="2" charset="0"/>
            </a:rPr>
            <a:t> Chip Choc</a:t>
          </a:r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 </a:t>
          </a:r>
        </a:p>
      </xdr:txBody>
    </xdr:sp>
    <xdr:clientData/>
  </xdr:twoCellAnchor>
  <xdr:twoCellAnchor>
    <xdr:from>
      <xdr:col>1</xdr:col>
      <xdr:colOff>104775</xdr:colOff>
      <xdr:row>18</xdr:row>
      <xdr:rowOff>95250</xdr:rowOff>
    </xdr:from>
    <xdr:to>
      <xdr:col>4</xdr:col>
      <xdr:colOff>564906</xdr:colOff>
      <xdr:row>25</xdr:row>
      <xdr:rowOff>102575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017C8724-FB22-47E1-9047-B53FAF8B7DC2}"/>
            </a:ext>
            <a:ext uri="{147F2762-F138-4A5C-976F-8EAC2B608ADB}">
              <a16:predDERef xmlns:a16="http://schemas.microsoft.com/office/drawing/2014/main" pred="{11B5F1FB-089E-4F07-984C-9E83737D9331}"/>
            </a:ext>
          </a:extLst>
        </xdr:cNvPr>
        <xdr:cNvSpPr/>
      </xdr:nvSpPr>
      <xdr:spPr>
        <a:xfrm>
          <a:off x="304800" y="3524250"/>
          <a:ext cx="3403356" cy="13408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prstGeom prst="round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</a:t>
          </a:r>
          <a:r>
            <a:rPr lang="en-US" sz="2000" b="0" baseline="0">
              <a:solidFill>
                <a:schemeClr val="tx1"/>
              </a:solidFill>
              <a:latin typeface="Handlee" panose="02000000000000000000" pitchFamily="2" charset="0"/>
            </a:rPr>
            <a:t> many times Customers exceeded 500?</a:t>
          </a:r>
          <a:endParaRPr lang="en-US" sz="2000" b="0">
            <a:solidFill>
              <a:schemeClr val="tx1"/>
            </a:solidFill>
            <a:latin typeface="Handlee" panose="02000000000000000000" pitchFamily="2" charset="0"/>
          </a:endParaRPr>
        </a:p>
      </xdr:txBody>
    </xdr:sp>
    <xdr:clientData/>
  </xdr:twoCellAnchor>
  <xdr:twoCellAnchor>
    <xdr:from>
      <xdr:col>6</xdr:col>
      <xdr:colOff>123825</xdr:colOff>
      <xdr:row>22</xdr:row>
      <xdr:rowOff>152400</xdr:rowOff>
    </xdr:from>
    <xdr:to>
      <xdr:col>10</xdr:col>
      <xdr:colOff>409575</xdr:colOff>
      <xdr:row>29</xdr:row>
      <xdr:rowOff>9525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B3E6B0AC-F11E-4D89-9BE3-657CB85D3DF7}"/>
            </a:ext>
            <a:ext uri="{147F2762-F138-4A5C-976F-8EAC2B608ADB}">
              <a16:predDERef xmlns:a16="http://schemas.microsoft.com/office/drawing/2014/main" pred="{017C8724-FB22-47E1-9047-B53FAF8B7DC2}"/>
            </a:ext>
          </a:extLst>
        </xdr:cNvPr>
        <xdr:cNvSpPr/>
      </xdr:nvSpPr>
      <xdr:spPr>
        <a:xfrm>
          <a:off x="4810125" y="4343400"/>
          <a:ext cx="2724150" cy="1190625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2724150"/>
                    <a:gd name="connsiteY0" fmla="*/ 198441 h 1190625"/>
                    <a:gd name="connsiteX1" fmla="*/ 193227 w 2724150"/>
                    <a:gd name="connsiteY1" fmla="*/ 0 h 1190625"/>
                    <a:gd name="connsiteX2" fmla="*/ 2530922 w 2724150"/>
                    <a:gd name="connsiteY2" fmla="*/ 0 h 1190625"/>
                    <a:gd name="connsiteX3" fmla="*/ 2724150 w 2724150"/>
                    <a:gd name="connsiteY3" fmla="*/ 198441 h 1190625"/>
                    <a:gd name="connsiteX4" fmla="*/ 2724150 w 2724150"/>
                    <a:gd name="connsiteY4" fmla="*/ 992183 h 1190625"/>
                    <a:gd name="connsiteX5" fmla="*/ 2530922 w 2724150"/>
                    <a:gd name="connsiteY5" fmla="*/ 1190625 h 1190625"/>
                    <a:gd name="connsiteX6" fmla="*/ 193227 w 2724150"/>
                    <a:gd name="connsiteY6" fmla="*/ 1190625 h 1190625"/>
                    <a:gd name="connsiteX7" fmla="*/ 0 w 2724150"/>
                    <a:gd name="connsiteY7" fmla="*/ 992183 h 1190625"/>
                    <a:gd name="connsiteX8" fmla="*/ 0 w 2724150"/>
                    <a:gd name="connsiteY8" fmla="*/ 198441 h 1190625"/>
                    <a:gd name="connsiteX0" fmla="*/ 0 w 2724150"/>
                    <a:gd name="connsiteY0" fmla="*/ 198441 h 1190625"/>
                    <a:gd name="connsiteX1" fmla="*/ 193227 w 2724150"/>
                    <a:gd name="connsiteY1" fmla="*/ 0 h 1190625"/>
                    <a:gd name="connsiteX2" fmla="*/ 2530922 w 2724150"/>
                    <a:gd name="connsiteY2" fmla="*/ 0 h 1190625"/>
                    <a:gd name="connsiteX3" fmla="*/ 2724150 w 2724150"/>
                    <a:gd name="connsiteY3" fmla="*/ 198441 h 1190625"/>
                    <a:gd name="connsiteX4" fmla="*/ 2724150 w 2724150"/>
                    <a:gd name="connsiteY4" fmla="*/ 992183 h 1190625"/>
                    <a:gd name="connsiteX5" fmla="*/ 2530922 w 2724150"/>
                    <a:gd name="connsiteY5" fmla="*/ 1190625 h 1190625"/>
                    <a:gd name="connsiteX6" fmla="*/ 193227 w 2724150"/>
                    <a:gd name="connsiteY6" fmla="*/ 1190625 h 1190625"/>
                    <a:gd name="connsiteX7" fmla="*/ 0 w 2724150"/>
                    <a:gd name="connsiteY7" fmla="*/ 992183 h 1190625"/>
                    <a:gd name="connsiteX8" fmla="*/ 0 w 2724150"/>
                    <a:gd name="connsiteY8" fmla="*/ 198441 h 1190625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2724150" h="1190625" fill="none" extrusionOk="0">
                      <a:moveTo>
                        <a:pt x="0" y="198441"/>
                      </a:moveTo>
                      <a:cubicBezTo>
                        <a:pt x="21851" y="92646"/>
                        <a:pt x="54111" y="-7603"/>
                        <a:pt x="193227" y="0"/>
                      </a:cubicBezTo>
                      <a:cubicBezTo>
                        <a:pt x="456495" y="-76791"/>
                        <a:pt x="2141713" y="40329"/>
                        <a:pt x="2530922" y="0"/>
                      </a:cubicBezTo>
                      <a:cubicBezTo>
                        <a:pt x="2610004" y="187"/>
                        <a:pt x="2703787" y="58007"/>
                        <a:pt x="2724150" y="198441"/>
                      </a:cubicBezTo>
                      <a:cubicBezTo>
                        <a:pt x="2794580" y="428877"/>
                        <a:pt x="2767167" y="885830"/>
                        <a:pt x="2724150" y="992183"/>
                      </a:cubicBezTo>
                      <a:cubicBezTo>
                        <a:pt x="2723027" y="1114697"/>
                        <a:pt x="2614269" y="1200206"/>
                        <a:pt x="2530922" y="1190625"/>
                      </a:cubicBezTo>
                      <a:cubicBezTo>
                        <a:pt x="1860597" y="1123546"/>
                        <a:pt x="1378286" y="1285905"/>
                        <a:pt x="193227" y="1190625"/>
                      </a:cubicBezTo>
                      <a:cubicBezTo>
                        <a:pt x="113806" y="1213559"/>
                        <a:pt x="-16874" y="1091930"/>
                        <a:pt x="0" y="992183"/>
                      </a:cubicBezTo>
                      <a:cubicBezTo>
                        <a:pt x="-74405" y="599869"/>
                        <a:pt x="50347" y="324033"/>
                        <a:pt x="0" y="198441"/>
                      </a:cubicBezTo>
                      <a:close/>
                    </a:path>
                    <a:path w="2724150" h="1190625" stroke="0" extrusionOk="0">
                      <a:moveTo>
                        <a:pt x="0" y="198441"/>
                      </a:moveTo>
                      <a:cubicBezTo>
                        <a:pt x="-16798" y="77299"/>
                        <a:pt x="104916" y="-1320"/>
                        <a:pt x="193227" y="0"/>
                      </a:cubicBezTo>
                      <a:cubicBezTo>
                        <a:pt x="945195" y="-94115"/>
                        <a:pt x="1499501" y="-171279"/>
                        <a:pt x="2530922" y="0"/>
                      </a:cubicBezTo>
                      <a:cubicBezTo>
                        <a:pt x="2634193" y="318"/>
                        <a:pt x="2717509" y="70891"/>
                        <a:pt x="2724150" y="198441"/>
                      </a:cubicBezTo>
                      <a:cubicBezTo>
                        <a:pt x="2701616" y="399198"/>
                        <a:pt x="2684923" y="640091"/>
                        <a:pt x="2724150" y="992183"/>
                      </a:cubicBezTo>
                      <a:cubicBezTo>
                        <a:pt x="2716274" y="1111566"/>
                        <a:pt x="2637141" y="1188721"/>
                        <a:pt x="2530922" y="1190625"/>
                      </a:cubicBezTo>
                      <a:cubicBezTo>
                        <a:pt x="1370330" y="1043189"/>
                        <a:pt x="760576" y="1394320"/>
                        <a:pt x="193227" y="1190625"/>
                      </a:cubicBezTo>
                      <a:cubicBezTo>
                        <a:pt x="77349" y="1212312"/>
                        <a:pt x="24444" y="1109452"/>
                        <a:pt x="0" y="992183"/>
                      </a:cubicBezTo>
                      <a:cubicBezTo>
                        <a:pt x="75821" y="854663"/>
                        <a:pt x="9492" y="539282"/>
                        <a:pt x="0" y="198441"/>
                      </a:cubicBezTo>
                      <a:close/>
                    </a:path>
                    <a:path w="2724150" h="1190625" fill="none" stroke="0" extrusionOk="0">
                      <a:moveTo>
                        <a:pt x="0" y="198441"/>
                      </a:moveTo>
                      <a:cubicBezTo>
                        <a:pt x="2800" y="87693"/>
                        <a:pt x="74067" y="-13245"/>
                        <a:pt x="193227" y="0"/>
                      </a:cubicBezTo>
                      <a:cubicBezTo>
                        <a:pt x="527782" y="-37981"/>
                        <a:pt x="2185893" y="70171"/>
                        <a:pt x="2530922" y="0"/>
                      </a:cubicBezTo>
                      <a:cubicBezTo>
                        <a:pt x="2617699" y="5360"/>
                        <a:pt x="2702214" y="74255"/>
                        <a:pt x="2724150" y="198441"/>
                      </a:cubicBezTo>
                      <a:cubicBezTo>
                        <a:pt x="2790128" y="424596"/>
                        <a:pt x="2771022" y="863682"/>
                        <a:pt x="2724150" y="992183"/>
                      </a:cubicBezTo>
                      <a:cubicBezTo>
                        <a:pt x="2718903" y="1088199"/>
                        <a:pt x="2619325" y="1197600"/>
                        <a:pt x="2530922" y="1190625"/>
                      </a:cubicBezTo>
                      <a:cubicBezTo>
                        <a:pt x="1757358" y="1046738"/>
                        <a:pt x="1376597" y="1274215"/>
                        <a:pt x="193227" y="1190625"/>
                      </a:cubicBezTo>
                      <a:cubicBezTo>
                        <a:pt x="89897" y="1211758"/>
                        <a:pt x="810" y="1108066"/>
                        <a:pt x="0" y="992183"/>
                      </a:cubicBezTo>
                      <a:cubicBezTo>
                        <a:pt x="-60145" y="589662"/>
                        <a:pt x="50284" y="307156"/>
                        <a:pt x="0" y="198441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Total sales of bars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4</xdr:col>
      <xdr:colOff>552450</xdr:colOff>
      <xdr:row>36</xdr:row>
      <xdr:rowOff>9525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5909B0BE-EF76-4924-9CF1-82D42CFCABCB}"/>
            </a:ext>
            <a:ext uri="{147F2762-F138-4A5C-976F-8EAC2B608ADB}">
              <a16:predDERef xmlns:a16="http://schemas.microsoft.com/office/drawing/2014/main" pred="{B3E6B0AC-F11E-4D89-9BE3-657CB85D3DF7}"/>
            </a:ext>
          </a:extLst>
        </xdr:cNvPr>
        <xdr:cNvSpPr/>
      </xdr:nvSpPr>
      <xdr:spPr>
        <a:xfrm>
          <a:off x="200025" y="5743575"/>
          <a:ext cx="3495675" cy="1123950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3495675"/>
                    <a:gd name="connsiteY0" fmla="*/ 187328 h 1123950"/>
                    <a:gd name="connsiteX1" fmla="*/ 247953 w 3495675"/>
                    <a:gd name="connsiteY1" fmla="*/ 0 h 1123950"/>
                    <a:gd name="connsiteX2" fmla="*/ 3247721 w 3495675"/>
                    <a:gd name="connsiteY2" fmla="*/ 0 h 1123950"/>
                    <a:gd name="connsiteX3" fmla="*/ 3495675 w 3495675"/>
                    <a:gd name="connsiteY3" fmla="*/ 187328 h 1123950"/>
                    <a:gd name="connsiteX4" fmla="*/ 3495675 w 3495675"/>
                    <a:gd name="connsiteY4" fmla="*/ 936621 h 1123950"/>
                    <a:gd name="connsiteX5" fmla="*/ 3247721 w 3495675"/>
                    <a:gd name="connsiteY5" fmla="*/ 1123950 h 1123950"/>
                    <a:gd name="connsiteX6" fmla="*/ 247953 w 3495675"/>
                    <a:gd name="connsiteY6" fmla="*/ 1123950 h 1123950"/>
                    <a:gd name="connsiteX7" fmla="*/ 0 w 3495675"/>
                    <a:gd name="connsiteY7" fmla="*/ 936621 h 1123950"/>
                    <a:gd name="connsiteX8" fmla="*/ 0 w 3495675"/>
                    <a:gd name="connsiteY8" fmla="*/ 187328 h 1123950"/>
                    <a:gd name="connsiteX0" fmla="*/ 0 w 3495675"/>
                    <a:gd name="connsiteY0" fmla="*/ 187328 h 1123950"/>
                    <a:gd name="connsiteX1" fmla="*/ 247953 w 3495675"/>
                    <a:gd name="connsiteY1" fmla="*/ 0 h 1123950"/>
                    <a:gd name="connsiteX2" fmla="*/ 3247721 w 3495675"/>
                    <a:gd name="connsiteY2" fmla="*/ 0 h 1123950"/>
                    <a:gd name="connsiteX3" fmla="*/ 3495675 w 3495675"/>
                    <a:gd name="connsiteY3" fmla="*/ 187328 h 1123950"/>
                    <a:gd name="connsiteX4" fmla="*/ 3495675 w 3495675"/>
                    <a:gd name="connsiteY4" fmla="*/ 936621 h 1123950"/>
                    <a:gd name="connsiteX5" fmla="*/ 3247721 w 3495675"/>
                    <a:gd name="connsiteY5" fmla="*/ 1123950 h 1123950"/>
                    <a:gd name="connsiteX6" fmla="*/ 247953 w 3495675"/>
                    <a:gd name="connsiteY6" fmla="*/ 1123950 h 1123950"/>
                    <a:gd name="connsiteX7" fmla="*/ 0 w 3495675"/>
                    <a:gd name="connsiteY7" fmla="*/ 936621 h 1123950"/>
                    <a:gd name="connsiteX8" fmla="*/ 0 w 3495675"/>
                    <a:gd name="connsiteY8" fmla="*/ 187328 h 11239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3495675" h="1123950" fill="none" extrusionOk="0">
                      <a:moveTo>
                        <a:pt x="0" y="187328"/>
                      </a:moveTo>
                      <a:cubicBezTo>
                        <a:pt x="26156" y="88115"/>
                        <a:pt x="89689" y="-3906"/>
                        <a:pt x="247953" y="0"/>
                      </a:cubicBezTo>
                      <a:cubicBezTo>
                        <a:pt x="638541" y="-93207"/>
                        <a:pt x="2747649" y="41791"/>
                        <a:pt x="3247721" y="0"/>
                      </a:cubicBezTo>
                      <a:cubicBezTo>
                        <a:pt x="3363256" y="121"/>
                        <a:pt x="3479415" y="64139"/>
                        <a:pt x="3495675" y="187328"/>
                      </a:cubicBezTo>
                      <a:cubicBezTo>
                        <a:pt x="3594333" y="402431"/>
                        <a:pt x="3546870" y="835698"/>
                        <a:pt x="3495675" y="936621"/>
                      </a:cubicBezTo>
                      <a:cubicBezTo>
                        <a:pt x="3493767" y="1061491"/>
                        <a:pt x="3354899" y="1133991"/>
                        <a:pt x="3247721" y="1123950"/>
                      </a:cubicBezTo>
                      <a:cubicBezTo>
                        <a:pt x="2400514" y="1078544"/>
                        <a:pt x="1794008" y="1239384"/>
                        <a:pt x="247953" y="1123950"/>
                      </a:cubicBezTo>
                      <a:cubicBezTo>
                        <a:pt x="143816" y="1147401"/>
                        <a:pt x="-21339" y="1030158"/>
                        <a:pt x="0" y="936621"/>
                      </a:cubicBezTo>
                      <a:cubicBezTo>
                        <a:pt x="-79951" y="565168"/>
                        <a:pt x="60586" y="292136"/>
                        <a:pt x="0" y="187328"/>
                      </a:cubicBezTo>
                      <a:close/>
                    </a:path>
                    <a:path w="3495675" h="1123950" stroke="0" extrusionOk="0">
                      <a:moveTo>
                        <a:pt x="0" y="187328"/>
                      </a:moveTo>
                      <a:cubicBezTo>
                        <a:pt x="-29854" y="70636"/>
                        <a:pt x="136901" y="160"/>
                        <a:pt x="247953" y="0"/>
                      </a:cubicBezTo>
                      <a:cubicBezTo>
                        <a:pt x="1209255" y="-95737"/>
                        <a:pt x="1902529" y="-153757"/>
                        <a:pt x="3247721" y="0"/>
                      </a:cubicBezTo>
                      <a:cubicBezTo>
                        <a:pt x="3378567" y="1595"/>
                        <a:pt x="3479805" y="82306"/>
                        <a:pt x="3495675" y="187328"/>
                      </a:cubicBezTo>
                      <a:cubicBezTo>
                        <a:pt x="3487177" y="372046"/>
                        <a:pt x="3452428" y="590154"/>
                        <a:pt x="3495675" y="936621"/>
                      </a:cubicBezTo>
                      <a:cubicBezTo>
                        <a:pt x="3485572" y="1054085"/>
                        <a:pt x="3397513" y="1111213"/>
                        <a:pt x="3247721" y="1123950"/>
                      </a:cubicBezTo>
                      <a:cubicBezTo>
                        <a:pt x="1755011" y="959086"/>
                        <a:pt x="981942" y="1319462"/>
                        <a:pt x="247953" y="1123950"/>
                      </a:cubicBezTo>
                      <a:cubicBezTo>
                        <a:pt x="99480" y="1149791"/>
                        <a:pt x="16560" y="1048190"/>
                        <a:pt x="0" y="936621"/>
                      </a:cubicBezTo>
                      <a:cubicBezTo>
                        <a:pt x="118010" y="793376"/>
                        <a:pt x="-5067" y="511347"/>
                        <a:pt x="0" y="187328"/>
                      </a:cubicBezTo>
                      <a:close/>
                    </a:path>
                    <a:path w="3495675" h="1123950" fill="none" stroke="0" extrusionOk="0">
                      <a:moveTo>
                        <a:pt x="0" y="187328"/>
                      </a:moveTo>
                      <a:cubicBezTo>
                        <a:pt x="-8447" y="71310"/>
                        <a:pt x="93686" y="-8521"/>
                        <a:pt x="247953" y="0"/>
                      </a:cubicBezTo>
                      <a:cubicBezTo>
                        <a:pt x="659575" y="-60915"/>
                        <a:pt x="2783887" y="66543"/>
                        <a:pt x="3247721" y="0"/>
                      </a:cubicBezTo>
                      <a:cubicBezTo>
                        <a:pt x="3365888" y="2929"/>
                        <a:pt x="3475962" y="69956"/>
                        <a:pt x="3495675" y="187328"/>
                      </a:cubicBezTo>
                      <a:cubicBezTo>
                        <a:pt x="3583482" y="394848"/>
                        <a:pt x="3556071" y="821207"/>
                        <a:pt x="3495675" y="936621"/>
                      </a:cubicBezTo>
                      <a:cubicBezTo>
                        <a:pt x="3488387" y="1020476"/>
                        <a:pt x="3346153" y="1133826"/>
                        <a:pt x="3247721" y="1123950"/>
                      </a:cubicBezTo>
                      <a:cubicBezTo>
                        <a:pt x="2261896" y="980918"/>
                        <a:pt x="1786219" y="1213939"/>
                        <a:pt x="247953" y="1123950"/>
                      </a:cubicBezTo>
                      <a:cubicBezTo>
                        <a:pt x="123686" y="1140140"/>
                        <a:pt x="-13986" y="1035412"/>
                        <a:pt x="0" y="936621"/>
                      </a:cubicBezTo>
                      <a:cubicBezTo>
                        <a:pt x="-80079" y="549332"/>
                        <a:pt x="68909" y="296729"/>
                        <a:pt x="0" y="187328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Average sales by 5 letter first name people...</a:t>
          </a:r>
        </a:p>
      </xdr:txBody>
    </xdr:sp>
    <xdr:clientData/>
  </xdr:twoCellAnchor>
  <xdr:twoCellAnchor>
    <xdr:from>
      <xdr:col>1</xdr:col>
      <xdr:colOff>123825</xdr:colOff>
      <xdr:row>37</xdr:row>
      <xdr:rowOff>57150</xdr:rowOff>
    </xdr:from>
    <xdr:to>
      <xdr:col>4</xdr:col>
      <xdr:colOff>228600</xdr:colOff>
      <xdr:row>45</xdr:row>
      <xdr:rowOff>38100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EB7A6054-FF29-4E88-B280-ED71947940EB}"/>
            </a:ext>
            <a:ext uri="{147F2762-F138-4A5C-976F-8EAC2B608ADB}">
              <a16:predDERef xmlns:a16="http://schemas.microsoft.com/office/drawing/2014/main" pred="{5909B0BE-EF76-4924-9CF1-82D42CFCABCB}"/>
            </a:ext>
          </a:extLst>
        </xdr:cNvPr>
        <xdr:cNvSpPr/>
      </xdr:nvSpPr>
      <xdr:spPr>
        <a:xfrm>
          <a:off x="323850" y="7105650"/>
          <a:ext cx="3048000" cy="1504950"/>
        </a:xfrm>
        <a:custGeom>
          <a:avLst/>
          <a:gdLst>
            <a:gd name="connsiteX0" fmla="*/ 0 w 3150577"/>
            <a:gd name="connsiteY0" fmla="*/ 223475 h 1340825"/>
            <a:gd name="connsiteX1" fmla="*/ 223475 w 3150577"/>
            <a:gd name="connsiteY1" fmla="*/ 0 h 1340825"/>
            <a:gd name="connsiteX2" fmla="*/ 2927102 w 3150577"/>
            <a:gd name="connsiteY2" fmla="*/ 0 h 1340825"/>
            <a:gd name="connsiteX3" fmla="*/ 3150577 w 3150577"/>
            <a:gd name="connsiteY3" fmla="*/ 223475 h 1340825"/>
            <a:gd name="connsiteX4" fmla="*/ 3150577 w 3150577"/>
            <a:gd name="connsiteY4" fmla="*/ 1117350 h 1340825"/>
            <a:gd name="connsiteX5" fmla="*/ 2927102 w 3150577"/>
            <a:gd name="connsiteY5" fmla="*/ 1340825 h 1340825"/>
            <a:gd name="connsiteX6" fmla="*/ 223475 w 3150577"/>
            <a:gd name="connsiteY6" fmla="*/ 1340825 h 1340825"/>
            <a:gd name="connsiteX7" fmla="*/ 0 w 3150577"/>
            <a:gd name="connsiteY7" fmla="*/ 1117350 h 1340825"/>
            <a:gd name="connsiteX8" fmla="*/ 0 w 3150577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0577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582148" y="-116134"/>
                <a:pt x="2475357" y="81769"/>
                <a:pt x="2927102" y="0"/>
              </a:cubicBezTo>
              <a:cubicBezTo>
                <a:pt x="3038076" y="84"/>
                <a:pt x="3139288" y="83175"/>
                <a:pt x="3150577" y="223475"/>
              </a:cubicBezTo>
              <a:cubicBezTo>
                <a:pt x="3220905" y="485261"/>
                <a:pt x="3205266" y="998043"/>
                <a:pt x="3150577" y="1117350"/>
              </a:cubicBezTo>
              <a:cubicBezTo>
                <a:pt x="3150423" y="1242542"/>
                <a:pt x="3032690" y="1348009"/>
                <a:pt x="2927102" y="1340825"/>
              </a:cubicBezTo>
              <a:cubicBezTo>
                <a:pt x="2077692" y="1228018"/>
                <a:pt x="1555356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50577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11084" y="-92456"/>
                <a:pt x="1679508" y="-117519"/>
                <a:pt x="2927102" y="0"/>
              </a:cubicBezTo>
              <a:cubicBezTo>
                <a:pt x="3044024" y="3744"/>
                <a:pt x="3135670" y="100540"/>
                <a:pt x="3150577" y="223475"/>
              </a:cubicBezTo>
              <a:cubicBezTo>
                <a:pt x="3158600" y="434283"/>
                <a:pt x="3092504" y="736956"/>
                <a:pt x="3150577" y="1117350"/>
              </a:cubicBezTo>
              <a:cubicBezTo>
                <a:pt x="3148952" y="1235957"/>
                <a:pt x="3045557" y="1341847"/>
                <a:pt x="2927102" y="1340825"/>
              </a:cubicBezTo>
              <a:cubicBezTo>
                <a:pt x="1598065" y="1220114"/>
                <a:pt x="902162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3048000"/>
                    <a:gd name="connsiteY0" fmla="*/ 250829 h 1504950"/>
                    <a:gd name="connsiteX1" fmla="*/ 216199 w 3048000"/>
                    <a:gd name="connsiteY1" fmla="*/ 0 h 1504950"/>
                    <a:gd name="connsiteX2" fmla="*/ 2831800 w 3048000"/>
                    <a:gd name="connsiteY2" fmla="*/ 0 h 1504950"/>
                    <a:gd name="connsiteX3" fmla="*/ 3048000 w 3048000"/>
                    <a:gd name="connsiteY3" fmla="*/ 250829 h 1504950"/>
                    <a:gd name="connsiteX4" fmla="*/ 3048000 w 3048000"/>
                    <a:gd name="connsiteY4" fmla="*/ 1254120 h 1504950"/>
                    <a:gd name="connsiteX5" fmla="*/ 2831800 w 3048000"/>
                    <a:gd name="connsiteY5" fmla="*/ 1504950 h 1504950"/>
                    <a:gd name="connsiteX6" fmla="*/ 216199 w 3048000"/>
                    <a:gd name="connsiteY6" fmla="*/ 1504950 h 1504950"/>
                    <a:gd name="connsiteX7" fmla="*/ 0 w 3048000"/>
                    <a:gd name="connsiteY7" fmla="*/ 1254120 h 1504950"/>
                    <a:gd name="connsiteX8" fmla="*/ 0 w 3048000"/>
                    <a:gd name="connsiteY8" fmla="*/ 250829 h 1504950"/>
                    <a:gd name="connsiteX0" fmla="*/ 0 w 3048000"/>
                    <a:gd name="connsiteY0" fmla="*/ 250829 h 1504950"/>
                    <a:gd name="connsiteX1" fmla="*/ 216199 w 3048000"/>
                    <a:gd name="connsiteY1" fmla="*/ 0 h 1504950"/>
                    <a:gd name="connsiteX2" fmla="*/ 2831800 w 3048000"/>
                    <a:gd name="connsiteY2" fmla="*/ 0 h 1504950"/>
                    <a:gd name="connsiteX3" fmla="*/ 3048000 w 3048000"/>
                    <a:gd name="connsiteY3" fmla="*/ 250829 h 1504950"/>
                    <a:gd name="connsiteX4" fmla="*/ 3048000 w 3048000"/>
                    <a:gd name="connsiteY4" fmla="*/ 1254120 h 1504950"/>
                    <a:gd name="connsiteX5" fmla="*/ 2831800 w 3048000"/>
                    <a:gd name="connsiteY5" fmla="*/ 1504950 h 1504950"/>
                    <a:gd name="connsiteX6" fmla="*/ 216199 w 3048000"/>
                    <a:gd name="connsiteY6" fmla="*/ 1504950 h 1504950"/>
                    <a:gd name="connsiteX7" fmla="*/ 0 w 3048000"/>
                    <a:gd name="connsiteY7" fmla="*/ 1254120 h 1504950"/>
                    <a:gd name="connsiteX8" fmla="*/ 0 w 3048000"/>
                    <a:gd name="connsiteY8" fmla="*/ 250829 h 15049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3048000" h="1504950" fill="none" extrusionOk="0">
                      <a:moveTo>
                        <a:pt x="0" y="250829"/>
                      </a:moveTo>
                      <a:cubicBezTo>
                        <a:pt x="19264" y="115787"/>
                        <a:pt x="74761" y="-5703"/>
                        <a:pt x="216199" y="0"/>
                      </a:cubicBezTo>
                      <a:cubicBezTo>
                        <a:pt x="503153" y="-96608"/>
                        <a:pt x="2395478" y="75203"/>
                        <a:pt x="2831800" y="0"/>
                      </a:cubicBezTo>
                      <a:cubicBezTo>
                        <a:pt x="2929273" y="160"/>
                        <a:pt x="3028743" y="80894"/>
                        <a:pt x="3048000" y="250829"/>
                      </a:cubicBezTo>
                      <a:cubicBezTo>
                        <a:pt x="3131174" y="541475"/>
                        <a:pt x="3088774" y="1119040"/>
                        <a:pt x="3048000" y="1254120"/>
                      </a:cubicBezTo>
                      <a:cubicBezTo>
                        <a:pt x="3047377" y="1400077"/>
                        <a:pt x="2926370" y="1516067"/>
                        <a:pt x="2831800" y="1504950"/>
                      </a:cubicBezTo>
                      <a:cubicBezTo>
                        <a:pt x="2022298" y="1384657"/>
                        <a:pt x="1573298" y="1643648"/>
                        <a:pt x="216199" y="1504950"/>
                      </a:cubicBezTo>
                      <a:cubicBezTo>
                        <a:pt x="127368" y="1532410"/>
                        <a:pt x="-15758" y="1382328"/>
                        <a:pt x="0" y="1254120"/>
                      </a:cubicBezTo>
                      <a:cubicBezTo>
                        <a:pt x="-70271" y="756301"/>
                        <a:pt x="55359" y="401327"/>
                        <a:pt x="0" y="250829"/>
                      </a:cubicBezTo>
                      <a:close/>
                    </a:path>
                    <a:path w="3048000" h="1504950" stroke="0" extrusionOk="0">
                      <a:moveTo>
                        <a:pt x="0" y="250829"/>
                      </a:moveTo>
                      <a:cubicBezTo>
                        <a:pt x="-26194" y="96201"/>
                        <a:pt x="101318" y="-4843"/>
                        <a:pt x="216199" y="0"/>
                      </a:cubicBezTo>
                      <a:cubicBezTo>
                        <a:pt x="1047140" y="-125292"/>
                        <a:pt x="1664233" y="-187647"/>
                        <a:pt x="2831800" y="0"/>
                      </a:cubicBezTo>
                      <a:cubicBezTo>
                        <a:pt x="2957271" y="-12872"/>
                        <a:pt x="3034735" y="109443"/>
                        <a:pt x="3048000" y="250829"/>
                      </a:cubicBezTo>
                      <a:cubicBezTo>
                        <a:pt x="3006051" y="510319"/>
                        <a:pt x="3027436" y="780764"/>
                        <a:pt x="3048000" y="1254120"/>
                      </a:cubicBezTo>
                      <a:cubicBezTo>
                        <a:pt x="3043181" y="1394301"/>
                        <a:pt x="2949602" y="1503726"/>
                        <a:pt x="2831800" y="1504950"/>
                      </a:cubicBezTo>
                      <a:cubicBezTo>
                        <a:pt x="1510156" y="1243218"/>
                        <a:pt x="855955" y="1723796"/>
                        <a:pt x="216199" y="1504950"/>
                      </a:cubicBezTo>
                      <a:cubicBezTo>
                        <a:pt x="86761" y="1531794"/>
                        <a:pt x="12821" y="1403886"/>
                        <a:pt x="0" y="1254120"/>
                      </a:cubicBezTo>
                      <a:cubicBezTo>
                        <a:pt x="101055" y="1074345"/>
                        <a:pt x="12144" y="681321"/>
                        <a:pt x="0" y="250829"/>
                      </a:cubicBezTo>
                      <a:close/>
                    </a:path>
                    <a:path w="3048000" h="1504950" fill="none" stroke="0" extrusionOk="0">
                      <a:moveTo>
                        <a:pt x="0" y="250829"/>
                      </a:moveTo>
                      <a:cubicBezTo>
                        <a:pt x="-13341" y="96400"/>
                        <a:pt x="84745" y="-25412"/>
                        <a:pt x="216199" y="0"/>
                      </a:cubicBezTo>
                      <a:cubicBezTo>
                        <a:pt x="591651" y="-54459"/>
                        <a:pt x="2462883" y="88134"/>
                        <a:pt x="2831800" y="0"/>
                      </a:cubicBezTo>
                      <a:cubicBezTo>
                        <a:pt x="2922494" y="9695"/>
                        <a:pt x="3013902" y="94113"/>
                        <a:pt x="3048000" y="250829"/>
                      </a:cubicBezTo>
                      <a:cubicBezTo>
                        <a:pt x="3125059" y="533657"/>
                        <a:pt x="3100490" y="1097464"/>
                        <a:pt x="3048000" y="1254120"/>
                      </a:cubicBezTo>
                      <a:cubicBezTo>
                        <a:pt x="3044822" y="1385660"/>
                        <a:pt x="2914463" y="1517024"/>
                        <a:pt x="2831800" y="1504950"/>
                      </a:cubicBezTo>
                      <a:cubicBezTo>
                        <a:pt x="1962250" y="1324923"/>
                        <a:pt x="1604426" y="1632234"/>
                        <a:pt x="216199" y="1504950"/>
                      </a:cubicBezTo>
                      <a:cubicBezTo>
                        <a:pt x="107661" y="1524598"/>
                        <a:pt x="-3620" y="1393996"/>
                        <a:pt x="0" y="1254120"/>
                      </a:cubicBezTo>
                      <a:cubicBezTo>
                        <a:pt x="-76394" y="731901"/>
                        <a:pt x="64547" y="397293"/>
                        <a:pt x="0" y="250829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Median Sales for Female 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152400</xdr:rowOff>
    </xdr:from>
    <xdr:to>
      <xdr:col>9</xdr:col>
      <xdr:colOff>523875</xdr:colOff>
      <xdr:row>6</xdr:row>
      <xdr:rowOff>161925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A32BDC00-3AF2-495E-B30D-F6109782DB8D}"/>
            </a:ext>
          </a:extLst>
        </xdr:cNvPr>
        <xdr:cNvSpPr/>
      </xdr:nvSpPr>
      <xdr:spPr>
        <a:xfrm>
          <a:off x="3838575" y="152400"/>
          <a:ext cx="2962275" cy="1152525"/>
        </a:xfrm>
        <a:custGeom>
          <a:avLst/>
          <a:gdLst>
            <a:gd name="connsiteX0" fmla="*/ 0 w 3162300"/>
            <a:gd name="connsiteY0" fmla="*/ 223475 h 1340825"/>
            <a:gd name="connsiteX1" fmla="*/ 223475 w 3162300"/>
            <a:gd name="connsiteY1" fmla="*/ 0 h 1340825"/>
            <a:gd name="connsiteX2" fmla="*/ 2938825 w 3162300"/>
            <a:gd name="connsiteY2" fmla="*/ 0 h 1340825"/>
            <a:gd name="connsiteX3" fmla="*/ 3162300 w 3162300"/>
            <a:gd name="connsiteY3" fmla="*/ 223475 h 1340825"/>
            <a:gd name="connsiteX4" fmla="*/ 3162300 w 3162300"/>
            <a:gd name="connsiteY4" fmla="*/ 1117350 h 1340825"/>
            <a:gd name="connsiteX5" fmla="*/ 2938825 w 3162300"/>
            <a:gd name="connsiteY5" fmla="*/ 1340825 h 1340825"/>
            <a:gd name="connsiteX6" fmla="*/ 223475 w 3162300"/>
            <a:gd name="connsiteY6" fmla="*/ 1340825 h 1340825"/>
            <a:gd name="connsiteX7" fmla="*/ 0 w 3162300"/>
            <a:gd name="connsiteY7" fmla="*/ 1117350 h 1340825"/>
            <a:gd name="connsiteX8" fmla="*/ 0 w 3162300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62300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762162" y="-116134"/>
                <a:pt x="1740977" y="81769"/>
                <a:pt x="2938825" y="0"/>
              </a:cubicBezTo>
              <a:cubicBezTo>
                <a:pt x="3049799" y="84"/>
                <a:pt x="3151011" y="83175"/>
                <a:pt x="3162300" y="223475"/>
              </a:cubicBezTo>
              <a:cubicBezTo>
                <a:pt x="3232628" y="485261"/>
                <a:pt x="3216989" y="998043"/>
                <a:pt x="3162300" y="1117350"/>
              </a:cubicBezTo>
              <a:cubicBezTo>
                <a:pt x="3162146" y="1242542"/>
                <a:pt x="3044413" y="1348009"/>
                <a:pt x="2938825" y="1340825"/>
              </a:cubicBezTo>
              <a:cubicBezTo>
                <a:pt x="1969178" y="1228018"/>
                <a:pt x="1120352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162300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149851" y="-92456"/>
                <a:pt x="2014265" y="-117519"/>
                <a:pt x="2938825" y="0"/>
              </a:cubicBezTo>
              <a:cubicBezTo>
                <a:pt x="3055747" y="3744"/>
                <a:pt x="3147393" y="100540"/>
                <a:pt x="3162300" y="223475"/>
              </a:cubicBezTo>
              <a:cubicBezTo>
                <a:pt x="3170323" y="434283"/>
                <a:pt x="3104227" y="736956"/>
                <a:pt x="3162300" y="1117350"/>
              </a:cubicBezTo>
              <a:cubicBezTo>
                <a:pt x="3160675" y="1235957"/>
                <a:pt x="3057280" y="1341847"/>
                <a:pt x="2938825" y="1340825"/>
              </a:cubicBezTo>
              <a:cubicBezTo>
                <a:pt x="2457320" y="1220114"/>
                <a:pt x="912713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2962275"/>
                    <a:gd name="connsiteY0" fmla="*/ 192091 h 1152525"/>
                    <a:gd name="connsiteX1" fmla="*/ 192091 w 2962275"/>
                    <a:gd name="connsiteY1" fmla="*/ 0 h 1152525"/>
                    <a:gd name="connsiteX2" fmla="*/ 2770184 w 2962275"/>
                    <a:gd name="connsiteY2" fmla="*/ 0 h 1152525"/>
                    <a:gd name="connsiteX3" fmla="*/ 2962275 w 2962275"/>
                    <a:gd name="connsiteY3" fmla="*/ 192091 h 1152525"/>
                    <a:gd name="connsiteX4" fmla="*/ 2962275 w 2962275"/>
                    <a:gd name="connsiteY4" fmla="*/ 960434 h 1152525"/>
                    <a:gd name="connsiteX5" fmla="*/ 2770184 w 2962275"/>
                    <a:gd name="connsiteY5" fmla="*/ 1152525 h 1152525"/>
                    <a:gd name="connsiteX6" fmla="*/ 192091 w 2962275"/>
                    <a:gd name="connsiteY6" fmla="*/ 1152525 h 1152525"/>
                    <a:gd name="connsiteX7" fmla="*/ 0 w 2962275"/>
                    <a:gd name="connsiteY7" fmla="*/ 960434 h 1152525"/>
                    <a:gd name="connsiteX8" fmla="*/ 0 w 2962275"/>
                    <a:gd name="connsiteY8" fmla="*/ 192091 h 1152525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2962275" h="1152525" fill="none" extrusionOk="0">
                      <a:moveTo>
                        <a:pt x="0" y="192091"/>
                      </a:moveTo>
                      <a:cubicBezTo>
                        <a:pt x="12577" y="88177"/>
                        <a:pt x="67222" y="-4355"/>
                        <a:pt x="192091" y="0"/>
                      </a:cubicBezTo>
                      <a:cubicBezTo>
                        <a:pt x="1324943" y="-116134"/>
                        <a:pt x="1666184" y="81769"/>
                        <a:pt x="2770184" y="0"/>
                      </a:cubicBezTo>
                      <a:cubicBezTo>
                        <a:pt x="2861709" y="98"/>
                        <a:pt x="2959867" y="82402"/>
                        <a:pt x="2962275" y="192091"/>
                      </a:cubicBezTo>
                      <a:cubicBezTo>
                        <a:pt x="2980900" y="459834"/>
                        <a:pt x="2953432" y="599857"/>
                        <a:pt x="2962275" y="960434"/>
                      </a:cubicBezTo>
                      <a:cubicBezTo>
                        <a:pt x="2961933" y="1070452"/>
                        <a:pt x="2858252" y="1159784"/>
                        <a:pt x="2770184" y="1152525"/>
                      </a:cubicBezTo>
                      <a:cubicBezTo>
                        <a:pt x="1994638" y="1039718"/>
                        <a:pt x="556367" y="1233676"/>
                        <a:pt x="192091" y="1152525"/>
                      </a:cubicBezTo>
                      <a:cubicBezTo>
                        <a:pt x="89463" y="1155393"/>
                        <a:pt x="-10202" y="1060687"/>
                        <a:pt x="0" y="960434"/>
                      </a:cubicBezTo>
                      <a:cubicBezTo>
                        <a:pt x="-53705" y="595566"/>
                        <a:pt x="-47539" y="278005"/>
                        <a:pt x="0" y="192091"/>
                      </a:cubicBezTo>
                      <a:close/>
                    </a:path>
                    <a:path w="2962275" h="1152525" stroke="0" extrusionOk="0">
                      <a:moveTo>
                        <a:pt x="0" y="192091"/>
                      </a:moveTo>
                      <a:cubicBezTo>
                        <a:pt x="-12804" y="74544"/>
                        <a:pt x="88627" y="-14152"/>
                        <a:pt x="192091" y="0"/>
                      </a:cubicBezTo>
                      <a:cubicBezTo>
                        <a:pt x="1134164" y="-92456"/>
                        <a:pt x="1796492" y="-117519"/>
                        <a:pt x="2770184" y="0"/>
                      </a:cubicBezTo>
                      <a:cubicBezTo>
                        <a:pt x="2874845" y="822"/>
                        <a:pt x="2941828" y="86670"/>
                        <a:pt x="2962275" y="192091"/>
                      </a:cubicBezTo>
                      <a:cubicBezTo>
                        <a:pt x="2947478" y="479258"/>
                        <a:pt x="2957026" y="840036"/>
                        <a:pt x="2962275" y="960434"/>
                      </a:cubicBezTo>
                      <a:cubicBezTo>
                        <a:pt x="2956397" y="1049105"/>
                        <a:pt x="2859009" y="1156078"/>
                        <a:pt x="2770184" y="1152525"/>
                      </a:cubicBezTo>
                      <a:cubicBezTo>
                        <a:pt x="2443057" y="1031814"/>
                        <a:pt x="757798" y="1273122"/>
                        <a:pt x="192091" y="1152525"/>
                      </a:cubicBezTo>
                      <a:cubicBezTo>
                        <a:pt x="83458" y="1154599"/>
                        <a:pt x="2863" y="1069433"/>
                        <a:pt x="0" y="960434"/>
                      </a:cubicBezTo>
                      <a:cubicBezTo>
                        <a:pt x="-21032" y="857419"/>
                        <a:pt x="38207" y="361714"/>
                        <a:pt x="0" y="192091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calls we got between 15th &amp; 17th May?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190500</xdr:colOff>
      <xdr:row>6</xdr:row>
      <xdr:rowOff>114300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CA30A229-97A6-4BB7-8ED0-9011DE05B73F}"/>
            </a:ext>
          </a:extLst>
        </xdr:cNvPr>
        <xdr:cNvSpPr/>
      </xdr:nvSpPr>
      <xdr:spPr>
        <a:xfrm>
          <a:off x="4152900" y="190500"/>
          <a:ext cx="2628900" cy="1066800"/>
        </a:xfrm>
        <a:custGeom>
          <a:avLst/>
          <a:gdLst>
            <a:gd name="connsiteX0" fmla="*/ 0 w 3381375"/>
            <a:gd name="connsiteY0" fmla="*/ 223475 h 1340825"/>
            <a:gd name="connsiteX1" fmla="*/ 223475 w 3381375"/>
            <a:gd name="connsiteY1" fmla="*/ 0 h 1340825"/>
            <a:gd name="connsiteX2" fmla="*/ 3157900 w 3381375"/>
            <a:gd name="connsiteY2" fmla="*/ 0 h 1340825"/>
            <a:gd name="connsiteX3" fmla="*/ 3381375 w 3381375"/>
            <a:gd name="connsiteY3" fmla="*/ 223475 h 1340825"/>
            <a:gd name="connsiteX4" fmla="*/ 3381375 w 3381375"/>
            <a:gd name="connsiteY4" fmla="*/ 1117350 h 1340825"/>
            <a:gd name="connsiteX5" fmla="*/ 3157900 w 3381375"/>
            <a:gd name="connsiteY5" fmla="*/ 1340825 h 1340825"/>
            <a:gd name="connsiteX6" fmla="*/ 223475 w 3381375"/>
            <a:gd name="connsiteY6" fmla="*/ 1340825 h 1340825"/>
            <a:gd name="connsiteX7" fmla="*/ 0 w 3381375"/>
            <a:gd name="connsiteY7" fmla="*/ 1117350 h 1340825"/>
            <a:gd name="connsiteX8" fmla="*/ 0 w 3381375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381375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802661" y="-116134"/>
                <a:pt x="2300191" y="81769"/>
                <a:pt x="3157900" y="0"/>
              </a:cubicBezTo>
              <a:cubicBezTo>
                <a:pt x="3268874" y="84"/>
                <a:pt x="3370086" y="83175"/>
                <a:pt x="3381375" y="223475"/>
              </a:cubicBezTo>
              <a:cubicBezTo>
                <a:pt x="3451703" y="485261"/>
                <a:pt x="3436064" y="998043"/>
                <a:pt x="3381375" y="1117350"/>
              </a:cubicBezTo>
              <a:cubicBezTo>
                <a:pt x="3381221" y="1242542"/>
                <a:pt x="3263488" y="1348009"/>
                <a:pt x="3157900" y="1340825"/>
              </a:cubicBezTo>
              <a:cubicBezTo>
                <a:pt x="2602390" y="1228018"/>
                <a:pt x="602971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381375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305124" y="-92456"/>
                <a:pt x="2599012" y="-117519"/>
                <a:pt x="3157900" y="0"/>
              </a:cubicBezTo>
              <a:cubicBezTo>
                <a:pt x="3274822" y="3744"/>
                <a:pt x="3366468" y="100540"/>
                <a:pt x="3381375" y="223475"/>
              </a:cubicBezTo>
              <a:cubicBezTo>
                <a:pt x="3389398" y="434283"/>
                <a:pt x="3323302" y="736956"/>
                <a:pt x="3381375" y="1117350"/>
              </a:cubicBezTo>
              <a:cubicBezTo>
                <a:pt x="3379750" y="1235957"/>
                <a:pt x="3276355" y="1341847"/>
                <a:pt x="3157900" y="1340825"/>
              </a:cubicBezTo>
              <a:cubicBezTo>
                <a:pt x="1779676" y="1220114"/>
                <a:pt x="1109881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2628900"/>
                    <a:gd name="connsiteY0" fmla="*/ 177803 h 1066800"/>
                    <a:gd name="connsiteX1" fmla="*/ 173743 w 2628900"/>
                    <a:gd name="connsiteY1" fmla="*/ 0 h 1066800"/>
                    <a:gd name="connsiteX2" fmla="*/ 2455156 w 2628900"/>
                    <a:gd name="connsiteY2" fmla="*/ 0 h 1066800"/>
                    <a:gd name="connsiteX3" fmla="*/ 2628900 w 2628900"/>
                    <a:gd name="connsiteY3" fmla="*/ 177803 h 1066800"/>
                    <a:gd name="connsiteX4" fmla="*/ 2628900 w 2628900"/>
                    <a:gd name="connsiteY4" fmla="*/ 888996 h 1066800"/>
                    <a:gd name="connsiteX5" fmla="*/ 2455156 w 2628900"/>
                    <a:gd name="connsiteY5" fmla="*/ 1066800 h 1066800"/>
                    <a:gd name="connsiteX6" fmla="*/ 173743 w 2628900"/>
                    <a:gd name="connsiteY6" fmla="*/ 1066800 h 1066800"/>
                    <a:gd name="connsiteX7" fmla="*/ 0 w 2628900"/>
                    <a:gd name="connsiteY7" fmla="*/ 888996 h 1066800"/>
                    <a:gd name="connsiteX8" fmla="*/ 0 w 2628900"/>
                    <a:gd name="connsiteY8" fmla="*/ 177803 h 1066800"/>
                    <a:gd name="connsiteX0" fmla="*/ 0 w 2628900"/>
                    <a:gd name="connsiteY0" fmla="*/ 177803 h 1066800"/>
                    <a:gd name="connsiteX1" fmla="*/ 173743 w 2628900"/>
                    <a:gd name="connsiteY1" fmla="*/ 0 h 1066800"/>
                    <a:gd name="connsiteX2" fmla="*/ 2455156 w 2628900"/>
                    <a:gd name="connsiteY2" fmla="*/ 0 h 1066800"/>
                    <a:gd name="connsiteX3" fmla="*/ 2628900 w 2628900"/>
                    <a:gd name="connsiteY3" fmla="*/ 177803 h 1066800"/>
                    <a:gd name="connsiteX4" fmla="*/ 2628900 w 2628900"/>
                    <a:gd name="connsiteY4" fmla="*/ 888996 h 1066800"/>
                    <a:gd name="connsiteX5" fmla="*/ 2455156 w 2628900"/>
                    <a:gd name="connsiteY5" fmla="*/ 1066800 h 1066800"/>
                    <a:gd name="connsiteX6" fmla="*/ 173743 w 2628900"/>
                    <a:gd name="connsiteY6" fmla="*/ 1066800 h 1066800"/>
                    <a:gd name="connsiteX7" fmla="*/ 0 w 2628900"/>
                    <a:gd name="connsiteY7" fmla="*/ 888996 h 1066800"/>
                    <a:gd name="connsiteX8" fmla="*/ 0 w 2628900"/>
                    <a:gd name="connsiteY8" fmla="*/ 177803 h 10668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2628900" h="1066800" fill="none" extrusionOk="0">
                      <a:moveTo>
                        <a:pt x="0" y="177803"/>
                      </a:moveTo>
                      <a:cubicBezTo>
                        <a:pt x="7886" y="80986"/>
                        <a:pt x="60419" y="-4097"/>
                        <a:pt x="173743" y="0"/>
                      </a:cubicBezTo>
                      <a:cubicBezTo>
                        <a:pt x="558056" y="-55318"/>
                        <a:pt x="1792733" y="-37242"/>
                        <a:pt x="2455156" y="0"/>
                      </a:cubicBezTo>
                      <a:cubicBezTo>
                        <a:pt x="2538833" y="83"/>
                        <a:pt x="2609501" y="50295"/>
                        <a:pt x="2628900" y="177803"/>
                      </a:cubicBezTo>
                      <a:cubicBezTo>
                        <a:pt x="2685077" y="385771"/>
                        <a:pt x="2653990" y="792392"/>
                        <a:pt x="2628900" y="888996"/>
                      </a:cubicBezTo>
                      <a:cubicBezTo>
                        <a:pt x="2627707" y="1000914"/>
                        <a:pt x="2523820" y="1077924"/>
                        <a:pt x="2455156" y="1066800"/>
                      </a:cubicBezTo>
                      <a:cubicBezTo>
                        <a:pt x="2063081" y="997596"/>
                        <a:pt x="486845" y="1143902"/>
                        <a:pt x="173743" y="1066800"/>
                      </a:cubicBezTo>
                      <a:cubicBezTo>
                        <a:pt x="103133" y="1088049"/>
                        <a:pt x="-18832" y="976268"/>
                        <a:pt x="0" y="888996"/>
                      </a:cubicBezTo>
                      <a:cubicBezTo>
                        <a:pt x="-54229" y="535934"/>
                        <a:pt x="44709" y="287455"/>
                        <a:pt x="0" y="177803"/>
                      </a:cubicBezTo>
                      <a:close/>
                    </a:path>
                    <a:path w="2628900" h="1066800" stroke="0" extrusionOk="0">
                      <a:moveTo>
                        <a:pt x="0" y="177803"/>
                      </a:moveTo>
                      <a:cubicBezTo>
                        <a:pt x="-21335" y="67831"/>
                        <a:pt x="92249" y="-1529"/>
                        <a:pt x="173743" y="0"/>
                      </a:cubicBezTo>
                      <a:cubicBezTo>
                        <a:pt x="960956" y="-115198"/>
                        <a:pt x="2040137" y="-121081"/>
                        <a:pt x="2455156" y="0"/>
                      </a:cubicBezTo>
                      <a:cubicBezTo>
                        <a:pt x="2556479" y="-11423"/>
                        <a:pt x="2618346" y="76943"/>
                        <a:pt x="2628900" y="177803"/>
                      </a:cubicBezTo>
                      <a:cubicBezTo>
                        <a:pt x="2619617" y="352671"/>
                        <a:pt x="2606807" y="556308"/>
                        <a:pt x="2628900" y="888996"/>
                      </a:cubicBezTo>
                      <a:cubicBezTo>
                        <a:pt x="2625619" y="987748"/>
                        <a:pt x="2552369" y="1063823"/>
                        <a:pt x="2455156" y="1066800"/>
                      </a:cubicBezTo>
                      <a:cubicBezTo>
                        <a:pt x="1379110" y="954836"/>
                        <a:pt x="857768" y="1188166"/>
                        <a:pt x="173743" y="1066800"/>
                      </a:cubicBezTo>
                      <a:cubicBezTo>
                        <a:pt x="68785" y="1082044"/>
                        <a:pt x="9669" y="995191"/>
                        <a:pt x="0" y="888996"/>
                      </a:cubicBezTo>
                      <a:cubicBezTo>
                        <a:pt x="79062" y="760669"/>
                        <a:pt x="-12971" y="485546"/>
                        <a:pt x="0" y="177803"/>
                      </a:cubicBezTo>
                      <a:close/>
                    </a:path>
                    <a:path w="2628900" h="1066800" fill="none" stroke="0" extrusionOk="0">
                      <a:moveTo>
                        <a:pt x="0" y="177803"/>
                      </a:moveTo>
                      <a:cubicBezTo>
                        <a:pt x="-617" y="75761"/>
                        <a:pt x="67411" y="-16279"/>
                        <a:pt x="173743" y="0"/>
                      </a:cubicBezTo>
                      <a:cubicBezTo>
                        <a:pt x="638316" y="-54328"/>
                        <a:pt x="1912796" y="58398"/>
                        <a:pt x="2455156" y="0"/>
                      </a:cubicBezTo>
                      <a:cubicBezTo>
                        <a:pt x="2530997" y="6078"/>
                        <a:pt x="2608088" y="66569"/>
                        <a:pt x="2628900" y="177803"/>
                      </a:cubicBezTo>
                      <a:cubicBezTo>
                        <a:pt x="2689628" y="378706"/>
                        <a:pt x="2671329" y="789217"/>
                        <a:pt x="2628900" y="888996"/>
                      </a:cubicBezTo>
                      <a:cubicBezTo>
                        <a:pt x="2624416" y="975673"/>
                        <a:pt x="2529620" y="1074085"/>
                        <a:pt x="2455156" y="1066800"/>
                      </a:cubicBezTo>
                      <a:cubicBezTo>
                        <a:pt x="2000243" y="951319"/>
                        <a:pt x="520244" y="1150047"/>
                        <a:pt x="173743" y="1066800"/>
                      </a:cubicBezTo>
                      <a:cubicBezTo>
                        <a:pt x="88702" y="1079348"/>
                        <a:pt x="-9504" y="982470"/>
                        <a:pt x="0" y="888996"/>
                      </a:cubicBezTo>
                      <a:cubicBezTo>
                        <a:pt x="-55398" y="526202"/>
                        <a:pt x="47139" y="277490"/>
                        <a:pt x="0" y="177803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calls we got yesterday?</a:t>
          </a:r>
        </a:p>
      </xdr:txBody>
    </xdr:sp>
    <xdr:clientData/>
  </xdr:twoCellAnchor>
  <xdr:twoCellAnchor>
    <xdr:from>
      <xdr:col>4</xdr:col>
      <xdr:colOff>571500</xdr:colOff>
      <xdr:row>8</xdr:row>
      <xdr:rowOff>9525</xdr:rowOff>
    </xdr:from>
    <xdr:to>
      <xdr:col>9</xdr:col>
      <xdr:colOff>285750</xdr:colOff>
      <xdr:row>12</xdr:row>
      <xdr:rowOff>104775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B41D13D3-9313-4453-884C-1534C0CB4C80}"/>
            </a:ext>
            <a:ext uri="{147F2762-F138-4A5C-976F-8EAC2B608ADB}">
              <a16:predDERef xmlns:a16="http://schemas.microsoft.com/office/drawing/2014/main" pred="{CA30A229-97A6-4BB7-8ED0-9011DE05B73F}"/>
            </a:ext>
          </a:extLst>
        </xdr:cNvPr>
        <xdr:cNvSpPr/>
      </xdr:nvSpPr>
      <xdr:spPr>
        <a:xfrm>
          <a:off x="4114800" y="1533525"/>
          <a:ext cx="2762250" cy="857250"/>
        </a:xfrm>
        <a:custGeom>
          <a:avLst/>
          <a:gdLst>
            <a:gd name="connsiteX0" fmla="*/ 0 w 3810000"/>
            <a:gd name="connsiteY0" fmla="*/ 223475 h 1340825"/>
            <a:gd name="connsiteX1" fmla="*/ 223475 w 3810000"/>
            <a:gd name="connsiteY1" fmla="*/ 0 h 1340825"/>
            <a:gd name="connsiteX2" fmla="*/ 3586525 w 3810000"/>
            <a:gd name="connsiteY2" fmla="*/ 0 h 1340825"/>
            <a:gd name="connsiteX3" fmla="*/ 3810000 w 3810000"/>
            <a:gd name="connsiteY3" fmla="*/ 223475 h 1340825"/>
            <a:gd name="connsiteX4" fmla="*/ 3810000 w 3810000"/>
            <a:gd name="connsiteY4" fmla="*/ 1117350 h 1340825"/>
            <a:gd name="connsiteX5" fmla="*/ 3586525 w 3810000"/>
            <a:gd name="connsiteY5" fmla="*/ 1340825 h 1340825"/>
            <a:gd name="connsiteX6" fmla="*/ 223475 w 3810000"/>
            <a:gd name="connsiteY6" fmla="*/ 1340825 h 1340825"/>
            <a:gd name="connsiteX7" fmla="*/ 0 w 3810000"/>
            <a:gd name="connsiteY7" fmla="*/ 1117350 h 1340825"/>
            <a:gd name="connsiteX8" fmla="*/ 0 w 3810000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810000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726102" y="-116134"/>
                <a:pt x="2302715" y="81769"/>
                <a:pt x="3586525" y="0"/>
              </a:cubicBezTo>
              <a:cubicBezTo>
                <a:pt x="3697499" y="84"/>
                <a:pt x="3798711" y="83175"/>
                <a:pt x="3810000" y="223475"/>
              </a:cubicBezTo>
              <a:cubicBezTo>
                <a:pt x="3880328" y="485261"/>
                <a:pt x="3864689" y="998043"/>
                <a:pt x="3810000" y="1117350"/>
              </a:cubicBezTo>
              <a:cubicBezTo>
                <a:pt x="3809846" y="1242542"/>
                <a:pt x="3692113" y="1348009"/>
                <a:pt x="3586525" y="1340825"/>
              </a:cubicBezTo>
              <a:cubicBezTo>
                <a:pt x="3041747" y="1228018"/>
                <a:pt x="857729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810000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043750" y="-92456"/>
                <a:pt x="2456519" y="-117519"/>
                <a:pt x="3586525" y="0"/>
              </a:cubicBezTo>
              <a:cubicBezTo>
                <a:pt x="3703447" y="3744"/>
                <a:pt x="3795093" y="100540"/>
                <a:pt x="3810000" y="223475"/>
              </a:cubicBezTo>
              <a:cubicBezTo>
                <a:pt x="3818023" y="434283"/>
                <a:pt x="3751927" y="736956"/>
                <a:pt x="3810000" y="1117350"/>
              </a:cubicBezTo>
              <a:cubicBezTo>
                <a:pt x="3808375" y="1235957"/>
                <a:pt x="3704980" y="1341847"/>
                <a:pt x="3586525" y="1340825"/>
              </a:cubicBezTo>
              <a:cubicBezTo>
                <a:pt x="1954919" y="1220114"/>
                <a:pt x="1495643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2762250"/>
                    <a:gd name="connsiteY0" fmla="*/ 142877 h 857250"/>
                    <a:gd name="connsiteX1" fmla="*/ 162019 w 2762250"/>
                    <a:gd name="connsiteY1" fmla="*/ 0 h 857250"/>
                    <a:gd name="connsiteX2" fmla="*/ 2600230 w 2762250"/>
                    <a:gd name="connsiteY2" fmla="*/ 0 h 857250"/>
                    <a:gd name="connsiteX3" fmla="*/ 2762250 w 2762250"/>
                    <a:gd name="connsiteY3" fmla="*/ 142877 h 857250"/>
                    <a:gd name="connsiteX4" fmla="*/ 2762250 w 2762250"/>
                    <a:gd name="connsiteY4" fmla="*/ 714372 h 857250"/>
                    <a:gd name="connsiteX5" fmla="*/ 2600230 w 2762250"/>
                    <a:gd name="connsiteY5" fmla="*/ 857250 h 857250"/>
                    <a:gd name="connsiteX6" fmla="*/ 162019 w 2762250"/>
                    <a:gd name="connsiteY6" fmla="*/ 857250 h 857250"/>
                    <a:gd name="connsiteX7" fmla="*/ 0 w 2762250"/>
                    <a:gd name="connsiteY7" fmla="*/ 714372 h 857250"/>
                    <a:gd name="connsiteX8" fmla="*/ 0 w 2762250"/>
                    <a:gd name="connsiteY8" fmla="*/ 142877 h 857250"/>
                    <a:gd name="connsiteX0" fmla="*/ 0 w 2762250"/>
                    <a:gd name="connsiteY0" fmla="*/ 142877 h 857250"/>
                    <a:gd name="connsiteX1" fmla="*/ 162019 w 2762250"/>
                    <a:gd name="connsiteY1" fmla="*/ 0 h 857250"/>
                    <a:gd name="connsiteX2" fmla="*/ 2600230 w 2762250"/>
                    <a:gd name="connsiteY2" fmla="*/ 0 h 857250"/>
                    <a:gd name="connsiteX3" fmla="*/ 2762250 w 2762250"/>
                    <a:gd name="connsiteY3" fmla="*/ 142877 h 857250"/>
                    <a:gd name="connsiteX4" fmla="*/ 2762250 w 2762250"/>
                    <a:gd name="connsiteY4" fmla="*/ 714372 h 857250"/>
                    <a:gd name="connsiteX5" fmla="*/ 2600230 w 2762250"/>
                    <a:gd name="connsiteY5" fmla="*/ 857250 h 857250"/>
                    <a:gd name="connsiteX6" fmla="*/ 162019 w 2762250"/>
                    <a:gd name="connsiteY6" fmla="*/ 857250 h 857250"/>
                    <a:gd name="connsiteX7" fmla="*/ 0 w 2762250"/>
                    <a:gd name="connsiteY7" fmla="*/ 714372 h 857250"/>
                    <a:gd name="connsiteX8" fmla="*/ 0 w 2762250"/>
                    <a:gd name="connsiteY8" fmla="*/ 142877 h 8572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2762250" h="857250" fill="none" extrusionOk="0">
                      <a:moveTo>
                        <a:pt x="0" y="142877"/>
                      </a:moveTo>
                      <a:cubicBezTo>
                        <a:pt x="18320" y="67048"/>
                        <a:pt x="46074" y="-5809"/>
                        <a:pt x="162019" y="0"/>
                      </a:cubicBezTo>
                      <a:cubicBezTo>
                        <a:pt x="429500" y="-19781"/>
                        <a:pt x="1674723" y="-69471"/>
                        <a:pt x="2600230" y="0"/>
                      </a:cubicBezTo>
                      <a:cubicBezTo>
                        <a:pt x="2673549" y="101"/>
                        <a:pt x="2751082" y="48717"/>
                        <a:pt x="2762250" y="142877"/>
                      </a:cubicBezTo>
                      <a:cubicBezTo>
                        <a:pt x="2822866" y="308223"/>
                        <a:pt x="2788073" y="636760"/>
                        <a:pt x="2762250" y="714372"/>
                      </a:cubicBezTo>
                      <a:cubicBezTo>
                        <a:pt x="2761934" y="796749"/>
                        <a:pt x="2670924" y="864202"/>
                        <a:pt x="2600230" y="857250"/>
                      </a:cubicBezTo>
                      <a:cubicBezTo>
                        <a:pt x="2228669" y="797205"/>
                        <a:pt x="627909" y="913337"/>
                        <a:pt x="162019" y="857250"/>
                      </a:cubicBezTo>
                      <a:cubicBezTo>
                        <a:pt x="86856" y="867935"/>
                        <a:pt x="-21745" y="781563"/>
                        <a:pt x="0" y="714372"/>
                      </a:cubicBezTo>
                      <a:cubicBezTo>
                        <a:pt x="-50753" y="430756"/>
                        <a:pt x="41517" y="232206"/>
                        <a:pt x="0" y="142877"/>
                      </a:cubicBezTo>
                      <a:close/>
                    </a:path>
                    <a:path w="2762250" h="857250" stroke="0" extrusionOk="0">
                      <a:moveTo>
                        <a:pt x="0" y="142877"/>
                      </a:moveTo>
                      <a:cubicBezTo>
                        <a:pt x="-21281" y="53857"/>
                        <a:pt x="86845" y="-786"/>
                        <a:pt x="162019" y="0"/>
                      </a:cubicBezTo>
                      <a:cubicBezTo>
                        <a:pt x="740145" y="-71955"/>
                        <a:pt x="1823033" y="-134627"/>
                        <a:pt x="2600230" y="0"/>
                      </a:cubicBezTo>
                      <a:cubicBezTo>
                        <a:pt x="2686727" y="5"/>
                        <a:pt x="2755140" y="53399"/>
                        <a:pt x="2762250" y="142877"/>
                      </a:cubicBezTo>
                      <a:cubicBezTo>
                        <a:pt x="2763178" y="279906"/>
                        <a:pt x="2740492" y="444667"/>
                        <a:pt x="2762250" y="714372"/>
                      </a:cubicBezTo>
                      <a:cubicBezTo>
                        <a:pt x="2758661" y="795441"/>
                        <a:pt x="2687457" y="856906"/>
                        <a:pt x="2600230" y="857250"/>
                      </a:cubicBezTo>
                      <a:cubicBezTo>
                        <a:pt x="1406929" y="743526"/>
                        <a:pt x="1075285" y="979269"/>
                        <a:pt x="162019" y="857250"/>
                      </a:cubicBezTo>
                      <a:cubicBezTo>
                        <a:pt x="63646" y="867622"/>
                        <a:pt x="10962" y="799508"/>
                        <a:pt x="0" y="714372"/>
                      </a:cubicBezTo>
                      <a:cubicBezTo>
                        <a:pt x="60918" y="615280"/>
                        <a:pt x="-1681" y="389469"/>
                        <a:pt x="0" y="142877"/>
                      </a:cubicBezTo>
                      <a:close/>
                    </a:path>
                    <a:path w="2762250" h="857250" fill="none" stroke="0" extrusionOk="0">
                      <a:moveTo>
                        <a:pt x="0" y="142877"/>
                      </a:moveTo>
                      <a:cubicBezTo>
                        <a:pt x="-1507" y="59445"/>
                        <a:pt x="61991" y="-10091"/>
                        <a:pt x="162019" y="0"/>
                      </a:cubicBezTo>
                      <a:cubicBezTo>
                        <a:pt x="545276" y="-23973"/>
                        <a:pt x="1716250" y="49775"/>
                        <a:pt x="2600230" y="0"/>
                      </a:cubicBezTo>
                      <a:cubicBezTo>
                        <a:pt x="2674535" y="3597"/>
                        <a:pt x="2746483" y="53425"/>
                        <a:pt x="2762250" y="142877"/>
                      </a:cubicBezTo>
                      <a:cubicBezTo>
                        <a:pt x="2817174" y="305447"/>
                        <a:pt x="2801656" y="624869"/>
                        <a:pt x="2762250" y="714372"/>
                      </a:cubicBezTo>
                      <a:cubicBezTo>
                        <a:pt x="2760308" y="788990"/>
                        <a:pt x="2672088" y="862809"/>
                        <a:pt x="2600230" y="857250"/>
                      </a:cubicBezTo>
                      <a:cubicBezTo>
                        <a:pt x="2185844" y="763423"/>
                        <a:pt x="640808" y="916015"/>
                        <a:pt x="162019" y="857250"/>
                      </a:cubicBezTo>
                      <a:cubicBezTo>
                        <a:pt x="78005" y="871382"/>
                        <a:pt x="-5426" y="793233"/>
                        <a:pt x="0" y="714372"/>
                      </a:cubicBezTo>
                      <a:cubicBezTo>
                        <a:pt x="-47041" y="429055"/>
                        <a:pt x="40713" y="220015"/>
                        <a:pt x="0" y="142877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calls Gunar got yesterday?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381000</xdr:colOff>
      <xdr:row>5</xdr:row>
      <xdr:rowOff>38100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48BCE623-EE99-49F5-9AF1-1E0AE7092600}"/>
            </a:ext>
          </a:extLst>
        </xdr:cNvPr>
        <xdr:cNvSpPr/>
      </xdr:nvSpPr>
      <xdr:spPr>
        <a:xfrm>
          <a:off x="3838575" y="190500"/>
          <a:ext cx="2819400" cy="800100"/>
        </a:xfrm>
        <a:custGeom>
          <a:avLst/>
          <a:gdLst>
            <a:gd name="connsiteX0" fmla="*/ 0 w 3381375"/>
            <a:gd name="connsiteY0" fmla="*/ 223475 h 1340825"/>
            <a:gd name="connsiteX1" fmla="*/ 223475 w 3381375"/>
            <a:gd name="connsiteY1" fmla="*/ 0 h 1340825"/>
            <a:gd name="connsiteX2" fmla="*/ 3157900 w 3381375"/>
            <a:gd name="connsiteY2" fmla="*/ 0 h 1340825"/>
            <a:gd name="connsiteX3" fmla="*/ 3381375 w 3381375"/>
            <a:gd name="connsiteY3" fmla="*/ 223475 h 1340825"/>
            <a:gd name="connsiteX4" fmla="*/ 3381375 w 3381375"/>
            <a:gd name="connsiteY4" fmla="*/ 1117350 h 1340825"/>
            <a:gd name="connsiteX5" fmla="*/ 3157900 w 3381375"/>
            <a:gd name="connsiteY5" fmla="*/ 1340825 h 1340825"/>
            <a:gd name="connsiteX6" fmla="*/ 223475 w 3381375"/>
            <a:gd name="connsiteY6" fmla="*/ 1340825 h 1340825"/>
            <a:gd name="connsiteX7" fmla="*/ 0 w 3381375"/>
            <a:gd name="connsiteY7" fmla="*/ 1117350 h 1340825"/>
            <a:gd name="connsiteX8" fmla="*/ 0 w 3381375"/>
            <a:gd name="connsiteY8" fmla="*/ 223475 h 134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381375" h="1340825" fill="none" extrusionOk="0">
              <a:moveTo>
                <a:pt x="0" y="223475"/>
              </a:moveTo>
              <a:cubicBezTo>
                <a:pt x="5896" y="101072"/>
                <a:pt x="83550" y="-3827"/>
                <a:pt x="223475" y="0"/>
              </a:cubicBezTo>
              <a:cubicBezTo>
                <a:pt x="802661" y="-116134"/>
                <a:pt x="2300191" y="81769"/>
                <a:pt x="3157900" y="0"/>
              </a:cubicBezTo>
              <a:cubicBezTo>
                <a:pt x="3268874" y="84"/>
                <a:pt x="3370086" y="83175"/>
                <a:pt x="3381375" y="223475"/>
              </a:cubicBezTo>
              <a:cubicBezTo>
                <a:pt x="3451703" y="485261"/>
                <a:pt x="3436064" y="998043"/>
                <a:pt x="3381375" y="1117350"/>
              </a:cubicBezTo>
              <a:cubicBezTo>
                <a:pt x="3381221" y="1242542"/>
                <a:pt x="3263488" y="1348009"/>
                <a:pt x="3157900" y="1340825"/>
              </a:cubicBezTo>
              <a:cubicBezTo>
                <a:pt x="2602390" y="1228018"/>
                <a:pt x="602971" y="1421976"/>
                <a:pt x="223475" y="1340825"/>
              </a:cubicBezTo>
              <a:cubicBezTo>
                <a:pt x="116639" y="1354567"/>
                <a:pt x="-14731" y="1232344"/>
                <a:pt x="0" y="1117350"/>
              </a:cubicBezTo>
              <a:cubicBezTo>
                <a:pt x="-63888" y="672896"/>
                <a:pt x="53456" y="340525"/>
                <a:pt x="0" y="223475"/>
              </a:cubicBezTo>
              <a:close/>
            </a:path>
            <a:path w="3381375" h="1340825" stroke="0" extrusionOk="0">
              <a:moveTo>
                <a:pt x="0" y="223475"/>
              </a:moveTo>
              <a:cubicBezTo>
                <a:pt x="-12909" y="88501"/>
                <a:pt x="100956" y="-4869"/>
                <a:pt x="223475" y="0"/>
              </a:cubicBezTo>
              <a:cubicBezTo>
                <a:pt x="1305124" y="-92456"/>
                <a:pt x="2599012" y="-117519"/>
                <a:pt x="3157900" y="0"/>
              </a:cubicBezTo>
              <a:cubicBezTo>
                <a:pt x="3274822" y="3744"/>
                <a:pt x="3366468" y="100540"/>
                <a:pt x="3381375" y="223475"/>
              </a:cubicBezTo>
              <a:cubicBezTo>
                <a:pt x="3389398" y="434283"/>
                <a:pt x="3323302" y="736956"/>
                <a:pt x="3381375" y="1117350"/>
              </a:cubicBezTo>
              <a:cubicBezTo>
                <a:pt x="3379750" y="1235957"/>
                <a:pt x="3276355" y="1341847"/>
                <a:pt x="3157900" y="1340825"/>
              </a:cubicBezTo>
              <a:cubicBezTo>
                <a:pt x="1779676" y="1220114"/>
                <a:pt x="1109881" y="1461422"/>
                <a:pt x="223475" y="1340825"/>
              </a:cubicBezTo>
              <a:cubicBezTo>
                <a:pt x="86910" y="1351541"/>
                <a:pt x="10096" y="1251033"/>
                <a:pt x="0" y="1117350"/>
              </a:cubicBezTo>
              <a:cubicBezTo>
                <a:pt x="60125" y="974993"/>
                <a:pt x="22974" y="606039"/>
                <a:pt x="0" y="223475"/>
              </a:cubicBezTo>
              <a:close/>
            </a:path>
          </a:pathLst>
        </a:custGeom>
        <a:solidFill>
          <a:schemeClr val="bg1">
            <a:lumMod val="85000"/>
          </a:schemeClr>
        </a:solidFill>
        <a:ln w="28575">
          <a:solidFill>
            <a:schemeClr val="bg1">
              <a:lumMod val="85000"/>
            </a:schemeClr>
          </a:solidFill>
          <a:extLst>
            <a:ext uri="{C807C97D-BFC1-408E-A445-0C87EB9F89A2}">
              <ask:lineSketchStyleProps xmlns:ask="http://schemas.microsoft.com/office/drawing/2018/sketchyshapes" sd="1128832732">
                <a:custGeom>
                  <a:avLst/>
                  <a:gdLst>
                    <a:gd name="connsiteX0" fmla="*/ 0 w 2819400"/>
                    <a:gd name="connsiteY0" fmla="*/ 133352 h 800100"/>
                    <a:gd name="connsiteX1" fmla="*/ 186334 w 2819400"/>
                    <a:gd name="connsiteY1" fmla="*/ 0 h 800100"/>
                    <a:gd name="connsiteX2" fmla="*/ 2633065 w 2819400"/>
                    <a:gd name="connsiteY2" fmla="*/ 0 h 800100"/>
                    <a:gd name="connsiteX3" fmla="*/ 2819400 w 2819400"/>
                    <a:gd name="connsiteY3" fmla="*/ 133352 h 800100"/>
                    <a:gd name="connsiteX4" fmla="*/ 2819400 w 2819400"/>
                    <a:gd name="connsiteY4" fmla="*/ 666747 h 800100"/>
                    <a:gd name="connsiteX5" fmla="*/ 2633065 w 2819400"/>
                    <a:gd name="connsiteY5" fmla="*/ 800100 h 800100"/>
                    <a:gd name="connsiteX6" fmla="*/ 186334 w 2819400"/>
                    <a:gd name="connsiteY6" fmla="*/ 800100 h 800100"/>
                    <a:gd name="connsiteX7" fmla="*/ 0 w 2819400"/>
                    <a:gd name="connsiteY7" fmla="*/ 666747 h 800100"/>
                    <a:gd name="connsiteX8" fmla="*/ 0 w 2819400"/>
                    <a:gd name="connsiteY8" fmla="*/ 133352 h 800100"/>
                    <a:gd name="connsiteX0" fmla="*/ 0 w 2819400"/>
                    <a:gd name="connsiteY0" fmla="*/ 133352 h 800100"/>
                    <a:gd name="connsiteX1" fmla="*/ 186334 w 2819400"/>
                    <a:gd name="connsiteY1" fmla="*/ 0 h 800100"/>
                    <a:gd name="connsiteX2" fmla="*/ 2633065 w 2819400"/>
                    <a:gd name="connsiteY2" fmla="*/ 0 h 800100"/>
                    <a:gd name="connsiteX3" fmla="*/ 2819400 w 2819400"/>
                    <a:gd name="connsiteY3" fmla="*/ 133352 h 800100"/>
                    <a:gd name="connsiteX4" fmla="*/ 2819400 w 2819400"/>
                    <a:gd name="connsiteY4" fmla="*/ 666747 h 800100"/>
                    <a:gd name="connsiteX5" fmla="*/ 2633065 w 2819400"/>
                    <a:gd name="connsiteY5" fmla="*/ 800100 h 800100"/>
                    <a:gd name="connsiteX6" fmla="*/ 186334 w 2819400"/>
                    <a:gd name="connsiteY6" fmla="*/ 800100 h 800100"/>
                    <a:gd name="connsiteX7" fmla="*/ 0 w 2819400"/>
                    <a:gd name="connsiteY7" fmla="*/ 666747 h 800100"/>
                    <a:gd name="connsiteX8" fmla="*/ 0 w 2819400"/>
                    <a:gd name="connsiteY8" fmla="*/ 133352 h 8001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</a:cxnLst>
                  <a:rect l="l" t="t" r="r" b="b"/>
                  <a:pathLst>
                    <a:path w="2819400" h="800100" fill="none" extrusionOk="0">
                      <a:moveTo>
                        <a:pt x="0" y="133352"/>
                      </a:moveTo>
                      <a:cubicBezTo>
                        <a:pt x="16344" y="62287"/>
                        <a:pt x="54504" y="-5799"/>
                        <a:pt x="186334" y="0"/>
                      </a:cubicBezTo>
                      <a:cubicBezTo>
                        <a:pt x="613823" y="-38145"/>
                        <a:pt x="1919984" y="630"/>
                        <a:pt x="2633065" y="0"/>
                      </a:cubicBezTo>
                      <a:cubicBezTo>
                        <a:pt x="2724288" y="59"/>
                        <a:pt x="2803265" y="39581"/>
                        <a:pt x="2819400" y="133352"/>
                      </a:cubicBezTo>
                      <a:cubicBezTo>
                        <a:pt x="2892893" y="286440"/>
                        <a:pt x="2849536" y="594064"/>
                        <a:pt x="2819400" y="666747"/>
                      </a:cubicBezTo>
                      <a:cubicBezTo>
                        <a:pt x="2817791" y="758433"/>
                        <a:pt x="2715041" y="806829"/>
                        <a:pt x="2633065" y="800100"/>
                      </a:cubicBezTo>
                      <a:cubicBezTo>
                        <a:pt x="2220708" y="759017"/>
                        <a:pt x="540199" y="874518"/>
                        <a:pt x="186334" y="800100"/>
                      </a:cubicBezTo>
                      <a:cubicBezTo>
                        <a:pt x="100570" y="811048"/>
                        <a:pt x="-15340" y="733617"/>
                        <a:pt x="0" y="666747"/>
                      </a:cubicBezTo>
                      <a:cubicBezTo>
                        <a:pt x="-63332" y="402766"/>
                        <a:pt x="46821" y="215006"/>
                        <a:pt x="0" y="133352"/>
                      </a:cubicBezTo>
                      <a:close/>
                    </a:path>
                    <a:path w="2819400" h="800100" stroke="0" extrusionOk="0">
                      <a:moveTo>
                        <a:pt x="0" y="133352"/>
                      </a:moveTo>
                      <a:cubicBezTo>
                        <a:pt x="-24876" y="49584"/>
                        <a:pt x="87503" y="-2339"/>
                        <a:pt x="186334" y="0"/>
                      </a:cubicBezTo>
                      <a:cubicBezTo>
                        <a:pt x="1055071" y="-80856"/>
                        <a:pt x="2210625" y="-131745"/>
                        <a:pt x="2633065" y="0"/>
                      </a:cubicBezTo>
                      <a:cubicBezTo>
                        <a:pt x="2734750" y="-3563"/>
                        <a:pt x="2809702" y="51955"/>
                        <a:pt x="2819400" y="133352"/>
                      </a:cubicBezTo>
                      <a:cubicBezTo>
                        <a:pt x="2801119" y="270638"/>
                        <a:pt x="2779234" y="429002"/>
                        <a:pt x="2819400" y="666747"/>
                      </a:cubicBezTo>
                      <a:cubicBezTo>
                        <a:pt x="2816518" y="740841"/>
                        <a:pt x="2735819" y="797759"/>
                        <a:pt x="2633065" y="800100"/>
                      </a:cubicBezTo>
                      <a:cubicBezTo>
                        <a:pt x="1468286" y="673135"/>
                        <a:pt x="914945" y="924021"/>
                        <a:pt x="186334" y="800100"/>
                      </a:cubicBezTo>
                      <a:cubicBezTo>
                        <a:pt x="73734" y="813507"/>
                        <a:pt x="22670" y="745214"/>
                        <a:pt x="0" y="666747"/>
                      </a:cubicBezTo>
                      <a:cubicBezTo>
                        <a:pt x="86458" y="564866"/>
                        <a:pt x="-2835" y="364035"/>
                        <a:pt x="0" y="133352"/>
                      </a:cubicBezTo>
                      <a:close/>
                    </a:path>
                    <a:path w="2819400" h="800100" fill="none" stroke="0" extrusionOk="0">
                      <a:moveTo>
                        <a:pt x="0" y="133352"/>
                      </a:moveTo>
                      <a:cubicBezTo>
                        <a:pt x="1421" y="57183"/>
                        <a:pt x="71205" y="-10591"/>
                        <a:pt x="186334" y="0"/>
                      </a:cubicBezTo>
                      <a:cubicBezTo>
                        <a:pt x="687348" y="-21067"/>
                        <a:pt x="2025035" y="43062"/>
                        <a:pt x="2633065" y="0"/>
                      </a:cubicBezTo>
                      <a:cubicBezTo>
                        <a:pt x="2716106" y="5517"/>
                        <a:pt x="2806709" y="49739"/>
                        <a:pt x="2819400" y="133352"/>
                      </a:cubicBezTo>
                      <a:cubicBezTo>
                        <a:pt x="2886087" y="279750"/>
                        <a:pt x="2864736" y="581255"/>
                        <a:pt x="2819400" y="666747"/>
                      </a:cubicBezTo>
                      <a:cubicBezTo>
                        <a:pt x="2818196" y="738268"/>
                        <a:pt x="2716076" y="805421"/>
                        <a:pt x="2633065" y="800100"/>
                      </a:cubicBezTo>
                      <a:cubicBezTo>
                        <a:pt x="2150660" y="711307"/>
                        <a:pt x="515132" y="853016"/>
                        <a:pt x="186334" y="800100"/>
                      </a:cubicBezTo>
                      <a:cubicBezTo>
                        <a:pt x="86564" y="817015"/>
                        <a:pt x="-2790" y="745015"/>
                        <a:pt x="0" y="666747"/>
                      </a:cubicBezTo>
                      <a:cubicBezTo>
                        <a:pt x="-55847" y="397404"/>
                        <a:pt x="52625" y="212666"/>
                        <a:pt x="0" y="133352"/>
                      </a:cubicBezTo>
                      <a:close/>
                    </a:path>
                  </a:pathLst>
                </a:cu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0">
              <a:solidFill>
                <a:schemeClr val="tx1"/>
              </a:solidFill>
              <a:latin typeface="Handlee" panose="02000000000000000000" pitchFamily="2" charset="0"/>
            </a:rPr>
            <a:t>How many sales people are in the data?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9B4CF5-0CC2-4B94-A0C0-54D534111315}" name="sales" displayName="sales" ref="B2:F18" totalsRowShown="0" headerRowDxfId="7" dataDxfId="6">
  <autoFilter ref="B2:F18" xr:uid="{DF9B4CF5-0CC2-4B94-A0C0-54D53411131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1A2D04-FBCF-42E2-A3BD-0539631CD8AD}" name="Name" dataDxfId="5"/>
    <tableColumn id="2" xr3:uid="{CD4C872A-3261-4B5B-81AD-0FA09499FD94}" name="Gender" dataDxfId="4"/>
    <tableColumn id="3" xr3:uid="{720A4C0D-ED07-4184-8360-215824E64FDD}" name="Product" dataDxfId="3"/>
    <tableColumn id="4" xr3:uid="{A6569554-3385-4179-AA84-5738E134FA2A}" name="Customers" dataDxfId="2"/>
    <tableColumn id="5" xr3:uid="{DC8CE773-A1B7-46FA-97B5-76A1D7D2150B}" name="Amount" dataDxfId="1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1848D-1394-4865-90AE-18D5BC1A7C24}" name="calls" displayName="calls" ref="B2:D55" totalsRowShown="0">
  <autoFilter ref="B2:D55" xr:uid="{26D1848D-1394-4865-90AE-18D5BC1A7C24}">
    <filterColumn colId="0" hiddenButton="1"/>
    <filterColumn colId="1" hiddenButton="1"/>
    <filterColumn colId="2" hiddenButton="1"/>
  </autoFilter>
  <tableColumns count="3">
    <tableColumn id="1" xr3:uid="{64A6CC0C-D027-4037-99C3-7442F6AE5D6B}" name="Person"/>
    <tableColumn id="2" xr3:uid="{402B2E43-00F1-40C3-B380-8495664A0CD5}" name="Date" dataDxfId="0"/>
    <tableColumn id="3" xr3:uid="{C4671101-01D2-403B-8CC3-CF9F4A0900E1}" name="Calls Rece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8DFE-89D8-4280-8171-7440FF91F20B}">
  <dimension ref="B2:K12"/>
  <sheetViews>
    <sheetView showGridLines="0" tabSelected="1" workbookViewId="0"/>
  </sheetViews>
  <sheetFormatPr defaultRowHeight="15"/>
  <cols>
    <col min="2" max="2" width="19.7109375" bestFit="1" customWidth="1"/>
  </cols>
  <sheetData>
    <row r="2" spans="2:11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11">
      <c r="B3" s="5" t="s">
        <v>7</v>
      </c>
      <c r="C3" s="6">
        <v>2340</v>
      </c>
      <c r="D3" s="6">
        <v>1670</v>
      </c>
      <c r="E3" s="6">
        <v>1335</v>
      </c>
      <c r="F3" s="6">
        <v>3320</v>
      </c>
      <c r="G3" s="6">
        <v>3160</v>
      </c>
      <c r="H3" s="6">
        <v>845</v>
      </c>
    </row>
    <row r="4" spans="2:11">
      <c r="B4" s="5" t="s">
        <v>8</v>
      </c>
      <c r="C4" s="6">
        <v>3640</v>
      </c>
      <c r="D4" s="6">
        <v>2720</v>
      </c>
      <c r="E4" s="6">
        <v>2360</v>
      </c>
      <c r="F4" s="6">
        <v>1340</v>
      </c>
      <c r="G4" s="6">
        <v>3775</v>
      </c>
      <c r="H4" s="6">
        <v>2645</v>
      </c>
    </row>
    <row r="5" spans="2:11">
      <c r="B5" s="5" t="s">
        <v>9</v>
      </c>
      <c r="C5" s="6">
        <v>2460</v>
      </c>
      <c r="D5" s="6">
        <v>1595</v>
      </c>
      <c r="E5" s="6">
        <v>3145</v>
      </c>
      <c r="F5" s="6">
        <v>125</v>
      </c>
      <c r="G5" s="6">
        <v>1345</v>
      </c>
      <c r="H5" s="6">
        <v>1520</v>
      </c>
    </row>
    <row r="6" spans="2:11">
      <c r="B6" s="5" t="s">
        <v>10</v>
      </c>
      <c r="C6" s="6">
        <v>2270</v>
      </c>
      <c r="D6" s="6">
        <v>1910</v>
      </c>
      <c r="E6" s="6">
        <v>3980</v>
      </c>
      <c r="F6" s="6">
        <v>1705</v>
      </c>
      <c r="G6" s="6">
        <v>3275</v>
      </c>
      <c r="H6" s="6">
        <v>2800</v>
      </c>
    </row>
    <row r="7" spans="2:11">
      <c r="B7" s="5" t="s">
        <v>11</v>
      </c>
      <c r="C7" s="6">
        <v>2635</v>
      </c>
      <c r="D7" s="6">
        <v>490</v>
      </c>
      <c r="E7" s="6">
        <v>3670</v>
      </c>
      <c r="F7" s="6">
        <v>595</v>
      </c>
      <c r="G7" s="6">
        <v>3380</v>
      </c>
      <c r="H7" s="6">
        <v>2440</v>
      </c>
    </row>
    <row r="8" spans="2:11">
      <c r="B8" s="5" t="s">
        <v>12</v>
      </c>
      <c r="C8" s="6">
        <v>3595</v>
      </c>
      <c r="D8" s="6">
        <v>1010</v>
      </c>
      <c r="E8" s="6">
        <v>2735</v>
      </c>
      <c r="F8" s="6">
        <v>2630</v>
      </c>
      <c r="G8" s="6">
        <v>710</v>
      </c>
      <c r="H8" s="6">
        <v>2805</v>
      </c>
    </row>
    <row r="9" spans="2:11">
      <c r="B9" s="5" t="s">
        <v>13</v>
      </c>
      <c r="C9" s="6">
        <v>3220</v>
      </c>
      <c r="D9" s="6">
        <v>3445</v>
      </c>
      <c r="E9" s="6">
        <v>2515</v>
      </c>
      <c r="F9" s="6">
        <v>1725</v>
      </c>
      <c r="G9" s="6">
        <v>3655</v>
      </c>
      <c r="H9" s="6">
        <v>340</v>
      </c>
    </row>
    <row r="10" spans="2:11">
      <c r="B10" s="5" t="s">
        <v>14</v>
      </c>
      <c r="C10" s="6">
        <v>3930</v>
      </c>
      <c r="D10" s="6">
        <v>2555</v>
      </c>
      <c r="E10" s="6">
        <v>820</v>
      </c>
      <c r="F10" s="6">
        <v>3280</v>
      </c>
      <c r="G10" s="6">
        <v>3865</v>
      </c>
      <c r="H10" s="6">
        <v>1670</v>
      </c>
    </row>
    <row r="11" spans="2:11">
      <c r="J11" s="8" t="s">
        <v>15</v>
      </c>
      <c r="K11" s="2">
        <f>SUMIFS(C3:H10,C3:H10,"&gt;2500")</f>
        <v>80375</v>
      </c>
    </row>
    <row r="12" spans="2:11">
      <c r="J12" s="8" t="s">
        <v>16</v>
      </c>
      <c r="K12" t="str">
        <f ca="1">_xlfn.FORMULATEXT(K11)</f>
        <v>=SUMIFS(C3:H10,C3:H10,"&gt;2500")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34B2-73D3-4E40-AEC4-B3FB77A9B0C4}">
  <dimension ref="B2:M47"/>
  <sheetViews>
    <sheetView showGridLines="0" workbookViewId="0">
      <selection activeCell="G45" sqref="G45"/>
    </sheetView>
  </sheetViews>
  <sheetFormatPr defaultRowHeight="15"/>
  <cols>
    <col min="1" max="1" width="3" customWidth="1"/>
    <col min="2" max="2" width="19.7109375" bestFit="1" customWidth="1"/>
    <col min="4" max="4" width="15.28515625" bestFit="1" customWidth="1"/>
    <col min="5" max="5" width="12.7109375" bestFit="1" customWidth="1"/>
    <col min="6" max="6" width="10.42578125" bestFit="1" customWidth="1"/>
    <col min="7" max="7" width="9.28515625" bestFit="1" customWidth="1"/>
    <col min="12" max="12" width="10.140625" customWidth="1"/>
    <col min="13" max="13" width="9.28515625" bestFit="1" customWidth="1"/>
  </cols>
  <sheetData>
    <row r="2" spans="2:13">
      <c r="B2" t="s">
        <v>17</v>
      </c>
      <c r="C2" t="s">
        <v>18</v>
      </c>
      <c r="D2" t="s">
        <v>19</v>
      </c>
      <c r="E2" s="1" t="s">
        <v>20</v>
      </c>
      <c r="F2" s="1" t="s">
        <v>21</v>
      </c>
    </row>
    <row r="3" spans="2:13">
      <c r="B3" t="s">
        <v>7</v>
      </c>
      <c r="C3" t="s">
        <v>22</v>
      </c>
      <c r="D3" t="s">
        <v>23</v>
      </c>
      <c r="E3">
        <v>679</v>
      </c>
      <c r="F3" s="2">
        <v>75000</v>
      </c>
    </row>
    <row r="4" spans="2:13">
      <c r="B4" t="s">
        <v>8</v>
      </c>
      <c r="C4" t="s">
        <v>24</v>
      </c>
      <c r="D4" t="s">
        <v>25</v>
      </c>
      <c r="E4">
        <v>594</v>
      </c>
      <c r="F4" s="2">
        <v>90700</v>
      </c>
      <c r="L4" s="28">
        <f>SUMIFS(sales[Amount],sales[Product],"Almond Choco",sales[Gender],"Female")</f>
        <v>107900</v>
      </c>
    </row>
    <row r="5" spans="2:13">
      <c r="B5" t="s">
        <v>9</v>
      </c>
      <c r="C5" t="s">
        <v>24</v>
      </c>
      <c r="D5" t="s">
        <v>26</v>
      </c>
      <c r="E5">
        <v>415</v>
      </c>
      <c r="F5" s="2">
        <v>48950</v>
      </c>
    </row>
    <row r="6" spans="2:13">
      <c r="B6" t="s">
        <v>10</v>
      </c>
      <c r="C6" t="s">
        <v>24</v>
      </c>
      <c r="D6" t="s">
        <v>26</v>
      </c>
      <c r="E6">
        <v>668</v>
      </c>
      <c r="F6" s="2">
        <v>74550</v>
      </c>
    </row>
    <row r="7" spans="2:13">
      <c r="B7" t="s">
        <v>11</v>
      </c>
      <c r="C7" t="s">
        <v>24</v>
      </c>
      <c r="D7" t="s">
        <v>27</v>
      </c>
      <c r="E7">
        <v>384</v>
      </c>
      <c r="F7" s="2">
        <v>59810</v>
      </c>
    </row>
    <row r="8" spans="2:13">
      <c r="B8" t="s">
        <v>12</v>
      </c>
      <c r="C8" t="s">
        <v>24</v>
      </c>
      <c r="D8" t="s">
        <v>26</v>
      </c>
      <c r="E8">
        <v>616</v>
      </c>
      <c r="F8" s="2">
        <v>107700</v>
      </c>
    </row>
    <row r="9" spans="2:13">
      <c r="B9" t="s">
        <v>13</v>
      </c>
      <c r="C9" t="s">
        <v>24</v>
      </c>
      <c r="D9" t="s">
        <v>26</v>
      </c>
      <c r="E9">
        <v>684</v>
      </c>
      <c r="F9" s="2">
        <v>88050</v>
      </c>
    </row>
    <row r="10" spans="2:13">
      <c r="B10" t="s">
        <v>14</v>
      </c>
      <c r="C10" t="s">
        <v>24</v>
      </c>
      <c r="D10" t="s">
        <v>23</v>
      </c>
      <c r="E10">
        <v>652</v>
      </c>
      <c r="F10" s="2">
        <v>69120</v>
      </c>
      <c r="L10" s="28" cm="1">
        <f t="array" ref="L10">SUM(_xlfn._xlws.FILTER(sales[Amount],(sales[Gender]="Female")+(sales[Product]="Almond Choco")))</f>
        <v>872230</v>
      </c>
      <c r="M10" t="s">
        <v>28</v>
      </c>
    </row>
    <row r="11" spans="2:13">
      <c r="B11" t="s">
        <v>7</v>
      </c>
      <c r="C11" t="s">
        <v>22</v>
      </c>
      <c r="D11" t="s">
        <v>29</v>
      </c>
      <c r="E11">
        <v>654</v>
      </c>
      <c r="F11" s="2">
        <v>58100</v>
      </c>
    </row>
    <row r="12" spans="2:13">
      <c r="B12" t="s">
        <v>8</v>
      </c>
      <c r="C12" t="s">
        <v>22</v>
      </c>
      <c r="D12" t="s">
        <v>25</v>
      </c>
      <c r="E12">
        <v>689</v>
      </c>
      <c r="F12" s="2">
        <v>67910</v>
      </c>
      <c r="L12" s="28" cm="1">
        <f t="array" ref="L12">SUMPRODUCT(sales[Amount]*(((sales[Gender]="Female")+(sales[Product]="Almond Choco"))&gt;0))</f>
        <v>872230</v>
      </c>
      <c r="M12" t="s">
        <v>30</v>
      </c>
    </row>
    <row r="13" spans="2:13">
      <c r="B13" t="s">
        <v>9</v>
      </c>
      <c r="C13" t="s">
        <v>24</v>
      </c>
      <c r="D13" t="s">
        <v>27</v>
      </c>
      <c r="E13">
        <v>441</v>
      </c>
      <c r="F13" s="2">
        <v>48170</v>
      </c>
    </row>
    <row r="14" spans="2:13">
      <c r="B14" t="s">
        <v>10</v>
      </c>
      <c r="C14" t="s">
        <v>22</v>
      </c>
      <c r="D14" t="s">
        <v>26</v>
      </c>
      <c r="E14">
        <v>664</v>
      </c>
      <c r="F14" s="2">
        <v>41980</v>
      </c>
    </row>
    <row r="15" spans="2:13">
      <c r="B15" t="s">
        <v>11</v>
      </c>
      <c r="C15" t="s">
        <v>22</v>
      </c>
      <c r="D15" t="s">
        <v>26</v>
      </c>
      <c r="E15">
        <v>311</v>
      </c>
      <c r="F15" s="2">
        <v>65920</v>
      </c>
    </row>
    <row r="16" spans="2:13">
      <c r="B16" t="s">
        <v>12</v>
      </c>
      <c r="C16" t="s">
        <v>22</v>
      </c>
      <c r="D16" t="s">
        <v>27</v>
      </c>
      <c r="E16">
        <v>376</v>
      </c>
      <c r="F16" s="2">
        <v>109160</v>
      </c>
    </row>
    <row r="17" spans="2:13">
      <c r="B17" t="s">
        <v>13</v>
      </c>
      <c r="C17" t="s">
        <v>22</v>
      </c>
      <c r="D17" t="s">
        <v>25</v>
      </c>
      <c r="E17">
        <v>754</v>
      </c>
      <c r="F17" s="2">
        <v>75970</v>
      </c>
      <c r="L17" t="s">
        <v>31</v>
      </c>
      <c r="M17" t="s">
        <v>7</v>
      </c>
    </row>
    <row r="18" spans="2:13">
      <c r="B18" t="s">
        <v>14</v>
      </c>
      <c r="C18" t="s">
        <v>22</v>
      </c>
      <c r="D18" t="s">
        <v>29</v>
      </c>
      <c r="E18">
        <v>392</v>
      </c>
      <c r="F18" s="2">
        <v>58940</v>
      </c>
      <c r="L18" t="s">
        <v>19</v>
      </c>
      <c r="M18" t="s">
        <v>29</v>
      </c>
    </row>
    <row r="20" spans="2:13">
      <c r="L20" t="s">
        <v>20</v>
      </c>
      <c r="M20" s="22">
        <f>SUMIFS(sales[Customers],sales[Product],M18,sales[Name],M17)</f>
        <v>654</v>
      </c>
    </row>
    <row r="25" spans="2:13">
      <c r="L25" t="s">
        <v>19</v>
      </c>
      <c r="M25" t="s">
        <v>32</v>
      </c>
    </row>
    <row r="27" spans="2:13">
      <c r="B27" s="1" t="s">
        <v>20</v>
      </c>
      <c r="C27">
        <v>500</v>
      </c>
      <c r="L27" t="s">
        <v>33</v>
      </c>
      <c r="M27" s="28">
        <f>SUMIFS(sales[Amount],sales[Product],"*"&amp;M25&amp;"*")</f>
        <v>378700</v>
      </c>
    </row>
    <row r="28" spans="2:13">
      <c r="B28" s="1" t="s">
        <v>34</v>
      </c>
      <c r="C28" s="22">
        <f>COUNTIFS(sales[Customers],"&gt;"&amp;C27)</f>
        <v>10</v>
      </c>
    </row>
    <row r="29" spans="2:13">
      <c r="L29" t="s">
        <v>35</v>
      </c>
      <c r="M29" s="22">
        <f>AVERAGEIFS(sales[Customers],sales[Product],"*"&amp;M25&amp;"*")</f>
        <v>673.6</v>
      </c>
    </row>
    <row r="32" spans="2:13">
      <c r="F32" t="s">
        <v>36</v>
      </c>
      <c r="G32">
        <v>5</v>
      </c>
    </row>
    <row r="34" spans="6:11">
      <c r="F34" t="s">
        <v>33</v>
      </c>
      <c r="G34" s="28">
        <f>AVERAGEIFS(sales[Amount],sales[Name],"????? *")</f>
        <v>78495</v>
      </c>
    </row>
    <row r="39" spans="6:11">
      <c r="F39" t="s">
        <v>37</v>
      </c>
      <c r="G39" t="s">
        <v>22</v>
      </c>
    </row>
    <row r="41" spans="6:11">
      <c r="F41" t="s">
        <v>38</v>
      </c>
      <c r="G41" s="28">
        <f>_xlfn.MAXIFS(sales[Amount],sales[Gender],G39)</f>
        <v>109160</v>
      </c>
    </row>
    <row r="42" spans="6:11">
      <c r="F42" t="s">
        <v>39</v>
      </c>
      <c r="G42" s="28">
        <f>_xlfn.MINIFS(sales[Amount],sales[Gender],G39)</f>
        <v>41980</v>
      </c>
    </row>
    <row r="44" spans="6:11">
      <c r="F44" t="s">
        <v>40</v>
      </c>
      <c r="G44" s="28" cm="1">
        <f t="array" ref="G44">MEDIAN(IF(sales[Gender]=G39,sales[Amount]))</f>
        <v>66915</v>
      </c>
    </row>
    <row r="45" spans="6:11">
      <c r="F45" t="s">
        <v>41</v>
      </c>
      <c r="G45" s="28" cm="1">
        <f t="array" ref="G45">_xlfn.PERCENTILE.INC(IF(sales[Gender]=G39,sales[Amount]),0.8)</f>
        <v>75582</v>
      </c>
    </row>
    <row r="47" spans="6:11">
      <c r="K47" t="s">
        <v>42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C73F-4B36-4125-B400-CB37E2ABB4B0}">
  <dimension ref="B2:G55"/>
  <sheetViews>
    <sheetView showGridLines="0" workbookViewId="0">
      <selection activeCell="G16" sqref="G16"/>
    </sheetView>
  </sheetViews>
  <sheetFormatPr defaultRowHeight="15"/>
  <cols>
    <col min="2" max="2" width="19.7109375" bestFit="1" customWidth="1"/>
    <col min="3" max="3" width="10.42578125" bestFit="1" customWidth="1"/>
    <col min="4" max="4" width="13.85546875" bestFit="1" customWidth="1"/>
    <col min="6" max="6" width="10.140625" customWidth="1"/>
    <col min="7" max="7" width="10.5703125" bestFit="1" customWidth="1"/>
  </cols>
  <sheetData>
    <row r="2" spans="2:7">
      <c r="B2" s="12" t="s">
        <v>0</v>
      </c>
      <c r="C2" s="13" t="s">
        <v>43</v>
      </c>
      <c r="D2" s="14" t="s">
        <v>44</v>
      </c>
    </row>
    <row r="3" spans="2:7">
      <c r="B3" s="15" t="s">
        <v>8</v>
      </c>
      <c r="C3" s="16">
        <v>44329</v>
      </c>
      <c r="D3" s="15">
        <v>3</v>
      </c>
    </row>
    <row r="4" spans="2:7">
      <c r="B4" s="15" t="s">
        <v>13</v>
      </c>
      <c r="C4" s="16">
        <v>44332</v>
      </c>
      <c r="D4" s="15">
        <v>4</v>
      </c>
    </row>
    <row r="5" spans="2:7">
      <c r="B5" s="15" t="s">
        <v>13</v>
      </c>
      <c r="C5" s="16">
        <v>44326</v>
      </c>
      <c r="D5" s="15">
        <v>9</v>
      </c>
    </row>
    <row r="6" spans="2:7">
      <c r="B6" s="15" t="s">
        <v>9</v>
      </c>
      <c r="C6" s="16">
        <v>44330</v>
      </c>
      <c r="D6" s="15">
        <v>2</v>
      </c>
    </row>
    <row r="7" spans="2:7">
      <c r="B7" s="15" t="s">
        <v>13</v>
      </c>
      <c r="C7" s="16">
        <v>44333</v>
      </c>
      <c r="D7" s="15">
        <v>3</v>
      </c>
    </row>
    <row r="8" spans="2:7">
      <c r="B8" s="15" t="s">
        <v>9</v>
      </c>
      <c r="C8" s="16">
        <v>44331</v>
      </c>
      <c r="D8" s="15">
        <v>8</v>
      </c>
    </row>
    <row r="9" spans="2:7">
      <c r="B9" s="15" t="s">
        <v>10</v>
      </c>
      <c r="C9" s="16">
        <v>44332</v>
      </c>
      <c r="D9" s="15">
        <v>10</v>
      </c>
      <c r="F9" s="25" t="s">
        <v>16</v>
      </c>
    </row>
    <row r="10" spans="2:7">
      <c r="B10" s="15" t="s">
        <v>11</v>
      </c>
      <c r="C10" s="16">
        <v>44329</v>
      </c>
      <c r="D10" s="15">
        <v>1</v>
      </c>
    </row>
    <row r="11" spans="2:7">
      <c r="B11" s="15" t="s">
        <v>7</v>
      </c>
      <c r="C11" s="16">
        <v>44328</v>
      </c>
      <c r="D11" s="15">
        <v>7</v>
      </c>
      <c r="F11" t="s">
        <v>45</v>
      </c>
      <c r="G11" s="26">
        <v>44331</v>
      </c>
    </row>
    <row r="12" spans="2:7">
      <c r="B12" s="15" t="s">
        <v>9</v>
      </c>
      <c r="C12" s="16">
        <v>44328</v>
      </c>
      <c r="D12" s="15">
        <v>3</v>
      </c>
      <c r="F12" t="s">
        <v>46</v>
      </c>
      <c r="G12" s="27">
        <v>44333</v>
      </c>
    </row>
    <row r="13" spans="2:7">
      <c r="B13" s="15" t="s">
        <v>7</v>
      </c>
      <c r="C13" s="16">
        <v>44326</v>
      </c>
      <c r="D13" s="15">
        <v>1</v>
      </c>
    </row>
    <row r="14" spans="2:7">
      <c r="B14" s="15" t="s">
        <v>13</v>
      </c>
      <c r="C14" s="16">
        <v>44329</v>
      </c>
      <c r="D14" s="15">
        <v>5</v>
      </c>
      <c r="F14" t="s">
        <v>47</v>
      </c>
      <c r="G14" s="22">
        <f>SUMIFS(D3:D55,C3:C55,"&gt;="&amp;G11,C3:C55,"&lt;="&amp;G12)</f>
        <v>98</v>
      </c>
    </row>
    <row r="15" spans="2:7">
      <c r="B15" s="15" t="s">
        <v>10</v>
      </c>
      <c r="C15" s="16">
        <v>44331</v>
      </c>
      <c r="D15" s="15">
        <v>2</v>
      </c>
      <c r="G15" t="str">
        <f ca="1">_xlfn.FORMULATEXT(G14)</f>
        <v>=SUMIFS(D3:D55,C3:C55,"&gt;="&amp;G11,C3:C55,"&lt;="&amp;G12)</v>
      </c>
    </row>
    <row r="16" spans="2:7">
      <c r="B16" s="15" t="s">
        <v>8</v>
      </c>
      <c r="C16" s="16">
        <v>44326</v>
      </c>
      <c r="D16" s="15">
        <v>1</v>
      </c>
    </row>
    <row r="17" spans="2:4">
      <c r="B17" s="15" t="s">
        <v>8</v>
      </c>
      <c r="C17" s="16">
        <v>44331</v>
      </c>
      <c r="D17" s="15">
        <v>4</v>
      </c>
    </row>
    <row r="18" spans="2:4">
      <c r="B18" s="15" t="s">
        <v>11</v>
      </c>
      <c r="C18" s="16">
        <v>44332</v>
      </c>
      <c r="D18" s="15">
        <v>5</v>
      </c>
    </row>
    <row r="19" spans="2:4">
      <c r="B19" s="15" t="s">
        <v>12</v>
      </c>
      <c r="C19" s="16">
        <v>44328</v>
      </c>
      <c r="D19" s="15">
        <v>4</v>
      </c>
    </row>
    <row r="20" spans="2:4">
      <c r="B20" s="15" t="s">
        <v>11</v>
      </c>
      <c r="C20" s="16">
        <v>44331</v>
      </c>
      <c r="D20" s="15">
        <v>5</v>
      </c>
    </row>
    <row r="21" spans="2:4">
      <c r="B21" s="15" t="s">
        <v>7</v>
      </c>
      <c r="C21" s="16">
        <v>44332</v>
      </c>
      <c r="D21" s="15">
        <v>6</v>
      </c>
    </row>
    <row r="22" spans="2:4">
      <c r="B22" s="15" t="s">
        <v>12</v>
      </c>
      <c r="C22" s="16">
        <v>44332</v>
      </c>
      <c r="D22" s="15">
        <v>4</v>
      </c>
    </row>
    <row r="23" spans="2:4">
      <c r="B23" s="15" t="s">
        <v>7</v>
      </c>
      <c r="C23" s="16">
        <v>44333</v>
      </c>
      <c r="D23" s="15">
        <v>4</v>
      </c>
    </row>
    <row r="24" spans="2:4">
      <c r="B24" s="15" t="s">
        <v>10</v>
      </c>
      <c r="C24" s="16">
        <v>44330</v>
      </c>
      <c r="D24" s="15">
        <v>3</v>
      </c>
    </row>
    <row r="25" spans="2:4">
      <c r="B25" s="15" t="s">
        <v>7</v>
      </c>
      <c r="C25" s="16">
        <v>44330</v>
      </c>
      <c r="D25" s="15">
        <v>8</v>
      </c>
    </row>
    <row r="26" spans="2:4">
      <c r="B26" s="15" t="s">
        <v>11</v>
      </c>
      <c r="C26" s="16">
        <v>44326</v>
      </c>
      <c r="D26" s="15">
        <v>5</v>
      </c>
    </row>
    <row r="27" spans="2:4">
      <c r="B27" s="15" t="s">
        <v>11</v>
      </c>
      <c r="C27" s="16">
        <v>44327</v>
      </c>
      <c r="D27" s="15">
        <v>3</v>
      </c>
    </row>
    <row r="28" spans="2:4">
      <c r="B28" s="15" t="s">
        <v>8</v>
      </c>
      <c r="C28" s="16">
        <v>44328</v>
      </c>
      <c r="D28" s="15">
        <v>5</v>
      </c>
    </row>
    <row r="29" spans="2:4">
      <c r="B29" s="15" t="s">
        <v>8</v>
      </c>
      <c r="C29" s="16">
        <v>44330</v>
      </c>
      <c r="D29" s="15">
        <v>5</v>
      </c>
    </row>
    <row r="30" spans="2:4">
      <c r="B30" s="15" t="s">
        <v>9</v>
      </c>
      <c r="C30" s="16">
        <v>44329</v>
      </c>
      <c r="D30" s="15">
        <v>2</v>
      </c>
    </row>
    <row r="31" spans="2:4">
      <c r="B31" s="15" t="s">
        <v>13</v>
      </c>
      <c r="C31" s="16">
        <v>44330</v>
      </c>
      <c r="D31" s="15">
        <v>5</v>
      </c>
    </row>
    <row r="32" spans="2:4">
      <c r="B32" s="15" t="s">
        <v>12</v>
      </c>
      <c r="C32" s="16">
        <v>44329</v>
      </c>
      <c r="D32" s="15">
        <v>5</v>
      </c>
    </row>
    <row r="33" spans="2:4">
      <c r="B33" s="15" t="s">
        <v>10</v>
      </c>
      <c r="C33" s="16">
        <v>44333</v>
      </c>
      <c r="D33" s="15">
        <v>6</v>
      </c>
    </row>
    <row r="34" spans="2:4">
      <c r="B34" s="15" t="s">
        <v>10</v>
      </c>
      <c r="C34" s="16">
        <v>44328</v>
      </c>
      <c r="D34" s="15">
        <v>5</v>
      </c>
    </row>
    <row r="35" spans="2:4">
      <c r="B35" s="15" t="s">
        <v>11</v>
      </c>
      <c r="C35" s="16">
        <v>44328</v>
      </c>
      <c r="D35" s="15">
        <v>5</v>
      </c>
    </row>
    <row r="36" spans="2:4">
      <c r="B36" s="15" t="s">
        <v>9</v>
      </c>
      <c r="C36" s="16">
        <v>44332</v>
      </c>
      <c r="D36" s="15">
        <v>6</v>
      </c>
    </row>
    <row r="37" spans="2:4">
      <c r="B37" s="15" t="s">
        <v>8</v>
      </c>
      <c r="C37" s="16">
        <v>44333</v>
      </c>
      <c r="D37" s="15">
        <v>3</v>
      </c>
    </row>
    <row r="38" spans="2:4">
      <c r="B38" s="15" t="s">
        <v>8</v>
      </c>
      <c r="C38" s="16">
        <v>44332</v>
      </c>
      <c r="D38" s="15">
        <v>7</v>
      </c>
    </row>
    <row r="39" spans="2:4">
      <c r="B39" s="15" t="s">
        <v>7</v>
      </c>
      <c r="C39" s="16">
        <v>44327</v>
      </c>
      <c r="D39" s="15">
        <v>5</v>
      </c>
    </row>
    <row r="40" spans="2:4">
      <c r="B40" s="15" t="s">
        <v>10</v>
      </c>
      <c r="C40" s="16">
        <v>44326</v>
      </c>
      <c r="D40" s="15">
        <v>4</v>
      </c>
    </row>
    <row r="41" spans="2:4">
      <c r="B41" s="15" t="s">
        <v>11</v>
      </c>
      <c r="C41" s="16">
        <v>44330</v>
      </c>
      <c r="D41" s="15">
        <v>5</v>
      </c>
    </row>
    <row r="42" spans="2:4">
      <c r="B42" s="15" t="s">
        <v>13</v>
      </c>
      <c r="C42" s="16">
        <v>44328</v>
      </c>
      <c r="D42" s="15">
        <v>2</v>
      </c>
    </row>
    <row r="43" spans="2:4">
      <c r="B43" s="15" t="s">
        <v>9</v>
      </c>
      <c r="C43" s="16">
        <v>44327</v>
      </c>
      <c r="D43" s="15">
        <v>1</v>
      </c>
    </row>
    <row r="44" spans="2:4">
      <c r="B44" s="15" t="s">
        <v>13</v>
      </c>
      <c r="C44" s="16">
        <v>44331</v>
      </c>
      <c r="D44" s="15">
        <v>3</v>
      </c>
    </row>
    <row r="45" spans="2:4">
      <c r="B45" s="15" t="s">
        <v>11</v>
      </c>
      <c r="C45" s="16">
        <v>44333</v>
      </c>
      <c r="D45" s="15">
        <v>2</v>
      </c>
    </row>
    <row r="46" spans="2:4">
      <c r="B46" s="15" t="s">
        <v>7</v>
      </c>
      <c r="C46" s="16">
        <v>44329</v>
      </c>
      <c r="D46" s="15">
        <v>6</v>
      </c>
    </row>
    <row r="47" spans="2:4">
      <c r="B47" s="15" t="s">
        <v>12</v>
      </c>
      <c r="C47" s="16">
        <v>44327</v>
      </c>
      <c r="D47" s="15">
        <v>1</v>
      </c>
    </row>
    <row r="48" spans="2:4">
      <c r="B48" s="15" t="s">
        <v>10</v>
      </c>
      <c r="C48" s="16">
        <v>44329</v>
      </c>
      <c r="D48" s="15">
        <v>6</v>
      </c>
    </row>
    <row r="49" spans="2:4">
      <c r="B49" s="15" t="s">
        <v>12</v>
      </c>
      <c r="C49" s="16">
        <v>44333</v>
      </c>
      <c r="D49" s="15">
        <v>3</v>
      </c>
    </row>
    <row r="50" spans="2:4">
      <c r="B50" s="15" t="s">
        <v>9</v>
      </c>
      <c r="C50" s="16">
        <v>44333</v>
      </c>
      <c r="D50" s="15">
        <v>9</v>
      </c>
    </row>
    <row r="51" spans="2:4">
      <c r="B51" s="15" t="s">
        <v>8</v>
      </c>
      <c r="C51" s="16">
        <v>44327</v>
      </c>
      <c r="D51" s="15">
        <v>4</v>
      </c>
    </row>
    <row r="52" spans="2:4">
      <c r="B52" s="15" t="s">
        <v>9</v>
      </c>
      <c r="C52" s="16">
        <v>44326</v>
      </c>
      <c r="D52" s="15">
        <v>7</v>
      </c>
    </row>
    <row r="53" spans="2:4">
      <c r="B53" s="15" t="s">
        <v>12</v>
      </c>
      <c r="C53" s="16">
        <v>44330</v>
      </c>
      <c r="D53" s="15">
        <v>1</v>
      </c>
    </row>
    <row r="54" spans="2:4">
      <c r="B54" s="15" t="s">
        <v>12</v>
      </c>
      <c r="C54" s="16">
        <v>44331</v>
      </c>
      <c r="D54" s="15">
        <v>4</v>
      </c>
    </row>
    <row r="55" spans="2:4">
      <c r="B55" s="15" t="s">
        <v>10</v>
      </c>
      <c r="C55" s="16">
        <v>44327</v>
      </c>
      <c r="D55" s="15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C52A-026B-4775-806B-EFD0B929B426}">
  <dimension ref="B2:M55"/>
  <sheetViews>
    <sheetView showGridLines="0" workbookViewId="0">
      <selection activeCell="K11" sqref="K11"/>
    </sheetView>
  </sheetViews>
  <sheetFormatPr defaultRowHeight="15"/>
  <cols>
    <col min="2" max="2" width="19.7109375" bestFit="1" customWidth="1"/>
    <col min="3" max="3" width="10.42578125" bestFit="1" customWidth="1"/>
    <col min="4" max="4" width="13.85546875" bestFit="1" customWidth="1"/>
  </cols>
  <sheetData>
    <row r="2" spans="2:13">
      <c r="B2" s="3" t="s">
        <v>0</v>
      </c>
      <c r="C2" s="9" t="s">
        <v>43</v>
      </c>
      <c r="D2" s="4" t="s">
        <v>44</v>
      </c>
    </row>
    <row r="3" spans="2:13">
      <c r="B3" s="10" t="s">
        <v>8</v>
      </c>
      <c r="C3" s="11">
        <v>44341</v>
      </c>
      <c r="D3" s="10">
        <v>3</v>
      </c>
      <c r="K3" s="25" t="s">
        <v>16</v>
      </c>
    </row>
    <row r="4" spans="2:13">
      <c r="B4" s="10" t="s">
        <v>13</v>
      </c>
      <c r="C4" s="11">
        <v>44344</v>
      </c>
      <c r="D4" s="10">
        <v>4</v>
      </c>
    </row>
    <row r="5" spans="2:13">
      <c r="B5" s="10" t="s">
        <v>13</v>
      </c>
      <c r="C5" s="11">
        <v>44338</v>
      </c>
      <c r="D5" s="10">
        <v>9</v>
      </c>
      <c r="K5" t="s">
        <v>48</v>
      </c>
      <c r="L5" s="22">
        <f ca="1">SUMIFS(D3:D55,C3:C55,TODAY()-1)</f>
        <v>0</v>
      </c>
      <c r="M5" t="str">
        <f ca="1">_xlfn.FORMULATEXT(L5)</f>
        <v>=SUMIFS(D3:D55,C3:C55,TODAY()-1)</v>
      </c>
    </row>
    <row r="6" spans="2:13">
      <c r="B6" s="10" t="s">
        <v>9</v>
      </c>
      <c r="C6" s="11">
        <v>44342</v>
      </c>
      <c r="D6" s="10">
        <v>2</v>
      </c>
    </row>
    <row r="7" spans="2:13">
      <c r="B7" s="10" t="s">
        <v>13</v>
      </c>
      <c r="C7" s="11">
        <v>44345</v>
      </c>
      <c r="D7" s="10">
        <v>3</v>
      </c>
    </row>
    <row r="8" spans="2:13">
      <c r="B8" s="10" t="s">
        <v>9</v>
      </c>
      <c r="C8" s="11">
        <v>44343</v>
      </c>
      <c r="D8" s="10">
        <v>8</v>
      </c>
    </row>
    <row r="9" spans="2:13">
      <c r="B9" s="10" t="s">
        <v>10</v>
      </c>
      <c r="C9" s="11">
        <v>44344</v>
      </c>
      <c r="D9" s="10">
        <v>10</v>
      </c>
      <c r="K9" s="25" t="s">
        <v>16</v>
      </c>
    </row>
    <row r="10" spans="2:13">
      <c r="B10" s="10" t="s">
        <v>11</v>
      </c>
      <c r="C10" s="11">
        <v>44341</v>
      </c>
      <c r="D10" s="10">
        <v>1</v>
      </c>
    </row>
    <row r="11" spans="2:13">
      <c r="B11" s="10" t="s">
        <v>7</v>
      </c>
      <c r="C11" s="11">
        <v>44340</v>
      </c>
      <c r="D11" s="10">
        <v>7</v>
      </c>
      <c r="K11" t="s">
        <v>48</v>
      </c>
      <c r="L11" s="22">
        <f ca="1">SUMIFS(D3:D55,C3:C55,TODAY()-1,B3:B55,"Gunar Cockshoot")</f>
        <v>0</v>
      </c>
      <c r="M11" t="str">
        <f ca="1">_xlfn.FORMULATEXT(L11)</f>
        <v>=SUMIFS(D3:D55,C3:C55,TODAY()-1,B3:B55,"Gunar Cockshoot")</v>
      </c>
    </row>
    <row r="12" spans="2:13">
      <c r="B12" s="10" t="s">
        <v>9</v>
      </c>
      <c r="C12" s="11">
        <v>44340</v>
      </c>
      <c r="D12" s="10">
        <v>3</v>
      </c>
    </row>
    <row r="13" spans="2:13">
      <c r="B13" s="10" t="s">
        <v>7</v>
      </c>
      <c r="C13" s="11">
        <v>44338</v>
      </c>
      <c r="D13" s="10">
        <v>1</v>
      </c>
      <c r="K13" s="17" t="s">
        <v>49</v>
      </c>
    </row>
    <row r="14" spans="2:13">
      <c r="B14" s="10" t="s">
        <v>13</v>
      </c>
      <c r="C14" s="11">
        <v>44341</v>
      </c>
      <c r="D14" s="10">
        <v>5</v>
      </c>
    </row>
    <row r="15" spans="2:13">
      <c r="B15" s="10" t="s">
        <v>10</v>
      </c>
      <c r="C15" s="11">
        <v>44343</v>
      </c>
      <c r="D15" s="10">
        <v>2</v>
      </c>
    </row>
    <row r="16" spans="2:13">
      <c r="B16" s="10" t="s">
        <v>8</v>
      </c>
      <c r="C16" s="11">
        <v>44338</v>
      </c>
      <c r="D16" s="10">
        <v>1</v>
      </c>
    </row>
    <row r="17" spans="2:4">
      <c r="B17" s="10" t="s">
        <v>8</v>
      </c>
      <c r="C17" s="11">
        <v>44343</v>
      </c>
      <c r="D17" s="10">
        <v>4</v>
      </c>
    </row>
    <row r="18" spans="2:4">
      <c r="B18" s="10" t="s">
        <v>11</v>
      </c>
      <c r="C18" s="11">
        <v>44344</v>
      </c>
      <c r="D18" s="10">
        <v>5</v>
      </c>
    </row>
    <row r="19" spans="2:4">
      <c r="B19" s="10" t="s">
        <v>12</v>
      </c>
      <c r="C19" s="11">
        <v>44340</v>
      </c>
      <c r="D19" s="10">
        <v>4</v>
      </c>
    </row>
    <row r="20" spans="2:4">
      <c r="B20" s="10" t="s">
        <v>11</v>
      </c>
      <c r="C20" s="11">
        <v>44343</v>
      </c>
      <c r="D20" s="10">
        <v>5</v>
      </c>
    </row>
    <row r="21" spans="2:4">
      <c r="B21" s="10" t="s">
        <v>7</v>
      </c>
      <c r="C21" s="11">
        <v>44344</v>
      </c>
      <c r="D21" s="10">
        <v>6</v>
      </c>
    </row>
    <row r="22" spans="2:4">
      <c r="B22" s="10" t="s">
        <v>12</v>
      </c>
      <c r="C22" s="11">
        <v>44344</v>
      </c>
      <c r="D22" s="10">
        <v>4</v>
      </c>
    </row>
    <row r="23" spans="2:4">
      <c r="B23" s="10" t="s">
        <v>7</v>
      </c>
      <c r="C23" s="11">
        <v>44345</v>
      </c>
      <c r="D23" s="10">
        <v>4</v>
      </c>
    </row>
    <row r="24" spans="2:4">
      <c r="B24" s="10" t="s">
        <v>10</v>
      </c>
      <c r="C24" s="11">
        <v>44342</v>
      </c>
      <c r="D24" s="10">
        <v>3</v>
      </c>
    </row>
    <row r="25" spans="2:4">
      <c r="B25" s="10" t="s">
        <v>7</v>
      </c>
      <c r="C25" s="11">
        <v>44342</v>
      </c>
      <c r="D25" s="10">
        <v>8</v>
      </c>
    </row>
    <row r="26" spans="2:4">
      <c r="B26" s="10" t="s">
        <v>11</v>
      </c>
      <c r="C26" s="11">
        <v>44338</v>
      </c>
      <c r="D26" s="10">
        <v>5</v>
      </c>
    </row>
    <row r="27" spans="2:4">
      <c r="B27" s="10" t="s">
        <v>11</v>
      </c>
      <c r="C27" s="11">
        <v>44339</v>
      </c>
      <c r="D27" s="10">
        <v>3</v>
      </c>
    </row>
    <row r="28" spans="2:4">
      <c r="B28" s="10" t="s">
        <v>8</v>
      </c>
      <c r="C28" s="11">
        <v>44340</v>
      </c>
      <c r="D28" s="10">
        <v>5</v>
      </c>
    </row>
    <row r="29" spans="2:4">
      <c r="B29" s="10" t="s">
        <v>8</v>
      </c>
      <c r="C29" s="11">
        <v>44342</v>
      </c>
      <c r="D29" s="10">
        <v>5</v>
      </c>
    </row>
    <row r="30" spans="2:4">
      <c r="B30" s="10" t="s">
        <v>9</v>
      </c>
      <c r="C30" s="11">
        <v>44341</v>
      </c>
      <c r="D30" s="10">
        <v>2</v>
      </c>
    </row>
    <row r="31" spans="2:4">
      <c r="B31" s="10" t="s">
        <v>13</v>
      </c>
      <c r="C31" s="11">
        <v>44342</v>
      </c>
      <c r="D31" s="10">
        <v>5</v>
      </c>
    </row>
    <row r="32" spans="2:4">
      <c r="B32" s="10" t="s">
        <v>12</v>
      </c>
      <c r="C32" s="11">
        <v>44341</v>
      </c>
      <c r="D32" s="10">
        <v>5</v>
      </c>
    </row>
    <row r="33" spans="2:4">
      <c r="B33" s="10" t="s">
        <v>10</v>
      </c>
      <c r="C33" s="11">
        <v>44345</v>
      </c>
      <c r="D33" s="10">
        <v>6</v>
      </c>
    </row>
    <row r="34" spans="2:4">
      <c r="B34" s="10" t="s">
        <v>10</v>
      </c>
      <c r="C34" s="11">
        <v>44340</v>
      </c>
      <c r="D34" s="10">
        <v>5</v>
      </c>
    </row>
    <row r="35" spans="2:4">
      <c r="B35" s="10" t="s">
        <v>11</v>
      </c>
      <c r="C35" s="11">
        <v>44340</v>
      </c>
      <c r="D35" s="10">
        <v>5</v>
      </c>
    </row>
    <row r="36" spans="2:4">
      <c r="B36" s="10" t="s">
        <v>9</v>
      </c>
      <c r="C36" s="11">
        <v>44344</v>
      </c>
      <c r="D36" s="10">
        <v>6</v>
      </c>
    </row>
    <row r="37" spans="2:4">
      <c r="B37" s="10" t="s">
        <v>8</v>
      </c>
      <c r="C37" s="11">
        <v>44345</v>
      </c>
      <c r="D37" s="10">
        <v>3</v>
      </c>
    </row>
    <row r="38" spans="2:4">
      <c r="B38" s="10" t="s">
        <v>8</v>
      </c>
      <c r="C38" s="11">
        <v>44344</v>
      </c>
      <c r="D38" s="10">
        <v>7</v>
      </c>
    </row>
    <row r="39" spans="2:4">
      <c r="B39" s="10" t="s">
        <v>7</v>
      </c>
      <c r="C39" s="11">
        <v>44339</v>
      </c>
      <c r="D39" s="10">
        <v>5</v>
      </c>
    </row>
    <row r="40" spans="2:4">
      <c r="B40" s="10" t="s">
        <v>10</v>
      </c>
      <c r="C40" s="11">
        <v>44338</v>
      </c>
      <c r="D40" s="10">
        <v>4</v>
      </c>
    </row>
    <row r="41" spans="2:4">
      <c r="B41" s="10" t="s">
        <v>11</v>
      </c>
      <c r="C41" s="11">
        <v>44342</v>
      </c>
      <c r="D41" s="10">
        <v>5</v>
      </c>
    </row>
    <row r="42" spans="2:4">
      <c r="B42" s="10" t="s">
        <v>13</v>
      </c>
      <c r="C42" s="11">
        <v>44340</v>
      </c>
      <c r="D42" s="10">
        <v>2</v>
      </c>
    </row>
    <row r="43" spans="2:4">
      <c r="B43" s="10" t="s">
        <v>9</v>
      </c>
      <c r="C43" s="11">
        <v>44339</v>
      </c>
      <c r="D43" s="10">
        <v>1</v>
      </c>
    </row>
    <row r="44" spans="2:4">
      <c r="B44" s="10" t="s">
        <v>13</v>
      </c>
      <c r="C44" s="11">
        <v>44343</v>
      </c>
      <c r="D44" s="10">
        <v>3</v>
      </c>
    </row>
    <row r="45" spans="2:4">
      <c r="B45" s="10" t="s">
        <v>11</v>
      </c>
      <c r="C45" s="11">
        <v>44345</v>
      </c>
      <c r="D45" s="10">
        <v>2</v>
      </c>
    </row>
    <row r="46" spans="2:4">
      <c r="B46" s="10" t="s">
        <v>7</v>
      </c>
      <c r="C46" s="11">
        <v>44341</v>
      </c>
      <c r="D46" s="10">
        <v>6</v>
      </c>
    </row>
    <row r="47" spans="2:4">
      <c r="B47" s="10" t="s">
        <v>12</v>
      </c>
      <c r="C47" s="11">
        <v>44339</v>
      </c>
      <c r="D47" s="10">
        <v>1</v>
      </c>
    </row>
    <row r="48" spans="2:4">
      <c r="B48" s="10" t="s">
        <v>10</v>
      </c>
      <c r="C48" s="11">
        <v>44341</v>
      </c>
      <c r="D48" s="10">
        <v>6</v>
      </c>
    </row>
    <row r="49" spans="2:4">
      <c r="B49" s="10" t="s">
        <v>12</v>
      </c>
      <c r="C49" s="11">
        <v>44345</v>
      </c>
      <c r="D49" s="10">
        <v>3</v>
      </c>
    </row>
    <row r="50" spans="2:4">
      <c r="B50" s="10" t="s">
        <v>9</v>
      </c>
      <c r="C50" s="11">
        <v>44345</v>
      </c>
      <c r="D50" s="10">
        <v>9</v>
      </c>
    </row>
    <row r="51" spans="2:4">
      <c r="B51" s="10" t="s">
        <v>8</v>
      </c>
      <c r="C51" s="11">
        <v>44339</v>
      </c>
      <c r="D51" s="10">
        <v>4</v>
      </c>
    </row>
    <row r="52" spans="2:4">
      <c r="B52" s="10" t="s">
        <v>9</v>
      </c>
      <c r="C52" s="11">
        <v>44338</v>
      </c>
      <c r="D52" s="10">
        <v>7</v>
      </c>
    </row>
    <row r="53" spans="2:4">
      <c r="B53" s="10" t="s">
        <v>12</v>
      </c>
      <c r="C53" s="11">
        <v>44342</v>
      </c>
      <c r="D53" s="10">
        <v>1</v>
      </c>
    </row>
    <row r="54" spans="2:4">
      <c r="B54" s="10" t="s">
        <v>12</v>
      </c>
      <c r="C54" s="11">
        <v>44343</v>
      </c>
      <c r="D54" s="10">
        <v>4</v>
      </c>
    </row>
    <row r="55" spans="2:4">
      <c r="B55" s="10" t="s">
        <v>10</v>
      </c>
      <c r="C55" s="11">
        <v>44339</v>
      </c>
      <c r="D55" s="10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9866-8AEE-4DFC-9BCF-11A59BC5C720}">
  <dimension ref="B2:J55"/>
  <sheetViews>
    <sheetView showGridLines="0" workbookViewId="0">
      <selection activeCell="K13" sqref="K13"/>
    </sheetView>
  </sheetViews>
  <sheetFormatPr defaultRowHeight="15"/>
  <cols>
    <col min="1" max="1" width="2.140625" customWidth="1"/>
    <col min="2" max="2" width="19.7109375" bestFit="1" customWidth="1"/>
    <col min="3" max="3" width="10.42578125" bestFit="1" customWidth="1"/>
    <col min="4" max="4" width="16.140625" bestFit="1" customWidth="1"/>
    <col min="6" max="6" width="13.28515625" bestFit="1" customWidth="1"/>
  </cols>
  <sheetData>
    <row r="2" spans="2:10">
      <c r="B2" s="18" t="s">
        <v>0</v>
      </c>
      <c r="C2" s="19" t="s">
        <v>43</v>
      </c>
      <c r="D2" s="20" t="s">
        <v>44</v>
      </c>
    </row>
    <row r="3" spans="2:10">
      <c r="B3" t="s">
        <v>8</v>
      </c>
      <c r="C3" s="21">
        <v>44341</v>
      </c>
      <c r="D3">
        <v>3</v>
      </c>
    </row>
    <row r="4" spans="2:10">
      <c r="B4" t="s">
        <v>13</v>
      </c>
      <c r="C4" s="21">
        <v>44344</v>
      </c>
      <c r="D4">
        <v>4</v>
      </c>
    </row>
    <row r="5" spans="2:10">
      <c r="B5" t="s">
        <v>13</v>
      </c>
      <c r="C5" s="21">
        <v>44338</v>
      </c>
      <c r="D5">
        <v>9</v>
      </c>
    </row>
    <row r="6" spans="2:10">
      <c r="B6" t="s">
        <v>9</v>
      </c>
      <c r="C6" s="21">
        <v>44342</v>
      </c>
      <c r="D6">
        <v>2</v>
      </c>
    </row>
    <row r="7" spans="2:10">
      <c r="B7" t="s">
        <v>13</v>
      </c>
      <c r="C7" s="21">
        <v>44345</v>
      </c>
      <c r="D7">
        <v>3</v>
      </c>
      <c r="F7" s="7" t="s">
        <v>16</v>
      </c>
    </row>
    <row r="8" spans="2:10">
      <c r="B8" t="s">
        <v>9</v>
      </c>
      <c r="C8" s="21">
        <v>44343</v>
      </c>
      <c r="D8">
        <v>8</v>
      </c>
    </row>
    <row r="9" spans="2:10">
      <c r="B9" t="s">
        <v>10</v>
      </c>
      <c r="C9" s="21">
        <v>44344</v>
      </c>
      <c r="D9">
        <v>10</v>
      </c>
      <c r="F9" t="s">
        <v>50</v>
      </c>
      <c r="G9" s="22" cm="1">
        <f t="array" ref="G9">SUM(1/COUNTIFS(calls[Person],calls[Person]))</f>
        <v>7.0000000000000018</v>
      </c>
    </row>
    <row r="10" spans="2:10">
      <c r="B10" t="s">
        <v>11</v>
      </c>
      <c r="C10" s="21">
        <v>44341</v>
      </c>
      <c r="D10">
        <v>1</v>
      </c>
      <c r="F10" s="23" t="s">
        <v>16</v>
      </c>
      <c r="G10" s="24" t="str">
        <f ca="1">_xlfn.FORMULATEXT(G9)</f>
        <v>=SUM(1/COUNTIFS(calls[Person],calls[Person]))</v>
      </c>
      <c r="H10" s="23"/>
      <c r="I10" s="23"/>
      <c r="J10" s="23"/>
    </row>
    <row r="11" spans="2:10">
      <c r="B11" t="s">
        <v>7</v>
      </c>
      <c r="C11" s="21">
        <v>44340</v>
      </c>
      <c r="D11">
        <v>7</v>
      </c>
    </row>
    <row r="12" spans="2:10">
      <c r="B12" t="s">
        <v>9</v>
      </c>
      <c r="C12" s="21">
        <v>44340</v>
      </c>
      <c r="D12">
        <v>3</v>
      </c>
      <c r="F12" t="s">
        <v>51</v>
      </c>
      <c r="G12" s="22">
        <f>COUNTA(_xlfn.UNIQUE(calls[Person]))</f>
        <v>7</v>
      </c>
    </row>
    <row r="13" spans="2:10">
      <c r="B13" t="s">
        <v>7</v>
      </c>
      <c r="C13" s="21">
        <v>44338</v>
      </c>
      <c r="D13">
        <v>1</v>
      </c>
      <c r="F13" s="23" t="s">
        <v>16</v>
      </c>
      <c r="G13" s="24" t="str">
        <f ca="1">_xlfn.FORMULATEXT(G12)</f>
        <v>=COUNTA(UNIQUE(calls[Person]))</v>
      </c>
      <c r="H13" s="23"/>
      <c r="I13" s="23"/>
    </row>
    <row r="14" spans="2:10">
      <c r="B14" t="s">
        <v>13</v>
      </c>
      <c r="C14" s="21">
        <v>44341</v>
      </c>
      <c r="D14">
        <v>5</v>
      </c>
    </row>
    <row r="15" spans="2:10">
      <c r="B15" t="s">
        <v>10</v>
      </c>
      <c r="C15" s="21">
        <v>44343</v>
      </c>
      <c r="D15">
        <v>2</v>
      </c>
    </row>
    <row r="16" spans="2:10">
      <c r="B16" t="s">
        <v>8</v>
      </c>
      <c r="C16" s="21">
        <v>44338</v>
      </c>
      <c r="D16">
        <v>1</v>
      </c>
    </row>
    <row r="17" spans="2:4">
      <c r="B17" t="s">
        <v>8</v>
      </c>
      <c r="C17" s="21">
        <v>44343</v>
      </c>
      <c r="D17">
        <v>4</v>
      </c>
    </row>
    <row r="18" spans="2:4">
      <c r="B18" t="s">
        <v>11</v>
      </c>
      <c r="C18" s="21">
        <v>44344</v>
      </c>
      <c r="D18">
        <v>5</v>
      </c>
    </row>
    <row r="19" spans="2:4">
      <c r="B19" t="s">
        <v>12</v>
      </c>
      <c r="C19" s="21">
        <v>44340</v>
      </c>
      <c r="D19">
        <v>4</v>
      </c>
    </row>
    <row r="20" spans="2:4">
      <c r="B20" t="s">
        <v>11</v>
      </c>
      <c r="C20" s="21">
        <v>44343</v>
      </c>
      <c r="D20">
        <v>5</v>
      </c>
    </row>
    <row r="21" spans="2:4">
      <c r="B21" t="s">
        <v>7</v>
      </c>
      <c r="C21" s="21">
        <v>44344</v>
      </c>
      <c r="D21">
        <v>6</v>
      </c>
    </row>
    <row r="22" spans="2:4">
      <c r="B22" t="s">
        <v>12</v>
      </c>
      <c r="C22" s="21">
        <v>44344</v>
      </c>
      <c r="D22">
        <v>4</v>
      </c>
    </row>
    <row r="23" spans="2:4">
      <c r="B23" t="s">
        <v>7</v>
      </c>
      <c r="C23" s="21">
        <v>44345</v>
      </c>
      <c r="D23">
        <v>4</v>
      </c>
    </row>
    <row r="24" spans="2:4">
      <c r="B24" t="s">
        <v>10</v>
      </c>
      <c r="C24" s="21">
        <v>44342</v>
      </c>
      <c r="D24">
        <v>3</v>
      </c>
    </row>
    <row r="25" spans="2:4">
      <c r="B25" t="s">
        <v>7</v>
      </c>
      <c r="C25" s="21">
        <v>44342</v>
      </c>
      <c r="D25">
        <v>8</v>
      </c>
    </row>
    <row r="26" spans="2:4">
      <c r="B26" t="s">
        <v>11</v>
      </c>
      <c r="C26" s="21">
        <v>44338</v>
      </c>
      <c r="D26">
        <v>5</v>
      </c>
    </row>
    <row r="27" spans="2:4">
      <c r="B27" t="s">
        <v>11</v>
      </c>
      <c r="C27" s="21">
        <v>44339</v>
      </c>
      <c r="D27">
        <v>3</v>
      </c>
    </row>
    <row r="28" spans="2:4">
      <c r="B28" t="s">
        <v>8</v>
      </c>
      <c r="C28" s="21">
        <v>44340</v>
      </c>
      <c r="D28">
        <v>5</v>
      </c>
    </row>
    <row r="29" spans="2:4">
      <c r="B29" t="s">
        <v>8</v>
      </c>
      <c r="C29" s="21">
        <v>44342</v>
      </c>
      <c r="D29">
        <v>5</v>
      </c>
    </row>
    <row r="30" spans="2:4">
      <c r="B30" t="s">
        <v>9</v>
      </c>
      <c r="C30" s="21">
        <v>44341</v>
      </c>
      <c r="D30">
        <v>2</v>
      </c>
    </row>
    <row r="31" spans="2:4">
      <c r="B31" t="s">
        <v>13</v>
      </c>
      <c r="C31" s="21">
        <v>44342</v>
      </c>
      <c r="D31">
        <v>5</v>
      </c>
    </row>
    <row r="32" spans="2:4">
      <c r="B32" t="s">
        <v>12</v>
      </c>
      <c r="C32" s="21">
        <v>44341</v>
      </c>
      <c r="D32">
        <v>5</v>
      </c>
    </row>
    <row r="33" spans="2:4">
      <c r="B33" t="s">
        <v>10</v>
      </c>
      <c r="C33" s="21">
        <v>44345</v>
      </c>
      <c r="D33">
        <v>6</v>
      </c>
    </row>
    <row r="34" spans="2:4">
      <c r="B34" t="s">
        <v>10</v>
      </c>
      <c r="C34" s="21">
        <v>44340</v>
      </c>
      <c r="D34">
        <v>5</v>
      </c>
    </row>
    <row r="35" spans="2:4">
      <c r="B35" t="s">
        <v>11</v>
      </c>
      <c r="C35" s="21">
        <v>44340</v>
      </c>
      <c r="D35">
        <v>5</v>
      </c>
    </row>
    <row r="36" spans="2:4">
      <c r="B36" t="s">
        <v>9</v>
      </c>
      <c r="C36" s="21">
        <v>44344</v>
      </c>
      <c r="D36">
        <v>6</v>
      </c>
    </row>
    <row r="37" spans="2:4">
      <c r="B37" t="s">
        <v>8</v>
      </c>
      <c r="C37" s="21">
        <v>44345</v>
      </c>
      <c r="D37">
        <v>3</v>
      </c>
    </row>
    <row r="38" spans="2:4">
      <c r="B38" t="s">
        <v>8</v>
      </c>
      <c r="C38" s="21">
        <v>44344</v>
      </c>
      <c r="D38">
        <v>7</v>
      </c>
    </row>
    <row r="39" spans="2:4">
      <c r="B39" t="s">
        <v>7</v>
      </c>
      <c r="C39" s="21">
        <v>44339</v>
      </c>
      <c r="D39">
        <v>5</v>
      </c>
    </row>
    <row r="40" spans="2:4">
      <c r="B40" t="s">
        <v>10</v>
      </c>
      <c r="C40" s="21">
        <v>44338</v>
      </c>
      <c r="D40">
        <v>4</v>
      </c>
    </row>
    <row r="41" spans="2:4">
      <c r="B41" t="s">
        <v>11</v>
      </c>
      <c r="C41" s="21">
        <v>44342</v>
      </c>
      <c r="D41">
        <v>5</v>
      </c>
    </row>
    <row r="42" spans="2:4">
      <c r="B42" t="s">
        <v>13</v>
      </c>
      <c r="C42" s="21">
        <v>44340</v>
      </c>
      <c r="D42">
        <v>2</v>
      </c>
    </row>
    <row r="43" spans="2:4">
      <c r="B43" t="s">
        <v>9</v>
      </c>
      <c r="C43" s="21">
        <v>44339</v>
      </c>
      <c r="D43">
        <v>1</v>
      </c>
    </row>
    <row r="44" spans="2:4">
      <c r="B44" t="s">
        <v>13</v>
      </c>
      <c r="C44" s="21">
        <v>44343</v>
      </c>
      <c r="D44">
        <v>3</v>
      </c>
    </row>
    <row r="45" spans="2:4">
      <c r="B45" t="s">
        <v>11</v>
      </c>
      <c r="C45" s="21">
        <v>44345</v>
      </c>
      <c r="D45">
        <v>2</v>
      </c>
    </row>
    <row r="46" spans="2:4">
      <c r="B46" t="s">
        <v>7</v>
      </c>
      <c r="C46" s="21">
        <v>44341</v>
      </c>
      <c r="D46">
        <v>6</v>
      </c>
    </row>
    <row r="47" spans="2:4">
      <c r="B47" t="s">
        <v>12</v>
      </c>
      <c r="C47" s="21">
        <v>44339</v>
      </c>
      <c r="D47">
        <v>1</v>
      </c>
    </row>
    <row r="48" spans="2:4">
      <c r="B48" t="s">
        <v>10</v>
      </c>
      <c r="C48" s="21">
        <v>44341</v>
      </c>
      <c r="D48">
        <v>6</v>
      </c>
    </row>
    <row r="49" spans="2:4">
      <c r="B49" t="s">
        <v>12</v>
      </c>
      <c r="C49" s="21">
        <v>44345</v>
      </c>
      <c r="D49">
        <v>3</v>
      </c>
    </row>
    <row r="50" spans="2:4">
      <c r="B50" t="s">
        <v>9</v>
      </c>
      <c r="C50" s="21">
        <v>44345</v>
      </c>
      <c r="D50">
        <v>9</v>
      </c>
    </row>
    <row r="51" spans="2:4">
      <c r="B51" t="s">
        <v>8</v>
      </c>
      <c r="C51" s="21">
        <v>44339</v>
      </c>
      <c r="D51">
        <v>4</v>
      </c>
    </row>
    <row r="52" spans="2:4">
      <c r="B52" t="s">
        <v>9</v>
      </c>
      <c r="C52" s="21">
        <v>44338</v>
      </c>
      <c r="D52">
        <v>7</v>
      </c>
    </row>
    <row r="53" spans="2:4">
      <c r="B53" t="s">
        <v>12</v>
      </c>
      <c r="C53" s="21">
        <v>44342</v>
      </c>
      <c r="D53">
        <v>1</v>
      </c>
    </row>
    <row r="54" spans="2:4">
      <c r="B54" t="s">
        <v>12</v>
      </c>
      <c r="C54" s="21">
        <v>44343</v>
      </c>
      <c r="D54">
        <v>4</v>
      </c>
    </row>
    <row r="55" spans="2:4">
      <c r="B55" t="s">
        <v>10</v>
      </c>
      <c r="C55" s="21">
        <v>44339</v>
      </c>
      <c r="D55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Mahadik</cp:lastModifiedBy>
  <cp:revision/>
  <dcterms:created xsi:type="dcterms:W3CDTF">2023-04-27T07:57:26Z</dcterms:created>
  <dcterms:modified xsi:type="dcterms:W3CDTF">2023-04-27T13:29:05Z</dcterms:modified>
  <cp:category/>
  <cp:contentStatus/>
</cp:coreProperties>
</file>