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/>
  <mc:AlternateContent xmlns:mc="http://schemas.openxmlformats.org/markup-compatibility/2006">
    <mc:Choice Requires="x15">
      <x15ac:absPath xmlns:x15ac="http://schemas.microsoft.com/office/spreadsheetml/2010/11/ac" url="E:\BIA\Project\"/>
    </mc:Choice>
  </mc:AlternateContent>
  <xr:revisionPtr revIDLastSave="0" documentId="13_ncr:1_{F7B0CDD2-AAEA-4FB3-A8A5-2CCD4E364390}" xr6:coauthVersionLast="47" xr6:coauthVersionMax="47" xr10:uidLastSave="{00000000-0000-0000-0000-000000000000}"/>
  <bookViews>
    <workbookView xWindow="-110" yWindow="-110" windowWidth="19420" windowHeight="11500" xr2:uid="{5A4C57ED-22A1-4AD0-9505-D85FEFE48E84}"/>
  </bookViews>
  <sheets>
    <sheet name="Sheet1" sheetId="1" r:id="rId1"/>
  </sheets>
  <externalReferences>
    <externalReference r:id="rId2"/>
  </externalReferences>
  <definedNames>
    <definedName name="Engagement_Grades">'[1]Lookup Tables'!$C$5:$C$9</definedName>
    <definedName name="Engagement_Rates">'[1]Lookup Tables'!$B$5:$B$9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87" i="1" l="1"/>
  <c r="J787" i="1"/>
  <c r="K787" i="1" s="1"/>
  <c r="L787" i="1" s="1"/>
  <c r="M786" i="1"/>
  <c r="J786" i="1"/>
  <c r="K786" i="1" s="1"/>
  <c r="L786" i="1" s="1"/>
  <c r="M785" i="1"/>
  <c r="J785" i="1"/>
  <c r="K785" i="1" s="1"/>
  <c r="L785" i="1" s="1"/>
  <c r="M784" i="1"/>
  <c r="J784" i="1"/>
  <c r="K784" i="1" s="1"/>
  <c r="L784" i="1" s="1"/>
  <c r="M783" i="1"/>
  <c r="J783" i="1"/>
  <c r="K783" i="1" s="1"/>
  <c r="L783" i="1" s="1"/>
  <c r="M782" i="1"/>
  <c r="J782" i="1"/>
  <c r="K782" i="1" s="1"/>
  <c r="L782" i="1" s="1"/>
  <c r="M781" i="1"/>
  <c r="J781" i="1"/>
  <c r="K781" i="1" s="1"/>
  <c r="L781" i="1" s="1"/>
  <c r="M780" i="1"/>
  <c r="J780" i="1"/>
  <c r="K780" i="1" s="1"/>
  <c r="L780" i="1" s="1"/>
  <c r="M779" i="1"/>
  <c r="J779" i="1"/>
  <c r="K779" i="1" s="1"/>
  <c r="L779" i="1" s="1"/>
  <c r="M778" i="1"/>
  <c r="J778" i="1"/>
  <c r="K778" i="1" s="1"/>
  <c r="L778" i="1" s="1"/>
  <c r="M777" i="1"/>
  <c r="J777" i="1"/>
  <c r="K777" i="1" s="1"/>
  <c r="L777" i="1" s="1"/>
  <c r="M776" i="1"/>
  <c r="J776" i="1"/>
  <c r="K776" i="1" s="1"/>
  <c r="L776" i="1" s="1"/>
  <c r="M775" i="1"/>
  <c r="J775" i="1"/>
  <c r="K775" i="1" s="1"/>
  <c r="L775" i="1" s="1"/>
  <c r="M774" i="1"/>
  <c r="J774" i="1"/>
  <c r="K774" i="1" s="1"/>
  <c r="L774" i="1" s="1"/>
  <c r="M773" i="1"/>
  <c r="J773" i="1"/>
  <c r="K773" i="1" s="1"/>
  <c r="L773" i="1" s="1"/>
  <c r="M772" i="1"/>
  <c r="J772" i="1"/>
  <c r="K772" i="1" s="1"/>
  <c r="L772" i="1" s="1"/>
  <c r="M771" i="1"/>
  <c r="K771" i="1"/>
  <c r="L771" i="1" s="1"/>
  <c r="J771" i="1"/>
  <c r="M770" i="1"/>
  <c r="J770" i="1"/>
  <c r="K770" i="1" s="1"/>
  <c r="L770" i="1" s="1"/>
  <c r="M769" i="1"/>
  <c r="J769" i="1"/>
  <c r="K769" i="1" s="1"/>
  <c r="L769" i="1" s="1"/>
  <c r="M768" i="1"/>
  <c r="J768" i="1"/>
  <c r="K768" i="1" s="1"/>
  <c r="L768" i="1" s="1"/>
  <c r="M767" i="1"/>
  <c r="J767" i="1"/>
  <c r="K767" i="1" s="1"/>
  <c r="L767" i="1" s="1"/>
  <c r="M766" i="1"/>
  <c r="J766" i="1"/>
  <c r="K766" i="1" s="1"/>
  <c r="L766" i="1" s="1"/>
  <c r="M765" i="1"/>
  <c r="J765" i="1"/>
  <c r="K765" i="1" s="1"/>
  <c r="L765" i="1" s="1"/>
  <c r="M764" i="1"/>
  <c r="J764" i="1"/>
  <c r="K764" i="1" s="1"/>
  <c r="L764" i="1" s="1"/>
  <c r="M763" i="1"/>
  <c r="J763" i="1"/>
  <c r="K763" i="1" s="1"/>
  <c r="L763" i="1" s="1"/>
  <c r="M762" i="1"/>
  <c r="J762" i="1"/>
  <c r="K762" i="1" s="1"/>
  <c r="L762" i="1" s="1"/>
  <c r="M761" i="1"/>
  <c r="J761" i="1"/>
  <c r="K761" i="1" s="1"/>
  <c r="L761" i="1" s="1"/>
  <c r="M760" i="1"/>
  <c r="J760" i="1"/>
  <c r="K760" i="1" s="1"/>
  <c r="L760" i="1" s="1"/>
  <c r="M759" i="1"/>
  <c r="J759" i="1"/>
  <c r="K759" i="1" s="1"/>
  <c r="L759" i="1" s="1"/>
  <c r="M758" i="1"/>
  <c r="J758" i="1"/>
  <c r="K758" i="1" s="1"/>
  <c r="L758" i="1" s="1"/>
  <c r="M757" i="1"/>
  <c r="J757" i="1"/>
  <c r="K757" i="1" s="1"/>
  <c r="L757" i="1" s="1"/>
  <c r="M756" i="1"/>
  <c r="J756" i="1"/>
  <c r="K756" i="1" s="1"/>
  <c r="L756" i="1" s="1"/>
  <c r="M755" i="1"/>
  <c r="J755" i="1"/>
  <c r="K755" i="1" s="1"/>
  <c r="L755" i="1" s="1"/>
  <c r="M754" i="1"/>
  <c r="J754" i="1"/>
  <c r="K754" i="1" s="1"/>
  <c r="L754" i="1" s="1"/>
  <c r="M753" i="1"/>
  <c r="K753" i="1"/>
  <c r="L753" i="1" s="1"/>
  <c r="J753" i="1"/>
  <c r="M752" i="1"/>
  <c r="J752" i="1"/>
  <c r="K752" i="1" s="1"/>
  <c r="L752" i="1" s="1"/>
  <c r="M751" i="1"/>
  <c r="J751" i="1"/>
  <c r="K751" i="1" s="1"/>
  <c r="L751" i="1" s="1"/>
  <c r="M750" i="1"/>
  <c r="J750" i="1"/>
  <c r="K750" i="1" s="1"/>
  <c r="L750" i="1" s="1"/>
  <c r="M749" i="1"/>
  <c r="J749" i="1"/>
  <c r="K749" i="1" s="1"/>
  <c r="L749" i="1" s="1"/>
  <c r="M748" i="1"/>
  <c r="J748" i="1"/>
  <c r="K748" i="1" s="1"/>
  <c r="L748" i="1" s="1"/>
  <c r="M747" i="1"/>
  <c r="K747" i="1"/>
  <c r="L747" i="1" s="1"/>
  <c r="J747" i="1"/>
  <c r="M746" i="1"/>
  <c r="J746" i="1"/>
  <c r="K746" i="1" s="1"/>
  <c r="L746" i="1" s="1"/>
  <c r="M745" i="1"/>
  <c r="J745" i="1"/>
  <c r="K745" i="1" s="1"/>
  <c r="L745" i="1" s="1"/>
  <c r="M744" i="1"/>
  <c r="K744" i="1"/>
  <c r="L744" i="1" s="1"/>
  <c r="J744" i="1"/>
  <c r="M743" i="1"/>
  <c r="J743" i="1"/>
  <c r="K743" i="1" s="1"/>
  <c r="L743" i="1" s="1"/>
  <c r="M742" i="1"/>
  <c r="J742" i="1"/>
  <c r="K742" i="1" s="1"/>
  <c r="L742" i="1" s="1"/>
  <c r="M741" i="1"/>
  <c r="J741" i="1"/>
  <c r="K741" i="1" s="1"/>
  <c r="L741" i="1" s="1"/>
  <c r="M740" i="1"/>
  <c r="J740" i="1"/>
  <c r="K740" i="1" s="1"/>
  <c r="L740" i="1" s="1"/>
  <c r="M739" i="1"/>
  <c r="J739" i="1"/>
  <c r="K739" i="1" s="1"/>
  <c r="L739" i="1" s="1"/>
  <c r="M738" i="1"/>
  <c r="K738" i="1"/>
  <c r="L738" i="1" s="1"/>
  <c r="J738" i="1"/>
  <c r="M737" i="1"/>
  <c r="J737" i="1"/>
  <c r="K737" i="1" s="1"/>
  <c r="L737" i="1" s="1"/>
  <c r="M736" i="1"/>
  <c r="J736" i="1"/>
  <c r="K736" i="1" s="1"/>
  <c r="L736" i="1" s="1"/>
  <c r="M735" i="1"/>
  <c r="K735" i="1"/>
  <c r="L735" i="1" s="1"/>
  <c r="J735" i="1"/>
  <c r="M734" i="1"/>
  <c r="J734" i="1"/>
  <c r="K734" i="1" s="1"/>
  <c r="L734" i="1" s="1"/>
  <c r="M733" i="1"/>
  <c r="J733" i="1"/>
  <c r="K733" i="1" s="1"/>
  <c r="L733" i="1" s="1"/>
  <c r="M732" i="1"/>
  <c r="J732" i="1"/>
  <c r="K732" i="1" s="1"/>
  <c r="L732" i="1" s="1"/>
  <c r="M731" i="1"/>
  <c r="J731" i="1"/>
  <c r="K731" i="1" s="1"/>
  <c r="L731" i="1" s="1"/>
  <c r="M730" i="1"/>
  <c r="J730" i="1"/>
  <c r="K730" i="1" s="1"/>
  <c r="L730" i="1" s="1"/>
  <c r="M729" i="1"/>
  <c r="J729" i="1"/>
  <c r="K729" i="1" s="1"/>
  <c r="L729" i="1" s="1"/>
  <c r="M728" i="1"/>
  <c r="J728" i="1"/>
  <c r="K728" i="1" s="1"/>
  <c r="L728" i="1" s="1"/>
  <c r="M727" i="1"/>
  <c r="J727" i="1"/>
  <c r="K727" i="1" s="1"/>
  <c r="L727" i="1" s="1"/>
  <c r="M726" i="1"/>
  <c r="J726" i="1"/>
  <c r="K726" i="1" s="1"/>
  <c r="L726" i="1" s="1"/>
  <c r="M725" i="1"/>
  <c r="J725" i="1"/>
  <c r="K725" i="1" s="1"/>
  <c r="L725" i="1" s="1"/>
  <c r="M724" i="1"/>
  <c r="J724" i="1"/>
  <c r="K724" i="1" s="1"/>
  <c r="L724" i="1" s="1"/>
  <c r="M723" i="1"/>
  <c r="J723" i="1"/>
  <c r="K723" i="1" s="1"/>
  <c r="L723" i="1" s="1"/>
  <c r="M722" i="1"/>
  <c r="J722" i="1"/>
  <c r="K722" i="1" s="1"/>
  <c r="L722" i="1" s="1"/>
  <c r="M721" i="1"/>
  <c r="J721" i="1"/>
  <c r="K721" i="1" s="1"/>
  <c r="L721" i="1" s="1"/>
  <c r="M720" i="1"/>
  <c r="J720" i="1"/>
  <c r="K720" i="1" s="1"/>
  <c r="L720" i="1" s="1"/>
  <c r="M719" i="1"/>
  <c r="J719" i="1"/>
  <c r="K719" i="1" s="1"/>
  <c r="L719" i="1" s="1"/>
  <c r="M718" i="1"/>
  <c r="J718" i="1"/>
  <c r="K718" i="1" s="1"/>
  <c r="L718" i="1" s="1"/>
  <c r="M717" i="1"/>
  <c r="K717" i="1"/>
  <c r="L717" i="1" s="1"/>
  <c r="J717" i="1"/>
  <c r="M716" i="1"/>
  <c r="J716" i="1"/>
  <c r="K716" i="1" s="1"/>
  <c r="L716" i="1" s="1"/>
  <c r="M715" i="1"/>
  <c r="J715" i="1"/>
  <c r="K715" i="1" s="1"/>
  <c r="L715" i="1" s="1"/>
  <c r="M714" i="1"/>
  <c r="K714" i="1"/>
  <c r="L714" i="1" s="1"/>
  <c r="J714" i="1"/>
  <c r="M713" i="1"/>
  <c r="J713" i="1"/>
  <c r="K713" i="1" s="1"/>
  <c r="L713" i="1" s="1"/>
  <c r="M712" i="1"/>
  <c r="J712" i="1"/>
  <c r="K712" i="1" s="1"/>
  <c r="L712" i="1" s="1"/>
  <c r="M711" i="1"/>
  <c r="J711" i="1"/>
  <c r="K711" i="1" s="1"/>
  <c r="L711" i="1" s="1"/>
  <c r="M710" i="1"/>
  <c r="J710" i="1"/>
  <c r="K710" i="1" s="1"/>
  <c r="L710" i="1" s="1"/>
  <c r="M709" i="1"/>
  <c r="J709" i="1"/>
  <c r="K709" i="1" s="1"/>
  <c r="L709" i="1" s="1"/>
  <c r="M708" i="1"/>
  <c r="K708" i="1"/>
  <c r="L708" i="1" s="1"/>
  <c r="J708" i="1"/>
  <c r="M707" i="1"/>
  <c r="J707" i="1"/>
  <c r="K707" i="1" s="1"/>
  <c r="L707" i="1" s="1"/>
  <c r="M706" i="1"/>
  <c r="J706" i="1"/>
  <c r="K706" i="1" s="1"/>
  <c r="L706" i="1" s="1"/>
  <c r="M705" i="1"/>
  <c r="J705" i="1"/>
  <c r="K705" i="1" s="1"/>
  <c r="L705" i="1" s="1"/>
  <c r="M704" i="1"/>
  <c r="J704" i="1"/>
  <c r="K704" i="1" s="1"/>
  <c r="L704" i="1" s="1"/>
  <c r="M703" i="1"/>
  <c r="J703" i="1"/>
  <c r="K703" i="1" s="1"/>
  <c r="L703" i="1" s="1"/>
  <c r="M702" i="1"/>
  <c r="K702" i="1"/>
  <c r="L702" i="1" s="1"/>
  <c r="J702" i="1"/>
  <c r="M701" i="1"/>
  <c r="J701" i="1"/>
  <c r="K701" i="1" s="1"/>
  <c r="L701" i="1" s="1"/>
  <c r="M700" i="1"/>
  <c r="J700" i="1"/>
  <c r="K700" i="1" s="1"/>
  <c r="L700" i="1" s="1"/>
  <c r="M699" i="1"/>
  <c r="K699" i="1"/>
  <c r="L699" i="1" s="1"/>
  <c r="J699" i="1"/>
  <c r="M698" i="1"/>
  <c r="J698" i="1"/>
  <c r="K698" i="1" s="1"/>
  <c r="L698" i="1" s="1"/>
  <c r="M697" i="1"/>
  <c r="J697" i="1"/>
  <c r="K697" i="1" s="1"/>
  <c r="L697" i="1" s="1"/>
  <c r="M696" i="1"/>
  <c r="K696" i="1"/>
  <c r="L696" i="1" s="1"/>
  <c r="J696" i="1"/>
  <c r="M695" i="1"/>
  <c r="J695" i="1"/>
  <c r="K695" i="1" s="1"/>
  <c r="L695" i="1" s="1"/>
  <c r="M694" i="1"/>
  <c r="J694" i="1"/>
  <c r="K694" i="1" s="1"/>
  <c r="L694" i="1" s="1"/>
  <c r="M693" i="1"/>
  <c r="J693" i="1"/>
  <c r="K693" i="1" s="1"/>
  <c r="L693" i="1" s="1"/>
  <c r="M692" i="1"/>
  <c r="J692" i="1"/>
  <c r="K692" i="1" s="1"/>
  <c r="L692" i="1" s="1"/>
  <c r="M691" i="1"/>
  <c r="J691" i="1"/>
  <c r="K691" i="1" s="1"/>
  <c r="L691" i="1" s="1"/>
  <c r="M690" i="1"/>
  <c r="J690" i="1"/>
  <c r="K690" i="1" s="1"/>
  <c r="L690" i="1" s="1"/>
  <c r="M689" i="1"/>
  <c r="J689" i="1"/>
  <c r="K689" i="1" s="1"/>
  <c r="L689" i="1" s="1"/>
  <c r="M688" i="1"/>
  <c r="J688" i="1"/>
  <c r="K688" i="1" s="1"/>
  <c r="L688" i="1" s="1"/>
  <c r="M687" i="1"/>
  <c r="J687" i="1"/>
  <c r="K687" i="1" s="1"/>
  <c r="L687" i="1" s="1"/>
  <c r="M686" i="1"/>
  <c r="J686" i="1"/>
  <c r="K686" i="1" s="1"/>
  <c r="L686" i="1" s="1"/>
  <c r="M685" i="1"/>
  <c r="J685" i="1"/>
  <c r="K685" i="1" s="1"/>
  <c r="L685" i="1" s="1"/>
  <c r="M684" i="1"/>
  <c r="J684" i="1"/>
  <c r="K684" i="1" s="1"/>
  <c r="L684" i="1" s="1"/>
  <c r="M683" i="1"/>
  <c r="J683" i="1"/>
  <c r="K683" i="1" s="1"/>
  <c r="L683" i="1" s="1"/>
  <c r="M682" i="1"/>
  <c r="J682" i="1"/>
  <c r="K682" i="1" s="1"/>
  <c r="L682" i="1" s="1"/>
  <c r="M681" i="1"/>
  <c r="K681" i="1"/>
  <c r="L681" i="1" s="1"/>
  <c r="J681" i="1"/>
  <c r="M680" i="1"/>
  <c r="J680" i="1"/>
  <c r="K680" i="1" s="1"/>
  <c r="L680" i="1" s="1"/>
  <c r="M679" i="1"/>
  <c r="J679" i="1"/>
  <c r="K679" i="1" s="1"/>
  <c r="L679" i="1" s="1"/>
  <c r="M678" i="1"/>
  <c r="K678" i="1"/>
  <c r="L678" i="1" s="1"/>
  <c r="J678" i="1"/>
  <c r="M677" i="1"/>
  <c r="J677" i="1"/>
  <c r="K677" i="1" s="1"/>
  <c r="L677" i="1" s="1"/>
  <c r="M676" i="1"/>
  <c r="J676" i="1"/>
  <c r="K676" i="1" s="1"/>
  <c r="L676" i="1" s="1"/>
  <c r="M675" i="1"/>
  <c r="J675" i="1"/>
  <c r="K675" i="1" s="1"/>
  <c r="L675" i="1" s="1"/>
  <c r="M674" i="1"/>
  <c r="J674" i="1"/>
  <c r="K674" i="1" s="1"/>
  <c r="L674" i="1" s="1"/>
  <c r="M673" i="1"/>
  <c r="J673" i="1"/>
  <c r="K673" i="1" s="1"/>
  <c r="L673" i="1" s="1"/>
  <c r="M672" i="1"/>
  <c r="K672" i="1"/>
  <c r="L672" i="1" s="1"/>
  <c r="J672" i="1"/>
  <c r="M671" i="1"/>
  <c r="J671" i="1"/>
  <c r="K671" i="1" s="1"/>
  <c r="L671" i="1" s="1"/>
  <c r="M670" i="1"/>
  <c r="J670" i="1"/>
  <c r="K670" i="1" s="1"/>
  <c r="L670" i="1" s="1"/>
  <c r="M669" i="1"/>
  <c r="J669" i="1"/>
  <c r="K669" i="1" s="1"/>
  <c r="L669" i="1" s="1"/>
  <c r="M668" i="1"/>
  <c r="J668" i="1"/>
  <c r="K668" i="1" s="1"/>
  <c r="L668" i="1" s="1"/>
  <c r="M667" i="1"/>
  <c r="J667" i="1"/>
  <c r="K667" i="1" s="1"/>
  <c r="L667" i="1" s="1"/>
  <c r="M666" i="1"/>
  <c r="K666" i="1"/>
  <c r="L666" i="1" s="1"/>
  <c r="J666" i="1"/>
  <c r="M665" i="1"/>
  <c r="J665" i="1"/>
  <c r="K665" i="1" s="1"/>
  <c r="L665" i="1" s="1"/>
  <c r="M664" i="1"/>
  <c r="J664" i="1"/>
  <c r="K664" i="1" s="1"/>
  <c r="L664" i="1" s="1"/>
  <c r="M663" i="1"/>
  <c r="K663" i="1"/>
  <c r="L663" i="1" s="1"/>
  <c r="J663" i="1"/>
  <c r="M662" i="1"/>
  <c r="J662" i="1"/>
  <c r="K662" i="1" s="1"/>
  <c r="L662" i="1" s="1"/>
  <c r="M661" i="1"/>
  <c r="J661" i="1"/>
  <c r="K661" i="1" s="1"/>
  <c r="L661" i="1" s="1"/>
  <c r="M660" i="1"/>
  <c r="K660" i="1"/>
  <c r="L660" i="1" s="1"/>
  <c r="J660" i="1"/>
  <c r="M659" i="1"/>
  <c r="J659" i="1"/>
  <c r="K659" i="1" s="1"/>
  <c r="L659" i="1" s="1"/>
  <c r="M658" i="1"/>
  <c r="J658" i="1"/>
  <c r="K658" i="1" s="1"/>
  <c r="L658" i="1" s="1"/>
  <c r="M657" i="1"/>
  <c r="J657" i="1"/>
  <c r="K657" i="1" s="1"/>
  <c r="L657" i="1" s="1"/>
  <c r="M656" i="1"/>
  <c r="J656" i="1"/>
  <c r="K656" i="1" s="1"/>
  <c r="L656" i="1" s="1"/>
  <c r="M655" i="1"/>
  <c r="J655" i="1"/>
  <c r="K655" i="1" s="1"/>
  <c r="L655" i="1" s="1"/>
  <c r="M654" i="1"/>
  <c r="J654" i="1"/>
  <c r="K654" i="1" s="1"/>
  <c r="L654" i="1" s="1"/>
  <c r="M653" i="1"/>
  <c r="J653" i="1"/>
  <c r="K653" i="1" s="1"/>
  <c r="L653" i="1" s="1"/>
  <c r="M652" i="1"/>
  <c r="J652" i="1"/>
  <c r="K652" i="1" s="1"/>
  <c r="L652" i="1" s="1"/>
  <c r="M651" i="1"/>
  <c r="J651" i="1"/>
  <c r="K651" i="1" s="1"/>
  <c r="L651" i="1" s="1"/>
  <c r="M650" i="1"/>
  <c r="J650" i="1"/>
  <c r="K650" i="1" s="1"/>
  <c r="L650" i="1" s="1"/>
  <c r="M649" i="1"/>
  <c r="J649" i="1"/>
  <c r="K649" i="1" s="1"/>
  <c r="L649" i="1" s="1"/>
  <c r="M648" i="1"/>
  <c r="J648" i="1"/>
  <c r="K648" i="1" s="1"/>
  <c r="L648" i="1" s="1"/>
  <c r="M647" i="1"/>
  <c r="J647" i="1"/>
  <c r="K647" i="1" s="1"/>
  <c r="L647" i="1" s="1"/>
  <c r="M646" i="1"/>
  <c r="J646" i="1"/>
  <c r="K646" i="1" s="1"/>
  <c r="L646" i="1" s="1"/>
  <c r="M645" i="1"/>
  <c r="J645" i="1"/>
  <c r="K645" i="1" s="1"/>
  <c r="L645" i="1" s="1"/>
  <c r="M644" i="1"/>
  <c r="J644" i="1"/>
  <c r="K644" i="1" s="1"/>
  <c r="L644" i="1" s="1"/>
  <c r="M643" i="1"/>
  <c r="J643" i="1"/>
  <c r="K643" i="1" s="1"/>
  <c r="L643" i="1" s="1"/>
  <c r="M642" i="1"/>
  <c r="K642" i="1"/>
  <c r="L642" i="1" s="1"/>
  <c r="J642" i="1"/>
  <c r="M641" i="1"/>
  <c r="J641" i="1"/>
  <c r="K641" i="1" s="1"/>
  <c r="L641" i="1" s="1"/>
  <c r="M640" i="1"/>
  <c r="J640" i="1"/>
  <c r="K640" i="1" s="1"/>
  <c r="L640" i="1" s="1"/>
  <c r="M639" i="1"/>
  <c r="J639" i="1"/>
  <c r="K639" i="1" s="1"/>
  <c r="L639" i="1" s="1"/>
  <c r="M638" i="1"/>
  <c r="J638" i="1"/>
  <c r="K638" i="1" s="1"/>
  <c r="L638" i="1" s="1"/>
  <c r="M637" i="1"/>
  <c r="J637" i="1"/>
  <c r="K637" i="1" s="1"/>
  <c r="L637" i="1" s="1"/>
  <c r="M636" i="1"/>
  <c r="K636" i="1"/>
  <c r="L636" i="1" s="1"/>
  <c r="J636" i="1"/>
  <c r="M635" i="1"/>
  <c r="J635" i="1"/>
  <c r="K635" i="1" s="1"/>
  <c r="L635" i="1" s="1"/>
  <c r="M634" i="1"/>
  <c r="J634" i="1"/>
  <c r="K634" i="1" s="1"/>
  <c r="L634" i="1" s="1"/>
  <c r="M633" i="1"/>
  <c r="J633" i="1"/>
  <c r="K633" i="1" s="1"/>
  <c r="L633" i="1" s="1"/>
  <c r="M632" i="1"/>
  <c r="J632" i="1"/>
  <c r="K632" i="1" s="1"/>
  <c r="L632" i="1" s="1"/>
  <c r="M631" i="1"/>
  <c r="J631" i="1"/>
  <c r="K631" i="1" s="1"/>
  <c r="L631" i="1" s="1"/>
  <c r="M630" i="1"/>
  <c r="K630" i="1"/>
  <c r="L630" i="1" s="1"/>
  <c r="J630" i="1"/>
  <c r="M629" i="1"/>
  <c r="J629" i="1"/>
  <c r="K629" i="1" s="1"/>
  <c r="L629" i="1" s="1"/>
  <c r="M628" i="1"/>
  <c r="J628" i="1"/>
  <c r="K628" i="1" s="1"/>
  <c r="L628" i="1" s="1"/>
  <c r="M627" i="1"/>
  <c r="K627" i="1"/>
  <c r="L627" i="1" s="1"/>
  <c r="J627" i="1"/>
  <c r="M626" i="1"/>
  <c r="J626" i="1"/>
  <c r="K626" i="1" s="1"/>
  <c r="L626" i="1" s="1"/>
  <c r="M625" i="1"/>
  <c r="J625" i="1"/>
  <c r="K625" i="1" s="1"/>
  <c r="L625" i="1" s="1"/>
  <c r="M624" i="1"/>
  <c r="K624" i="1"/>
  <c r="L624" i="1" s="1"/>
  <c r="J624" i="1"/>
  <c r="M623" i="1"/>
  <c r="J623" i="1"/>
  <c r="K623" i="1" s="1"/>
  <c r="L623" i="1" s="1"/>
  <c r="M622" i="1"/>
  <c r="J622" i="1"/>
  <c r="K622" i="1" s="1"/>
  <c r="L622" i="1" s="1"/>
  <c r="M621" i="1"/>
  <c r="J621" i="1"/>
  <c r="K621" i="1" s="1"/>
  <c r="L621" i="1" s="1"/>
  <c r="M620" i="1"/>
  <c r="J620" i="1"/>
  <c r="K620" i="1" s="1"/>
  <c r="L620" i="1" s="1"/>
  <c r="M619" i="1"/>
  <c r="J619" i="1"/>
  <c r="K619" i="1" s="1"/>
  <c r="L619" i="1" s="1"/>
  <c r="M618" i="1"/>
  <c r="J618" i="1"/>
  <c r="K618" i="1" s="1"/>
  <c r="L618" i="1" s="1"/>
  <c r="M617" i="1"/>
  <c r="J617" i="1"/>
  <c r="K617" i="1" s="1"/>
  <c r="L617" i="1" s="1"/>
  <c r="M616" i="1"/>
  <c r="J616" i="1"/>
  <c r="K616" i="1" s="1"/>
  <c r="L616" i="1" s="1"/>
  <c r="M615" i="1"/>
  <c r="J615" i="1"/>
  <c r="K615" i="1" s="1"/>
  <c r="L615" i="1" s="1"/>
  <c r="M614" i="1"/>
  <c r="J614" i="1"/>
  <c r="K614" i="1" s="1"/>
  <c r="L614" i="1" s="1"/>
  <c r="M613" i="1"/>
  <c r="J613" i="1"/>
  <c r="K613" i="1" s="1"/>
  <c r="L613" i="1" s="1"/>
  <c r="M612" i="1"/>
  <c r="J612" i="1"/>
  <c r="K612" i="1" s="1"/>
  <c r="L612" i="1" s="1"/>
  <c r="M611" i="1"/>
  <c r="J611" i="1"/>
  <c r="K611" i="1" s="1"/>
  <c r="L611" i="1" s="1"/>
  <c r="M610" i="1"/>
  <c r="J610" i="1"/>
  <c r="K610" i="1" s="1"/>
  <c r="L610" i="1" s="1"/>
  <c r="M609" i="1"/>
  <c r="J609" i="1"/>
  <c r="K609" i="1" s="1"/>
  <c r="L609" i="1" s="1"/>
  <c r="M608" i="1"/>
  <c r="J608" i="1"/>
  <c r="K608" i="1" s="1"/>
  <c r="L608" i="1" s="1"/>
  <c r="M607" i="1"/>
  <c r="J607" i="1"/>
  <c r="K607" i="1" s="1"/>
  <c r="L607" i="1" s="1"/>
  <c r="M606" i="1"/>
  <c r="K606" i="1"/>
  <c r="L606" i="1" s="1"/>
  <c r="J606" i="1"/>
  <c r="M605" i="1"/>
  <c r="J605" i="1"/>
  <c r="K605" i="1" s="1"/>
  <c r="L605" i="1" s="1"/>
  <c r="M604" i="1"/>
  <c r="J604" i="1"/>
  <c r="K604" i="1" s="1"/>
  <c r="L604" i="1" s="1"/>
  <c r="M603" i="1"/>
  <c r="J603" i="1"/>
  <c r="K603" i="1" s="1"/>
  <c r="L603" i="1" s="1"/>
  <c r="M602" i="1"/>
  <c r="J602" i="1"/>
  <c r="K602" i="1" s="1"/>
  <c r="L602" i="1" s="1"/>
  <c r="M601" i="1"/>
  <c r="J601" i="1"/>
  <c r="K601" i="1" s="1"/>
  <c r="L601" i="1" s="1"/>
  <c r="M600" i="1"/>
  <c r="K600" i="1"/>
  <c r="L600" i="1" s="1"/>
  <c r="J600" i="1"/>
  <c r="M599" i="1"/>
  <c r="J599" i="1"/>
  <c r="K599" i="1" s="1"/>
  <c r="L599" i="1" s="1"/>
  <c r="M598" i="1"/>
  <c r="J598" i="1"/>
  <c r="K598" i="1" s="1"/>
  <c r="L598" i="1" s="1"/>
  <c r="M597" i="1"/>
  <c r="J597" i="1"/>
  <c r="K597" i="1" s="1"/>
  <c r="L597" i="1" s="1"/>
  <c r="M596" i="1"/>
  <c r="J596" i="1"/>
  <c r="K596" i="1" s="1"/>
  <c r="L596" i="1" s="1"/>
  <c r="M595" i="1"/>
  <c r="J595" i="1"/>
  <c r="K595" i="1" s="1"/>
  <c r="L595" i="1" s="1"/>
  <c r="M594" i="1"/>
  <c r="K594" i="1"/>
  <c r="L594" i="1" s="1"/>
  <c r="J594" i="1"/>
  <c r="M593" i="1"/>
  <c r="J593" i="1"/>
  <c r="K593" i="1" s="1"/>
  <c r="L593" i="1" s="1"/>
  <c r="M592" i="1"/>
  <c r="K592" i="1"/>
  <c r="L592" i="1" s="1"/>
  <c r="J592" i="1"/>
  <c r="M591" i="1"/>
  <c r="K591" i="1"/>
  <c r="L591" i="1" s="1"/>
  <c r="J591" i="1"/>
  <c r="M590" i="1"/>
  <c r="J590" i="1"/>
  <c r="K590" i="1" s="1"/>
  <c r="L590" i="1" s="1"/>
  <c r="M589" i="1"/>
  <c r="K589" i="1"/>
  <c r="L589" i="1" s="1"/>
  <c r="J589" i="1"/>
  <c r="M588" i="1"/>
  <c r="J588" i="1"/>
  <c r="K588" i="1" s="1"/>
  <c r="L588" i="1" s="1"/>
  <c r="M587" i="1"/>
  <c r="K587" i="1"/>
  <c r="L587" i="1" s="1"/>
  <c r="J587" i="1"/>
  <c r="M586" i="1"/>
  <c r="K586" i="1"/>
  <c r="L586" i="1" s="1"/>
  <c r="J586" i="1"/>
  <c r="M585" i="1"/>
  <c r="K585" i="1"/>
  <c r="L585" i="1" s="1"/>
  <c r="J585" i="1"/>
  <c r="M584" i="1"/>
  <c r="J584" i="1"/>
  <c r="K584" i="1" s="1"/>
  <c r="L584" i="1" s="1"/>
  <c r="M583" i="1"/>
  <c r="K583" i="1"/>
  <c r="L583" i="1" s="1"/>
  <c r="J583" i="1"/>
  <c r="M582" i="1"/>
  <c r="K582" i="1"/>
  <c r="L582" i="1" s="1"/>
  <c r="J582" i="1"/>
  <c r="M581" i="1"/>
  <c r="K581" i="1"/>
  <c r="L581" i="1" s="1"/>
  <c r="J581" i="1"/>
  <c r="M580" i="1"/>
  <c r="J580" i="1"/>
  <c r="K580" i="1" s="1"/>
  <c r="L580" i="1" s="1"/>
  <c r="M579" i="1"/>
  <c r="K579" i="1"/>
  <c r="L579" i="1" s="1"/>
  <c r="J579" i="1"/>
  <c r="M578" i="1"/>
  <c r="K578" i="1"/>
  <c r="L578" i="1" s="1"/>
  <c r="J578" i="1"/>
  <c r="M577" i="1"/>
  <c r="K577" i="1"/>
  <c r="L577" i="1" s="1"/>
  <c r="J577" i="1"/>
  <c r="M576" i="1"/>
  <c r="J576" i="1"/>
  <c r="K576" i="1" s="1"/>
  <c r="L576" i="1" s="1"/>
  <c r="M575" i="1"/>
  <c r="K575" i="1"/>
  <c r="L575" i="1" s="1"/>
  <c r="J575" i="1"/>
  <c r="M574" i="1"/>
  <c r="K574" i="1"/>
  <c r="L574" i="1" s="1"/>
  <c r="J574" i="1"/>
  <c r="M573" i="1"/>
  <c r="K573" i="1"/>
  <c r="L573" i="1" s="1"/>
  <c r="J573" i="1"/>
  <c r="M572" i="1"/>
  <c r="J572" i="1"/>
  <c r="K572" i="1" s="1"/>
  <c r="L572" i="1" s="1"/>
  <c r="M571" i="1"/>
  <c r="K571" i="1"/>
  <c r="L571" i="1" s="1"/>
  <c r="J571" i="1"/>
  <c r="M570" i="1"/>
  <c r="K570" i="1"/>
  <c r="L570" i="1" s="1"/>
  <c r="J570" i="1"/>
  <c r="M569" i="1"/>
  <c r="J569" i="1"/>
  <c r="K569" i="1" s="1"/>
  <c r="L569" i="1" s="1"/>
  <c r="M568" i="1"/>
  <c r="J568" i="1"/>
  <c r="K568" i="1" s="1"/>
  <c r="L568" i="1" s="1"/>
  <c r="M567" i="1"/>
  <c r="K567" i="1"/>
  <c r="L567" i="1" s="1"/>
  <c r="J567" i="1"/>
  <c r="M566" i="1"/>
  <c r="K566" i="1"/>
  <c r="L566" i="1" s="1"/>
  <c r="J566" i="1"/>
  <c r="M565" i="1"/>
  <c r="K565" i="1"/>
  <c r="L565" i="1" s="1"/>
  <c r="J565" i="1"/>
  <c r="M564" i="1"/>
  <c r="J564" i="1"/>
  <c r="K564" i="1" s="1"/>
  <c r="L564" i="1" s="1"/>
  <c r="M563" i="1"/>
  <c r="K563" i="1"/>
  <c r="L563" i="1" s="1"/>
  <c r="J563" i="1"/>
  <c r="M562" i="1"/>
  <c r="K562" i="1"/>
  <c r="L562" i="1" s="1"/>
  <c r="J562" i="1"/>
  <c r="M561" i="1"/>
  <c r="J561" i="1"/>
  <c r="K561" i="1" s="1"/>
  <c r="L561" i="1" s="1"/>
  <c r="M560" i="1"/>
  <c r="L560" i="1"/>
  <c r="K560" i="1"/>
  <c r="J560" i="1"/>
  <c r="M559" i="1"/>
  <c r="J559" i="1"/>
  <c r="K559" i="1" s="1"/>
  <c r="L559" i="1" s="1"/>
  <c r="M558" i="1"/>
  <c r="J558" i="1"/>
  <c r="K558" i="1" s="1"/>
  <c r="L558" i="1" s="1"/>
  <c r="M557" i="1"/>
  <c r="J557" i="1"/>
  <c r="K557" i="1" s="1"/>
  <c r="L557" i="1" s="1"/>
  <c r="M556" i="1"/>
  <c r="J556" i="1"/>
  <c r="K556" i="1" s="1"/>
  <c r="L556" i="1" s="1"/>
  <c r="M555" i="1"/>
  <c r="K555" i="1"/>
  <c r="L555" i="1" s="1"/>
  <c r="J555" i="1"/>
  <c r="M554" i="1"/>
  <c r="L554" i="1"/>
  <c r="K554" i="1"/>
  <c r="J554" i="1"/>
  <c r="M553" i="1"/>
  <c r="K553" i="1"/>
  <c r="L553" i="1" s="1"/>
  <c r="J553" i="1"/>
  <c r="M552" i="1"/>
  <c r="K552" i="1"/>
  <c r="L552" i="1" s="1"/>
  <c r="J552" i="1"/>
  <c r="M551" i="1"/>
  <c r="J551" i="1"/>
  <c r="K551" i="1" s="1"/>
  <c r="L551" i="1" s="1"/>
  <c r="M550" i="1"/>
  <c r="J550" i="1"/>
  <c r="K550" i="1" s="1"/>
  <c r="L550" i="1" s="1"/>
  <c r="M549" i="1"/>
  <c r="J549" i="1"/>
  <c r="K549" i="1" s="1"/>
  <c r="L549" i="1" s="1"/>
  <c r="M548" i="1"/>
  <c r="L548" i="1"/>
  <c r="K548" i="1"/>
  <c r="J548" i="1"/>
  <c r="M547" i="1"/>
  <c r="K547" i="1"/>
  <c r="L547" i="1" s="1"/>
  <c r="J547" i="1"/>
  <c r="M546" i="1"/>
  <c r="L546" i="1"/>
  <c r="K546" i="1"/>
  <c r="J546" i="1"/>
  <c r="M545" i="1"/>
  <c r="K545" i="1"/>
  <c r="L545" i="1" s="1"/>
  <c r="J545" i="1"/>
  <c r="M544" i="1"/>
  <c r="K544" i="1"/>
  <c r="L544" i="1" s="1"/>
  <c r="J544" i="1"/>
  <c r="M543" i="1"/>
  <c r="K543" i="1"/>
  <c r="L543" i="1" s="1"/>
  <c r="J543" i="1"/>
  <c r="M542" i="1"/>
  <c r="J542" i="1"/>
  <c r="K542" i="1" s="1"/>
  <c r="L542" i="1" s="1"/>
  <c r="M541" i="1"/>
  <c r="J541" i="1"/>
  <c r="K541" i="1" s="1"/>
  <c r="L541" i="1" s="1"/>
  <c r="M540" i="1"/>
  <c r="J540" i="1"/>
  <c r="K540" i="1" s="1"/>
  <c r="L540" i="1" s="1"/>
  <c r="M539" i="1"/>
  <c r="K539" i="1"/>
  <c r="L539" i="1" s="1"/>
  <c r="J539" i="1"/>
  <c r="M538" i="1"/>
  <c r="K538" i="1"/>
  <c r="L538" i="1" s="1"/>
  <c r="J538" i="1"/>
  <c r="M537" i="1"/>
  <c r="J537" i="1"/>
  <c r="K537" i="1" s="1"/>
  <c r="L537" i="1" s="1"/>
  <c r="M536" i="1"/>
  <c r="J536" i="1"/>
  <c r="K536" i="1" s="1"/>
  <c r="L536" i="1" s="1"/>
  <c r="M535" i="1"/>
  <c r="K535" i="1"/>
  <c r="L535" i="1" s="1"/>
  <c r="J535" i="1"/>
  <c r="M534" i="1"/>
  <c r="L534" i="1"/>
  <c r="K534" i="1"/>
  <c r="J534" i="1"/>
  <c r="M533" i="1"/>
  <c r="L533" i="1"/>
  <c r="K533" i="1"/>
  <c r="J533" i="1"/>
  <c r="M532" i="1"/>
  <c r="K532" i="1"/>
  <c r="L532" i="1" s="1"/>
  <c r="J532" i="1"/>
  <c r="M531" i="1"/>
  <c r="L531" i="1"/>
  <c r="K531" i="1"/>
  <c r="J531" i="1"/>
  <c r="M530" i="1"/>
  <c r="L530" i="1"/>
  <c r="K530" i="1"/>
  <c r="J530" i="1"/>
  <c r="M529" i="1"/>
  <c r="K529" i="1"/>
  <c r="L529" i="1" s="1"/>
  <c r="J529" i="1"/>
  <c r="M528" i="1"/>
  <c r="L528" i="1"/>
  <c r="K528" i="1"/>
  <c r="J528" i="1"/>
  <c r="M527" i="1"/>
  <c r="L527" i="1"/>
  <c r="K527" i="1"/>
  <c r="J527" i="1"/>
  <c r="M526" i="1"/>
  <c r="K526" i="1"/>
  <c r="L526" i="1" s="1"/>
  <c r="J526" i="1"/>
  <c r="M525" i="1"/>
  <c r="L525" i="1"/>
  <c r="K525" i="1"/>
  <c r="J525" i="1"/>
  <c r="M524" i="1"/>
  <c r="L524" i="1"/>
  <c r="K524" i="1"/>
  <c r="J524" i="1"/>
  <c r="M523" i="1"/>
  <c r="K523" i="1"/>
  <c r="L523" i="1" s="1"/>
  <c r="J523" i="1"/>
  <c r="M522" i="1"/>
  <c r="L522" i="1"/>
  <c r="K522" i="1"/>
  <c r="J522" i="1"/>
  <c r="M521" i="1"/>
  <c r="L521" i="1"/>
  <c r="K521" i="1"/>
  <c r="J521" i="1"/>
  <c r="M520" i="1"/>
  <c r="K520" i="1"/>
  <c r="L520" i="1" s="1"/>
  <c r="J520" i="1"/>
  <c r="M519" i="1"/>
  <c r="L519" i="1"/>
  <c r="K519" i="1"/>
  <c r="J519" i="1"/>
  <c r="M518" i="1"/>
  <c r="L518" i="1"/>
  <c r="K518" i="1"/>
  <c r="J518" i="1"/>
  <c r="M517" i="1"/>
  <c r="K517" i="1"/>
  <c r="L517" i="1" s="1"/>
  <c r="J517" i="1"/>
  <c r="M516" i="1"/>
  <c r="L516" i="1"/>
  <c r="K516" i="1"/>
  <c r="J516" i="1"/>
  <c r="M515" i="1"/>
  <c r="L515" i="1"/>
  <c r="K515" i="1"/>
  <c r="J515" i="1"/>
  <c r="M514" i="1"/>
  <c r="K514" i="1"/>
  <c r="L514" i="1" s="1"/>
  <c r="J514" i="1"/>
  <c r="M513" i="1"/>
  <c r="L513" i="1"/>
  <c r="K513" i="1"/>
  <c r="J513" i="1"/>
  <c r="M512" i="1"/>
  <c r="L512" i="1"/>
  <c r="K512" i="1"/>
  <c r="J512" i="1"/>
  <c r="M511" i="1"/>
  <c r="K511" i="1"/>
  <c r="L511" i="1" s="1"/>
  <c r="J511" i="1"/>
  <c r="M510" i="1"/>
  <c r="L510" i="1"/>
  <c r="K510" i="1"/>
  <c r="J510" i="1"/>
  <c r="M509" i="1"/>
  <c r="L509" i="1"/>
  <c r="K509" i="1"/>
  <c r="J509" i="1"/>
  <c r="M508" i="1"/>
  <c r="K508" i="1"/>
  <c r="L508" i="1" s="1"/>
  <c r="J508" i="1"/>
  <c r="M507" i="1"/>
  <c r="L507" i="1"/>
  <c r="K507" i="1"/>
  <c r="J507" i="1"/>
  <c r="M506" i="1"/>
  <c r="L506" i="1"/>
  <c r="K506" i="1"/>
  <c r="J506" i="1"/>
  <c r="M505" i="1"/>
  <c r="K505" i="1"/>
  <c r="L505" i="1" s="1"/>
  <c r="J505" i="1"/>
  <c r="M504" i="1"/>
  <c r="L504" i="1"/>
  <c r="K504" i="1"/>
  <c r="J504" i="1"/>
  <c r="M503" i="1"/>
  <c r="L503" i="1"/>
  <c r="K503" i="1"/>
  <c r="J503" i="1"/>
  <c r="M502" i="1"/>
  <c r="K502" i="1"/>
  <c r="L502" i="1" s="1"/>
  <c r="J502" i="1"/>
  <c r="M501" i="1"/>
  <c r="L501" i="1"/>
  <c r="K501" i="1"/>
  <c r="J501" i="1"/>
  <c r="M500" i="1"/>
  <c r="L500" i="1"/>
  <c r="K500" i="1"/>
  <c r="J500" i="1"/>
  <c r="M499" i="1"/>
  <c r="K499" i="1"/>
  <c r="L499" i="1" s="1"/>
  <c r="J499" i="1"/>
  <c r="M498" i="1"/>
  <c r="L498" i="1"/>
  <c r="K498" i="1"/>
  <c r="J498" i="1"/>
  <c r="M497" i="1"/>
  <c r="L497" i="1"/>
  <c r="K497" i="1"/>
  <c r="J497" i="1"/>
  <c r="M496" i="1"/>
  <c r="K496" i="1"/>
  <c r="L496" i="1" s="1"/>
  <c r="J496" i="1"/>
  <c r="M495" i="1"/>
  <c r="L495" i="1"/>
  <c r="K495" i="1"/>
  <c r="J495" i="1"/>
  <c r="M494" i="1"/>
  <c r="L494" i="1"/>
  <c r="K494" i="1"/>
  <c r="J494" i="1"/>
  <c r="M493" i="1"/>
  <c r="K493" i="1"/>
  <c r="L493" i="1" s="1"/>
  <c r="J493" i="1"/>
  <c r="M492" i="1"/>
  <c r="L492" i="1"/>
  <c r="K492" i="1"/>
  <c r="J492" i="1"/>
  <c r="M491" i="1"/>
  <c r="L491" i="1"/>
  <c r="K491" i="1"/>
  <c r="J491" i="1"/>
  <c r="M490" i="1"/>
  <c r="K490" i="1"/>
  <c r="L490" i="1" s="1"/>
  <c r="J490" i="1"/>
  <c r="M489" i="1"/>
  <c r="L489" i="1"/>
  <c r="K489" i="1"/>
  <c r="J489" i="1"/>
  <c r="M488" i="1"/>
  <c r="L488" i="1"/>
  <c r="K488" i="1"/>
  <c r="J488" i="1"/>
  <c r="M487" i="1"/>
  <c r="K487" i="1"/>
  <c r="L487" i="1" s="1"/>
  <c r="J487" i="1"/>
  <c r="M486" i="1"/>
  <c r="L486" i="1"/>
  <c r="K486" i="1"/>
  <c r="J486" i="1"/>
  <c r="M485" i="1"/>
  <c r="L485" i="1"/>
  <c r="K485" i="1"/>
  <c r="J485" i="1"/>
  <c r="M484" i="1"/>
  <c r="K484" i="1"/>
  <c r="L484" i="1" s="1"/>
  <c r="J484" i="1"/>
  <c r="M483" i="1"/>
  <c r="L483" i="1"/>
  <c r="K483" i="1"/>
  <c r="J483" i="1"/>
  <c r="M482" i="1"/>
  <c r="L482" i="1"/>
  <c r="K482" i="1"/>
  <c r="J482" i="1"/>
  <c r="M481" i="1"/>
  <c r="K481" i="1"/>
  <c r="L481" i="1" s="1"/>
  <c r="J481" i="1"/>
  <c r="M480" i="1"/>
  <c r="L480" i="1"/>
  <c r="K480" i="1"/>
  <c r="J480" i="1"/>
  <c r="M479" i="1"/>
  <c r="L479" i="1"/>
  <c r="K479" i="1"/>
  <c r="J479" i="1"/>
  <c r="M478" i="1"/>
  <c r="K478" i="1"/>
  <c r="L478" i="1" s="1"/>
  <c r="J478" i="1"/>
  <c r="M477" i="1"/>
  <c r="L477" i="1"/>
  <c r="K477" i="1"/>
  <c r="J477" i="1"/>
  <c r="M476" i="1"/>
  <c r="L476" i="1"/>
  <c r="K476" i="1"/>
  <c r="J476" i="1"/>
  <c r="M475" i="1"/>
  <c r="K475" i="1"/>
  <c r="L475" i="1" s="1"/>
  <c r="J475" i="1"/>
  <c r="M474" i="1"/>
  <c r="L474" i="1"/>
  <c r="K474" i="1"/>
  <c r="J474" i="1"/>
  <c r="M473" i="1"/>
  <c r="L473" i="1"/>
  <c r="K473" i="1"/>
  <c r="J473" i="1"/>
  <c r="M472" i="1"/>
  <c r="K472" i="1"/>
  <c r="L472" i="1" s="1"/>
  <c r="J472" i="1"/>
  <c r="M471" i="1"/>
  <c r="L471" i="1"/>
  <c r="K471" i="1"/>
  <c r="J471" i="1"/>
  <c r="M470" i="1"/>
  <c r="L470" i="1"/>
  <c r="K470" i="1"/>
  <c r="J470" i="1"/>
  <c r="M469" i="1"/>
  <c r="K469" i="1"/>
  <c r="L469" i="1" s="1"/>
  <c r="J469" i="1"/>
  <c r="M468" i="1"/>
  <c r="L468" i="1"/>
  <c r="K468" i="1"/>
  <c r="J468" i="1"/>
  <c r="M467" i="1"/>
  <c r="L467" i="1"/>
  <c r="K467" i="1"/>
  <c r="J467" i="1"/>
  <c r="M466" i="1"/>
  <c r="K466" i="1"/>
  <c r="L466" i="1" s="1"/>
  <c r="J466" i="1"/>
  <c r="M465" i="1"/>
  <c r="L465" i="1"/>
  <c r="K465" i="1"/>
  <c r="J465" i="1"/>
  <c r="M464" i="1"/>
  <c r="K464" i="1"/>
  <c r="L464" i="1" s="1"/>
  <c r="J464" i="1"/>
  <c r="M463" i="1"/>
  <c r="K463" i="1"/>
  <c r="L463" i="1" s="1"/>
  <c r="J463" i="1"/>
  <c r="M462" i="1"/>
  <c r="L462" i="1"/>
  <c r="K462" i="1"/>
  <c r="J462" i="1"/>
  <c r="M461" i="1"/>
  <c r="L461" i="1"/>
  <c r="K461" i="1"/>
  <c r="J461" i="1"/>
  <c r="M460" i="1"/>
  <c r="K460" i="1"/>
  <c r="L460" i="1" s="1"/>
  <c r="J460" i="1"/>
  <c r="M459" i="1"/>
  <c r="L459" i="1"/>
  <c r="K459" i="1"/>
  <c r="J459" i="1"/>
  <c r="M458" i="1"/>
  <c r="K458" i="1"/>
  <c r="L458" i="1" s="1"/>
  <c r="J458" i="1"/>
  <c r="M457" i="1"/>
  <c r="K457" i="1"/>
  <c r="L457" i="1" s="1"/>
  <c r="J457" i="1"/>
  <c r="M456" i="1"/>
  <c r="L456" i="1"/>
  <c r="K456" i="1"/>
  <c r="J456" i="1"/>
  <c r="M455" i="1"/>
  <c r="K455" i="1"/>
  <c r="L455" i="1" s="1"/>
  <c r="J455" i="1"/>
  <c r="M454" i="1"/>
  <c r="K454" i="1"/>
  <c r="L454" i="1" s="1"/>
  <c r="J454" i="1"/>
  <c r="M453" i="1"/>
  <c r="L453" i="1"/>
  <c r="K453" i="1"/>
  <c r="J453" i="1"/>
  <c r="M452" i="1"/>
  <c r="L452" i="1"/>
  <c r="K452" i="1"/>
  <c r="J452" i="1"/>
  <c r="M451" i="1"/>
  <c r="K451" i="1"/>
  <c r="L451" i="1" s="1"/>
  <c r="J451" i="1"/>
  <c r="M450" i="1"/>
  <c r="L450" i="1"/>
  <c r="K450" i="1"/>
  <c r="J450" i="1"/>
  <c r="M449" i="1"/>
  <c r="K449" i="1"/>
  <c r="L449" i="1" s="1"/>
  <c r="J449" i="1"/>
  <c r="M448" i="1"/>
  <c r="K448" i="1"/>
  <c r="L448" i="1" s="1"/>
  <c r="J448" i="1"/>
  <c r="M447" i="1"/>
  <c r="L447" i="1"/>
  <c r="K447" i="1"/>
  <c r="J447" i="1"/>
  <c r="M446" i="1"/>
  <c r="K446" i="1"/>
  <c r="L446" i="1" s="1"/>
  <c r="J446" i="1"/>
  <c r="M445" i="1"/>
  <c r="K445" i="1"/>
  <c r="L445" i="1" s="1"/>
  <c r="J445" i="1"/>
  <c r="M444" i="1"/>
  <c r="L444" i="1"/>
  <c r="K444" i="1"/>
  <c r="J444" i="1"/>
  <c r="M443" i="1"/>
  <c r="K443" i="1"/>
  <c r="L443" i="1" s="1"/>
  <c r="J443" i="1"/>
  <c r="M442" i="1"/>
  <c r="K442" i="1"/>
  <c r="L442" i="1" s="1"/>
  <c r="J442" i="1"/>
  <c r="M441" i="1"/>
  <c r="L441" i="1"/>
  <c r="K441" i="1"/>
  <c r="J441" i="1"/>
  <c r="M440" i="1"/>
  <c r="K440" i="1"/>
  <c r="L440" i="1" s="1"/>
  <c r="J440" i="1"/>
  <c r="M439" i="1"/>
  <c r="K439" i="1"/>
  <c r="L439" i="1" s="1"/>
  <c r="J439" i="1"/>
  <c r="M438" i="1"/>
  <c r="L438" i="1"/>
  <c r="K438" i="1"/>
  <c r="J438" i="1"/>
  <c r="M437" i="1"/>
  <c r="L437" i="1"/>
  <c r="K437" i="1"/>
  <c r="J437" i="1"/>
  <c r="M436" i="1"/>
  <c r="K436" i="1"/>
  <c r="L436" i="1" s="1"/>
  <c r="J436" i="1"/>
  <c r="M435" i="1"/>
  <c r="L435" i="1"/>
  <c r="K435" i="1"/>
  <c r="J435" i="1"/>
  <c r="M434" i="1"/>
  <c r="L434" i="1"/>
  <c r="K434" i="1"/>
  <c r="J434" i="1"/>
  <c r="M433" i="1"/>
  <c r="K433" i="1"/>
  <c r="L433" i="1" s="1"/>
  <c r="J433" i="1"/>
  <c r="M432" i="1"/>
  <c r="L432" i="1"/>
  <c r="K432" i="1"/>
  <c r="J432" i="1"/>
  <c r="M431" i="1"/>
  <c r="L431" i="1"/>
  <c r="K431" i="1"/>
  <c r="J431" i="1"/>
  <c r="M430" i="1"/>
  <c r="K430" i="1"/>
  <c r="L430" i="1" s="1"/>
  <c r="J430" i="1"/>
  <c r="M429" i="1"/>
  <c r="L429" i="1"/>
  <c r="K429" i="1"/>
  <c r="J429" i="1"/>
  <c r="M428" i="1"/>
  <c r="K428" i="1"/>
  <c r="L428" i="1" s="1"/>
  <c r="J428" i="1"/>
  <c r="M427" i="1"/>
  <c r="K427" i="1"/>
  <c r="L427" i="1" s="1"/>
  <c r="J427" i="1"/>
  <c r="M426" i="1"/>
  <c r="L426" i="1"/>
  <c r="K426" i="1"/>
  <c r="J426" i="1"/>
  <c r="M425" i="1"/>
  <c r="L425" i="1"/>
  <c r="K425" i="1"/>
  <c r="J425" i="1"/>
  <c r="M424" i="1"/>
  <c r="K424" i="1"/>
  <c r="L424" i="1" s="1"/>
  <c r="J424" i="1"/>
  <c r="M423" i="1"/>
  <c r="L423" i="1"/>
  <c r="K423" i="1"/>
  <c r="J423" i="1"/>
  <c r="M422" i="1"/>
  <c r="K422" i="1"/>
  <c r="L422" i="1" s="1"/>
  <c r="J422" i="1"/>
  <c r="M421" i="1"/>
  <c r="K421" i="1"/>
  <c r="L421" i="1" s="1"/>
  <c r="J421" i="1"/>
  <c r="M420" i="1"/>
  <c r="L420" i="1"/>
  <c r="K420" i="1"/>
  <c r="J420" i="1"/>
  <c r="M419" i="1"/>
  <c r="K419" i="1"/>
  <c r="L419" i="1" s="1"/>
  <c r="J419" i="1"/>
  <c r="M418" i="1"/>
  <c r="K418" i="1"/>
  <c r="L418" i="1" s="1"/>
  <c r="J418" i="1"/>
  <c r="M417" i="1"/>
  <c r="L417" i="1"/>
  <c r="K417" i="1"/>
  <c r="J417" i="1"/>
  <c r="M416" i="1"/>
  <c r="L416" i="1"/>
  <c r="K416" i="1"/>
  <c r="J416" i="1"/>
  <c r="M415" i="1"/>
  <c r="K415" i="1"/>
  <c r="L415" i="1" s="1"/>
  <c r="J415" i="1"/>
  <c r="M414" i="1"/>
  <c r="L414" i="1"/>
  <c r="K414" i="1"/>
  <c r="J414" i="1"/>
  <c r="M413" i="1"/>
  <c r="K413" i="1"/>
  <c r="L413" i="1" s="1"/>
  <c r="J413" i="1"/>
  <c r="M412" i="1"/>
  <c r="K412" i="1"/>
  <c r="L412" i="1" s="1"/>
  <c r="J412" i="1"/>
  <c r="M411" i="1"/>
  <c r="L411" i="1"/>
  <c r="K411" i="1"/>
  <c r="J411" i="1"/>
  <c r="M410" i="1"/>
  <c r="K410" i="1"/>
  <c r="L410" i="1" s="1"/>
  <c r="J410" i="1"/>
  <c r="M409" i="1"/>
  <c r="K409" i="1"/>
  <c r="L409" i="1" s="1"/>
  <c r="J409" i="1"/>
  <c r="M408" i="1"/>
  <c r="L408" i="1"/>
  <c r="K408" i="1"/>
  <c r="J408" i="1"/>
  <c r="M407" i="1"/>
  <c r="K407" i="1"/>
  <c r="L407" i="1" s="1"/>
  <c r="J407" i="1"/>
  <c r="M406" i="1"/>
  <c r="K406" i="1"/>
  <c r="L406" i="1" s="1"/>
  <c r="J406" i="1"/>
  <c r="M405" i="1"/>
  <c r="L405" i="1"/>
  <c r="K405" i="1"/>
  <c r="J405" i="1"/>
  <c r="M404" i="1"/>
  <c r="K404" i="1"/>
  <c r="L404" i="1" s="1"/>
  <c r="J404" i="1"/>
  <c r="M403" i="1"/>
  <c r="K403" i="1"/>
  <c r="L403" i="1" s="1"/>
  <c r="J403" i="1"/>
  <c r="M402" i="1"/>
  <c r="L402" i="1"/>
  <c r="K402" i="1"/>
  <c r="J402" i="1"/>
  <c r="M401" i="1"/>
  <c r="L401" i="1"/>
  <c r="K401" i="1"/>
  <c r="J401" i="1"/>
  <c r="M400" i="1"/>
  <c r="K400" i="1"/>
  <c r="L400" i="1" s="1"/>
  <c r="J400" i="1"/>
  <c r="M399" i="1"/>
  <c r="L399" i="1"/>
  <c r="K399" i="1"/>
  <c r="J399" i="1"/>
  <c r="M398" i="1"/>
  <c r="L398" i="1"/>
  <c r="K398" i="1"/>
  <c r="J398" i="1"/>
  <c r="M397" i="1"/>
  <c r="K397" i="1"/>
  <c r="L397" i="1" s="1"/>
  <c r="J397" i="1"/>
  <c r="M396" i="1"/>
  <c r="L396" i="1"/>
  <c r="K396" i="1"/>
  <c r="J396" i="1"/>
  <c r="M395" i="1"/>
  <c r="L395" i="1"/>
  <c r="K395" i="1"/>
  <c r="J395" i="1"/>
  <c r="M394" i="1"/>
  <c r="K394" i="1"/>
  <c r="L394" i="1" s="1"/>
  <c r="J394" i="1"/>
  <c r="M393" i="1"/>
  <c r="L393" i="1"/>
  <c r="K393" i="1"/>
  <c r="J393" i="1"/>
  <c r="M392" i="1"/>
  <c r="K392" i="1"/>
  <c r="L392" i="1" s="1"/>
  <c r="J392" i="1"/>
  <c r="M391" i="1"/>
  <c r="K391" i="1"/>
  <c r="L391" i="1" s="1"/>
  <c r="J391" i="1"/>
  <c r="M390" i="1"/>
  <c r="L390" i="1"/>
  <c r="K390" i="1"/>
  <c r="J390" i="1"/>
  <c r="M389" i="1"/>
  <c r="L389" i="1"/>
  <c r="K389" i="1"/>
  <c r="J389" i="1"/>
  <c r="M388" i="1"/>
  <c r="K388" i="1"/>
  <c r="L388" i="1" s="1"/>
  <c r="J388" i="1"/>
  <c r="M387" i="1"/>
  <c r="L387" i="1"/>
  <c r="K387" i="1"/>
  <c r="J387" i="1"/>
  <c r="M386" i="1"/>
  <c r="K386" i="1"/>
  <c r="L386" i="1" s="1"/>
  <c r="J386" i="1"/>
  <c r="M385" i="1"/>
  <c r="K385" i="1"/>
  <c r="L385" i="1" s="1"/>
  <c r="J385" i="1"/>
  <c r="M384" i="1"/>
  <c r="L384" i="1"/>
  <c r="K384" i="1"/>
  <c r="J384" i="1"/>
  <c r="M383" i="1"/>
  <c r="K383" i="1"/>
  <c r="L383" i="1" s="1"/>
  <c r="J383" i="1"/>
  <c r="M382" i="1"/>
  <c r="K382" i="1"/>
  <c r="L382" i="1" s="1"/>
  <c r="J382" i="1"/>
  <c r="M381" i="1"/>
  <c r="L381" i="1"/>
  <c r="K381" i="1"/>
  <c r="J381" i="1"/>
  <c r="M380" i="1"/>
  <c r="L380" i="1"/>
  <c r="K380" i="1"/>
  <c r="J380" i="1"/>
  <c r="M379" i="1"/>
  <c r="K379" i="1"/>
  <c r="L379" i="1" s="1"/>
  <c r="J379" i="1"/>
  <c r="M378" i="1"/>
  <c r="L378" i="1"/>
  <c r="K378" i="1"/>
  <c r="J378" i="1"/>
  <c r="M377" i="1"/>
  <c r="K377" i="1"/>
  <c r="L377" i="1" s="1"/>
  <c r="J377" i="1"/>
  <c r="M376" i="1"/>
  <c r="K376" i="1"/>
  <c r="L376" i="1" s="1"/>
  <c r="J376" i="1"/>
  <c r="M375" i="1"/>
  <c r="L375" i="1"/>
  <c r="K375" i="1"/>
  <c r="J375" i="1"/>
  <c r="M374" i="1"/>
  <c r="K374" i="1"/>
  <c r="L374" i="1" s="1"/>
  <c r="J374" i="1"/>
  <c r="M373" i="1"/>
  <c r="J373" i="1"/>
  <c r="K373" i="1" s="1"/>
  <c r="L373" i="1" s="1"/>
  <c r="M372" i="1"/>
  <c r="L372" i="1"/>
  <c r="K372" i="1"/>
  <c r="J372" i="1"/>
  <c r="M371" i="1"/>
  <c r="K371" i="1"/>
  <c r="L371" i="1" s="1"/>
  <c r="J371" i="1"/>
  <c r="M370" i="1"/>
  <c r="J370" i="1"/>
  <c r="K370" i="1" s="1"/>
  <c r="L370" i="1" s="1"/>
  <c r="M369" i="1"/>
  <c r="L369" i="1"/>
  <c r="K369" i="1"/>
  <c r="J369" i="1"/>
  <c r="M368" i="1"/>
  <c r="K368" i="1"/>
  <c r="L368" i="1" s="1"/>
  <c r="J368" i="1"/>
  <c r="M367" i="1"/>
  <c r="K367" i="1"/>
  <c r="L367" i="1" s="1"/>
  <c r="J367" i="1"/>
  <c r="M366" i="1"/>
  <c r="L366" i="1"/>
  <c r="K366" i="1"/>
  <c r="J366" i="1"/>
  <c r="M365" i="1"/>
  <c r="L365" i="1"/>
  <c r="K365" i="1"/>
  <c r="J365" i="1"/>
  <c r="M364" i="1"/>
  <c r="J364" i="1"/>
  <c r="K364" i="1" s="1"/>
  <c r="L364" i="1" s="1"/>
  <c r="M363" i="1"/>
  <c r="L363" i="1"/>
  <c r="K363" i="1"/>
  <c r="J363" i="1"/>
  <c r="M362" i="1"/>
  <c r="L362" i="1"/>
  <c r="K362" i="1"/>
  <c r="J362" i="1"/>
  <c r="M361" i="1"/>
  <c r="J361" i="1"/>
  <c r="K361" i="1" s="1"/>
  <c r="L361" i="1" s="1"/>
  <c r="M360" i="1"/>
  <c r="L360" i="1"/>
  <c r="K360" i="1"/>
  <c r="J360" i="1"/>
  <c r="M359" i="1"/>
  <c r="L359" i="1"/>
  <c r="K359" i="1"/>
  <c r="J359" i="1"/>
  <c r="M358" i="1"/>
  <c r="J358" i="1"/>
  <c r="K358" i="1" s="1"/>
  <c r="L358" i="1" s="1"/>
  <c r="M357" i="1"/>
  <c r="L357" i="1"/>
  <c r="K357" i="1"/>
  <c r="J357" i="1"/>
  <c r="M356" i="1"/>
  <c r="K356" i="1"/>
  <c r="L356" i="1" s="1"/>
  <c r="J356" i="1"/>
  <c r="M355" i="1"/>
  <c r="J355" i="1"/>
  <c r="K355" i="1" s="1"/>
  <c r="L355" i="1" s="1"/>
  <c r="M354" i="1"/>
  <c r="L354" i="1"/>
  <c r="K354" i="1"/>
  <c r="J354" i="1"/>
  <c r="M353" i="1"/>
  <c r="L353" i="1"/>
  <c r="K353" i="1"/>
  <c r="J353" i="1"/>
  <c r="M352" i="1"/>
  <c r="K352" i="1"/>
  <c r="L352" i="1" s="1"/>
  <c r="J352" i="1"/>
  <c r="M351" i="1"/>
  <c r="L351" i="1"/>
  <c r="K351" i="1"/>
  <c r="J351" i="1"/>
  <c r="M350" i="1"/>
  <c r="K350" i="1"/>
  <c r="L350" i="1" s="1"/>
  <c r="J350" i="1"/>
  <c r="M349" i="1"/>
  <c r="K349" i="1"/>
  <c r="L349" i="1" s="1"/>
  <c r="J349" i="1"/>
  <c r="M348" i="1"/>
  <c r="L348" i="1"/>
  <c r="K348" i="1"/>
  <c r="J348" i="1"/>
  <c r="M347" i="1"/>
  <c r="K347" i="1"/>
  <c r="L347" i="1" s="1"/>
  <c r="J347" i="1"/>
  <c r="M346" i="1"/>
  <c r="K346" i="1"/>
  <c r="L346" i="1" s="1"/>
  <c r="J346" i="1"/>
  <c r="M345" i="1"/>
  <c r="L345" i="1"/>
  <c r="K345" i="1"/>
  <c r="J345" i="1"/>
  <c r="M344" i="1"/>
  <c r="L344" i="1"/>
  <c r="K344" i="1"/>
  <c r="J344" i="1"/>
  <c r="M343" i="1"/>
  <c r="J343" i="1"/>
  <c r="K343" i="1" s="1"/>
  <c r="L343" i="1" s="1"/>
  <c r="M342" i="1"/>
  <c r="L342" i="1"/>
  <c r="K342" i="1"/>
  <c r="J342" i="1"/>
  <c r="M341" i="1"/>
  <c r="K341" i="1"/>
  <c r="L341" i="1" s="1"/>
  <c r="J341" i="1"/>
  <c r="M340" i="1"/>
  <c r="K340" i="1"/>
  <c r="L340" i="1" s="1"/>
  <c r="J340" i="1"/>
  <c r="M339" i="1"/>
  <c r="L339" i="1"/>
  <c r="K339" i="1"/>
  <c r="J339" i="1"/>
  <c r="M338" i="1"/>
  <c r="K338" i="1"/>
  <c r="L338" i="1" s="1"/>
  <c r="J338" i="1"/>
  <c r="M337" i="1"/>
  <c r="J337" i="1"/>
  <c r="K337" i="1" s="1"/>
  <c r="L337" i="1" s="1"/>
  <c r="M336" i="1"/>
  <c r="L336" i="1"/>
  <c r="K336" i="1"/>
  <c r="J336" i="1"/>
  <c r="M335" i="1"/>
  <c r="K335" i="1"/>
  <c r="L335" i="1" s="1"/>
  <c r="J335" i="1"/>
  <c r="M334" i="1"/>
  <c r="J334" i="1"/>
  <c r="K334" i="1" s="1"/>
  <c r="L334" i="1" s="1"/>
  <c r="M333" i="1"/>
  <c r="L333" i="1"/>
  <c r="K333" i="1"/>
  <c r="J333" i="1"/>
  <c r="M332" i="1"/>
  <c r="K332" i="1"/>
  <c r="L332" i="1" s="1"/>
  <c r="J332" i="1"/>
  <c r="M331" i="1"/>
  <c r="K331" i="1"/>
  <c r="L331" i="1" s="1"/>
  <c r="J331" i="1"/>
  <c r="M330" i="1"/>
  <c r="L330" i="1"/>
  <c r="J330" i="1"/>
  <c r="K330" i="1" s="1"/>
  <c r="M329" i="1"/>
  <c r="L329" i="1"/>
  <c r="K329" i="1"/>
  <c r="J329" i="1"/>
  <c r="M328" i="1"/>
  <c r="J328" i="1"/>
  <c r="K328" i="1" s="1"/>
  <c r="L328" i="1" s="1"/>
  <c r="M327" i="1"/>
  <c r="L327" i="1"/>
  <c r="K327" i="1"/>
  <c r="J327" i="1"/>
  <c r="M326" i="1"/>
  <c r="L326" i="1"/>
  <c r="K326" i="1"/>
  <c r="J326" i="1"/>
  <c r="M325" i="1"/>
  <c r="J325" i="1"/>
  <c r="K325" i="1" s="1"/>
  <c r="L325" i="1" s="1"/>
  <c r="M324" i="1"/>
  <c r="L324" i="1"/>
  <c r="K324" i="1"/>
  <c r="J324" i="1"/>
  <c r="M323" i="1"/>
  <c r="K323" i="1"/>
  <c r="L323" i="1" s="1"/>
  <c r="J323" i="1"/>
  <c r="M322" i="1"/>
  <c r="J322" i="1"/>
  <c r="K322" i="1" s="1"/>
  <c r="L322" i="1" s="1"/>
  <c r="M321" i="1"/>
  <c r="L321" i="1"/>
  <c r="K321" i="1"/>
  <c r="J321" i="1"/>
  <c r="M320" i="1"/>
  <c r="L320" i="1"/>
  <c r="K320" i="1"/>
  <c r="J320" i="1"/>
  <c r="M319" i="1"/>
  <c r="K319" i="1"/>
  <c r="L319" i="1" s="1"/>
  <c r="J319" i="1"/>
  <c r="M318" i="1"/>
  <c r="L318" i="1"/>
  <c r="K318" i="1"/>
  <c r="J318" i="1"/>
  <c r="M317" i="1"/>
  <c r="K317" i="1"/>
  <c r="L317" i="1" s="1"/>
  <c r="J317" i="1"/>
  <c r="M316" i="1"/>
  <c r="K316" i="1"/>
  <c r="L316" i="1" s="1"/>
  <c r="J316" i="1"/>
  <c r="M315" i="1"/>
  <c r="L315" i="1"/>
  <c r="K315" i="1"/>
  <c r="J315" i="1"/>
  <c r="M314" i="1"/>
  <c r="K314" i="1"/>
  <c r="L314" i="1" s="1"/>
  <c r="J314" i="1"/>
  <c r="M313" i="1"/>
  <c r="K313" i="1"/>
  <c r="L313" i="1" s="1"/>
  <c r="J313" i="1"/>
  <c r="M312" i="1"/>
  <c r="L312" i="1"/>
  <c r="K312" i="1"/>
  <c r="J312" i="1"/>
  <c r="M311" i="1"/>
  <c r="L311" i="1"/>
  <c r="K311" i="1"/>
  <c r="J311" i="1"/>
  <c r="M310" i="1"/>
  <c r="J310" i="1"/>
  <c r="K310" i="1" s="1"/>
  <c r="L310" i="1" s="1"/>
  <c r="M309" i="1"/>
  <c r="L309" i="1"/>
  <c r="K309" i="1"/>
  <c r="J309" i="1"/>
  <c r="M308" i="1"/>
  <c r="K308" i="1"/>
  <c r="L308" i="1" s="1"/>
  <c r="J308" i="1"/>
  <c r="M307" i="1"/>
  <c r="K307" i="1"/>
  <c r="L307" i="1" s="1"/>
  <c r="J307" i="1"/>
  <c r="M306" i="1"/>
  <c r="L306" i="1"/>
  <c r="K306" i="1"/>
  <c r="J306" i="1"/>
  <c r="M305" i="1"/>
  <c r="K305" i="1"/>
  <c r="L305" i="1" s="1"/>
  <c r="J305" i="1"/>
  <c r="M304" i="1"/>
  <c r="K304" i="1"/>
  <c r="L304" i="1" s="1"/>
  <c r="J304" i="1"/>
  <c r="M303" i="1"/>
  <c r="L303" i="1"/>
  <c r="K303" i="1"/>
  <c r="J303" i="1"/>
  <c r="M302" i="1"/>
  <c r="K302" i="1"/>
  <c r="L302" i="1" s="1"/>
  <c r="J302" i="1"/>
  <c r="M301" i="1"/>
  <c r="K301" i="1"/>
  <c r="L301" i="1" s="1"/>
  <c r="J301" i="1"/>
  <c r="M300" i="1"/>
  <c r="L300" i="1"/>
  <c r="K300" i="1"/>
  <c r="J300" i="1"/>
  <c r="M299" i="1"/>
  <c r="K299" i="1"/>
  <c r="L299" i="1" s="1"/>
  <c r="J299" i="1"/>
  <c r="M298" i="1"/>
  <c r="K298" i="1"/>
  <c r="L298" i="1" s="1"/>
  <c r="J298" i="1"/>
  <c r="M297" i="1"/>
  <c r="L297" i="1"/>
  <c r="K297" i="1"/>
  <c r="J297" i="1"/>
  <c r="M296" i="1"/>
  <c r="K296" i="1"/>
  <c r="L296" i="1" s="1"/>
  <c r="J296" i="1"/>
  <c r="M295" i="1"/>
  <c r="K295" i="1"/>
  <c r="L295" i="1" s="1"/>
  <c r="J295" i="1"/>
  <c r="M294" i="1"/>
  <c r="L294" i="1"/>
  <c r="J294" i="1"/>
  <c r="K294" i="1" s="1"/>
  <c r="M293" i="1"/>
  <c r="K293" i="1"/>
  <c r="L293" i="1" s="1"/>
  <c r="J293" i="1"/>
  <c r="M292" i="1"/>
  <c r="J292" i="1"/>
  <c r="K292" i="1" s="1"/>
  <c r="L292" i="1" s="1"/>
  <c r="M291" i="1"/>
  <c r="L291" i="1"/>
  <c r="J291" i="1"/>
  <c r="K291" i="1" s="1"/>
  <c r="M290" i="1"/>
  <c r="K290" i="1"/>
  <c r="L290" i="1" s="1"/>
  <c r="J290" i="1"/>
  <c r="M289" i="1"/>
  <c r="J289" i="1"/>
  <c r="K289" i="1" s="1"/>
  <c r="L289" i="1" s="1"/>
  <c r="M288" i="1"/>
  <c r="J288" i="1"/>
  <c r="K288" i="1" s="1"/>
  <c r="L288" i="1" s="1"/>
  <c r="M287" i="1"/>
  <c r="L287" i="1"/>
  <c r="K287" i="1"/>
  <c r="J287" i="1"/>
  <c r="M286" i="1"/>
  <c r="K286" i="1"/>
  <c r="L286" i="1" s="1"/>
  <c r="J286" i="1"/>
  <c r="M285" i="1"/>
  <c r="L285" i="1"/>
  <c r="J285" i="1"/>
  <c r="K285" i="1" s="1"/>
  <c r="M284" i="1"/>
  <c r="L284" i="1"/>
  <c r="K284" i="1"/>
  <c r="J284" i="1"/>
  <c r="M283" i="1"/>
  <c r="J283" i="1"/>
  <c r="K283" i="1" s="1"/>
  <c r="L283" i="1" s="1"/>
  <c r="M282" i="1"/>
  <c r="J282" i="1"/>
  <c r="K282" i="1" s="1"/>
  <c r="L282" i="1" s="1"/>
  <c r="M281" i="1"/>
  <c r="L281" i="1"/>
  <c r="K281" i="1"/>
  <c r="J281" i="1"/>
  <c r="M280" i="1"/>
  <c r="J280" i="1"/>
  <c r="K280" i="1" s="1"/>
  <c r="L280" i="1" s="1"/>
  <c r="M279" i="1"/>
  <c r="L279" i="1"/>
  <c r="J279" i="1"/>
  <c r="K279" i="1" s="1"/>
  <c r="M278" i="1"/>
  <c r="K278" i="1"/>
  <c r="L278" i="1" s="1"/>
  <c r="J278" i="1"/>
  <c r="M277" i="1"/>
  <c r="J277" i="1"/>
  <c r="K277" i="1" s="1"/>
  <c r="L277" i="1" s="1"/>
  <c r="M276" i="1"/>
  <c r="L276" i="1"/>
  <c r="J276" i="1"/>
  <c r="K276" i="1" s="1"/>
  <c r="M275" i="1"/>
  <c r="L275" i="1"/>
  <c r="K275" i="1"/>
  <c r="J275" i="1"/>
  <c r="M274" i="1"/>
  <c r="J274" i="1"/>
  <c r="K274" i="1" s="1"/>
  <c r="L274" i="1" s="1"/>
  <c r="M273" i="1"/>
  <c r="J273" i="1"/>
  <c r="K273" i="1" s="1"/>
  <c r="L273" i="1" s="1"/>
  <c r="M272" i="1"/>
  <c r="K272" i="1"/>
  <c r="L272" i="1" s="1"/>
  <c r="J272" i="1"/>
  <c r="M271" i="1"/>
  <c r="L271" i="1"/>
  <c r="K271" i="1"/>
  <c r="J271" i="1"/>
  <c r="M270" i="1"/>
  <c r="J270" i="1"/>
  <c r="K270" i="1" s="1"/>
  <c r="L270" i="1" s="1"/>
  <c r="M269" i="1"/>
  <c r="L269" i="1"/>
  <c r="K269" i="1"/>
  <c r="J269" i="1"/>
  <c r="M268" i="1"/>
  <c r="L268" i="1"/>
  <c r="K268" i="1"/>
  <c r="J268" i="1"/>
  <c r="M267" i="1"/>
  <c r="J267" i="1"/>
  <c r="K267" i="1" s="1"/>
  <c r="L267" i="1" s="1"/>
  <c r="M266" i="1"/>
  <c r="L266" i="1"/>
  <c r="K266" i="1"/>
  <c r="J266" i="1"/>
  <c r="M265" i="1"/>
  <c r="K265" i="1"/>
  <c r="L265" i="1" s="1"/>
  <c r="J265" i="1"/>
  <c r="M264" i="1"/>
  <c r="J264" i="1"/>
  <c r="K264" i="1" s="1"/>
  <c r="L264" i="1" s="1"/>
  <c r="M263" i="1"/>
  <c r="K263" i="1"/>
  <c r="L263" i="1" s="1"/>
  <c r="J263" i="1"/>
  <c r="M262" i="1"/>
  <c r="J262" i="1"/>
  <c r="K262" i="1" s="1"/>
  <c r="L262" i="1" s="1"/>
  <c r="M261" i="1"/>
  <c r="L261" i="1"/>
  <c r="J261" i="1"/>
  <c r="K261" i="1" s="1"/>
  <c r="M260" i="1"/>
  <c r="K260" i="1"/>
  <c r="L260" i="1" s="1"/>
  <c r="J260" i="1"/>
  <c r="M259" i="1"/>
  <c r="K259" i="1"/>
  <c r="L259" i="1" s="1"/>
  <c r="J259" i="1"/>
  <c r="M258" i="1"/>
  <c r="L258" i="1"/>
  <c r="K258" i="1"/>
  <c r="J258" i="1"/>
  <c r="M257" i="1"/>
  <c r="K257" i="1"/>
  <c r="L257" i="1" s="1"/>
  <c r="J257" i="1"/>
  <c r="M256" i="1"/>
  <c r="K256" i="1"/>
  <c r="L256" i="1" s="1"/>
  <c r="J256" i="1"/>
  <c r="M255" i="1"/>
  <c r="L255" i="1"/>
  <c r="K255" i="1"/>
  <c r="J255" i="1"/>
  <c r="M254" i="1"/>
  <c r="K254" i="1"/>
  <c r="L254" i="1" s="1"/>
  <c r="J254" i="1"/>
  <c r="M253" i="1"/>
  <c r="K253" i="1"/>
  <c r="L253" i="1" s="1"/>
  <c r="J253" i="1"/>
  <c r="M252" i="1"/>
  <c r="L252" i="1"/>
  <c r="K252" i="1"/>
  <c r="J252" i="1"/>
  <c r="M251" i="1"/>
  <c r="K251" i="1"/>
  <c r="L251" i="1" s="1"/>
  <c r="J251" i="1"/>
  <c r="M250" i="1"/>
  <c r="K250" i="1"/>
  <c r="L250" i="1" s="1"/>
  <c r="J250" i="1"/>
  <c r="M249" i="1"/>
  <c r="L249" i="1"/>
  <c r="K249" i="1"/>
  <c r="J249" i="1"/>
  <c r="M248" i="1"/>
  <c r="K248" i="1"/>
  <c r="L248" i="1" s="1"/>
  <c r="J248" i="1"/>
  <c r="M247" i="1"/>
  <c r="K247" i="1"/>
  <c r="L247" i="1" s="1"/>
  <c r="J247" i="1"/>
  <c r="M246" i="1"/>
  <c r="L246" i="1"/>
  <c r="K246" i="1"/>
  <c r="J246" i="1"/>
  <c r="M245" i="1"/>
  <c r="K245" i="1"/>
  <c r="L245" i="1" s="1"/>
  <c r="J245" i="1"/>
  <c r="M244" i="1"/>
  <c r="K244" i="1"/>
  <c r="L244" i="1" s="1"/>
  <c r="J244" i="1"/>
  <c r="M243" i="1"/>
  <c r="L243" i="1"/>
  <c r="K243" i="1"/>
  <c r="J243" i="1"/>
  <c r="M242" i="1"/>
  <c r="K242" i="1"/>
  <c r="L242" i="1" s="1"/>
  <c r="J242" i="1"/>
  <c r="M241" i="1"/>
  <c r="K241" i="1"/>
  <c r="L241" i="1" s="1"/>
  <c r="J241" i="1"/>
  <c r="M240" i="1"/>
  <c r="L240" i="1"/>
  <c r="K240" i="1"/>
  <c r="J240" i="1"/>
  <c r="M239" i="1"/>
  <c r="K239" i="1"/>
  <c r="L239" i="1" s="1"/>
  <c r="J239" i="1"/>
  <c r="M238" i="1"/>
  <c r="K238" i="1"/>
  <c r="L238" i="1" s="1"/>
  <c r="J238" i="1"/>
  <c r="M237" i="1"/>
  <c r="L237" i="1"/>
  <c r="K237" i="1"/>
  <c r="J237" i="1"/>
  <c r="M236" i="1"/>
  <c r="K236" i="1"/>
  <c r="L236" i="1" s="1"/>
  <c r="J236" i="1"/>
  <c r="M235" i="1"/>
  <c r="K235" i="1"/>
  <c r="L235" i="1" s="1"/>
  <c r="J235" i="1"/>
  <c r="M234" i="1"/>
  <c r="L234" i="1"/>
  <c r="K234" i="1"/>
  <c r="J234" i="1"/>
  <c r="M233" i="1"/>
  <c r="K233" i="1"/>
  <c r="L233" i="1" s="1"/>
  <c r="J233" i="1"/>
  <c r="M232" i="1"/>
  <c r="K232" i="1"/>
  <c r="L232" i="1" s="1"/>
  <c r="J232" i="1"/>
  <c r="M231" i="1"/>
  <c r="L231" i="1"/>
  <c r="K231" i="1"/>
  <c r="J231" i="1"/>
  <c r="M230" i="1"/>
  <c r="K230" i="1"/>
  <c r="L230" i="1" s="1"/>
  <c r="J230" i="1"/>
  <c r="M229" i="1"/>
  <c r="K229" i="1"/>
  <c r="L229" i="1" s="1"/>
  <c r="J229" i="1"/>
  <c r="M228" i="1"/>
  <c r="L228" i="1"/>
  <c r="K228" i="1"/>
  <c r="J228" i="1"/>
  <c r="M227" i="1"/>
  <c r="K227" i="1"/>
  <c r="L227" i="1" s="1"/>
  <c r="J227" i="1"/>
  <c r="M226" i="1"/>
  <c r="K226" i="1"/>
  <c r="L226" i="1" s="1"/>
  <c r="J226" i="1"/>
  <c r="M225" i="1"/>
  <c r="L225" i="1"/>
  <c r="K225" i="1"/>
  <c r="J225" i="1"/>
  <c r="M224" i="1"/>
  <c r="K224" i="1"/>
  <c r="L224" i="1" s="1"/>
  <c r="J224" i="1"/>
  <c r="M223" i="1"/>
  <c r="K223" i="1"/>
  <c r="L223" i="1" s="1"/>
  <c r="J223" i="1"/>
  <c r="M222" i="1"/>
  <c r="L222" i="1"/>
  <c r="K222" i="1"/>
  <c r="J222" i="1"/>
  <c r="M221" i="1"/>
  <c r="K221" i="1"/>
  <c r="L221" i="1" s="1"/>
  <c r="J221" i="1"/>
  <c r="M220" i="1"/>
  <c r="K220" i="1"/>
  <c r="L220" i="1" s="1"/>
  <c r="J220" i="1"/>
  <c r="M219" i="1"/>
  <c r="L219" i="1"/>
  <c r="K219" i="1"/>
  <c r="J219" i="1"/>
  <c r="M218" i="1"/>
  <c r="K218" i="1"/>
  <c r="L218" i="1" s="1"/>
  <c r="J218" i="1"/>
  <c r="M217" i="1"/>
  <c r="K217" i="1"/>
  <c r="L217" i="1" s="1"/>
  <c r="J217" i="1"/>
  <c r="M216" i="1"/>
  <c r="L216" i="1"/>
  <c r="K216" i="1"/>
  <c r="J216" i="1"/>
  <c r="M215" i="1"/>
  <c r="K215" i="1"/>
  <c r="L215" i="1" s="1"/>
  <c r="J215" i="1"/>
  <c r="M214" i="1"/>
  <c r="K214" i="1"/>
  <c r="L214" i="1" s="1"/>
  <c r="J214" i="1"/>
  <c r="M213" i="1"/>
  <c r="L213" i="1"/>
  <c r="K213" i="1"/>
  <c r="J213" i="1"/>
  <c r="M212" i="1"/>
  <c r="K212" i="1"/>
  <c r="L212" i="1" s="1"/>
  <c r="J212" i="1"/>
  <c r="M211" i="1"/>
  <c r="K211" i="1"/>
  <c r="L211" i="1" s="1"/>
  <c r="J211" i="1"/>
  <c r="M210" i="1"/>
  <c r="L210" i="1"/>
  <c r="K210" i="1"/>
  <c r="J210" i="1"/>
  <c r="M209" i="1"/>
  <c r="K209" i="1"/>
  <c r="L209" i="1" s="1"/>
  <c r="J209" i="1"/>
  <c r="M208" i="1"/>
  <c r="K208" i="1"/>
  <c r="L208" i="1" s="1"/>
  <c r="J208" i="1"/>
  <c r="M207" i="1"/>
  <c r="L207" i="1"/>
  <c r="K207" i="1"/>
  <c r="J207" i="1"/>
  <c r="M206" i="1"/>
  <c r="K206" i="1"/>
  <c r="L206" i="1" s="1"/>
  <c r="J206" i="1"/>
  <c r="M205" i="1"/>
  <c r="K205" i="1"/>
  <c r="L205" i="1" s="1"/>
  <c r="J205" i="1"/>
  <c r="M204" i="1"/>
  <c r="L204" i="1"/>
  <c r="K204" i="1"/>
  <c r="J204" i="1"/>
  <c r="M203" i="1"/>
  <c r="K203" i="1"/>
  <c r="L203" i="1" s="1"/>
  <c r="J203" i="1"/>
  <c r="M202" i="1"/>
  <c r="K202" i="1"/>
  <c r="L202" i="1" s="1"/>
  <c r="J202" i="1"/>
  <c r="M201" i="1"/>
  <c r="L201" i="1"/>
  <c r="K201" i="1"/>
  <c r="J201" i="1"/>
  <c r="M200" i="1"/>
  <c r="K200" i="1"/>
  <c r="L200" i="1" s="1"/>
  <c r="J200" i="1"/>
  <c r="M199" i="1"/>
  <c r="K199" i="1"/>
  <c r="L199" i="1" s="1"/>
  <c r="J199" i="1"/>
  <c r="M198" i="1"/>
  <c r="L198" i="1"/>
  <c r="K198" i="1"/>
  <c r="J198" i="1"/>
  <c r="M197" i="1"/>
  <c r="K197" i="1"/>
  <c r="L197" i="1" s="1"/>
  <c r="J197" i="1"/>
  <c r="M196" i="1"/>
  <c r="K196" i="1"/>
  <c r="L196" i="1" s="1"/>
  <c r="J196" i="1"/>
  <c r="M195" i="1"/>
  <c r="L195" i="1"/>
  <c r="K195" i="1"/>
  <c r="J195" i="1"/>
  <c r="M194" i="1"/>
  <c r="K194" i="1"/>
  <c r="L194" i="1" s="1"/>
  <c r="J194" i="1"/>
  <c r="M193" i="1"/>
  <c r="K193" i="1"/>
  <c r="L193" i="1" s="1"/>
  <c r="J193" i="1"/>
  <c r="M192" i="1"/>
  <c r="L192" i="1"/>
  <c r="K192" i="1"/>
  <c r="J192" i="1"/>
  <c r="M191" i="1"/>
  <c r="K191" i="1"/>
  <c r="L191" i="1" s="1"/>
  <c r="J191" i="1"/>
  <c r="M190" i="1"/>
  <c r="K190" i="1"/>
  <c r="L190" i="1" s="1"/>
  <c r="J190" i="1"/>
  <c r="M189" i="1"/>
  <c r="L189" i="1"/>
  <c r="K189" i="1"/>
  <c r="J189" i="1"/>
  <c r="M188" i="1"/>
  <c r="K188" i="1"/>
  <c r="L188" i="1" s="1"/>
  <c r="J188" i="1"/>
  <c r="M187" i="1"/>
  <c r="K187" i="1"/>
  <c r="L187" i="1" s="1"/>
  <c r="J187" i="1"/>
  <c r="M186" i="1"/>
  <c r="L186" i="1"/>
  <c r="K186" i="1"/>
  <c r="J186" i="1"/>
  <c r="M185" i="1"/>
  <c r="K185" i="1"/>
  <c r="L185" i="1" s="1"/>
  <c r="J185" i="1"/>
  <c r="M184" i="1"/>
  <c r="K184" i="1"/>
  <c r="L184" i="1" s="1"/>
  <c r="J184" i="1"/>
  <c r="M183" i="1"/>
  <c r="L183" i="1"/>
  <c r="K183" i="1"/>
  <c r="J183" i="1"/>
  <c r="M182" i="1"/>
  <c r="K182" i="1"/>
  <c r="L182" i="1" s="1"/>
  <c r="J182" i="1"/>
  <c r="M181" i="1"/>
  <c r="K181" i="1"/>
  <c r="L181" i="1" s="1"/>
  <c r="J181" i="1"/>
  <c r="M180" i="1"/>
  <c r="L180" i="1"/>
  <c r="K180" i="1"/>
  <c r="J180" i="1"/>
  <c r="M179" i="1"/>
  <c r="K179" i="1"/>
  <c r="L179" i="1" s="1"/>
  <c r="J179" i="1"/>
  <c r="M178" i="1"/>
  <c r="K178" i="1"/>
  <c r="L178" i="1" s="1"/>
  <c r="J178" i="1"/>
  <c r="M177" i="1"/>
  <c r="L177" i="1"/>
  <c r="K177" i="1"/>
  <c r="J177" i="1"/>
  <c r="M176" i="1"/>
  <c r="K176" i="1"/>
  <c r="L176" i="1" s="1"/>
  <c r="J176" i="1"/>
  <c r="M175" i="1"/>
  <c r="K175" i="1"/>
  <c r="L175" i="1" s="1"/>
  <c r="J175" i="1"/>
  <c r="M174" i="1"/>
  <c r="L174" i="1"/>
  <c r="K174" i="1"/>
  <c r="J174" i="1"/>
  <c r="M173" i="1"/>
  <c r="K173" i="1"/>
  <c r="L173" i="1" s="1"/>
  <c r="J173" i="1"/>
  <c r="M172" i="1"/>
  <c r="K172" i="1"/>
  <c r="L172" i="1" s="1"/>
  <c r="J172" i="1"/>
  <c r="M171" i="1"/>
  <c r="L171" i="1"/>
  <c r="K171" i="1"/>
  <c r="J171" i="1"/>
  <c r="M170" i="1"/>
  <c r="K170" i="1"/>
  <c r="L170" i="1" s="1"/>
  <c r="J170" i="1"/>
  <c r="M169" i="1"/>
  <c r="K169" i="1"/>
  <c r="L169" i="1" s="1"/>
  <c r="J169" i="1"/>
  <c r="M168" i="1"/>
  <c r="L168" i="1"/>
  <c r="K168" i="1"/>
  <c r="J168" i="1"/>
  <c r="M167" i="1"/>
  <c r="J167" i="1"/>
  <c r="K167" i="1" s="1"/>
  <c r="L167" i="1" s="1"/>
  <c r="M166" i="1"/>
  <c r="K166" i="1"/>
  <c r="L166" i="1" s="1"/>
  <c r="J166" i="1"/>
  <c r="M165" i="1"/>
  <c r="L165" i="1"/>
  <c r="K165" i="1"/>
  <c r="J165" i="1"/>
  <c r="M164" i="1"/>
  <c r="K164" i="1"/>
  <c r="L164" i="1" s="1"/>
  <c r="J164" i="1"/>
  <c r="M163" i="1"/>
  <c r="K163" i="1"/>
  <c r="L163" i="1" s="1"/>
  <c r="J163" i="1"/>
  <c r="M162" i="1"/>
  <c r="L162" i="1"/>
  <c r="K162" i="1"/>
  <c r="J162" i="1"/>
  <c r="M161" i="1"/>
  <c r="K161" i="1"/>
  <c r="L161" i="1" s="1"/>
  <c r="J161" i="1"/>
  <c r="M160" i="1"/>
  <c r="K160" i="1"/>
  <c r="L160" i="1" s="1"/>
  <c r="J160" i="1"/>
  <c r="M159" i="1"/>
  <c r="L159" i="1"/>
  <c r="K159" i="1"/>
  <c r="J159" i="1"/>
  <c r="M158" i="1"/>
  <c r="J158" i="1"/>
  <c r="K158" i="1" s="1"/>
  <c r="L158" i="1" s="1"/>
  <c r="M157" i="1"/>
  <c r="K157" i="1"/>
  <c r="L157" i="1" s="1"/>
  <c r="J157" i="1"/>
  <c r="M156" i="1"/>
  <c r="L156" i="1"/>
  <c r="K156" i="1"/>
  <c r="J156" i="1"/>
  <c r="M155" i="1"/>
  <c r="J155" i="1"/>
  <c r="K155" i="1" s="1"/>
  <c r="L155" i="1" s="1"/>
  <c r="M154" i="1"/>
  <c r="K154" i="1"/>
  <c r="L154" i="1" s="1"/>
  <c r="J154" i="1"/>
  <c r="M153" i="1"/>
  <c r="L153" i="1"/>
  <c r="K153" i="1"/>
  <c r="J153" i="1"/>
  <c r="M152" i="1"/>
  <c r="K152" i="1"/>
  <c r="L152" i="1" s="1"/>
  <c r="J152" i="1"/>
  <c r="M151" i="1"/>
  <c r="K151" i="1"/>
  <c r="L151" i="1" s="1"/>
  <c r="J151" i="1"/>
  <c r="M150" i="1"/>
  <c r="L150" i="1"/>
  <c r="K150" i="1"/>
  <c r="J150" i="1"/>
  <c r="M149" i="1"/>
  <c r="J149" i="1"/>
  <c r="K149" i="1" s="1"/>
  <c r="L149" i="1" s="1"/>
  <c r="M148" i="1"/>
  <c r="K148" i="1"/>
  <c r="L148" i="1" s="1"/>
  <c r="J148" i="1"/>
  <c r="M147" i="1"/>
  <c r="L147" i="1"/>
  <c r="K147" i="1"/>
  <c r="J147" i="1"/>
  <c r="M146" i="1"/>
  <c r="K146" i="1"/>
  <c r="L146" i="1" s="1"/>
  <c r="J146" i="1"/>
  <c r="M145" i="1"/>
  <c r="K145" i="1"/>
  <c r="L145" i="1" s="1"/>
  <c r="J145" i="1"/>
  <c r="M144" i="1"/>
  <c r="L144" i="1"/>
  <c r="K144" i="1"/>
  <c r="J144" i="1"/>
  <c r="M143" i="1"/>
  <c r="K143" i="1"/>
  <c r="L143" i="1" s="1"/>
  <c r="J143" i="1"/>
  <c r="M142" i="1"/>
  <c r="K142" i="1"/>
  <c r="L142" i="1" s="1"/>
  <c r="J142" i="1"/>
  <c r="M141" i="1"/>
  <c r="L141" i="1"/>
  <c r="K141" i="1"/>
  <c r="J141" i="1"/>
  <c r="M140" i="1"/>
  <c r="J140" i="1"/>
  <c r="K140" i="1" s="1"/>
  <c r="L140" i="1" s="1"/>
  <c r="M139" i="1"/>
  <c r="K139" i="1"/>
  <c r="L139" i="1" s="1"/>
  <c r="J139" i="1"/>
  <c r="M138" i="1"/>
  <c r="L138" i="1"/>
  <c r="K138" i="1"/>
  <c r="J138" i="1"/>
  <c r="M137" i="1"/>
  <c r="J137" i="1"/>
  <c r="K137" i="1" s="1"/>
  <c r="L137" i="1" s="1"/>
  <c r="M136" i="1"/>
  <c r="K136" i="1"/>
  <c r="L136" i="1" s="1"/>
  <c r="J136" i="1"/>
  <c r="M135" i="1"/>
  <c r="L135" i="1"/>
  <c r="K135" i="1"/>
  <c r="J135" i="1"/>
  <c r="M134" i="1"/>
  <c r="K134" i="1"/>
  <c r="L134" i="1" s="1"/>
  <c r="J134" i="1"/>
  <c r="M133" i="1"/>
  <c r="K133" i="1"/>
  <c r="L133" i="1" s="1"/>
  <c r="J133" i="1"/>
  <c r="M132" i="1"/>
  <c r="L132" i="1"/>
  <c r="K132" i="1"/>
  <c r="J132" i="1"/>
  <c r="M131" i="1"/>
  <c r="J131" i="1"/>
  <c r="K131" i="1" s="1"/>
  <c r="L131" i="1" s="1"/>
  <c r="M130" i="1"/>
  <c r="K130" i="1"/>
  <c r="L130" i="1" s="1"/>
  <c r="J130" i="1"/>
  <c r="M129" i="1"/>
  <c r="L129" i="1"/>
  <c r="K129" i="1"/>
  <c r="J129" i="1"/>
  <c r="M128" i="1"/>
  <c r="K128" i="1"/>
  <c r="L128" i="1" s="1"/>
  <c r="J128" i="1"/>
  <c r="M127" i="1"/>
  <c r="K127" i="1"/>
  <c r="L127" i="1" s="1"/>
  <c r="J127" i="1"/>
  <c r="M126" i="1"/>
  <c r="L126" i="1"/>
  <c r="K126" i="1"/>
  <c r="J126" i="1"/>
  <c r="M125" i="1"/>
  <c r="K125" i="1"/>
  <c r="L125" i="1" s="1"/>
  <c r="J125" i="1"/>
  <c r="M124" i="1"/>
  <c r="K124" i="1"/>
  <c r="L124" i="1" s="1"/>
  <c r="J124" i="1"/>
  <c r="M123" i="1"/>
  <c r="L123" i="1"/>
  <c r="K123" i="1"/>
  <c r="J123" i="1"/>
  <c r="M122" i="1"/>
  <c r="J122" i="1"/>
  <c r="K122" i="1" s="1"/>
  <c r="L122" i="1" s="1"/>
  <c r="M121" i="1"/>
  <c r="K121" i="1"/>
  <c r="L121" i="1" s="1"/>
  <c r="J121" i="1"/>
  <c r="M120" i="1"/>
  <c r="L120" i="1"/>
  <c r="K120" i="1"/>
  <c r="J120" i="1"/>
  <c r="M119" i="1"/>
  <c r="J119" i="1"/>
  <c r="K119" i="1" s="1"/>
  <c r="L119" i="1" s="1"/>
  <c r="M118" i="1"/>
  <c r="K118" i="1"/>
  <c r="L118" i="1" s="1"/>
  <c r="J118" i="1"/>
  <c r="M117" i="1"/>
  <c r="L117" i="1"/>
  <c r="K117" i="1"/>
  <c r="J117" i="1"/>
  <c r="M116" i="1"/>
  <c r="K116" i="1"/>
  <c r="L116" i="1" s="1"/>
  <c r="J116" i="1"/>
  <c r="M115" i="1"/>
  <c r="K115" i="1"/>
  <c r="L115" i="1" s="1"/>
  <c r="J115" i="1"/>
  <c r="M114" i="1"/>
  <c r="L114" i="1"/>
  <c r="K114" i="1"/>
  <c r="J114" i="1"/>
  <c r="M113" i="1"/>
  <c r="J113" i="1"/>
  <c r="K113" i="1" s="1"/>
  <c r="L113" i="1" s="1"/>
  <c r="M112" i="1"/>
  <c r="K112" i="1"/>
  <c r="L112" i="1" s="1"/>
  <c r="J112" i="1"/>
  <c r="M111" i="1"/>
  <c r="L111" i="1"/>
  <c r="K111" i="1"/>
  <c r="J111" i="1"/>
  <c r="M110" i="1"/>
  <c r="K110" i="1"/>
  <c r="L110" i="1" s="1"/>
  <c r="J110" i="1"/>
  <c r="M109" i="1"/>
  <c r="K109" i="1"/>
  <c r="L109" i="1" s="1"/>
  <c r="J109" i="1"/>
  <c r="M108" i="1"/>
  <c r="L108" i="1"/>
  <c r="K108" i="1"/>
  <c r="J108" i="1"/>
  <c r="M107" i="1"/>
  <c r="K107" i="1"/>
  <c r="L107" i="1" s="1"/>
  <c r="J107" i="1"/>
  <c r="M106" i="1"/>
  <c r="K106" i="1"/>
  <c r="L106" i="1" s="1"/>
  <c r="J106" i="1"/>
  <c r="M105" i="1"/>
  <c r="L105" i="1"/>
  <c r="K105" i="1"/>
  <c r="J105" i="1"/>
  <c r="M104" i="1"/>
  <c r="J104" i="1"/>
  <c r="K104" i="1" s="1"/>
  <c r="L104" i="1" s="1"/>
  <c r="M103" i="1"/>
  <c r="K103" i="1"/>
  <c r="L103" i="1" s="1"/>
  <c r="J103" i="1"/>
  <c r="M102" i="1"/>
  <c r="L102" i="1"/>
  <c r="K102" i="1"/>
  <c r="J102" i="1"/>
  <c r="M101" i="1"/>
  <c r="J101" i="1"/>
  <c r="K101" i="1" s="1"/>
  <c r="L101" i="1" s="1"/>
  <c r="M100" i="1"/>
  <c r="K100" i="1"/>
  <c r="L100" i="1" s="1"/>
  <c r="J100" i="1"/>
  <c r="M99" i="1"/>
  <c r="L99" i="1"/>
  <c r="K99" i="1"/>
  <c r="J99" i="1"/>
  <c r="M98" i="1"/>
  <c r="K98" i="1"/>
  <c r="L98" i="1" s="1"/>
  <c r="J98" i="1"/>
  <c r="M97" i="1"/>
  <c r="K97" i="1"/>
  <c r="L97" i="1" s="1"/>
  <c r="J97" i="1"/>
  <c r="M96" i="1"/>
  <c r="L96" i="1"/>
  <c r="K96" i="1"/>
  <c r="J96" i="1"/>
  <c r="M95" i="1"/>
  <c r="J95" i="1"/>
  <c r="K95" i="1" s="1"/>
  <c r="L95" i="1" s="1"/>
  <c r="M94" i="1"/>
  <c r="K94" i="1"/>
  <c r="L94" i="1" s="1"/>
  <c r="J94" i="1"/>
  <c r="M93" i="1"/>
  <c r="L93" i="1"/>
  <c r="K93" i="1"/>
  <c r="J93" i="1"/>
  <c r="M92" i="1"/>
  <c r="K92" i="1"/>
  <c r="L92" i="1" s="1"/>
  <c r="J92" i="1"/>
  <c r="M91" i="1"/>
  <c r="K91" i="1"/>
  <c r="L91" i="1" s="1"/>
  <c r="J91" i="1"/>
  <c r="M90" i="1"/>
  <c r="L90" i="1"/>
  <c r="K90" i="1"/>
  <c r="J90" i="1"/>
  <c r="M89" i="1"/>
  <c r="K89" i="1"/>
  <c r="L89" i="1" s="1"/>
  <c r="J89" i="1"/>
  <c r="M88" i="1"/>
  <c r="K88" i="1"/>
  <c r="L88" i="1" s="1"/>
  <c r="J88" i="1"/>
  <c r="M87" i="1"/>
  <c r="L87" i="1"/>
  <c r="K87" i="1"/>
  <c r="J87" i="1"/>
  <c r="M86" i="1"/>
  <c r="J86" i="1"/>
  <c r="K86" i="1" s="1"/>
  <c r="L86" i="1" s="1"/>
  <c r="M85" i="1"/>
  <c r="K85" i="1"/>
  <c r="L85" i="1" s="1"/>
  <c r="J85" i="1"/>
  <c r="M84" i="1"/>
  <c r="L84" i="1"/>
  <c r="K84" i="1"/>
  <c r="J84" i="1"/>
  <c r="M83" i="1"/>
  <c r="J83" i="1"/>
  <c r="K83" i="1" s="1"/>
  <c r="L83" i="1" s="1"/>
  <c r="M82" i="1"/>
  <c r="K82" i="1"/>
  <c r="L82" i="1" s="1"/>
  <c r="J82" i="1"/>
  <c r="M81" i="1"/>
  <c r="L81" i="1"/>
  <c r="K81" i="1"/>
  <c r="J81" i="1"/>
  <c r="M80" i="1"/>
  <c r="K80" i="1"/>
  <c r="L80" i="1" s="1"/>
  <c r="J80" i="1"/>
  <c r="M79" i="1"/>
  <c r="K79" i="1"/>
  <c r="L79" i="1" s="1"/>
  <c r="J79" i="1"/>
  <c r="M78" i="1"/>
  <c r="L78" i="1"/>
  <c r="K78" i="1"/>
  <c r="J78" i="1"/>
  <c r="M77" i="1"/>
  <c r="J77" i="1"/>
  <c r="K77" i="1" s="1"/>
  <c r="L77" i="1" s="1"/>
  <c r="M76" i="1"/>
  <c r="K76" i="1"/>
  <c r="L76" i="1" s="1"/>
  <c r="J76" i="1"/>
  <c r="M75" i="1"/>
  <c r="L75" i="1"/>
  <c r="K75" i="1"/>
  <c r="J75" i="1"/>
  <c r="M74" i="1"/>
  <c r="K74" i="1"/>
  <c r="L74" i="1" s="1"/>
  <c r="J74" i="1"/>
  <c r="M73" i="1"/>
  <c r="K73" i="1"/>
  <c r="L73" i="1" s="1"/>
  <c r="J73" i="1"/>
  <c r="M72" i="1"/>
  <c r="L72" i="1"/>
  <c r="K72" i="1"/>
  <c r="J72" i="1"/>
  <c r="M71" i="1"/>
  <c r="K71" i="1"/>
  <c r="L71" i="1" s="1"/>
  <c r="J71" i="1"/>
  <c r="M70" i="1"/>
  <c r="K70" i="1"/>
  <c r="L70" i="1" s="1"/>
  <c r="J70" i="1"/>
  <c r="M69" i="1"/>
  <c r="L69" i="1"/>
  <c r="K69" i="1"/>
  <c r="J69" i="1"/>
  <c r="M68" i="1"/>
  <c r="J68" i="1"/>
  <c r="K68" i="1" s="1"/>
  <c r="L68" i="1" s="1"/>
  <c r="M67" i="1"/>
  <c r="K67" i="1"/>
  <c r="L67" i="1" s="1"/>
  <c r="J67" i="1"/>
  <c r="M66" i="1"/>
  <c r="L66" i="1"/>
  <c r="K66" i="1"/>
  <c r="J66" i="1"/>
  <c r="M65" i="1"/>
  <c r="J65" i="1"/>
  <c r="K65" i="1" s="1"/>
  <c r="L65" i="1" s="1"/>
  <c r="M64" i="1"/>
  <c r="K64" i="1"/>
  <c r="L64" i="1" s="1"/>
  <c r="J64" i="1"/>
  <c r="M63" i="1"/>
  <c r="L63" i="1"/>
  <c r="K63" i="1"/>
  <c r="J63" i="1"/>
  <c r="M62" i="1"/>
  <c r="K62" i="1"/>
  <c r="L62" i="1" s="1"/>
  <c r="J62" i="1"/>
  <c r="M61" i="1"/>
  <c r="K61" i="1"/>
  <c r="L61" i="1" s="1"/>
  <c r="J61" i="1"/>
  <c r="M60" i="1"/>
  <c r="L60" i="1"/>
  <c r="K60" i="1"/>
  <c r="J60" i="1"/>
  <c r="M59" i="1"/>
  <c r="J59" i="1"/>
  <c r="K59" i="1" s="1"/>
  <c r="L59" i="1" s="1"/>
  <c r="M58" i="1"/>
  <c r="K58" i="1"/>
  <c r="L58" i="1" s="1"/>
  <c r="J58" i="1"/>
  <c r="M57" i="1"/>
  <c r="L57" i="1"/>
  <c r="K57" i="1"/>
  <c r="J57" i="1"/>
  <c r="M56" i="1"/>
  <c r="K56" i="1"/>
  <c r="L56" i="1" s="1"/>
  <c r="J56" i="1"/>
  <c r="M55" i="1"/>
  <c r="K55" i="1"/>
  <c r="L55" i="1" s="1"/>
  <c r="J55" i="1"/>
  <c r="M54" i="1"/>
  <c r="L54" i="1"/>
  <c r="K54" i="1"/>
  <c r="J54" i="1"/>
  <c r="M53" i="1"/>
  <c r="K53" i="1"/>
  <c r="L53" i="1" s="1"/>
  <c r="J53" i="1"/>
  <c r="M52" i="1"/>
  <c r="K52" i="1"/>
  <c r="L52" i="1" s="1"/>
  <c r="J52" i="1"/>
  <c r="M51" i="1"/>
  <c r="L51" i="1"/>
  <c r="K51" i="1"/>
  <c r="J51" i="1"/>
  <c r="M50" i="1"/>
  <c r="J50" i="1"/>
  <c r="K50" i="1" s="1"/>
  <c r="L50" i="1" s="1"/>
  <c r="M49" i="1"/>
  <c r="K49" i="1"/>
  <c r="L49" i="1" s="1"/>
  <c r="J49" i="1"/>
  <c r="M48" i="1"/>
  <c r="L48" i="1"/>
  <c r="K48" i="1"/>
  <c r="J48" i="1"/>
  <c r="M47" i="1"/>
  <c r="J47" i="1"/>
  <c r="K47" i="1" s="1"/>
  <c r="L47" i="1" s="1"/>
  <c r="M46" i="1"/>
  <c r="K46" i="1"/>
  <c r="L46" i="1" s="1"/>
  <c r="J46" i="1"/>
  <c r="M45" i="1"/>
  <c r="L45" i="1"/>
  <c r="K45" i="1"/>
  <c r="J45" i="1"/>
  <c r="M44" i="1"/>
  <c r="L44" i="1"/>
  <c r="K44" i="1"/>
  <c r="J44" i="1"/>
  <c r="M43" i="1"/>
  <c r="K43" i="1"/>
  <c r="L43" i="1" s="1"/>
  <c r="J43" i="1"/>
  <c r="M42" i="1"/>
  <c r="L42" i="1"/>
  <c r="K42" i="1"/>
  <c r="J42" i="1"/>
  <c r="M41" i="1"/>
  <c r="K41" i="1"/>
  <c r="L41" i="1" s="1"/>
  <c r="J41" i="1"/>
  <c r="M40" i="1"/>
  <c r="K40" i="1"/>
  <c r="L40" i="1" s="1"/>
  <c r="J40" i="1"/>
  <c r="M39" i="1"/>
  <c r="L39" i="1"/>
  <c r="K39" i="1"/>
  <c r="J39" i="1"/>
  <c r="M38" i="1"/>
  <c r="J38" i="1"/>
  <c r="K38" i="1" s="1"/>
  <c r="L38" i="1" s="1"/>
  <c r="M37" i="1"/>
  <c r="K37" i="1"/>
  <c r="L37" i="1" s="1"/>
  <c r="J37" i="1"/>
  <c r="M36" i="1"/>
  <c r="L36" i="1"/>
  <c r="K36" i="1"/>
  <c r="J36" i="1"/>
  <c r="M35" i="1"/>
  <c r="J35" i="1"/>
  <c r="K35" i="1" s="1"/>
  <c r="L35" i="1" s="1"/>
  <c r="M34" i="1"/>
  <c r="K34" i="1"/>
  <c r="L34" i="1" s="1"/>
  <c r="J34" i="1"/>
  <c r="M33" i="1"/>
  <c r="L33" i="1"/>
  <c r="K33" i="1"/>
  <c r="J33" i="1"/>
  <c r="M32" i="1"/>
  <c r="J32" i="1"/>
  <c r="K32" i="1" s="1"/>
  <c r="L32" i="1" s="1"/>
  <c r="M31" i="1"/>
  <c r="K31" i="1"/>
  <c r="L31" i="1" s="1"/>
  <c r="J31" i="1"/>
  <c r="M30" i="1"/>
  <c r="L30" i="1"/>
  <c r="K30" i="1"/>
  <c r="J30" i="1"/>
  <c r="M29" i="1"/>
  <c r="K29" i="1"/>
  <c r="L29" i="1" s="1"/>
  <c r="J29" i="1"/>
  <c r="M28" i="1"/>
  <c r="K28" i="1"/>
  <c r="L28" i="1" s="1"/>
  <c r="J28" i="1"/>
  <c r="M27" i="1"/>
  <c r="L27" i="1"/>
  <c r="K27" i="1"/>
  <c r="J27" i="1"/>
  <c r="M26" i="1"/>
  <c r="J26" i="1"/>
  <c r="K26" i="1" s="1"/>
  <c r="L26" i="1" s="1"/>
  <c r="M25" i="1"/>
  <c r="K25" i="1"/>
  <c r="L25" i="1" s="1"/>
  <c r="J25" i="1"/>
  <c r="M24" i="1"/>
  <c r="L24" i="1"/>
  <c r="K24" i="1"/>
  <c r="J24" i="1"/>
  <c r="M23" i="1"/>
  <c r="K23" i="1"/>
  <c r="L23" i="1" s="1"/>
  <c r="J23" i="1"/>
  <c r="M22" i="1"/>
  <c r="K22" i="1"/>
  <c r="L22" i="1" s="1"/>
  <c r="J22" i="1"/>
  <c r="M21" i="1"/>
  <c r="L21" i="1"/>
  <c r="K21" i="1"/>
  <c r="J21" i="1"/>
  <c r="M20" i="1"/>
  <c r="J20" i="1"/>
  <c r="K20" i="1" s="1"/>
  <c r="L20" i="1" s="1"/>
  <c r="M19" i="1"/>
  <c r="K19" i="1"/>
  <c r="L19" i="1" s="1"/>
  <c r="J19" i="1"/>
  <c r="M18" i="1"/>
  <c r="L18" i="1"/>
  <c r="K18" i="1"/>
  <c r="J18" i="1"/>
  <c r="M17" i="1"/>
  <c r="K17" i="1"/>
  <c r="L17" i="1" s="1"/>
  <c r="J17" i="1"/>
  <c r="M16" i="1"/>
  <c r="K16" i="1"/>
  <c r="L16" i="1" s="1"/>
  <c r="J16" i="1"/>
  <c r="M15" i="1"/>
  <c r="L15" i="1"/>
  <c r="K15" i="1"/>
  <c r="J15" i="1"/>
  <c r="M14" i="1"/>
  <c r="J14" i="1"/>
  <c r="K14" i="1" s="1"/>
  <c r="L14" i="1" s="1"/>
  <c r="M13" i="1"/>
  <c r="K13" i="1"/>
  <c r="L13" i="1" s="1"/>
  <c r="J13" i="1"/>
  <c r="M12" i="1"/>
  <c r="L12" i="1"/>
  <c r="K12" i="1"/>
  <c r="J12" i="1"/>
  <c r="M11" i="1"/>
  <c r="J11" i="1"/>
  <c r="K11" i="1" s="1"/>
  <c r="L11" i="1" s="1"/>
  <c r="M10" i="1"/>
  <c r="K10" i="1"/>
  <c r="L10" i="1" s="1"/>
  <c r="J10" i="1"/>
  <c r="M9" i="1"/>
  <c r="L9" i="1"/>
  <c r="K9" i="1"/>
  <c r="J9" i="1"/>
  <c r="M8" i="1"/>
  <c r="L8" i="1"/>
  <c r="K8" i="1"/>
  <c r="J8" i="1"/>
  <c r="M7" i="1"/>
  <c r="K7" i="1"/>
  <c r="L7" i="1" s="1"/>
  <c r="J7" i="1"/>
  <c r="M6" i="1"/>
  <c r="L6" i="1"/>
  <c r="K6" i="1"/>
  <c r="J6" i="1"/>
  <c r="M5" i="1"/>
  <c r="K5" i="1"/>
  <c r="L5" i="1" s="1"/>
  <c r="J5" i="1"/>
  <c r="M4" i="1"/>
  <c r="K4" i="1"/>
  <c r="L4" i="1" s="1"/>
  <c r="J4" i="1"/>
  <c r="M3" i="1"/>
  <c r="J3" i="1"/>
  <c r="K3" i="1" s="1"/>
  <c r="L3" i="1" s="1"/>
</calcChain>
</file>

<file path=xl/sharedStrings.xml><?xml version="1.0" encoding="utf-8"?>
<sst xmlns="http://schemas.openxmlformats.org/spreadsheetml/2006/main" count="2368" uniqueCount="805">
  <si>
    <t>DATE</t>
  </si>
  <si>
    <t>POST</t>
  </si>
  <si>
    <t>SITE</t>
  </si>
  <si>
    <t>FOLLOWERS</t>
  </si>
  <si>
    <t>TOPIC</t>
  </si>
  <si>
    <t>VIEWS</t>
  </si>
  <si>
    <t>LIKES</t>
  </si>
  <si>
    <t>COMMENTS</t>
  </si>
  <si>
    <t>SHARES</t>
  </si>
  <si>
    <t>ENGAGEMENTS</t>
  </si>
  <si>
    <t>ENGAGEMENT RATE</t>
  </si>
  <si>
    <t>ENGAGEMENT GRADE</t>
  </si>
  <si>
    <t>PROFIT GROUP</t>
  </si>
  <si>
    <t>www.example.com/f010174</t>
  </si>
  <si>
    <t>Facebook</t>
  </si>
  <si>
    <t>Casual Attire</t>
  </si>
  <si>
    <t>www.example.com/t010171</t>
  </si>
  <si>
    <t>Twitter</t>
  </si>
  <si>
    <t>Nightwear</t>
  </si>
  <si>
    <t>www.example.com/f010287</t>
  </si>
  <si>
    <t>www.example.com/f010374</t>
  </si>
  <si>
    <t>www.example.com/i010375</t>
  </si>
  <si>
    <t>Instagram</t>
  </si>
  <si>
    <t>www.example.com/f010413</t>
  </si>
  <si>
    <t>www.example.com/i010471</t>
  </si>
  <si>
    <t>Business Attire</t>
  </si>
  <si>
    <t>www.example.com/f010587</t>
  </si>
  <si>
    <t>Sportswear</t>
  </si>
  <si>
    <t>www.example.com/t010594</t>
  </si>
  <si>
    <t>www.example.com/f010660</t>
  </si>
  <si>
    <t>www.example.com/i010660</t>
  </si>
  <si>
    <t>www.example.com/f010799</t>
  </si>
  <si>
    <t>www.example.com/i010747</t>
  </si>
  <si>
    <t>www.example.com/t010729</t>
  </si>
  <si>
    <t>www.example.com/f010887</t>
  </si>
  <si>
    <t>www.example.com/i010828</t>
  </si>
  <si>
    <t>www.example.com/f010965</t>
  </si>
  <si>
    <t>www.example.com/i010951</t>
  </si>
  <si>
    <t>www.example.com/f011055</t>
  </si>
  <si>
    <t>www.example.com/i011060</t>
  </si>
  <si>
    <t>www.example.com/t011011</t>
  </si>
  <si>
    <t>www.example.com/i011144</t>
  </si>
  <si>
    <t>www.example.com/f011298</t>
  </si>
  <si>
    <t>www.example.com/i011295</t>
  </si>
  <si>
    <t>www.example.com/t011250</t>
  </si>
  <si>
    <t>www.example.com/f011488</t>
  </si>
  <si>
    <t>www.example.com/i011470</t>
  </si>
  <si>
    <t>www.example.com/t011495</t>
  </si>
  <si>
    <t>www.example.com/f011596</t>
  </si>
  <si>
    <t>www.example.com/i011564</t>
  </si>
  <si>
    <t>www.example.com/t011541</t>
  </si>
  <si>
    <t>www.example.com/f011638</t>
  </si>
  <si>
    <t>www.example.com/i011683</t>
  </si>
  <si>
    <t>www.example.com/f011750</t>
  </si>
  <si>
    <t>www.example.com/i011794</t>
  </si>
  <si>
    <t>www.example.com/f011819</t>
  </si>
  <si>
    <t>www.example.com/i011890</t>
  </si>
  <si>
    <t>www.example.com/t011863</t>
  </si>
  <si>
    <t>www.example.com/f011968</t>
  </si>
  <si>
    <t>www.example.com/i011919</t>
  </si>
  <si>
    <t>www.example.com/t011925</t>
  </si>
  <si>
    <t>www.example.com/f012098</t>
  </si>
  <si>
    <t>www.example.com/i012087</t>
  </si>
  <si>
    <t>www.example.com/f012169</t>
  </si>
  <si>
    <t>www.example.com/t012137</t>
  </si>
  <si>
    <t>www.example.com/f012233</t>
  </si>
  <si>
    <t>www.example.com/i012251</t>
  </si>
  <si>
    <t>www.example.com/t012247</t>
  </si>
  <si>
    <t>www.example.com/f012396</t>
  </si>
  <si>
    <t>www.example.com/i012323</t>
  </si>
  <si>
    <t>www.example.com/f012489</t>
  </si>
  <si>
    <t>www.example.com/i012456</t>
  </si>
  <si>
    <t>www.example.com/f012570</t>
  </si>
  <si>
    <t>www.example.com/i012568</t>
  </si>
  <si>
    <t>www.example.com/i012696</t>
  </si>
  <si>
    <t>www.example.com/f012790</t>
  </si>
  <si>
    <t>www.example.com/i012739</t>
  </si>
  <si>
    <t>www.example.com/f012831</t>
  </si>
  <si>
    <t>www.example.com/i012857</t>
  </si>
  <si>
    <t>www.example.com/f012978</t>
  </si>
  <si>
    <t>www.example.com/i012911</t>
  </si>
  <si>
    <t>www.example.com/f013066</t>
  </si>
  <si>
    <t>www.example.com/i013086</t>
  </si>
  <si>
    <t>www.example.com/t013033</t>
  </si>
  <si>
    <t>www.example.com/f013186</t>
  </si>
  <si>
    <t>www.example.com/f020170</t>
  </si>
  <si>
    <t>www.example.com/i020117</t>
  </si>
  <si>
    <t>www.example.com/f020264</t>
  </si>
  <si>
    <t>www.example.com/i020243</t>
  </si>
  <si>
    <t>www.example.com/f020330</t>
  </si>
  <si>
    <t>www.example.com/i020344</t>
  </si>
  <si>
    <t>www.example.com/t020432</t>
  </si>
  <si>
    <t>www.example.com/f020529</t>
  </si>
  <si>
    <t>www.example.com/i020538</t>
  </si>
  <si>
    <t>www.example.com/f020637</t>
  </si>
  <si>
    <t>www.example.com/i020696</t>
  </si>
  <si>
    <t>www.example.com/t020614</t>
  </si>
  <si>
    <t>www.example.com/f020789</t>
  </si>
  <si>
    <t>www.example.com/i020792</t>
  </si>
  <si>
    <t>www.example.com/t020767</t>
  </si>
  <si>
    <t>www.example.com/f020859</t>
  </si>
  <si>
    <t>www.example.com/i020831</t>
  </si>
  <si>
    <t>www.example.com/t020895</t>
  </si>
  <si>
    <t>www.example.com/f020951</t>
  </si>
  <si>
    <t>www.example.com/i020949</t>
  </si>
  <si>
    <t>www.example.com/t020914</t>
  </si>
  <si>
    <t>www.example.com/f021083</t>
  </si>
  <si>
    <t>www.example.com/i021095</t>
  </si>
  <si>
    <t>www.example.com/t021084</t>
  </si>
  <si>
    <t>www.example.com/i021145</t>
  </si>
  <si>
    <t>www.example.com/t021188</t>
  </si>
  <si>
    <t>www.example.com/f021252</t>
  </si>
  <si>
    <t>www.example.com/i021291</t>
  </si>
  <si>
    <t>www.example.com/t021238</t>
  </si>
  <si>
    <t>www.example.com/f021379</t>
  </si>
  <si>
    <t>www.example.com/i021327</t>
  </si>
  <si>
    <t>www.example.com/f021474</t>
  </si>
  <si>
    <t>www.example.com/i021440</t>
  </si>
  <si>
    <t>www.example.com/t021436</t>
  </si>
  <si>
    <t>www.example.com/f021568</t>
  </si>
  <si>
    <t>www.example.com/i021526</t>
  </si>
  <si>
    <t>www.example.com/t021552</t>
  </si>
  <si>
    <t>www.example.com/f021654</t>
  </si>
  <si>
    <t>www.example.com/f021728</t>
  </si>
  <si>
    <t>www.example.com/i021733</t>
  </si>
  <si>
    <t>www.example.com/f021832</t>
  </si>
  <si>
    <t>www.example.com/i021831</t>
  </si>
  <si>
    <t>www.example.com/f021990</t>
  </si>
  <si>
    <t>www.example.com/f022097</t>
  </si>
  <si>
    <t>www.example.com/i022012</t>
  </si>
  <si>
    <t>www.example.com/f022163</t>
  </si>
  <si>
    <t>www.example.com/i022163</t>
  </si>
  <si>
    <t>www.example.com/f022245</t>
  </si>
  <si>
    <t>www.example.com/i022253</t>
  </si>
  <si>
    <t>www.example.com/f022341</t>
  </si>
  <si>
    <t>www.example.com/i022366</t>
  </si>
  <si>
    <t>www.example.com/t022334</t>
  </si>
  <si>
    <t>www.example.com/f022443</t>
  </si>
  <si>
    <t>www.example.com/i022450</t>
  </si>
  <si>
    <t>www.example.com/i022583</t>
  </si>
  <si>
    <t>www.example.com/f022621</t>
  </si>
  <si>
    <t>www.example.com/t022657</t>
  </si>
  <si>
    <t>www.example.com/f022725</t>
  </si>
  <si>
    <t>www.example.com/f022891</t>
  </si>
  <si>
    <t>www.example.com/t022823</t>
  </si>
  <si>
    <t>www.example.com/f030181</t>
  </si>
  <si>
    <t>www.example.com/i030197</t>
  </si>
  <si>
    <t>www.example.com/f030231</t>
  </si>
  <si>
    <t>www.example.com/i030275</t>
  </si>
  <si>
    <t>www.example.com/t030224</t>
  </si>
  <si>
    <t>www.example.com/f030336</t>
  </si>
  <si>
    <t>www.example.com/i030329</t>
  </si>
  <si>
    <t>www.example.com/t030380</t>
  </si>
  <si>
    <t>www.example.com/f030444</t>
  </si>
  <si>
    <t>www.example.com/i030589</t>
  </si>
  <si>
    <t>www.example.com/f030667</t>
  </si>
  <si>
    <t>www.example.com/i030645</t>
  </si>
  <si>
    <t>www.example.com/f030779</t>
  </si>
  <si>
    <t>www.example.com/i030770</t>
  </si>
  <si>
    <t>www.example.com/f030849</t>
  </si>
  <si>
    <t>www.example.com/t030827</t>
  </si>
  <si>
    <t>www.example.com/f030926</t>
  </si>
  <si>
    <t>www.example.com/i030914</t>
  </si>
  <si>
    <t>www.example.com/t030938</t>
  </si>
  <si>
    <t>www.example.com/i031095</t>
  </si>
  <si>
    <t>www.example.com/f031159</t>
  </si>
  <si>
    <t>www.example.com/t031183</t>
  </si>
  <si>
    <t>www.example.com/f031275</t>
  </si>
  <si>
    <t>www.example.com/i031253</t>
  </si>
  <si>
    <t>www.example.com/f031398</t>
  </si>
  <si>
    <t>www.example.com/i031324</t>
  </si>
  <si>
    <t>www.example.com/t031316</t>
  </si>
  <si>
    <t>www.example.com/f031412</t>
  </si>
  <si>
    <t>www.example.com/i031463</t>
  </si>
  <si>
    <t>www.example.com/f031537</t>
  </si>
  <si>
    <t>www.example.com/i031535</t>
  </si>
  <si>
    <t>www.example.com/f031656</t>
  </si>
  <si>
    <t>www.example.com/i031615</t>
  </si>
  <si>
    <t>www.example.com/t031622</t>
  </si>
  <si>
    <t>www.example.com/f031743</t>
  </si>
  <si>
    <t>www.example.com/i031795</t>
  </si>
  <si>
    <t>www.example.com/f031851</t>
  </si>
  <si>
    <t>www.example.com/i031858</t>
  </si>
  <si>
    <t>www.example.com/t031825</t>
  </si>
  <si>
    <t>www.example.com/f031990</t>
  </si>
  <si>
    <t>www.example.com/i031995</t>
  </si>
  <si>
    <t>www.example.com/f032041</t>
  </si>
  <si>
    <t>www.example.com/t032053</t>
  </si>
  <si>
    <t>www.example.com/i032125</t>
  </si>
  <si>
    <t>www.example.com/f032220</t>
  </si>
  <si>
    <t>www.example.com/i032234</t>
  </si>
  <si>
    <t>www.example.com/f032384</t>
  </si>
  <si>
    <t>www.example.com/i032377</t>
  </si>
  <si>
    <t>www.example.com/t032326</t>
  </si>
  <si>
    <t>www.example.com/f032416</t>
  </si>
  <si>
    <t>www.example.com/i032444</t>
  </si>
  <si>
    <t>www.example.com/i032589</t>
  </si>
  <si>
    <t>www.example.com/f032663</t>
  </si>
  <si>
    <t>www.example.com/i032687</t>
  </si>
  <si>
    <t>www.example.com/f032729</t>
  </si>
  <si>
    <t>www.example.com/i032777</t>
  </si>
  <si>
    <t>www.example.com/f032832</t>
  </si>
  <si>
    <t>www.example.com/i032883</t>
  </si>
  <si>
    <t>www.example.com/t032893</t>
  </si>
  <si>
    <t>www.example.com/f032943</t>
  </si>
  <si>
    <t>www.example.com/i032955</t>
  </si>
  <si>
    <t>www.example.com/t032915</t>
  </si>
  <si>
    <t>www.example.com/f033076</t>
  </si>
  <si>
    <t>www.example.com/i033025</t>
  </si>
  <si>
    <t>www.example.com/f033184</t>
  </si>
  <si>
    <t>www.example.com/f040156</t>
  </si>
  <si>
    <t>www.example.com/i040187</t>
  </si>
  <si>
    <t>www.example.com/t040152</t>
  </si>
  <si>
    <t>www.example.com/f040264</t>
  </si>
  <si>
    <t>www.example.com/i040242</t>
  </si>
  <si>
    <t>www.example.com/f040399</t>
  </si>
  <si>
    <t>www.example.com/t040365</t>
  </si>
  <si>
    <t>www.example.com/f040478</t>
  </si>
  <si>
    <t>www.example.com/i040438</t>
  </si>
  <si>
    <t>www.example.com/t040414</t>
  </si>
  <si>
    <t>www.example.com/f040514</t>
  </si>
  <si>
    <t>www.example.com/i040514</t>
  </si>
  <si>
    <t>www.example.com/f040638</t>
  </si>
  <si>
    <t>www.example.com/i040671</t>
  </si>
  <si>
    <t>www.example.com/f040750</t>
  </si>
  <si>
    <t>www.example.com/i040731</t>
  </si>
  <si>
    <t>www.example.com/t040719</t>
  </si>
  <si>
    <t>www.example.com/f040821</t>
  </si>
  <si>
    <t>www.example.com/i040836</t>
  </si>
  <si>
    <t>www.example.com/f040997</t>
  </si>
  <si>
    <t>www.example.com/i040967</t>
  </si>
  <si>
    <t>www.example.com/f041034</t>
  </si>
  <si>
    <t>www.example.com/i041049</t>
  </si>
  <si>
    <t>www.example.com/f041167</t>
  </si>
  <si>
    <t>www.example.com/i041115</t>
  </si>
  <si>
    <t>www.example.com/t041135</t>
  </si>
  <si>
    <t>www.example.com/f041298</t>
  </si>
  <si>
    <t>www.example.com/i041222</t>
  </si>
  <si>
    <t>www.example.com/t041217</t>
  </si>
  <si>
    <t>www.example.com/f041334</t>
  </si>
  <si>
    <t>www.example.com/i041358</t>
  </si>
  <si>
    <t>www.example.com/i041455</t>
  </si>
  <si>
    <t>www.example.com/t041462</t>
  </si>
  <si>
    <t>www.example.com/f041583</t>
  </si>
  <si>
    <t>www.example.com/i041562</t>
  </si>
  <si>
    <t>www.example.com/f041657</t>
  </si>
  <si>
    <t>www.example.com/i041614</t>
  </si>
  <si>
    <t>www.example.com/t041685</t>
  </si>
  <si>
    <t>www.example.com/f041768</t>
  </si>
  <si>
    <t>www.example.com/i041784</t>
  </si>
  <si>
    <t>www.example.com/t041745</t>
  </si>
  <si>
    <t>www.example.com/f041870</t>
  </si>
  <si>
    <t>www.example.com/i041831</t>
  </si>
  <si>
    <t>www.example.com/f041989</t>
  </si>
  <si>
    <t>www.example.com/i041923</t>
  </si>
  <si>
    <t>www.example.com/f042073</t>
  </si>
  <si>
    <t>www.example.com/f042142</t>
  </si>
  <si>
    <t>www.example.com/i042115</t>
  </si>
  <si>
    <t>www.example.com/t042150</t>
  </si>
  <si>
    <t>www.example.com/f042242</t>
  </si>
  <si>
    <t>www.example.com/i042233</t>
  </si>
  <si>
    <t>www.example.com/t042235</t>
  </si>
  <si>
    <t>www.example.com/f042377</t>
  </si>
  <si>
    <t>www.example.com/f042438</t>
  </si>
  <si>
    <t>www.example.com/i042436</t>
  </si>
  <si>
    <t>www.example.com/t042492</t>
  </si>
  <si>
    <t>www.example.com/f042586</t>
  </si>
  <si>
    <t>www.example.com/i042523</t>
  </si>
  <si>
    <t>www.example.com/f042672</t>
  </si>
  <si>
    <t>www.example.com/i042689</t>
  </si>
  <si>
    <t>www.example.com/t042687</t>
  </si>
  <si>
    <t>www.example.com/f042776</t>
  </si>
  <si>
    <t>www.example.com/i042776</t>
  </si>
  <si>
    <t>www.example.com/f042866</t>
  </si>
  <si>
    <t>www.example.com/i042867</t>
  </si>
  <si>
    <t>www.example.com/f042944</t>
  </si>
  <si>
    <t>www.example.com/f043083</t>
  </si>
  <si>
    <t>www.example.com/i043071</t>
  </si>
  <si>
    <t>www.example.com/t043087</t>
  </si>
  <si>
    <t>www.example.com/f050187</t>
  </si>
  <si>
    <t>www.example.com/i050174</t>
  </si>
  <si>
    <t>www.example.com/t050116</t>
  </si>
  <si>
    <t>www.example.com/f050271</t>
  </si>
  <si>
    <t>www.example.com/i050279</t>
  </si>
  <si>
    <t>www.example.com/f050355</t>
  </si>
  <si>
    <t>www.example.com/i050357</t>
  </si>
  <si>
    <t>www.example.com/f050447</t>
  </si>
  <si>
    <t>www.example.com/i050440</t>
  </si>
  <si>
    <t>www.example.com/f050582</t>
  </si>
  <si>
    <t>www.example.com/i050561</t>
  </si>
  <si>
    <t>www.example.com/f050715</t>
  </si>
  <si>
    <t>www.example.com/i050744</t>
  </si>
  <si>
    <t>www.example.com/f050896</t>
  </si>
  <si>
    <t>www.example.com/i050843</t>
  </si>
  <si>
    <t>www.example.com/f050911</t>
  </si>
  <si>
    <t>www.example.com/i050944</t>
  </si>
  <si>
    <t>www.example.com/f051051</t>
  </si>
  <si>
    <t>www.example.com/i051013</t>
  </si>
  <si>
    <t>www.example.com/f051158</t>
  </si>
  <si>
    <t>www.example.com/f051278</t>
  </si>
  <si>
    <t>www.example.com/i051289</t>
  </si>
  <si>
    <t>www.example.com/f051369</t>
  </si>
  <si>
    <t>www.example.com/i051335</t>
  </si>
  <si>
    <t>www.example.com/t051344</t>
  </si>
  <si>
    <t>www.example.com/f051421</t>
  </si>
  <si>
    <t>www.example.com/i051441</t>
  </si>
  <si>
    <t>www.example.com/f051557</t>
  </si>
  <si>
    <t>www.example.com/f051665</t>
  </si>
  <si>
    <t>www.example.com/t051686</t>
  </si>
  <si>
    <t>www.example.com/f051794</t>
  </si>
  <si>
    <t>www.example.com/i051719</t>
  </si>
  <si>
    <t>www.example.com/f051895</t>
  </si>
  <si>
    <t>www.example.com/t051891</t>
  </si>
  <si>
    <t>www.example.com/f051961</t>
  </si>
  <si>
    <t>www.example.com/f052034</t>
  </si>
  <si>
    <t>www.example.com/f052176</t>
  </si>
  <si>
    <t>www.example.com/i052188</t>
  </si>
  <si>
    <t>www.example.com/f052218</t>
  </si>
  <si>
    <t>www.example.com/i052281</t>
  </si>
  <si>
    <t>www.example.com/f052324</t>
  </si>
  <si>
    <t>www.example.com/i052322</t>
  </si>
  <si>
    <t>www.example.com/f052444</t>
  </si>
  <si>
    <t>www.example.com/i052428</t>
  </si>
  <si>
    <t>www.example.com/f052517</t>
  </si>
  <si>
    <t>www.example.com/f052689</t>
  </si>
  <si>
    <t>www.example.com/i052669</t>
  </si>
  <si>
    <t>www.example.com/f052712</t>
  </si>
  <si>
    <t>www.example.com/i052794</t>
  </si>
  <si>
    <t>www.example.com/f052894</t>
  </si>
  <si>
    <t>www.example.com/t052880</t>
  </si>
  <si>
    <t>www.example.com/f052926</t>
  </si>
  <si>
    <t>www.example.com/i052956</t>
  </si>
  <si>
    <t>www.example.com/f053022</t>
  </si>
  <si>
    <t>www.example.com/i053065</t>
  </si>
  <si>
    <t>www.example.com/f053189</t>
  </si>
  <si>
    <t>www.example.com/i053180</t>
  </si>
  <si>
    <t>www.example.com/t053186</t>
  </si>
  <si>
    <t>www.example.com/f060157</t>
  </si>
  <si>
    <t>www.example.com/t060149</t>
  </si>
  <si>
    <t>www.example.com/f060293</t>
  </si>
  <si>
    <t>www.example.com/i060227</t>
  </si>
  <si>
    <t>www.example.com/f060345</t>
  </si>
  <si>
    <t>www.example.com/i060332</t>
  </si>
  <si>
    <t>www.example.com/f060492</t>
  </si>
  <si>
    <t>www.example.com/i060466</t>
  </si>
  <si>
    <t>www.example.com/f060537</t>
  </si>
  <si>
    <t>www.example.com/i060558</t>
  </si>
  <si>
    <t>www.example.com/t060557</t>
  </si>
  <si>
    <t>www.example.com/f060619</t>
  </si>
  <si>
    <t>www.example.com/t060690</t>
  </si>
  <si>
    <t>www.example.com/f060729</t>
  </si>
  <si>
    <t>www.example.com/i060798</t>
  </si>
  <si>
    <t>www.example.com/f060825</t>
  </si>
  <si>
    <t>www.example.com/i060893</t>
  </si>
  <si>
    <t>www.example.com/f060917</t>
  </si>
  <si>
    <t>www.example.com/i060916</t>
  </si>
  <si>
    <t>www.example.com/t060970</t>
  </si>
  <si>
    <t>www.example.com/f061052</t>
  </si>
  <si>
    <t>www.example.com/i061034</t>
  </si>
  <si>
    <t>www.example.com/f061142</t>
  </si>
  <si>
    <t>www.example.com/i061191</t>
  </si>
  <si>
    <t>www.example.com/t061142</t>
  </si>
  <si>
    <t>www.example.com/f061230</t>
  </si>
  <si>
    <t>www.example.com/i061283</t>
  </si>
  <si>
    <t>www.example.com/f061343</t>
  </si>
  <si>
    <t>www.example.com/i061388</t>
  </si>
  <si>
    <t>www.example.com/t061393</t>
  </si>
  <si>
    <t>www.example.com/f061444</t>
  </si>
  <si>
    <t>www.example.com/i061411</t>
  </si>
  <si>
    <t>www.example.com/t061486</t>
  </si>
  <si>
    <t>www.example.com/i061511</t>
  </si>
  <si>
    <t>www.example.com/f061643</t>
  </si>
  <si>
    <t>www.example.com/t061680</t>
  </si>
  <si>
    <t>www.example.com/f061774</t>
  </si>
  <si>
    <t>www.example.com/i061726</t>
  </si>
  <si>
    <t>www.example.com/i061854</t>
  </si>
  <si>
    <t>www.example.com/f061984</t>
  </si>
  <si>
    <t>www.example.com/i061992</t>
  </si>
  <si>
    <t>www.example.com/f062020</t>
  </si>
  <si>
    <t>www.example.com/i062077</t>
  </si>
  <si>
    <t>www.example.com/f062150</t>
  </si>
  <si>
    <t>www.example.com/i062130</t>
  </si>
  <si>
    <t>www.example.com/i062282</t>
  </si>
  <si>
    <t>www.example.com/t062230</t>
  </si>
  <si>
    <t>www.example.com/f062357</t>
  </si>
  <si>
    <t>www.example.com/t062314</t>
  </si>
  <si>
    <t>www.example.com/f062437</t>
  </si>
  <si>
    <t>www.example.com/i062470</t>
  </si>
  <si>
    <t>www.example.com/t062476</t>
  </si>
  <si>
    <t>www.example.com/i062570</t>
  </si>
  <si>
    <t>www.example.com/f062643</t>
  </si>
  <si>
    <t>www.example.com/i062613</t>
  </si>
  <si>
    <t>www.example.com/t062671</t>
  </si>
  <si>
    <t>www.example.com/i062768</t>
  </si>
  <si>
    <t>www.example.com/t062750</t>
  </si>
  <si>
    <t>www.example.com/f062816</t>
  </si>
  <si>
    <t>www.example.com/i062815</t>
  </si>
  <si>
    <t>www.example.com/t062858</t>
  </si>
  <si>
    <t>www.example.com/f062934</t>
  </si>
  <si>
    <t>www.example.com/f063087</t>
  </si>
  <si>
    <t>www.example.com/f070142</t>
  </si>
  <si>
    <t>www.example.com/i070187</t>
  </si>
  <si>
    <t>www.example.com/t070166</t>
  </si>
  <si>
    <t>www.example.com/f070264</t>
  </si>
  <si>
    <t>www.example.com/i070241</t>
  </si>
  <si>
    <t>www.example.com/t070251</t>
  </si>
  <si>
    <t>www.example.com/f070350</t>
  </si>
  <si>
    <t>www.example.com/f070425</t>
  </si>
  <si>
    <t>www.example.com/i070462</t>
  </si>
  <si>
    <t>www.example.com/f070587</t>
  </si>
  <si>
    <t>www.example.com/i070521</t>
  </si>
  <si>
    <t>www.example.com/f070659</t>
  </si>
  <si>
    <t>www.example.com/i070658</t>
  </si>
  <si>
    <t>www.example.com/f070717</t>
  </si>
  <si>
    <t>www.example.com/f070858</t>
  </si>
  <si>
    <t>www.example.com/i070835</t>
  </si>
  <si>
    <t>www.example.com/t070854</t>
  </si>
  <si>
    <t>www.example.com/f070985</t>
  </si>
  <si>
    <t>www.example.com/i070965</t>
  </si>
  <si>
    <t>www.example.com/t070924</t>
  </si>
  <si>
    <t>www.example.com/f071058</t>
  </si>
  <si>
    <t>www.example.com/i071086</t>
  </si>
  <si>
    <t>www.example.com/f071172</t>
  </si>
  <si>
    <t>www.example.com/i071154</t>
  </si>
  <si>
    <t>www.example.com/f071250</t>
  </si>
  <si>
    <t>www.example.com/i071212</t>
  </si>
  <si>
    <t>www.example.com/t071236</t>
  </si>
  <si>
    <t>www.example.com/f071350</t>
  </si>
  <si>
    <t>www.example.com/i071376</t>
  </si>
  <si>
    <t>www.example.com/f071498</t>
  </si>
  <si>
    <t>www.example.com/i071482</t>
  </si>
  <si>
    <t>www.example.com/f071588</t>
  </si>
  <si>
    <t>www.example.com/i071546</t>
  </si>
  <si>
    <t>www.example.com/f071628</t>
  </si>
  <si>
    <t>www.example.com/i071664</t>
  </si>
  <si>
    <t>www.example.com/f071718</t>
  </si>
  <si>
    <t>www.example.com/f071828</t>
  </si>
  <si>
    <t>www.example.com/i071884</t>
  </si>
  <si>
    <t>www.example.com/f071927</t>
  </si>
  <si>
    <t>www.example.com/i071957</t>
  </si>
  <si>
    <t>www.example.com/t071934</t>
  </si>
  <si>
    <t>www.example.com/f072046</t>
  </si>
  <si>
    <t>www.example.com/i072082</t>
  </si>
  <si>
    <t>www.example.com/f072197</t>
  </si>
  <si>
    <t>www.example.com/i072193</t>
  </si>
  <si>
    <t>www.example.com/t072195</t>
  </si>
  <si>
    <t>www.example.com/f072221</t>
  </si>
  <si>
    <t>www.example.com/i072297</t>
  </si>
  <si>
    <t>www.example.com/t072275</t>
  </si>
  <si>
    <t>www.example.com/i072374</t>
  </si>
  <si>
    <t>www.example.com/t072337</t>
  </si>
  <si>
    <t>www.example.com/f072466</t>
  </si>
  <si>
    <t>www.example.com/i072434</t>
  </si>
  <si>
    <t>www.example.com/f072574</t>
  </si>
  <si>
    <t>www.example.com/i072567</t>
  </si>
  <si>
    <t>www.example.com/f072691</t>
  </si>
  <si>
    <t>www.example.com/i072659</t>
  </si>
  <si>
    <t>www.example.com/t072699</t>
  </si>
  <si>
    <t>www.example.com/f072747</t>
  </si>
  <si>
    <t>www.example.com/i072795</t>
  </si>
  <si>
    <t>www.example.com/f072832</t>
  </si>
  <si>
    <t>www.example.com/i072823</t>
  </si>
  <si>
    <t>www.example.com/f072974</t>
  </si>
  <si>
    <t>www.example.com/i072943</t>
  </si>
  <si>
    <t>www.example.com/f073094</t>
  </si>
  <si>
    <t>www.example.com/t073097</t>
  </si>
  <si>
    <t>www.example.com/f073156</t>
  </si>
  <si>
    <t>www.example.com/i073113</t>
  </si>
  <si>
    <t>www.example.com/t073164</t>
  </si>
  <si>
    <t>www.example.com/f080179</t>
  </si>
  <si>
    <t>www.example.com/i080124</t>
  </si>
  <si>
    <t>www.example.com/f080234</t>
  </si>
  <si>
    <t>www.example.com/i080245</t>
  </si>
  <si>
    <t>www.example.com/t080272</t>
  </si>
  <si>
    <t>www.example.com/f080351</t>
  </si>
  <si>
    <t>www.example.com/i080313</t>
  </si>
  <si>
    <t>www.example.com/f080458</t>
  </si>
  <si>
    <t>www.example.com/t080430</t>
  </si>
  <si>
    <t>www.example.com/i080590</t>
  </si>
  <si>
    <t>www.example.com/f080621</t>
  </si>
  <si>
    <t>www.example.com/i080621</t>
  </si>
  <si>
    <t>www.example.com/f080718</t>
  </si>
  <si>
    <t>www.example.com/i080733</t>
  </si>
  <si>
    <t>www.example.com/t080760</t>
  </si>
  <si>
    <t>www.example.com/f080812</t>
  </si>
  <si>
    <t>www.example.com/i080880</t>
  </si>
  <si>
    <t>www.example.com/i080915</t>
  </si>
  <si>
    <t>www.example.com/f081032</t>
  </si>
  <si>
    <t>www.example.com/i081041</t>
  </si>
  <si>
    <t>www.example.com/f081123</t>
  </si>
  <si>
    <t>www.example.com/i081168</t>
  </si>
  <si>
    <t>www.example.com/t081167</t>
  </si>
  <si>
    <t>www.example.com/f081228</t>
  </si>
  <si>
    <t>www.example.com/i081227</t>
  </si>
  <si>
    <t>www.example.com/t081254</t>
  </si>
  <si>
    <t>www.example.com/f081384</t>
  </si>
  <si>
    <t>www.example.com/i081363</t>
  </si>
  <si>
    <t>www.example.com/t081384</t>
  </si>
  <si>
    <t>www.example.com/i081474</t>
  </si>
  <si>
    <t>www.example.com/t081464</t>
  </si>
  <si>
    <t>www.example.com/f081547</t>
  </si>
  <si>
    <t>www.example.com/i081578</t>
  </si>
  <si>
    <t>www.example.com/f081628</t>
  </si>
  <si>
    <t>www.example.com/i081671</t>
  </si>
  <si>
    <t>www.example.com/t081679</t>
  </si>
  <si>
    <t>www.example.com/f081797</t>
  </si>
  <si>
    <t>www.example.com/f081864</t>
  </si>
  <si>
    <t>www.example.com/i081862</t>
  </si>
  <si>
    <t>www.example.com/f081962</t>
  </si>
  <si>
    <t>www.example.com/i081956</t>
  </si>
  <si>
    <t>www.example.com/f082083</t>
  </si>
  <si>
    <t>www.example.com/i082058</t>
  </si>
  <si>
    <t>www.example.com/t082043</t>
  </si>
  <si>
    <t>www.example.com/f082192</t>
  </si>
  <si>
    <t>www.example.com/t082183</t>
  </si>
  <si>
    <t>www.example.com/f082267</t>
  </si>
  <si>
    <t>www.example.com/i082253</t>
  </si>
  <si>
    <t>www.example.com/t082252</t>
  </si>
  <si>
    <t>www.example.com/f082336</t>
  </si>
  <si>
    <t>www.example.com/i082348</t>
  </si>
  <si>
    <t>www.example.com/t082312</t>
  </si>
  <si>
    <t>www.example.com/f082449</t>
  </si>
  <si>
    <t>www.example.com/i082439</t>
  </si>
  <si>
    <t>www.example.com/f082542</t>
  </si>
  <si>
    <t>www.example.com/i082582</t>
  </si>
  <si>
    <t>www.example.com/f082640</t>
  </si>
  <si>
    <t>www.example.com/i082678</t>
  </si>
  <si>
    <t>www.example.com/f082788</t>
  </si>
  <si>
    <t>www.example.com/i082719</t>
  </si>
  <si>
    <t>www.example.com/f082837</t>
  </si>
  <si>
    <t>www.example.com/i082841</t>
  </si>
  <si>
    <t>www.example.com/t082869</t>
  </si>
  <si>
    <t>www.example.com/f082912</t>
  </si>
  <si>
    <t>www.example.com/i082972</t>
  </si>
  <si>
    <t>www.example.com/f083028</t>
  </si>
  <si>
    <t>www.example.com/i083085</t>
  </si>
  <si>
    <t>www.example.com/f083158</t>
  </si>
  <si>
    <t>www.example.com/i083134</t>
  </si>
  <si>
    <t>www.example.com/f090145</t>
  </si>
  <si>
    <t>www.example.com/i090165</t>
  </si>
  <si>
    <t>www.example.com/f090288</t>
  </si>
  <si>
    <t>www.example.com/i090242</t>
  </si>
  <si>
    <t>www.example.com/t090239</t>
  </si>
  <si>
    <t>www.example.com/f090346</t>
  </si>
  <si>
    <t>www.example.com/i090389</t>
  </si>
  <si>
    <t>www.example.com/t090397</t>
  </si>
  <si>
    <t>www.example.com/f090426</t>
  </si>
  <si>
    <t>www.example.com/i090421</t>
  </si>
  <si>
    <t>www.example.com/t090423</t>
  </si>
  <si>
    <t>www.example.com/i090593</t>
  </si>
  <si>
    <t>www.example.com/f090654</t>
  </si>
  <si>
    <t>www.example.com/i090646</t>
  </si>
  <si>
    <t>www.example.com/f090768</t>
  </si>
  <si>
    <t>www.example.com/i090745</t>
  </si>
  <si>
    <t>www.example.com/f090854</t>
  </si>
  <si>
    <t>www.example.com/i090899</t>
  </si>
  <si>
    <t>www.example.com/t090880</t>
  </si>
  <si>
    <t>www.example.com/f090922</t>
  </si>
  <si>
    <t>www.example.com/i090976</t>
  </si>
  <si>
    <t>www.example.com/f091080</t>
  </si>
  <si>
    <t>www.example.com/f091182</t>
  </si>
  <si>
    <t>www.example.com/t091190</t>
  </si>
  <si>
    <t>www.example.com/f091278</t>
  </si>
  <si>
    <t>www.example.com/i091227</t>
  </si>
  <si>
    <t>www.example.com/t091231</t>
  </si>
  <si>
    <t>www.example.com/f091325</t>
  </si>
  <si>
    <t>www.example.com/i091377</t>
  </si>
  <si>
    <t>www.example.com/t091312</t>
  </si>
  <si>
    <t>www.example.com/f091451</t>
  </si>
  <si>
    <t>www.example.com/i091418</t>
  </si>
  <si>
    <t>www.example.com/t091440</t>
  </si>
  <si>
    <t>www.example.com/f091514</t>
  </si>
  <si>
    <t>www.example.com/t091588</t>
  </si>
  <si>
    <t>www.example.com/f091684</t>
  </si>
  <si>
    <t>www.example.com/i091648</t>
  </si>
  <si>
    <t>www.example.com/f091777</t>
  </si>
  <si>
    <t>www.example.com/i091724</t>
  </si>
  <si>
    <t>www.example.com/i091885</t>
  </si>
  <si>
    <t>www.example.com/f091911</t>
  </si>
  <si>
    <t>www.example.com/i091966</t>
  </si>
  <si>
    <t>www.example.com/f092064</t>
  </si>
  <si>
    <t>www.example.com/i092020</t>
  </si>
  <si>
    <t>www.example.com/i092181</t>
  </si>
  <si>
    <t>www.example.com/t092150</t>
  </si>
  <si>
    <t>www.example.com/f092271</t>
  </si>
  <si>
    <t>www.example.com/f092369</t>
  </si>
  <si>
    <t>www.example.com/i092380</t>
  </si>
  <si>
    <t>www.example.com/f092449</t>
  </si>
  <si>
    <t>www.example.com/i092484</t>
  </si>
  <si>
    <t>www.example.com/t092463</t>
  </si>
  <si>
    <t>www.example.com/f092546</t>
  </si>
  <si>
    <t>www.example.com/i092521</t>
  </si>
  <si>
    <t>www.example.com/i092671</t>
  </si>
  <si>
    <t>www.example.com/f092711</t>
  </si>
  <si>
    <t>www.example.com/i092798</t>
  </si>
  <si>
    <t>www.example.com/f092882</t>
  </si>
  <si>
    <t>www.example.com/i092839</t>
  </si>
  <si>
    <t>www.example.com/f092942</t>
  </si>
  <si>
    <t>www.example.com/i092954</t>
  </si>
  <si>
    <t>www.example.com/t092987</t>
  </si>
  <si>
    <t>www.example.com/f093092</t>
  </si>
  <si>
    <t>www.example.com/i093091</t>
  </si>
  <si>
    <t>www.example.com/t093051</t>
  </si>
  <si>
    <t>www.example.com/i100197</t>
  </si>
  <si>
    <t>www.example.com/t100168</t>
  </si>
  <si>
    <t>www.example.com/f100224</t>
  </si>
  <si>
    <t>www.example.com/i100261</t>
  </si>
  <si>
    <t>www.example.com/t100288</t>
  </si>
  <si>
    <t>www.example.com/f100315</t>
  </si>
  <si>
    <t>www.example.com/f100420</t>
  </si>
  <si>
    <t>www.example.com/i100471</t>
  </si>
  <si>
    <t>www.example.com/t100454</t>
  </si>
  <si>
    <t>www.example.com/f100535</t>
  </si>
  <si>
    <t>www.example.com/i100586</t>
  </si>
  <si>
    <t>www.example.com/t100565</t>
  </si>
  <si>
    <t>www.example.com/f100631</t>
  </si>
  <si>
    <t>www.example.com/i100688</t>
  </si>
  <si>
    <t>www.example.com/f100775</t>
  </si>
  <si>
    <t>www.example.com/i100776</t>
  </si>
  <si>
    <t>www.example.com/f100882</t>
  </si>
  <si>
    <t>www.example.com/f100982</t>
  </si>
  <si>
    <t>www.example.com/i100973</t>
  </si>
  <si>
    <t>www.example.com/t100932</t>
  </si>
  <si>
    <t>www.example.com/f101039</t>
  </si>
  <si>
    <t>www.example.com/i101074</t>
  </si>
  <si>
    <t>www.example.com/t101042</t>
  </si>
  <si>
    <t>www.example.com/f101176</t>
  </si>
  <si>
    <t>www.example.com/i101158</t>
  </si>
  <si>
    <t>www.example.com/f101248</t>
  </si>
  <si>
    <t>www.example.com/i101256</t>
  </si>
  <si>
    <t>www.example.com/t101217</t>
  </si>
  <si>
    <t>www.example.com/f101370</t>
  </si>
  <si>
    <t>www.example.com/i101395</t>
  </si>
  <si>
    <t>www.example.com/t101382</t>
  </si>
  <si>
    <t>www.example.com/t101422</t>
  </si>
  <si>
    <t>www.example.com/f101594</t>
  </si>
  <si>
    <t>www.example.com/f101668</t>
  </si>
  <si>
    <t>www.example.com/t101694</t>
  </si>
  <si>
    <t>www.example.com/f101745</t>
  </si>
  <si>
    <t>www.example.com/i101781</t>
  </si>
  <si>
    <t>www.example.com/i101864</t>
  </si>
  <si>
    <t>www.example.com/f101968</t>
  </si>
  <si>
    <t>www.example.com/i101976</t>
  </si>
  <si>
    <t>www.example.com/f102032</t>
  </si>
  <si>
    <t>www.example.com/i102121</t>
  </si>
  <si>
    <t>www.example.com/f102237</t>
  </si>
  <si>
    <t>www.example.com/i102274</t>
  </si>
  <si>
    <t>www.example.com/t102222</t>
  </si>
  <si>
    <t>www.example.com/i102356</t>
  </si>
  <si>
    <t>www.example.com/i102455</t>
  </si>
  <si>
    <t>www.example.com/t102467</t>
  </si>
  <si>
    <t>www.example.com/f102572</t>
  </si>
  <si>
    <t>www.example.com/i102552</t>
  </si>
  <si>
    <t>www.example.com/f102650</t>
  </si>
  <si>
    <t>www.example.com/i102694</t>
  </si>
  <si>
    <t>www.example.com/f102768</t>
  </si>
  <si>
    <t>www.example.com/i102729</t>
  </si>
  <si>
    <t>www.example.com/f102856</t>
  </si>
  <si>
    <t>www.example.com/i102897</t>
  </si>
  <si>
    <t>www.example.com/f102959</t>
  </si>
  <si>
    <t>www.example.com/i102915</t>
  </si>
  <si>
    <t>www.example.com/f103032</t>
  </si>
  <si>
    <t>www.example.com/i103020</t>
  </si>
  <si>
    <t>www.example.com/f103134</t>
  </si>
  <si>
    <t>www.example.com/i103179</t>
  </si>
  <si>
    <t>www.example.com/f110130</t>
  </si>
  <si>
    <t>www.example.com/f110247</t>
  </si>
  <si>
    <t>www.example.com/i110291</t>
  </si>
  <si>
    <t>www.example.com/t110282</t>
  </si>
  <si>
    <t>www.example.com/f110393</t>
  </si>
  <si>
    <t>www.example.com/i110313</t>
  </si>
  <si>
    <t>www.example.com/t110374</t>
  </si>
  <si>
    <t>www.example.com/f110439</t>
  </si>
  <si>
    <t>www.example.com/i110433</t>
  </si>
  <si>
    <t>www.example.com/f110572</t>
  </si>
  <si>
    <t>www.example.com/i110555</t>
  </si>
  <si>
    <t>www.example.com/f110645</t>
  </si>
  <si>
    <t>www.example.com/i110679</t>
  </si>
  <si>
    <t>www.example.com/f110786</t>
  </si>
  <si>
    <t>www.example.com/i110799</t>
  </si>
  <si>
    <t>www.example.com/f110870</t>
  </si>
  <si>
    <t>www.example.com/i110881</t>
  </si>
  <si>
    <t>www.example.com/f110997</t>
  </si>
  <si>
    <t>www.example.com/i110965</t>
  </si>
  <si>
    <t>www.example.com/f111057</t>
  </si>
  <si>
    <t>www.example.com/i111072</t>
  </si>
  <si>
    <t>www.example.com/f111119</t>
  </si>
  <si>
    <t>www.example.com/i111199</t>
  </si>
  <si>
    <t>www.example.com/i111273</t>
  </si>
  <si>
    <t>www.example.com/t111237</t>
  </si>
  <si>
    <t>www.example.com/f111364</t>
  </si>
  <si>
    <t>www.example.com/i111363</t>
  </si>
  <si>
    <t>www.example.com/t111355</t>
  </si>
  <si>
    <t>www.example.com/f111439</t>
  </si>
  <si>
    <t>www.example.com/i111481</t>
  </si>
  <si>
    <t>www.example.com/f111581</t>
  </si>
  <si>
    <t>www.example.com/i111568</t>
  </si>
  <si>
    <t>www.example.com/t111514</t>
  </si>
  <si>
    <t>www.example.com/f111628</t>
  </si>
  <si>
    <t>www.example.com/i111652</t>
  </si>
  <si>
    <t>www.example.com/t111670</t>
  </si>
  <si>
    <t>www.example.com/f111725</t>
  </si>
  <si>
    <t>www.example.com/i111734</t>
  </si>
  <si>
    <t>www.example.com/f111831</t>
  </si>
  <si>
    <t>www.example.com/i111899</t>
  </si>
  <si>
    <t>www.example.com/f111993</t>
  </si>
  <si>
    <t>www.example.com/i111995</t>
  </si>
  <si>
    <t>www.example.com/f112094</t>
  </si>
  <si>
    <t>www.example.com/i112023</t>
  </si>
  <si>
    <t>www.example.com/t112087</t>
  </si>
  <si>
    <t>www.example.com/f112134</t>
  </si>
  <si>
    <t>www.example.com/i112118</t>
  </si>
  <si>
    <t>www.example.com/t112143</t>
  </si>
  <si>
    <t>www.example.com/f112284</t>
  </si>
  <si>
    <t>www.example.com/i112249</t>
  </si>
  <si>
    <t>www.example.com/f112385</t>
  </si>
  <si>
    <t>www.example.com/i112340</t>
  </si>
  <si>
    <t>www.example.com/t112431</t>
  </si>
  <si>
    <t>www.example.com/f112582</t>
  </si>
  <si>
    <t>www.example.com/i112581</t>
  </si>
  <si>
    <t>www.example.com/f112630</t>
  </si>
  <si>
    <t>www.example.com/i112619</t>
  </si>
  <si>
    <t>www.example.com/t112649</t>
  </si>
  <si>
    <t>www.example.com/f112759</t>
  </si>
  <si>
    <t>www.example.com/i112736</t>
  </si>
  <si>
    <t>www.example.com/t112797</t>
  </si>
  <si>
    <t>www.example.com/f112871</t>
  </si>
  <si>
    <t>www.example.com/i112827</t>
  </si>
  <si>
    <t>www.example.com/t112898</t>
  </si>
  <si>
    <t>www.example.com/f112981</t>
  </si>
  <si>
    <t>www.example.com/f113025</t>
  </si>
  <si>
    <t>www.example.com/i113039</t>
  </si>
  <si>
    <t>www.example.com/f120155</t>
  </si>
  <si>
    <t>www.example.com/i120138</t>
  </si>
  <si>
    <t>www.example.com/f120293</t>
  </si>
  <si>
    <t>www.example.com/i120271</t>
  </si>
  <si>
    <t>www.example.com/f120380</t>
  </si>
  <si>
    <t>www.example.com/i120336</t>
  </si>
  <si>
    <t>www.example.com/t120373</t>
  </si>
  <si>
    <t>www.example.com/f120498</t>
  </si>
  <si>
    <t>www.example.com/i120492</t>
  </si>
  <si>
    <t>www.example.com/f120519</t>
  </si>
  <si>
    <t>www.example.com/f120666</t>
  </si>
  <si>
    <t>www.example.com/f120738</t>
  </si>
  <si>
    <t>www.example.com/i120796</t>
  </si>
  <si>
    <t>www.example.com/f120893</t>
  </si>
  <si>
    <t>www.example.com/i120811</t>
  </si>
  <si>
    <t>www.example.com/t120898</t>
  </si>
  <si>
    <t>www.example.com/f120952</t>
  </si>
  <si>
    <t>www.example.com/i120987</t>
  </si>
  <si>
    <t>www.example.com/t120984</t>
  </si>
  <si>
    <t>www.example.com/f121016</t>
  </si>
  <si>
    <t>www.example.com/i121037</t>
  </si>
  <si>
    <t>www.example.com/t121085</t>
  </si>
  <si>
    <t>www.example.com/f121184</t>
  </si>
  <si>
    <t>www.example.com/i121187</t>
  </si>
  <si>
    <t>www.example.com/t121194</t>
  </si>
  <si>
    <t>www.example.com/f121213</t>
  </si>
  <si>
    <t>www.example.com/i121251</t>
  </si>
  <si>
    <t>www.example.com/f121337</t>
  </si>
  <si>
    <t>www.example.com/i121389</t>
  </si>
  <si>
    <t>www.example.com/f121490</t>
  </si>
  <si>
    <t>www.example.com/t121416</t>
  </si>
  <si>
    <t>www.example.com/f121593</t>
  </si>
  <si>
    <t>www.example.com/i121579</t>
  </si>
  <si>
    <t>www.example.com/t121567</t>
  </si>
  <si>
    <t>www.example.com/f121676</t>
  </si>
  <si>
    <t>www.example.com/t121684</t>
  </si>
  <si>
    <t>www.example.com/f121716</t>
  </si>
  <si>
    <t>www.example.com/i121717</t>
  </si>
  <si>
    <t>www.example.com/t121765</t>
  </si>
  <si>
    <t>www.example.com/f121813</t>
  </si>
  <si>
    <t>www.example.com/i121865</t>
  </si>
  <si>
    <t>www.example.com/t121875</t>
  </si>
  <si>
    <t>www.example.com/f121976</t>
  </si>
  <si>
    <t>www.example.com/t121942</t>
  </si>
  <si>
    <t>www.example.com/f122048</t>
  </si>
  <si>
    <t>www.example.com/i122059</t>
  </si>
  <si>
    <t>www.example.com/t122025</t>
  </si>
  <si>
    <t>www.example.com/f122156</t>
  </si>
  <si>
    <t>www.example.com/i122139</t>
  </si>
  <si>
    <t>www.example.com/f122248</t>
  </si>
  <si>
    <t>www.example.com/i122236</t>
  </si>
  <si>
    <t>www.example.com/f122317</t>
  </si>
  <si>
    <t>www.example.com/i122386</t>
  </si>
  <si>
    <t>www.example.com/t122334</t>
  </si>
  <si>
    <t>www.example.com/f122434</t>
  </si>
  <si>
    <t>www.example.com/i122411</t>
  </si>
  <si>
    <t>www.example.com/f122571</t>
  </si>
  <si>
    <t>www.example.com/i122544</t>
  </si>
  <si>
    <t>www.example.com/t122562</t>
  </si>
  <si>
    <t>www.example.com/f122635</t>
  </si>
  <si>
    <t>www.example.com/i122641</t>
  </si>
  <si>
    <t>www.example.com/t122691</t>
  </si>
  <si>
    <t>www.example.com/f122778</t>
  </si>
  <si>
    <t>www.example.com/i122750</t>
  </si>
  <si>
    <t>www.example.com/f122846</t>
  </si>
  <si>
    <t>www.example.com/i122859</t>
  </si>
  <si>
    <t>www.example.com/t122888</t>
  </si>
  <si>
    <t>www.example.com/f122941</t>
  </si>
  <si>
    <t>www.example.com/t122936</t>
  </si>
  <si>
    <t>www.example.com/f123075</t>
  </si>
  <si>
    <t>www.example.com/i123037</t>
  </si>
  <si>
    <t>www.example.com/f123113</t>
  </si>
  <si>
    <t>www.example.com/i123124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</si>
</sst>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1" applyNumberFormat="1" applyFont="1" applyBorder="1"/>
    <xf numFmtId="164" fontId="0" fillId="0" borderId="0" xfId="0" applyNumberFormat="1"/>
    <xf numFmtId="10" fontId="0" fillId="0" borderId="0" xfId="2" applyNumberFormat="1" applyFont="1"/>
    <xf numFmtId="164" fontId="0" fillId="0" borderId="0" xfId="1" applyNumberFormat="1" applyFont="1"/>
  </cellXfs>
  <cellStyles count="3">
    <cellStyle name="Comma" xfId="1" builtinId="3"/>
    <cellStyle name="Normal" xfId="0" builtinId="0"/>
    <cellStyle name="Per cent" xfId="2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raw\Downloads\NP_EX_7_Syrmosta.xlsx" TargetMode="External"/><Relationship Id="rId1" Type="http://schemas.openxmlformats.org/officeDocument/2006/relationships/externalLinkPath" Target="file:///C:\Users\adraw\Downloads\NP_EX_7_Syrmos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ation"/>
      <sheetName val="Dashboard"/>
      <sheetName val="Media Log"/>
      <sheetName val="Data Explore"/>
      <sheetName val="Follower History"/>
      <sheetName val="User Engagement"/>
      <sheetName val="Engagement History"/>
      <sheetName val="Lookup Tables"/>
      <sheetName val="Excellent Posts"/>
      <sheetName val="Terms and 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B5">
            <v>0</v>
          </cell>
          <cell r="C5" t="str">
            <v>Poor</v>
          </cell>
        </row>
        <row r="6">
          <cell r="B6">
            <v>5.0000000000000001E-3</v>
          </cell>
          <cell r="C6" t="str">
            <v>Average</v>
          </cell>
        </row>
        <row r="7">
          <cell r="B7">
            <v>0.01</v>
          </cell>
          <cell r="C7" t="str">
            <v>Good</v>
          </cell>
        </row>
        <row r="8">
          <cell r="B8">
            <v>1.4999999999999999E-2</v>
          </cell>
          <cell r="C8" t="str">
            <v>Very Good</v>
          </cell>
        </row>
        <row r="9">
          <cell r="B9">
            <v>0.02</v>
          </cell>
          <cell r="C9" t="str">
            <v>Excellent</v>
          </cell>
        </row>
      </sheetData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10720C-4860-41C2-AF17-CCA6B26CCFA9}" name="Media" displayName="Media" ref="A2:M787" totalsRowShown="0" headerRowDxfId="11">
  <autoFilter ref="A2:M787" xr:uid="{CC10720C-4860-41C2-AF17-CCA6B26CCFA9}"/>
  <tableColumns count="13">
    <tableColumn id="2" xr3:uid="{9EFDD0BB-3669-4359-9EA5-88CC452E7633}" name="DATE" dataDxfId="10"/>
    <tableColumn id="14" xr3:uid="{C4F340AF-1C85-4240-88FE-35E1A9C9D2EC}" name="POST" dataDxfId="9"/>
    <tableColumn id="3" xr3:uid="{FD38726D-C002-4CDD-B72B-B713B4E5461C}" name="SITE"/>
    <tableColumn id="5" xr3:uid="{91070206-5135-4B47-B470-140813A1FD31}" name="FOLLOWERS" dataDxfId="8" dataCellStyle="Comma"/>
    <tableColumn id="4" xr3:uid="{EC3DEEDD-664B-450B-95F8-9FBDD0D47432}" name="TOPIC"/>
    <tableColumn id="6" xr3:uid="{F3B2AC66-F5E3-4D19-88DC-03390C0C089C}" name="VIEWS" dataDxfId="7" dataCellStyle="Comma"/>
    <tableColumn id="7" xr3:uid="{AE080512-07C1-40CF-AA93-C231C295FD9F}" name="LIKES" dataDxfId="6" dataCellStyle="Comma"/>
    <tableColumn id="8" xr3:uid="{DF66317E-CCE2-47F7-8D8E-0E7917C96CA5}" name="COMMENTS" dataDxfId="5" dataCellStyle="Comma"/>
    <tableColumn id="9" xr3:uid="{F3A3922D-C5C2-4E69-8F05-9CE458AA4101}" name="SHARES" dataDxfId="4" dataCellStyle="Comma"/>
    <tableColumn id="10" xr3:uid="{D1E6E134-446D-4080-86F6-8BB42ABE9E9B}" name="ENGAGEMENTS" dataDxfId="3">
      <calculatedColumnFormula>SUM(Media[[#This Row],[VIEWS]:[SHARES]])</calculatedColumnFormula>
    </tableColumn>
    <tableColumn id="11" xr3:uid="{DB42D73B-1046-4AB3-BBF9-9A8F4D2D2957}" name="ENGAGEMENT RATE" dataDxfId="2">
      <calculatedColumnFormula>Media[[#This Row],[ENGAGEMENTS]]/Media[[#This Row],[FOLLOWERS]]</calculatedColumnFormula>
    </tableColumn>
    <tableColumn id="13" xr3:uid="{42FE38B5-23FD-4253-8097-E0CDD49D5EDC}" name="ENGAGEMENT GRADE" dataDxfId="1">
      <calculatedColumnFormula>_xlfn.XLOOKUP(Media[[#This Row],[ENGAGEMENT RATE]],Engagement_Rates,Engagement_Grades,,-1)</calculatedColumnFormula>
    </tableColumn>
    <tableColumn id="12" xr3:uid="{A0A6A4F5-5E26-4AE3-B3CF-1CF1A206EC98}" name="PROFIT GROUP" dataDxfId="0">
      <calculatedColumnFormula>IF(OR(Media[[#This Row],[TOPIC]]="Business Attire",Media[[#This Row],[TOPIC]]="Nightwear"),"High","Low")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D921-06F8-4444-A749-C3658FC61F12}">
  <dimension ref="A2:M787"/>
  <sheetViews>
    <sheetView tabSelected="1" workbookViewId="0">
      <selection activeCell="A3" sqref="A3"/>
    </sheetView>
  </sheetViews>
  <sheetFormatPr defaultRowHeight="14.45"/>
  <sheetData>
    <row r="2" spans="1:1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>
      <c r="A3" s="2">
        <v>45292</v>
      </c>
      <c r="B3" t="s">
        <v>13</v>
      </c>
      <c r="C3" t="s">
        <v>14</v>
      </c>
      <c r="D3" s="3">
        <v>118241</v>
      </c>
      <c r="E3" t="s">
        <v>15</v>
      </c>
      <c r="F3" s="3">
        <v>176</v>
      </c>
      <c r="G3" s="3">
        <v>142</v>
      </c>
      <c r="H3" s="3">
        <v>15</v>
      </c>
      <c r="I3" s="3">
        <v>10</v>
      </c>
      <c r="J3" s="4">
        <f>SUM(Media[[#This Row],[VIEWS]:[SHARES]])</f>
        <v>343</v>
      </c>
      <c r="K3" s="5">
        <f>Media[[#This Row],[ENGAGEMENTS]]/Media[[#This Row],[FOLLOWERS]]</f>
        <v>2.9008550333640614E-3</v>
      </c>
      <c r="L3" t="str">
        <f>_xlfn.XLOOKUP(Media[[#This Row],[ENGAGEMENT RATE]],Engagement_Rates,Engagement_Grades,,-1)</f>
        <v>Poor</v>
      </c>
      <c r="M3" s="5" t="str">
        <f>IF(OR(Media[[#This Row],[TOPIC]]="Business Attire",Media[[#This Row],[TOPIC]]="Nightwear"),"High","Low")</f>
        <v>Low</v>
      </c>
    </row>
    <row r="4" spans="1:13">
      <c r="A4" s="2">
        <v>45292</v>
      </c>
      <c r="B4" t="s">
        <v>16</v>
      </c>
      <c r="C4" t="s">
        <v>17</v>
      </c>
      <c r="D4" s="6">
        <v>33248</v>
      </c>
      <c r="E4" t="s">
        <v>18</v>
      </c>
      <c r="F4" s="6">
        <v>35</v>
      </c>
      <c r="G4" s="6">
        <v>32</v>
      </c>
      <c r="H4" s="6">
        <v>3</v>
      </c>
      <c r="I4" s="6">
        <v>2</v>
      </c>
      <c r="J4" s="4">
        <f>SUM(Media[[#This Row],[VIEWS]:[SHARES]])</f>
        <v>72</v>
      </c>
      <c r="K4" s="5">
        <f>Media[[#This Row],[ENGAGEMENTS]]/Media[[#This Row],[FOLLOWERS]]</f>
        <v>2.1655437921077958E-3</v>
      </c>
      <c r="L4" t="str">
        <f>_xlfn.XLOOKUP(Media[[#This Row],[ENGAGEMENT RATE]],Engagement_Rates,Engagement_Grades,,-1)</f>
        <v>Poor</v>
      </c>
      <c r="M4" s="5" t="str">
        <f>IF(OR(Media[[#This Row],[TOPIC]]="Business Attire",Media[[#This Row],[TOPIC]]="Nightwear"),"High","Low")</f>
        <v>High</v>
      </c>
    </row>
    <row r="5" spans="1:13">
      <c r="A5" s="2">
        <v>45293</v>
      </c>
      <c r="B5" t="s">
        <v>19</v>
      </c>
      <c r="C5" t="s">
        <v>14</v>
      </c>
      <c r="D5" s="3">
        <v>118225</v>
      </c>
      <c r="E5" t="s">
        <v>15</v>
      </c>
      <c r="F5" s="3">
        <v>143</v>
      </c>
      <c r="G5" s="3">
        <v>119</v>
      </c>
      <c r="H5" s="3">
        <v>11</v>
      </c>
      <c r="I5" s="3">
        <v>8</v>
      </c>
      <c r="J5" s="4">
        <f>SUM(Media[[#This Row],[VIEWS]:[SHARES]])</f>
        <v>281</v>
      </c>
      <c r="K5" s="5">
        <f>Media[[#This Row],[ENGAGEMENTS]]/Media[[#This Row],[FOLLOWERS]]</f>
        <v>2.3768238528230068E-3</v>
      </c>
      <c r="L5" t="str">
        <f>_xlfn.XLOOKUP(Media[[#This Row],[ENGAGEMENT RATE]],Engagement_Rates,Engagement_Grades,,-1)</f>
        <v>Poor</v>
      </c>
      <c r="M5" s="5" t="str">
        <f>IF(OR(Media[[#This Row],[TOPIC]]="Business Attire",Media[[#This Row],[TOPIC]]="Nightwear"),"High","Low")</f>
        <v>Low</v>
      </c>
    </row>
    <row r="6" spans="1:13">
      <c r="A6" s="2">
        <v>45294</v>
      </c>
      <c r="B6" t="s">
        <v>20</v>
      </c>
      <c r="C6" t="s">
        <v>14</v>
      </c>
      <c r="D6" s="3">
        <v>117988</v>
      </c>
      <c r="E6" t="s">
        <v>18</v>
      </c>
      <c r="F6" s="3">
        <v>533</v>
      </c>
      <c r="G6" s="3">
        <v>402</v>
      </c>
      <c r="H6" s="3">
        <v>41</v>
      </c>
      <c r="I6" s="3">
        <v>30</v>
      </c>
      <c r="J6" s="4">
        <f>SUM(Media[[#This Row],[VIEWS]:[SHARES]])</f>
        <v>1006</v>
      </c>
      <c r="K6" s="5">
        <f>Media[[#This Row],[ENGAGEMENTS]]/Media[[#This Row],[FOLLOWERS]]</f>
        <v>8.5262908092348377E-3</v>
      </c>
      <c r="L6" t="str">
        <f>_xlfn.XLOOKUP(Media[[#This Row],[ENGAGEMENT RATE]],Engagement_Rates,Engagement_Grades,,-1)</f>
        <v>Average</v>
      </c>
      <c r="M6" s="5" t="str">
        <f>IF(OR(Media[[#This Row],[TOPIC]]="Business Attire",Media[[#This Row],[TOPIC]]="Nightwear"),"High","Low")</f>
        <v>High</v>
      </c>
    </row>
    <row r="7" spans="1:13">
      <c r="A7" s="2">
        <v>45294</v>
      </c>
      <c r="B7" t="s">
        <v>21</v>
      </c>
      <c r="C7" t="s">
        <v>22</v>
      </c>
      <c r="D7" s="6">
        <v>63680</v>
      </c>
      <c r="E7" t="s">
        <v>15</v>
      </c>
      <c r="F7" s="6">
        <v>203</v>
      </c>
      <c r="G7" s="6">
        <v>201</v>
      </c>
      <c r="H7" s="6">
        <v>27</v>
      </c>
      <c r="I7" s="6">
        <v>20</v>
      </c>
      <c r="J7" s="4">
        <f>SUM(Media[[#This Row],[VIEWS]:[SHARES]])</f>
        <v>451</v>
      </c>
      <c r="K7" s="5">
        <f>Media[[#This Row],[ENGAGEMENTS]]/Media[[#This Row],[FOLLOWERS]]</f>
        <v>7.0822864321608038E-3</v>
      </c>
      <c r="L7" t="str">
        <f>_xlfn.XLOOKUP(Media[[#This Row],[ENGAGEMENT RATE]],Engagement_Rates,Engagement_Grades,,-1)</f>
        <v>Average</v>
      </c>
      <c r="M7" s="5" t="str">
        <f>IF(OR(Media[[#This Row],[TOPIC]]="Business Attire",Media[[#This Row],[TOPIC]]="Nightwear"),"High","Low")</f>
        <v>Low</v>
      </c>
    </row>
    <row r="8" spans="1:13">
      <c r="A8" s="2">
        <v>45295</v>
      </c>
      <c r="B8" t="s">
        <v>23</v>
      </c>
      <c r="C8" t="s">
        <v>14</v>
      </c>
      <c r="D8" s="3">
        <v>117911</v>
      </c>
      <c r="E8" t="s">
        <v>18</v>
      </c>
      <c r="F8" s="3">
        <v>670</v>
      </c>
      <c r="G8" s="3">
        <v>463</v>
      </c>
      <c r="H8" s="3">
        <v>47</v>
      </c>
      <c r="I8" s="3">
        <v>37</v>
      </c>
      <c r="J8" s="4">
        <f>SUM(Media[[#This Row],[VIEWS]:[SHARES]])</f>
        <v>1217</v>
      </c>
      <c r="K8" s="5">
        <f>Media[[#This Row],[ENGAGEMENTS]]/Media[[#This Row],[FOLLOWERS]]</f>
        <v>1.0321344064591089E-2</v>
      </c>
      <c r="L8" t="str">
        <f>_xlfn.XLOOKUP(Media[[#This Row],[ENGAGEMENT RATE]],Engagement_Rates,Engagement_Grades,,-1)</f>
        <v>Good</v>
      </c>
      <c r="M8" s="5" t="str">
        <f>IF(OR(Media[[#This Row],[TOPIC]]="Business Attire",Media[[#This Row],[TOPIC]]="Nightwear"),"High","Low")</f>
        <v>High</v>
      </c>
    </row>
    <row r="9" spans="1:13">
      <c r="A9" s="2">
        <v>45295</v>
      </c>
      <c r="B9" t="s">
        <v>24</v>
      </c>
      <c r="C9" t="s">
        <v>22</v>
      </c>
      <c r="D9" s="6">
        <v>63683</v>
      </c>
      <c r="E9" t="s">
        <v>25</v>
      </c>
      <c r="F9" s="6">
        <v>200</v>
      </c>
      <c r="G9" s="6">
        <v>221</v>
      </c>
      <c r="H9" s="6">
        <v>32</v>
      </c>
      <c r="I9" s="6">
        <v>20</v>
      </c>
      <c r="J9" s="4">
        <f>SUM(Media[[#This Row],[VIEWS]:[SHARES]])</f>
        <v>473</v>
      </c>
      <c r="K9" s="5">
        <f>Media[[#This Row],[ENGAGEMENTS]]/Media[[#This Row],[FOLLOWERS]]</f>
        <v>7.4274139095205942E-3</v>
      </c>
      <c r="L9" t="str">
        <f>_xlfn.XLOOKUP(Media[[#This Row],[ENGAGEMENT RATE]],Engagement_Rates,Engagement_Grades,,-1)</f>
        <v>Average</v>
      </c>
      <c r="M9" s="5" t="str">
        <f>IF(OR(Media[[#This Row],[TOPIC]]="Business Attire",Media[[#This Row],[TOPIC]]="Nightwear"),"High","Low")</f>
        <v>High</v>
      </c>
    </row>
    <row r="10" spans="1:13">
      <c r="A10" s="2">
        <v>45296</v>
      </c>
      <c r="B10" t="s">
        <v>26</v>
      </c>
      <c r="C10" t="s">
        <v>14</v>
      </c>
      <c r="D10" s="3">
        <v>118142</v>
      </c>
      <c r="E10" t="s">
        <v>27</v>
      </c>
      <c r="F10" s="3">
        <v>372</v>
      </c>
      <c r="G10" s="3">
        <v>357</v>
      </c>
      <c r="H10" s="3">
        <v>28</v>
      </c>
      <c r="I10" s="3">
        <v>25</v>
      </c>
      <c r="J10" s="4">
        <f>SUM(Media[[#This Row],[VIEWS]:[SHARES]])</f>
        <v>782</v>
      </c>
      <c r="K10" s="5">
        <f>Media[[#This Row],[ENGAGEMENTS]]/Media[[#This Row],[FOLLOWERS]]</f>
        <v>6.619153222393391E-3</v>
      </c>
      <c r="L10" t="str">
        <f>_xlfn.XLOOKUP(Media[[#This Row],[ENGAGEMENT RATE]],Engagement_Rates,Engagement_Grades,,-1)</f>
        <v>Average</v>
      </c>
      <c r="M10" s="5" t="str">
        <f>IF(OR(Media[[#This Row],[TOPIC]]="Business Attire",Media[[#This Row],[TOPIC]]="Nightwear"),"High","Low")</f>
        <v>Low</v>
      </c>
    </row>
    <row r="11" spans="1:13">
      <c r="A11" s="2">
        <v>45296</v>
      </c>
      <c r="B11" t="s">
        <v>28</v>
      </c>
      <c r="C11" t="s">
        <v>17</v>
      </c>
      <c r="D11" s="6">
        <v>33272</v>
      </c>
      <c r="E11" t="s">
        <v>15</v>
      </c>
      <c r="F11" s="6">
        <v>21</v>
      </c>
      <c r="G11" s="6">
        <v>16</v>
      </c>
      <c r="H11" s="6">
        <v>2</v>
      </c>
      <c r="I11" s="6">
        <v>1</v>
      </c>
      <c r="J11" s="4">
        <f>SUM(Media[[#This Row],[VIEWS]:[SHARES]])</f>
        <v>40</v>
      </c>
      <c r="K11" s="5">
        <f>Media[[#This Row],[ENGAGEMENTS]]/Media[[#This Row],[FOLLOWERS]]</f>
        <v>1.2022120702091848E-3</v>
      </c>
      <c r="L11" t="str">
        <f>_xlfn.XLOOKUP(Media[[#This Row],[ENGAGEMENT RATE]],Engagement_Rates,Engagement_Grades,,-1)</f>
        <v>Poor</v>
      </c>
      <c r="M11" s="5" t="str">
        <f>IF(OR(Media[[#This Row],[TOPIC]]="Business Attire",Media[[#This Row],[TOPIC]]="Nightwear"),"High","Low")</f>
        <v>Low</v>
      </c>
    </row>
    <row r="12" spans="1:13">
      <c r="A12" s="2">
        <v>45297</v>
      </c>
      <c r="B12" t="s">
        <v>29</v>
      </c>
      <c r="C12" t="s">
        <v>14</v>
      </c>
      <c r="D12" s="3">
        <v>118439</v>
      </c>
      <c r="E12" t="s">
        <v>15</v>
      </c>
      <c r="F12" s="3">
        <v>142</v>
      </c>
      <c r="G12" s="3">
        <v>104</v>
      </c>
      <c r="H12" s="3">
        <v>11</v>
      </c>
      <c r="I12" s="3">
        <v>8</v>
      </c>
      <c r="J12" s="4">
        <f>SUM(Media[[#This Row],[VIEWS]:[SHARES]])</f>
        <v>265</v>
      </c>
      <c r="K12" s="5">
        <f>Media[[#This Row],[ENGAGEMENTS]]/Media[[#This Row],[FOLLOWERS]]</f>
        <v>2.2374386815153793E-3</v>
      </c>
      <c r="L12" t="str">
        <f>_xlfn.XLOOKUP(Media[[#This Row],[ENGAGEMENT RATE]],Engagement_Rates,Engagement_Grades,,-1)</f>
        <v>Poor</v>
      </c>
      <c r="M12" s="5" t="str">
        <f>IF(OR(Media[[#This Row],[TOPIC]]="Business Attire",Media[[#This Row],[TOPIC]]="Nightwear"),"High","Low")</f>
        <v>Low</v>
      </c>
    </row>
    <row r="13" spans="1:13">
      <c r="A13" s="2">
        <v>45297</v>
      </c>
      <c r="B13" t="s">
        <v>30</v>
      </c>
      <c r="C13" t="s">
        <v>22</v>
      </c>
      <c r="D13" s="6">
        <v>63596</v>
      </c>
      <c r="E13" t="s">
        <v>27</v>
      </c>
      <c r="F13" s="6">
        <v>313</v>
      </c>
      <c r="G13" s="6">
        <v>313</v>
      </c>
      <c r="H13" s="6">
        <v>42</v>
      </c>
      <c r="I13" s="6">
        <v>25</v>
      </c>
      <c r="J13" s="4">
        <f>SUM(Media[[#This Row],[VIEWS]:[SHARES]])</f>
        <v>693</v>
      </c>
      <c r="K13" s="5">
        <f>Media[[#This Row],[ENGAGEMENTS]]/Media[[#This Row],[FOLLOWERS]]</f>
        <v>1.0896911755456318E-2</v>
      </c>
      <c r="L13" t="str">
        <f>_xlfn.XLOOKUP(Media[[#This Row],[ENGAGEMENT RATE]],Engagement_Rates,Engagement_Grades,,-1)</f>
        <v>Good</v>
      </c>
      <c r="M13" s="5" t="str">
        <f>IF(OR(Media[[#This Row],[TOPIC]]="Business Attire",Media[[#This Row],[TOPIC]]="Nightwear"),"High","Low")</f>
        <v>Low</v>
      </c>
    </row>
    <row r="14" spans="1:13">
      <c r="A14" s="2">
        <v>45298</v>
      </c>
      <c r="B14" t="s">
        <v>31</v>
      </c>
      <c r="C14" t="s">
        <v>14</v>
      </c>
      <c r="D14" s="3">
        <v>118636</v>
      </c>
      <c r="E14" t="s">
        <v>27</v>
      </c>
      <c r="F14" s="3">
        <v>429</v>
      </c>
      <c r="G14" s="3">
        <v>373</v>
      </c>
      <c r="H14" s="3">
        <v>35</v>
      </c>
      <c r="I14" s="3">
        <v>29</v>
      </c>
      <c r="J14" s="4">
        <f>SUM(Media[[#This Row],[VIEWS]:[SHARES]])</f>
        <v>866</v>
      </c>
      <c r="K14" s="5">
        <f>Media[[#This Row],[ENGAGEMENTS]]/Media[[#This Row],[FOLLOWERS]]</f>
        <v>7.2996392326106748E-3</v>
      </c>
      <c r="L14" t="str">
        <f>_xlfn.XLOOKUP(Media[[#This Row],[ENGAGEMENT RATE]],Engagement_Rates,Engagement_Grades,,-1)</f>
        <v>Average</v>
      </c>
      <c r="M14" s="5" t="str">
        <f>IF(OR(Media[[#This Row],[TOPIC]]="Business Attire",Media[[#This Row],[TOPIC]]="Nightwear"),"High","Low")</f>
        <v>Low</v>
      </c>
    </row>
    <row r="15" spans="1:13">
      <c r="A15" s="2">
        <v>45298</v>
      </c>
      <c r="B15" t="s">
        <v>32</v>
      </c>
      <c r="C15" t="s">
        <v>22</v>
      </c>
      <c r="D15" s="6">
        <v>63179</v>
      </c>
      <c r="E15" t="s">
        <v>27</v>
      </c>
      <c r="F15" s="6">
        <v>280</v>
      </c>
      <c r="G15" s="6">
        <v>222</v>
      </c>
      <c r="H15" s="6">
        <v>37</v>
      </c>
      <c r="I15" s="6">
        <v>26</v>
      </c>
      <c r="J15" s="4">
        <f>SUM(Media[[#This Row],[VIEWS]:[SHARES]])</f>
        <v>565</v>
      </c>
      <c r="K15" s="5">
        <f>Media[[#This Row],[ENGAGEMENTS]]/Media[[#This Row],[FOLLOWERS]]</f>
        <v>8.942844932651673E-3</v>
      </c>
      <c r="L15" t="str">
        <f>_xlfn.XLOOKUP(Media[[#This Row],[ENGAGEMENT RATE]],Engagement_Rates,Engagement_Grades,,-1)</f>
        <v>Average</v>
      </c>
      <c r="M15" s="5" t="str">
        <f>IF(OR(Media[[#This Row],[TOPIC]]="Business Attire",Media[[#This Row],[TOPIC]]="Nightwear"),"High","Low")</f>
        <v>Low</v>
      </c>
    </row>
    <row r="16" spans="1:13">
      <c r="A16" s="2">
        <v>45298</v>
      </c>
      <c r="B16" t="s">
        <v>33</v>
      </c>
      <c r="C16" t="s">
        <v>17</v>
      </c>
      <c r="D16" s="6">
        <v>33262</v>
      </c>
      <c r="E16" t="s">
        <v>27</v>
      </c>
      <c r="F16" s="6">
        <v>21</v>
      </c>
      <c r="G16" s="6">
        <v>17</v>
      </c>
      <c r="H16" s="6">
        <v>2</v>
      </c>
      <c r="I16" s="6">
        <v>1</v>
      </c>
      <c r="J16" s="4">
        <f>SUM(Media[[#This Row],[VIEWS]:[SHARES]])</f>
        <v>41</v>
      </c>
      <c r="K16" s="5">
        <f>Media[[#This Row],[ENGAGEMENTS]]/Media[[#This Row],[FOLLOWERS]]</f>
        <v>1.2326378449882748E-3</v>
      </c>
      <c r="L16" t="str">
        <f>_xlfn.XLOOKUP(Media[[#This Row],[ENGAGEMENT RATE]],Engagement_Rates,Engagement_Grades,,-1)</f>
        <v>Poor</v>
      </c>
      <c r="M16" s="5" t="str">
        <f>IF(OR(Media[[#This Row],[TOPIC]]="Business Attire",Media[[#This Row],[TOPIC]]="Nightwear"),"High","Low")</f>
        <v>Low</v>
      </c>
    </row>
    <row r="17" spans="1:13">
      <c r="A17" s="2">
        <v>45299</v>
      </c>
      <c r="B17" t="s">
        <v>34</v>
      </c>
      <c r="C17" t="s">
        <v>14</v>
      </c>
      <c r="D17" s="3">
        <v>118389</v>
      </c>
      <c r="E17" t="s">
        <v>27</v>
      </c>
      <c r="F17" s="3">
        <v>306</v>
      </c>
      <c r="G17" s="3">
        <v>264</v>
      </c>
      <c r="H17" s="3">
        <v>25</v>
      </c>
      <c r="I17" s="3">
        <v>19</v>
      </c>
      <c r="J17" s="4">
        <f>SUM(Media[[#This Row],[VIEWS]:[SHARES]])</f>
        <v>614</v>
      </c>
      <c r="K17" s="5">
        <f>Media[[#This Row],[ENGAGEMENTS]]/Media[[#This Row],[FOLLOWERS]]</f>
        <v>5.1862926454315861E-3</v>
      </c>
      <c r="L17" t="str">
        <f>_xlfn.XLOOKUP(Media[[#This Row],[ENGAGEMENT RATE]],Engagement_Rates,Engagement_Grades,,-1)</f>
        <v>Average</v>
      </c>
      <c r="M17" s="5" t="str">
        <f>IF(OR(Media[[#This Row],[TOPIC]]="Business Attire",Media[[#This Row],[TOPIC]]="Nightwear"),"High","Low")</f>
        <v>Low</v>
      </c>
    </row>
    <row r="18" spans="1:13">
      <c r="A18" s="2">
        <v>45299</v>
      </c>
      <c r="B18" t="s">
        <v>35</v>
      </c>
      <c r="C18" t="s">
        <v>22</v>
      </c>
      <c r="D18" s="6">
        <v>62529</v>
      </c>
      <c r="E18" t="s">
        <v>15</v>
      </c>
      <c r="F18" s="6">
        <v>268</v>
      </c>
      <c r="G18" s="6">
        <v>246</v>
      </c>
      <c r="H18" s="6">
        <v>35</v>
      </c>
      <c r="I18" s="6">
        <v>22</v>
      </c>
      <c r="J18" s="4">
        <f>SUM(Media[[#This Row],[VIEWS]:[SHARES]])</f>
        <v>571</v>
      </c>
      <c r="K18" s="5">
        <f>Media[[#This Row],[ENGAGEMENTS]]/Media[[#This Row],[FOLLOWERS]]</f>
        <v>9.1317628620320168E-3</v>
      </c>
      <c r="L18" t="str">
        <f>_xlfn.XLOOKUP(Media[[#This Row],[ENGAGEMENT RATE]],Engagement_Rates,Engagement_Grades,,-1)</f>
        <v>Average</v>
      </c>
      <c r="M18" s="5" t="str">
        <f>IF(OR(Media[[#This Row],[TOPIC]]="Business Attire",Media[[#This Row],[TOPIC]]="Nightwear"),"High","Low")</f>
        <v>Low</v>
      </c>
    </row>
    <row r="19" spans="1:13">
      <c r="A19" s="2">
        <v>45300</v>
      </c>
      <c r="B19" t="s">
        <v>36</v>
      </c>
      <c r="C19" t="s">
        <v>14</v>
      </c>
      <c r="D19" s="3">
        <v>118698</v>
      </c>
      <c r="E19" t="s">
        <v>15</v>
      </c>
      <c r="F19" s="3">
        <v>136</v>
      </c>
      <c r="G19" s="3">
        <v>108</v>
      </c>
      <c r="H19" s="3">
        <v>10</v>
      </c>
      <c r="I19" s="3">
        <v>8</v>
      </c>
      <c r="J19" s="4">
        <f>SUM(Media[[#This Row],[VIEWS]:[SHARES]])</f>
        <v>262</v>
      </c>
      <c r="K19" s="5">
        <f>Media[[#This Row],[ENGAGEMENTS]]/Media[[#This Row],[FOLLOWERS]]</f>
        <v>2.2072823467960707E-3</v>
      </c>
      <c r="L19" t="str">
        <f>_xlfn.XLOOKUP(Media[[#This Row],[ENGAGEMENT RATE]],Engagement_Rates,Engagement_Grades,,-1)</f>
        <v>Poor</v>
      </c>
      <c r="M19" s="5" t="str">
        <f>IF(OR(Media[[#This Row],[TOPIC]]="Business Attire",Media[[#This Row],[TOPIC]]="Nightwear"),"High","Low")</f>
        <v>Low</v>
      </c>
    </row>
    <row r="20" spans="1:13">
      <c r="A20" s="2">
        <v>45300</v>
      </c>
      <c r="B20" t="s">
        <v>37</v>
      </c>
      <c r="C20" t="s">
        <v>22</v>
      </c>
      <c r="D20" s="6">
        <v>63300</v>
      </c>
      <c r="E20" t="s">
        <v>18</v>
      </c>
      <c r="F20" s="6">
        <v>415</v>
      </c>
      <c r="G20" s="6">
        <v>339</v>
      </c>
      <c r="H20" s="6">
        <v>52</v>
      </c>
      <c r="I20" s="6">
        <v>32</v>
      </c>
      <c r="J20" s="4">
        <f>SUM(Media[[#This Row],[VIEWS]:[SHARES]])</f>
        <v>838</v>
      </c>
      <c r="K20" s="5">
        <f>Media[[#This Row],[ENGAGEMENTS]]/Media[[#This Row],[FOLLOWERS]]</f>
        <v>1.3238546603475513E-2</v>
      </c>
      <c r="L20" t="str">
        <f>_xlfn.XLOOKUP(Media[[#This Row],[ENGAGEMENT RATE]],Engagement_Rates,Engagement_Grades,,-1)</f>
        <v>Good</v>
      </c>
      <c r="M20" s="5" t="str">
        <f>IF(OR(Media[[#This Row],[TOPIC]]="Business Attire",Media[[#This Row],[TOPIC]]="Nightwear"),"High","Low")</f>
        <v>High</v>
      </c>
    </row>
    <row r="21" spans="1:13">
      <c r="A21" s="2">
        <v>45301</v>
      </c>
      <c r="B21" t="s">
        <v>38</v>
      </c>
      <c r="C21" t="s">
        <v>14</v>
      </c>
      <c r="D21" s="3">
        <v>118097</v>
      </c>
      <c r="E21" t="s">
        <v>15</v>
      </c>
      <c r="F21" s="3">
        <v>115</v>
      </c>
      <c r="G21" s="3">
        <v>86</v>
      </c>
      <c r="H21" s="3">
        <v>8</v>
      </c>
      <c r="I21" s="3">
        <v>7</v>
      </c>
      <c r="J21" s="4">
        <f>SUM(Media[[#This Row],[VIEWS]:[SHARES]])</f>
        <v>216</v>
      </c>
      <c r="K21" s="5">
        <f>Media[[#This Row],[ENGAGEMENTS]]/Media[[#This Row],[FOLLOWERS]]</f>
        <v>1.8290049704903597E-3</v>
      </c>
      <c r="L21" t="str">
        <f>_xlfn.XLOOKUP(Media[[#This Row],[ENGAGEMENT RATE]],Engagement_Rates,Engagement_Grades,,-1)</f>
        <v>Poor</v>
      </c>
      <c r="M21" s="5" t="str">
        <f>IF(OR(Media[[#This Row],[TOPIC]]="Business Attire",Media[[#This Row],[TOPIC]]="Nightwear"),"High","Low")</f>
        <v>Low</v>
      </c>
    </row>
    <row r="22" spans="1:13">
      <c r="A22" s="2">
        <v>45301</v>
      </c>
      <c r="B22" t="s">
        <v>39</v>
      </c>
      <c r="C22" t="s">
        <v>22</v>
      </c>
      <c r="D22" s="6">
        <v>62995</v>
      </c>
      <c r="E22" t="s">
        <v>18</v>
      </c>
      <c r="F22" s="6">
        <v>358</v>
      </c>
      <c r="G22" s="6">
        <v>297</v>
      </c>
      <c r="H22" s="6">
        <v>43</v>
      </c>
      <c r="I22" s="6">
        <v>29</v>
      </c>
      <c r="J22" s="4">
        <f>SUM(Media[[#This Row],[VIEWS]:[SHARES]])</f>
        <v>727</v>
      </c>
      <c r="K22" s="5">
        <f>Media[[#This Row],[ENGAGEMENTS]]/Media[[#This Row],[FOLLOWERS]]</f>
        <v>1.1540598460195254E-2</v>
      </c>
      <c r="L22" t="str">
        <f>_xlfn.XLOOKUP(Media[[#This Row],[ENGAGEMENT RATE]],Engagement_Rates,Engagement_Grades,,-1)</f>
        <v>Good</v>
      </c>
      <c r="M22" s="5" t="str">
        <f>IF(OR(Media[[#This Row],[TOPIC]]="Business Attire",Media[[#This Row],[TOPIC]]="Nightwear"),"High","Low")</f>
        <v>High</v>
      </c>
    </row>
    <row r="23" spans="1:13">
      <c r="A23" s="2">
        <v>45301</v>
      </c>
      <c r="B23" t="s">
        <v>40</v>
      </c>
      <c r="C23" t="s">
        <v>17</v>
      </c>
      <c r="D23" s="6">
        <v>33253</v>
      </c>
      <c r="E23" t="s">
        <v>25</v>
      </c>
      <c r="F23" s="6">
        <v>26</v>
      </c>
      <c r="G23" s="6">
        <v>19</v>
      </c>
      <c r="H23" s="6">
        <v>2</v>
      </c>
      <c r="I23" s="6">
        <v>0</v>
      </c>
      <c r="J23" s="4">
        <f>SUM(Media[[#This Row],[VIEWS]:[SHARES]])</f>
        <v>47</v>
      </c>
      <c r="K23" s="5">
        <f>Media[[#This Row],[ENGAGEMENTS]]/Media[[#This Row],[FOLLOWERS]]</f>
        <v>1.4134063092051845E-3</v>
      </c>
      <c r="L23" t="str">
        <f>_xlfn.XLOOKUP(Media[[#This Row],[ENGAGEMENT RATE]],Engagement_Rates,Engagement_Grades,,-1)</f>
        <v>Poor</v>
      </c>
      <c r="M23" s="5" t="str">
        <f>IF(OR(Media[[#This Row],[TOPIC]]="Business Attire",Media[[#This Row],[TOPIC]]="Nightwear"),"High","Low")</f>
        <v>High</v>
      </c>
    </row>
    <row r="24" spans="1:13">
      <c r="A24" s="2">
        <v>45302</v>
      </c>
      <c r="B24" t="s">
        <v>41</v>
      </c>
      <c r="C24" t="s">
        <v>22</v>
      </c>
      <c r="D24" s="6">
        <v>63134</v>
      </c>
      <c r="E24" t="s">
        <v>18</v>
      </c>
      <c r="F24" s="6">
        <v>364</v>
      </c>
      <c r="G24" s="6">
        <v>325</v>
      </c>
      <c r="H24" s="6">
        <v>48</v>
      </c>
      <c r="I24" s="6">
        <v>31</v>
      </c>
      <c r="J24" s="4">
        <f>SUM(Media[[#This Row],[VIEWS]:[SHARES]])</f>
        <v>768</v>
      </c>
      <c r="K24" s="5">
        <f>Media[[#This Row],[ENGAGEMENTS]]/Media[[#This Row],[FOLLOWERS]]</f>
        <v>1.2164602274527196E-2</v>
      </c>
      <c r="L24" t="str">
        <f>_xlfn.XLOOKUP(Media[[#This Row],[ENGAGEMENT RATE]],Engagement_Rates,Engagement_Grades,,-1)</f>
        <v>Good</v>
      </c>
      <c r="M24" s="5" t="str">
        <f>IF(OR(Media[[#This Row],[TOPIC]]="Business Attire",Media[[#This Row],[TOPIC]]="Nightwear"),"High","Low")</f>
        <v>High</v>
      </c>
    </row>
    <row r="25" spans="1:13">
      <c r="A25" s="2">
        <v>45303</v>
      </c>
      <c r="B25" t="s">
        <v>42</v>
      </c>
      <c r="C25" t="s">
        <v>14</v>
      </c>
      <c r="D25" s="3">
        <v>117944</v>
      </c>
      <c r="E25" t="s">
        <v>15</v>
      </c>
      <c r="F25" s="3">
        <v>118</v>
      </c>
      <c r="G25" s="3">
        <v>102</v>
      </c>
      <c r="H25" s="3">
        <v>9</v>
      </c>
      <c r="I25" s="3">
        <v>7</v>
      </c>
      <c r="J25" s="4">
        <f>SUM(Media[[#This Row],[VIEWS]:[SHARES]])</f>
        <v>236</v>
      </c>
      <c r="K25" s="5">
        <f>Media[[#This Row],[ENGAGEMENTS]]/Media[[#This Row],[FOLLOWERS]]</f>
        <v>2.0009496032015192E-3</v>
      </c>
      <c r="L25" t="str">
        <f>_xlfn.XLOOKUP(Media[[#This Row],[ENGAGEMENT RATE]],Engagement_Rates,Engagement_Grades,,-1)</f>
        <v>Poor</v>
      </c>
      <c r="M25" s="5" t="str">
        <f>IF(OR(Media[[#This Row],[TOPIC]]="Business Attire",Media[[#This Row],[TOPIC]]="Nightwear"),"High","Low")</f>
        <v>Low</v>
      </c>
    </row>
    <row r="26" spans="1:13">
      <c r="A26" s="2">
        <v>45303</v>
      </c>
      <c r="B26" t="s">
        <v>43</v>
      </c>
      <c r="C26" t="s">
        <v>22</v>
      </c>
      <c r="D26" s="6">
        <v>62952</v>
      </c>
      <c r="E26" t="s">
        <v>18</v>
      </c>
      <c r="F26" s="6">
        <v>317</v>
      </c>
      <c r="G26" s="6">
        <v>288</v>
      </c>
      <c r="H26" s="6">
        <v>43</v>
      </c>
      <c r="I26" s="6">
        <v>27</v>
      </c>
      <c r="J26" s="4">
        <f>SUM(Media[[#This Row],[VIEWS]:[SHARES]])</f>
        <v>675</v>
      </c>
      <c r="K26" s="5">
        <f>Media[[#This Row],[ENGAGEMENTS]]/Media[[#This Row],[FOLLOWERS]]</f>
        <v>1.0722455203964925E-2</v>
      </c>
      <c r="L26" t="str">
        <f>_xlfn.XLOOKUP(Media[[#This Row],[ENGAGEMENT RATE]],Engagement_Rates,Engagement_Grades,,-1)</f>
        <v>Good</v>
      </c>
      <c r="M26" s="5" t="str">
        <f>IF(OR(Media[[#This Row],[TOPIC]]="Business Attire",Media[[#This Row],[TOPIC]]="Nightwear"),"High","Low")</f>
        <v>High</v>
      </c>
    </row>
    <row r="27" spans="1:13">
      <c r="A27" s="2">
        <v>45303</v>
      </c>
      <c r="B27" t="s">
        <v>44</v>
      </c>
      <c r="C27" t="s">
        <v>17</v>
      </c>
      <c r="D27" s="6">
        <v>33213</v>
      </c>
      <c r="E27" t="s">
        <v>15</v>
      </c>
      <c r="F27" s="6">
        <v>19</v>
      </c>
      <c r="G27" s="6">
        <v>15</v>
      </c>
      <c r="H27" s="6">
        <v>1</v>
      </c>
      <c r="I27" s="6">
        <v>1</v>
      </c>
      <c r="J27" s="4">
        <f>SUM(Media[[#This Row],[VIEWS]:[SHARES]])</f>
        <v>36</v>
      </c>
      <c r="K27" s="5">
        <f>Media[[#This Row],[ENGAGEMENTS]]/Media[[#This Row],[FOLLOWERS]]</f>
        <v>1.0839129256616385E-3</v>
      </c>
      <c r="L27" t="str">
        <f>_xlfn.XLOOKUP(Media[[#This Row],[ENGAGEMENT RATE]],Engagement_Rates,Engagement_Grades,,-1)</f>
        <v>Poor</v>
      </c>
      <c r="M27" s="5" t="str">
        <f>IF(OR(Media[[#This Row],[TOPIC]]="Business Attire",Media[[#This Row],[TOPIC]]="Nightwear"),"High","Low")</f>
        <v>Low</v>
      </c>
    </row>
    <row r="28" spans="1:13">
      <c r="A28" s="2">
        <v>45305</v>
      </c>
      <c r="B28" t="s">
        <v>45</v>
      </c>
      <c r="C28" t="s">
        <v>14</v>
      </c>
      <c r="D28" s="3">
        <v>118475</v>
      </c>
      <c r="E28" t="s">
        <v>27</v>
      </c>
      <c r="F28" s="3">
        <v>367</v>
      </c>
      <c r="G28" s="3">
        <v>270</v>
      </c>
      <c r="H28" s="3">
        <v>28</v>
      </c>
      <c r="I28" s="3">
        <v>19</v>
      </c>
      <c r="J28" s="4">
        <f>SUM(Media[[#This Row],[VIEWS]:[SHARES]])</f>
        <v>684</v>
      </c>
      <c r="K28" s="5">
        <f>Media[[#This Row],[ENGAGEMENTS]]/Media[[#This Row],[FOLLOWERS]]</f>
        <v>5.7733699092635581E-3</v>
      </c>
      <c r="L28" t="str">
        <f>_xlfn.XLOOKUP(Media[[#This Row],[ENGAGEMENT RATE]],Engagement_Rates,Engagement_Grades,,-1)</f>
        <v>Average</v>
      </c>
      <c r="M28" s="5" t="str">
        <f>IF(OR(Media[[#This Row],[TOPIC]]="Business Attire",Media[[#This Row],[TOPIC]]="Nightwear"),"High","Low")</f>
        <v>Low</v>
      </c>
    </row>
    <row r="29" spans="1:13">
      <c r="A29" s="2">
        <v>45305</v>
      </c>
      <c r="B29" t="s">
        <v>46</v>
      </c>
      <c r="C29" t="s">
        <v>22</v>
      </c>
      <c r="D29" s="6">
        <v>62997</v>
      </c>
      <c r="E29" t="s">
        <v>27</v>
      </c>
      <c r="F29" s="6">
        <v>318</v>
      </c>
      <c r="G29" s="6">
        <v>274</v>
      </c>
      <c r="H29" s="6">
        <v>40</v>
      </c>
      <c r="I29" s="6">
        <v>28</v>
      </c>
      <c r="J29" s="4">
        <f>SUM(Media[[#This Row],[VIEWS]:[SHARES]])</f>
        <v>660</v>
      </c>
      <c r="K29" s="5">
        <f>Media[[#This Row],[ENGAGEMENTS]]/Media[[#This Row],[FOLLOWERS]]</f>
        <v>1.0476689366160294E-2</v>
      </c>
      <c r="L29" t="str">
        <f>_xlfn.XLOOKUP(Media[[#This Row],[ENGAGEMENT RATE]],Engagement_Rates,Engagement_Grades,,-1)</f>
        <v>Good</v>
      </c>
      <c r="M29" s="5" t="str">
        <f>IF(OR(Media[[#This Row],[TOPIC]]="Business Attire",Media[[#This Row],[TOPIC]]="Nightwear"),"High","Low")</f>
        <v>Low</v>
      </c>
    </row>
    <row r="30" spans="1:13">
      <c r="A30" s="2">
        <v>45305</v>
      </c>
      <c r="B30" t="s">
        <v>47</v>
      </c>
      <c r="C30" t="s">
        <v>17</v>
      </c>
      <c r="D30" s="6">
        <v>33160</v>
      </c>
      <c r="E30" t="s">
        <v>15</v>
      </c>
      <c r="F30" s="6">
        <v>22</v>
      </c>
      <c r="G30" s="6">
        <v>19</v>
      </c>
      <c r="H30" s="6">
        <v>1</v>
      </c>
      <c r="I30" s="6">
        <v>1</v>
      </c>
      <c r="J30" s="4">
        <f>SUM(Media[[#This Row],[VIEWS]:[SHARES]])</f>
        <v>43</v>
      </c>
      <c r="K30" s="5">
        <f>Media[[#This Row],[ENGAGEMENTS]]/Media[[#This Row],[FOLLOWERS]]</f>
        <v>1.2967430639324487E-3</v>
      </c>
      <c r="L30" t="str">
        <f>_xlfn.XLOOKUP(Media[[#This Row],[ENGAGEMENT RATE]],Engagement_Rates,Engagement_Grades,,-1)</f>
        <v>Poor</v>
      </c>
      <c r="M30" s="5" t="str">
        <f>IF(OR(Media[[#This Row],[TOPIC]]="Business Attire",Media[[#This Row],[TOPIC]]="Nightwear"),"High","Low")</f>
        <v>Low</v>
      </c>
    </row>
    <row r="31" spans="1:13">
      <c r="A31" s="2">
        <v>45306</v>
      </c>
      <c r="B31" t="s">
        <v>48</v>
      </c>
      <c r="C31" t="s">
        <v>14</v>
      </c>
      <c r="D31" s="3">
        <v>118692</v>
      </c>
      <c r="E31" t="s">
        <v>25</v>
      </c>
      <c r="F31" s="3">
        <v>211</v>
      </c>
      <c r="G31" s="3">
        <v>152</v>
      </c>
      <c r="H31" s="3">
        <v>16</v>
      </c>
      <c r="I31" s="3">
        <v>12</v>
      </c>
      <c r="J31" s="4">
        <f>SUM(Media[[#This Row],[VIEWS]:[SHARES]])</f>
        <v>391</v>
      </c>
      <c r="K31" s="5">
        <f>Media[[#This Row],[ENGAGEMENTS]]/Media[[#This Row],[FOLLOWERS]]</f>
        <v>3.2942405553870522E-3</v>
      </c>
      <c r="L31" t="str">
        <f>_xlfn.XLOOKUP(Media[[#This Row],[ENGAGEMENT RATE]],Engagement_Rates,Engagement_Grades,,-1)</f>
        <v>Poor</v>
      </c>
      <c r="M31" s="5" t="str">
        <f>IF(OR(Media[[#This Row],[TOPIC]]="Business Attire",Media[[#This Row],[TOPIC]]="Nightwear"),"High","Low")</f>
        <v>High</v>
      </c>
    </row>
    <row r="32" spans="1:13">
      <c r="A32" s="2">
        <v>45306</v>
      </c>
      <c r="B32" t="s">
        <v>49</v>
      </c>
      <c r="C32" t="s">
        <v>22</v>
      </c>
      <c r="D32" s="6">
        <v>63742</v>
      </c>
      <c r="E32" t="s">
        <v>15</v>
      </c>
      <c r="F32" s="6">
        <v>237</v>
      </c>
      <c r="G32" s="6">
        <v>216</v>
      </c>
      <c r="H32" s="6">
        <v>31</v>
      </c>
      <c r="I32" s="6">
        <v>22</v>
      </c>
      <c r="J32" s="4">
        <f>SUM(Media[[#This Row],[VIEWS]:[SHARES]])</f>
        <v>506</v>
      </c>
      <c r="K32" s="5">
        <f>Media[[#This Row],[ENGAGEMENTS]]/Media[[#This Row],[FOLLOWERS]]</f>
        <v>7.9382510746446606E-3</v>
      </c>
      <c r="L32" t="str">
        <f>_xlfn.XLOOKUP(Media[[#This Row],[ENGAGEMENT RATE]],Engagement_Rates,Engagement_Grades,,-1)</f>
        <v>Average</v>
      </c>
      <c r="M32" s="5" t="str">
        <f>IF(OR(Media[[#This Row],[TOPIC]]="Business Attire",Media[[#This Row],[TOPIC]]="Nightwear"),"High","Low")</f>
        <v>Low</v>
      </c>
    </row>
    <row r="33" spans="1:13">
      <c r="A33" s="2">
        <v>45306</v>
      </c>
      <c r="B33" t="s">
        <v>50</v>
      </c>
      <c r="C33" t="s">
        <v>17</v>
      </c>
      <c r="D33" s="6">
        <v>33146</v>
      </c>
      <c r="E33" t="s">
        <v>25</v>
      </c>
      <c r="F33" s="6">
        <v>19</v>
      </c>
      <c r="G33" s="6">
        <v>16</v>
      </c>
      <c r="H33" s="6">
        <v>2</v>
      </c>
      <c r="I33" s="6">
        <v>1</v>
      </c>
      <c r="J33" s="4">
        <f>SUM(Media[[#This Row],[VIEWS]:[SHARES]])</f>
        <v>38</v>
      </c>
      <c r="K33" s="5">
        <f>Media[[#This Row],[ENGAGEMENTS]]/Media[[#This Row],[FOLLOWERS]]</f>
        <v>1.1464430097145961E-3</v>
      </c>
      <c r="L33" t="str">
        <f>_xlfn.XLOOKUP(Media[[#This Row],[ENGAGEMENT RATE]],Engagement_Rates,Engagement_Grades,,-1)</f>
        <v>Poor</v>
      </c>
      <c r="M33" s="5" t="str">
        <f>IF(OR(Media[[#This Row],[TOPIC]]="Business Attire",Media[[#This Row],[TOPIC]]="Nightwear"),"High","Low")</f>
        <v>High</v>
      </c>
    </row>
    <row r="34" spans="1:13">
      <c r="A34" s="2">
        <v>45307</v>
      </c>
      <c r="B34" t="s">
        <v>51</v>
      </c>
      <c r="C34" t="s">
        <v>14</v>
      </c>
      <c r="D34" s="3">
        <v>118792</v>
      </c>
      <c r="E34" t="s">
        <v>15</v>
      </c>
      <c r="F34" s="3">
        <v>139</v>
      </c>
      <c r="G34" s="3">
        <v>129</v>
      </c>
      <c r="H34" s="3">
        <v>12</v>
      </c>
      <c r="I34" s="3">
        <v>8</v>
      </c>
      <c r="J34" s="4">
        <f>SUM(Media[[#This Row],[VIEWS]:[SHARES]])</f>
        <v>288</v>
      </c>
      <c r="K34" s="5">
        <f>Media[[#This Row],[ENGAGEMENTS]]/Media[[#This Row],[FOLLOWERS]]</f>
        <v>2.4244056838844366E-3</v>
      </c>
      <c r="L34" t="str">
        <f>_xlfn.XLOOKUP(Media[[#This Row],[ENGAGEMENT RATE]],Engagement_Rates,Engagement_Grades,,-1)</f>
        <v>Poor</v>
      </c>
      <c r="M34" s="5" t="str">
        <f>IF(OR(Media[[#This Row],[TOPIC]]="Business Attire",Media[[#This Row],[TOPIC]]="Nightwear"),"High","Low")</f>
        <v>Low</v>
      </c>
    </row>
    <row r="35" spans="1:13">
      <c r="A35" s="2">
        <v>45307</v>
      </c>
      <c r="B35" t="s">
        <v>52</v>
      </c>
      <c r="C35" t="s">
        <v>22</v>
      </c>
      <c r="D35" s="6">
        <v>64299</v>
      </c>
      <c r="E35" t="s">
        <v>15</v>
      </c>
      <c r="F35" s="6">
        <v>193</v>
      </c>
      <c r="G35" s="6">
        <v>158</v>
      </c>
      <c r="H35" s="6">
        <v>20</v>
      </c>
      <c r="I35" s="6">
        <v>15</v>
      </c>
      <c r="J35" s="4">
        <f>SUM(Media[[#This Row],[VIEWS]:[SHARES]])</f>
        <v>386</v>
      </c>
      <c r="K35" s="5">
        <f>Media[[#This Row],[ENGAGEMENTS]]/Media[[#This Row],[FOLLOWERS]]</f>
        <v>6.0032037823294299E-3</v>
      </c>
      <c r="L35" t="str">
        <f>_xlfn.XLOOKUP(Media[[#This Row],[ENGAGEMENT RATE]],Engagement_Rates,Engagement_Grades,,-1)</f>
        <v>Average</v>
      </c>
      <c r="M35" s="5" t="str">
        <f>IF(OR(Media[[#This Row],[TOPIC]]="Business Attire",Media[[#This Row],[TOPIC]]="Nightwear"),"High","Low")</f>
        <v>Low</v>
      </c>
    </row>
    <row r="36" spans="1:13">
      <c r="A36" s="2">
        <v>45308</v>
      </c>
      <c r="B36" t="s">
        <v>53</v>
      </c>
      <c r="C36" t="s">
        <v>14</v>
      </c>
      <c r="D36" s="3">
        <v>118914</v>
      </c>
      <c r="E36" t="s">
        <v>25</v>
      </c>
      <c r="F36" s="3">
        <v>183</v>
      </c>
      <c r="G36" s="3">
        <v>161</v>
      </c>
      <c r="H36" s="3">
        <v>17</v>
      </c>
      <c r="I36" s="3">
        <v>13</v>
      </c>
      <c r="J36" s="4">
        <f>SUM(Media[[#This Row],[VIEWS]:[SHARES]])</f>
        <v>374</v>
      </c>
      <c r="K36" s="5">
        <f>Media[[#This Row],[ENGAGEMENTS]]/Media[[#This Row],[FOLLOWERS]]</f>
        <v>3.1451300940175254E-3</v>
      </c>
      <c r="L36" t="str">
        <f>_xlfn.XLOOKUP(Media[[#This Row],[ENGAGEMENT RATE]],Engagement_Rates,Engagement_Grades,,-1)</f>
        <v>Poor</v>
      </c>
      <c r="M36" s="5" t="str">
        <f>IF(OR(Media[[#This Row],[TOPIC]]="Business Attire",Media[[#This Row],[TOPIC]]="Nightwear"),"High","Low")</f>
        <v>High</v>
      </c>
    </row>
    <row r="37" spans="1:13">
      <c r="A37" s="2">
        <v>45308</v>
      </c>
      <c r="B37" t="s">
        <v>54</v>
      </c>
      <c r="C37" t="s">
        <v>22</v>
      </c>
      <c r="D37" s="6">
        <v>64578</v>
      </c>
      <c r="E37" t="s">
        <v>27</v>
      </c>
      <c r="F37" s="6">
        <v>318</v>
      </c>
      <c r="G37" s="6">
        <v>259</v>
      </c>
      <c r="H37" s="6">
        <v>42</v>
      </c>
      <c r="I37" s="6">
        <v>26</v>
      </c>
      <c r="J37" s="4">
        <f>SUM(Media[[#This Row],[VIEWS]:[SHARES]])</f>
        <v>645</v>
      </c>
      <c r="K37" s="5">
        <f>Media[[#This Row],[ENGAGEMENTS]]/Media[[#This Row],[FOLLOWERS]]</f>
        <v>9.9879215832017094E-3</v>
      </c>
      <c r="L37" t="str">
        <f>_xlfn.XLOOKUP(Media[[#This Row],[ENGAGEMENT RATE]],Engagement_Rates,Engagement_Grades,,-1)</f>
        <v>Average</v>
      </c>
      <c r="M37" s="5" t="str">
        <f>IF(OR(Media[[#This Row],[TOPIC]]="Business Attire",Media[[#This Row],[TOPIC]]="Nightwear"),"High","Low")</f>
        <v>Low</v>
      </c>
    </row>
    <row r="38" spans="1:13">
      <c r="A38" s="2">
        <v>45309</v>
      </c>
      <c r="B38" t="s">
        <v>55</v>
      </c>
      <c r="C38" t="s">
        <v>14</v>
      </c>
      <c r="D38" s="3">
        <v>118352</v>
      </c>
      <c r="E38" t="s">
        <v>15</v>
      </c>
      <c r="F38" s="3">
        <v>176</v>
      </c>
      <c r="G38" s="3">
        <v>139</v>
      </c>
      <c r="H38" s="3">
        <v>14</v>
      </c>
      <c r="I38" s="3">
        <v>10</v>
      </c>
      <c r="J38" s="4">
        <f>SUM(Media[[#This Row],[VIEWS]:[SHARES]])</f>
        <v>339</v>
      </c>
      <c r="K38" s="5">
        <f>Media[[#This Row],[ENGAGEMENTS]]/Media[[#This Row],[FOLLOWERS]]</f>
        <v>2.8643368933351358E-3</v>
      </c>
      <c r="L38" t="str">
        <f>_xlfn.XLOOKUP(Media[[#This Row],[ENGAGEMENT RATE]],Engagement_Rates,Engagement_Grades,,-1)</f>
        <v>Poor</v>
      </c>
      <c r="M38" s="5" t="str">
        <f>IF(OR(Media[[#This Row],[TOPIC]]="Business Attire",Media[[#This Row],[TOPIC]]="Nightwear"),"High","Low")</f>
        <v>Low</v>
      </c>
    </row>
    <row r="39" spans="1:13">
      <c r="A39" s="2">
        <v>45309</v>
      </c>
      <c r="B39" t="s">
        <v>56</v>
      </c>
      <c r="C39" t="s">
        <v>22</v>
      </c>
      <c r="D39" s="6">
        <v>64498</v>
      </c>
      <c r="E39" t="s">
        <v>25</v>
      </c>
      <c r="F39" s="6">
        <v>189</v>
      </c>
      <c r="G39" s="6">
        <v>178</v>
      </c>
      <c r="H39" s="6">
        <v>27</v>
      </c>
      <c r="I39" s="6">
        <v>17</v>
      </c>
      <c r="J39" s="4">
        <f>SUM(Media[[#This Row],[VIEWS]:[SHARES]])</f>
        <v>411</v>
      </c>
      <c r="K39" s="5">
        <f>Media[[#This Row],[ENGAGEMENTS]]/Media[[#This Row],[FOLLOWERS]]</f>
        <v>6.3722906136624395E-3</v>
      </c>
      <c r="L39" t="str">
        <f>_xlfn.XLOOKUP(Media[[#This Row],[ENGAGEMENT RATE]],Engagement_Rates,Engagement_Grades,,-1)</f>
        <v>Average</v>
      </c>
      <c r="M39" s="5" t="str">
        <f>IF(OR(Media[[#This Row],[TOPIC]]="Business Attire",Media[[#This Row],[TOPIC]]="Nightwear"),"High","Low")</f>
        <v>High</v>
      </c>
    </row>
    <row r="40" spans="1:13">
      <c r="A40" s="2">
        <v>45309</v>
      </c>
      <c r="B40" t="s">
        <v>57</v>
      </c>
      <c r="C40" t="s">
        <v>17</v>
      </c>
      <c r="D40" s="6">
        <v>33139</v>
      </c>
      <c r="E40" t="s">
        <v>15</v>
      </c>
      <c r="F40" s="6">
        <v>25</v>
      </c>
      <c r="G40" s="6">
        <v>19</v>
      </c>
      <c r="H40" s="6">
        <v>2</v>
      </c>
      <c r="I40" s="6">
        <v>1</v>
      </c>
      <c r="J40" s="4">
        <f>SUM(Media[[#This Row],[VIEWS]:[SHARES]])</f>
        <v>47</v>
      </c>
      <c r="K40" s="5">
        <f>Media[[#This Row],[ENGAGEMENTS]]/Media[[#This Row],[FOLLOWERS]]</f>
        <v>1.4182685053864027E-3</v>
      </c>
      <c r="L40" t="str">
        <f>_xlfn.XLOOKUP(Media[[#This Row],[ENGAGEMENT RATE]],Engagement_Rates,Engagement_Grades,,-1)</f>
        <v>Poor</v>
      </c>
      <c r="M40" s="5" t="str">
        <f>IF(OR(Media[[#This Row],[TOPIC]]="Business Attire",Media[[#This Row],[TOPIC]]="Nightwear"),"High","Low")</f>
        <v>Low</v>
      </c>
    </row>
    <row r="41" spans="1:13">
      <c r="A41" s="2">
        <v>45310</v>
      </c>
      <c r="B41" t="s">
        <v>58</v>
      </c>
      <c r="C41" t="s">
        <v>14</v>
      </c>
      <c r="D41" s="3">
        <v>118289</v>
      </c>
      <c r="E41" t="s">
        <v>18</v>
      </c>
      <c r="F41" s="3">
        <v>518</v>
      </c>
      <c r="G41" s="3">
        <v>393</v>
      </c>
      <c r="H41" s="3">
        <v>41</v>
      </c>
      <c r="I41" s="3">
        <v>30</v>
      </c>
      <c r="J41" s="4">
        <f>SUM(Media[[#This Row],[VIEWS]:[SHARES]])</f>
        <v>982</v>
      </c>
      <c r="K41" s="5">
        <f>Media[[#This Row],[ENGAGEMENTS]]/Media[[#This Row],[FOLLOWERS]]</f>
        <v>8.3017017643229711E-3</v>
      </c>
      <c r="L41" t="str">
        <f>_xlfn.XLOOKUP(Media[[#This Row],[ENGAGEMENT RATE]],Engagement_Rates,Engagement_Grades,,-1)</f>
        <v>Average</v>
      </c>
      <c r="M41" s="5" t="str">
        <f>IF(OR(Media[[#This Row],[TOPIC]]="Business Attire",Media[[#This Row],[TOPIC]]="Nightwear"),"High","Low")</f>
        <v>High</v>
      </c>
    </row>
    <row r="42" spans="1:13">
      <c r="A42" s="2">
        <v>45310</v>
      </c>
      <c r="B42" t="s">
        <v>59</v>
      </c>
      <c r="C42" t="s">
        <v>22</v>
      </c>
      <c r="D42" s="6">
        <v>64510</v>
      </c>
      <c r="E42" t="s">
        <v>15</v>
      </c>
      <c r="F42" s="6">
        <v>338</v>
      </c>
      <c r="G42" s="6">
        <v>296</v>
      </c>
      <c r="H42" s="6">
        <v>42</v>
      </c>
      <c r="I42" s="6">
        <v>28</v>
      </c>
      <c r="J42" s="4">
        <f>SUM(Media[[#This Row],[VIEWS]:[SHARES]])</f>
        <v>704</v>
      </c>
      <c r="K42" s="5">
        <f>Media[[#This Row],[ENGAGEMENTS]]/Media[[#This Row],[FOLLOWERS]]</f>
        <v>1.0913036738490157E-2</v>
      </c>
      <c r="L42" t="str">
        <f>_xlfn.XLOOKUP(Media[[#This Row],[ENGAGEMENT RATE]],Engagement_Rates,Engagement_Grades,,-1)</f>
        <v>Good</v>
      </c>
      <c r="M42" s="5" t="str">
        <f>IF(OR(Media[[#This Row],[TOPIC]]="Business Attire",Media[[#This Row],[TOPIC]]="Nightwear"),"High","Low")</f>
        <v>Low</v>
      </c>
    </row>
    <row r="43" spans="1:13">
      <c r="A43" s="2">
        <v>45310</v>
      </c>
      <c r="B43" t="s">
        <v>60</v>
      </c>
      <c r="C43" t="s">
        <v>17</v>
      </c>
      <c r="D43" s="6">
        <v>33122</v>
      </c>
      <c r="E43" t="s">
        <v>15</v>
      </c>
      <c r="F43" s="6">
        <v>26</v>
      </c>
      <c r="G43" s="6">
        <v>20</v>
      </c>
      <c r="H43" s="6">
        <v>2</v>
      </c>
      <c r="I43" s="6">
        <v>1</v>
      </c>
      <c r="J43" s="4">
        <f>SUM(Media[[#This Row],[VIEWS]:[SHARES]])</f>
        <v>49</v>
      </c>
      <c r="K43" s="5">
        <f>Media[[#This Row],[ENGAGEMENTS]]/Media[[#This Row],[FOLLOWERS]]</f>
        <v>1.4793792645371657E-3</v>
      </c>
      <c r="L43" t="str">
        <f>_xlfn.XLOOKUP(Media[[#This Row],[ENGAGEMENT RATE]],Engagement_Rates,Engagement_Grades,,-1)</f>
        <v>Poor</v>
      </c>
      <c r="M43" s="5" t="str">
        <f>IF(OR(Media[[#This Row],[TOPIC]]="Business Attire",Media[[#This Row],[TOPIC]]="Nightwear"),"High","Low")</f>
        <v>Low</v>
      </c>
    </row>
    <row r="44" spans="1:13">
      <c r="A44" s="2">
        <v>45311</v>
      </c>
      <c r="B44" t="s">
        <v>61</v>
      </c>
      <c r="C44" t="s">
        <v>14</v>
      </c>
      <c r="D44" s="3">
        <v>118782</v>
      </c>
      <c r="E44" t="s">
        <v>15</v>
      </c>
      <c r="F44" s="3">
        <v>127</v>
      </c>
      <c r="G44" s="3">
        <v>87</v>
      </c>
      <c r="H44" s="3">
        <v>9</v>
      </c>
      <c r="I44" s="3">
        <v>7</v>
      </c>
      <c r="J44" s="4">
        <f>SUM(Media[[#This Row],[VIEWS]:[SHARES]])</f>
        <v>230</v>
      </c>
      <c r="K44" s="5">
        <f>Media[[#This Row],[ENGAGEMENTS]]/Media[[#This Row],[FOLLOWERS]]</f>
        <v>1.9363203178932836E-3</v>
      </c>
      <c r="L44" t="str">
        <f>_xlfn.XLOOKUP(Media[[#This Row],[ENGAGEMENT RATE]],Engagement_Rates,Engagement_Grades,,-1)</f>
        <v>Poor</v>
      </c>
      <c r="M44" s="5" t="str">
        <f>IF(OR(Media[[#This Row],[TOPIC]]="Business Attire",Media[[#This Row],[TOPIC]]="Nightwear"),"High","Low")</f>
        <v>Low</v>
      </c>
    </row>
    <row r="45" spans="1:13">
      <c r="A45" s="2">
        <v>45311</v>
      </c>
      <c r="B45" t="s">
        <v>62</v>
      </c>
      <c r="C45" t="s">
        <v>22</v>
      </c>
      <c r="D45" s="6">
        <v>64567</v>
      </c>
      <c r="E45" t="s">
        <v>27</v>
      </c>
      <c r="F45" s="6">
        <v>293</v>
      </c>
      <c r="G45" s="6">
        <v>272</v>
      </c>
      <c r="H45" s="6">
        <v>35</v>
      </c>
      <c r="I45" s="6">
        <v>22</v>
      </c>
      <c r="J45" s="4">
        <f>SUM(Media[[#This Row],[VIEWS]:[SHARES]])</f>
        <v>622</v>
      </c>
      <c r="K45" s="5">
        <f>Media[[#This Row],[ENGAGEMENTS]]/Media[[#This Row],[FOLLOWERS]]</f>
        <v>9.6334040608979828E-3</v>
      </c>
      <c r="L45" t="str">
        <f>_xlfn.XLOOKUP(Media[[#This Row],[ENGAGEMENT RATE]],Engagement_Rates,Engagement_Grades,,-1)</f>
        <v>Average</v>
      </c>
      <c r="M45" s="5" t="str">
        <f>IF(OR(Media[[#This Row],[TOPIC]]="Business Attire",Media[[#This Row],[TOPIC]]="Nightwear"),"High","Low")</f>
        <v>Low</v>
      </c>
    </row>
    <row r="46" spans="1:13">
      <c r="A46" s="2">
        <v>45312</v>
      </c>
      <c r="B46" t="s">
        <v>63</v>
      </c>
      <c r="C46" t="s">
        <v>14</v>
      </c>
      <c r="D46" s="3">
        <v>118820</v>
      </c>
      <c r="E46" t="s">
        <v>15</v>
      </c>
      <c r="F46" s="3">
        <v>218</v>
      </c>
      <c r="G46" s="3">
        <v>167</v>
      </c>
      <c r="H46" s="3">
        <v>17</v>
      </c>
      <c r="I46" s="3">
        <v>11</v>
      </c>
      <c r="J46" s="4">
        <f>SUM(Media[[#This Row],[VIEWS]:[SHARES]])</f>
        <v>413</v>
      </c>
      <c r="K46" s="5">
        <f>Media[[#This Row],[ENGAGEMENTS]]/Media[[#This Row],[FOLLOWERS]]</f>
        <v>3.475845817202491E-3</v>
      </c>
      <c r="L46" t="str">
        <f>_xlfn.XLOOKUP(Media[[#This Row],[ENGAGEMENT RATE]],Engagement_Rates,Engagement_Grades,,-1)</f>
        <v>Poor</v>
      </c>
      <c r="M46" s="5" t="str">
        <f>IF(OR(Media[[#This Row],[TOPIC]]="Business Attire",Media[[#This Row],[TOPIC]]="Nightwear"),"High","Low")</f>
        <v>Low</v>
      </c>
    </row>
    <row r="47" spans="1:13">
      <c r="A47" s="2">
        <v>45312</v>
      </c>
      <c r="B47" t="s">
        <v>64</v>
      </c>
      <c r="C47" t="s">
        <v>17</v>
      </c>
      <c r="D47" s="6">
        <v>33110</v>
      </c>
      <c r="E47" t="s">
        <v>25</v>
      </c>
      <c r="F47" s="6">
        <v>18</v>
      </c>
      <c r="G47" s="6">
        <v>16</v>
      </c>
      <c r="H47" s="6">
        <v>2</v>
      </c>
      <c r="I47" s="6">
        <v>1</v>
      </c>
      <c r="J47" s="4">
        <f>SUM(Media[[#This Row],[VIEWS]:[SHARES]])</f>
        <v>37</v>
      </c>
      <c r="K47" s="5">
        <f>Media[[#This Row],[ENGAGEMENTS]]/Media[[#This Row],[FOLLOWERS]]</f>
        <v>1.1174871639987919E-3</v>
      </c>
      <c r="L47" t="str">
        <f>_xlfn.XLOOKUP(Media[[#This Row],[ENGAGEMENT RATE]],Engagement_Rates,Engagement_Grades,,-1)</f>
        <v>Poor</v>
      </c>
      <c r="M47" s="5" t="str">
        <f>IF(OR(Media[[#This Row],[TOPIC]]="Business Attire",Media[[#This Row],[TOPIC]]="Nightwear"),"High","Low")</f>
        <v>High</v>
      </c>
    </row>
    <row r="48" spans="1:13">
      <c r="A48" s="2">
        <v>45313</v>
      </c>
      <c r="B48" t="s">
        <v>65</v>
      </c>
      <c r="C48" t="s">
        <v>14</v>
      </c>
      <c r="D48" s="3">
        <v>118770</v>
      </c>
      <c r="E48" t="s">
        <v>15</v>
      </c>
      <c r="F48" s="3">
        <v>182</v>
      </c>
      <c r="G48" s="3">
        <v>145</v>
      </c>
      <c r="H48" s="3">
        <v>13</v>
      </c>
      <c r="I48" s="3">
        <v>11</v>
      </c>
      <c r="J48" s="4">
        <f>SUM(Media[[#This Row],[VIEWS]:[SHARES]])</f>
        <v>351</v>
      </c>
      <c r="K48" s="5">
        <f>Media[[#This Row],[ENGAGEMENTS]]/Media[[#This Row],[FOLLOWERS]]</f>
        <v>2.9552917403384694E-3</v>
      </c>
      <c r="L48" t="str">
        <f>_xlfn.XLOOKUP(Media[[#This Row],[ENGAGEMENT RATE]],Engagement_Rates,Engagement_Grades,,-1)</f>
        <v>Poor</v>
      </c>
      <c r="M48" s="5" t="str">
        <f>IF(OR(Media[[#This Row],[TOPIC]]="Business Attire",Media[[#This Row],[TOPIC]]="Nightwear"),"High","Low")</f>
        <v>Low</v>
      </c>
    </row>
    <row r="49" spans="1:13">
      <c r="A49" s="2">
        <v>45313</v>
      </c>
      <c r="B49" t="s">
        <v>66</v>
      </c>
      <c r="C49" t="s">
        <v>22</v>
      </c>
      <c r="D49" s="6">
        <v>64340</v>
      </c>
      <c r="E49" t="s">
        <v>25</v>
      </c>
      <c r="F49" s="6">
        <v>170</v>
      </c>
      <c r="G49" s="6">
        <v>155</v>
      </c>
      <c r="H49" s="6">
        <v>22</v>
      </c>
      <c r="I49" s="6">
        <v>16</v>
      </c>
      <c r="J49" s="4">
        <f>SUM(Media[[#This Row],[VIEWS]:[SHARES]])</f>
        <v>363</v>
      </c>
      <c r="K49" s="5">
        <f>Media[[#This Row],[ENGAGEMENTS]]/Media[[#This Row],[FOLLOWERS]]</f>
        <v>5.6419023935343491E-3</v>
      </c>
      <c r="L49" t="str">
        <f>_xlfn.XLOOKUP(Media[[#This Row],[ENGAGEMENT RATE]],Engagement_Rates,Engagement_Grades,,-1)</f>
        <v>Average</v>
      </c>
      <c r="M49" s="5" t="str">
        <f>IF(OR(Media[[#This Row],[TOPIC]]="Business Attire",Media[[#This Row],[TOPIC]]="Nightwear"),"High","Low")</f>
        <v>High</v>
      </c>
    </row>
    <row r="50" spans="1:13">
      <c r="A50" s="2">
        <v>45313</v>
      </c>
      <c r="B50" t="s">
        <v>67</v>
      </c>
      <c r="C50" t="s">
        <v>17</v>
      </c>
      <c r="D50" s="6">
        <v>33084</v>
      </c>
      <c r="E50" t="s">
        <v>15</v>
      </c>
      <c r="F50" s="6">
        <v>25</v>
      </c>
      <c r="G50" s="6">
        <v>22</v>
      </c>
      <c r="H50" s="6">
        <v>2</v>
      </c>
      <c r="I50" s="6">
        <v>1</v>
      </c>
      <c r="J50" s="4">
        <f>SUM(Media[[#This Row],[VIEWS]:[SHARES]])</f>
        <v>50</v>
      </c>
      <c r="K50" s="5">
        <f>Media[[#This Row],[ENGAGEMENTS]]/Media[[#This Row],[FOLLOWERS]]</f>
        <v>1.5113045580945471E-3</v>
      </c>
      <c r="L50" t="str">
        <f>_xlfn.XLOOKUP(Media[[#This Row],[ENGAGEMENT RATE]],Engagement_Rates,Engagement_Grades,,-1)</f>
        <v>Poor</v>
      </c>
      <c r="M50" s="5" t="str">
        <f>IF(OR(Media[[#This Row],[TOPIC]]="Business Attire",Media[[#This Row],[TOPIC]]="Nightwear"),"High","Low")</f>
        <v>Low</v>
      </c>
    </row>
    <row r="51" spans="1:13">
      <c r="A51" s="2">
        <v>45314</v>
      </c>
      <c r="B51" t="s">
        <v>68</v>
      </c>
      <c r="C51" t="s">
        <v>14</v>
      </c>
      <c r="D51" s="3">
        <v>119064</v>
      </c>
      <c r="E51" t="s">
        <v>25</v>
      </c>
      <c r="F51" s="3">
        <v>179</v>
      </c>
      <c r="G51" s="3">
        <v>144</v>
      </c>
      <c r="H51" s="3">
        <v>13</v>
      </c>
      <c r="I51" s="3">
        <v>10</v>
      </c>
      <c r="J51" s="4">
        <f>SUM(Media[[#This Row],[VIEWS]:[SHARES]])</f>
        <v>346</v>
      </c>
      <c r="K51" s="5">
        <f>Media[[#This Row],[ENGAGEMENTS]]/Media[[#This Row],[FOLLOWERS]]</f>
        <v>2.9060001343815091E-3</v>
      </c>
      <c r="L51" t="str">
        <f>_xlfn.XLOOKUP(Media[[#This Row],[ENGAGEMENT RATE]],Engagement_Rates,Engagement_Grades,,-1)</f>
        <v>Poor</v>
      </c>
      <c r="M51" s="5" t="str">
        <f>IF(OR(Media[[#This Row],[TOPIC]]="Business Attire",Media[[#This Row],[TOPIC]]="Nightwear"),"High","Low")</f>
        <v>High</v>
      </c>
    </row>
    <row r="52" spans="1:13">
      <c r="A52" s="2">
        <v>45314</v>
      </c>
      <c r="B52" t="s">
        <v>69</v>
      </c>
      <c r="C52" t="s">
        <v>22</v>
      </c>
      <c r="D52" s="6">
        <v>64440</v>
      </c>
      <c r="E52" t="s">
        <v>18</v>
      </c>
      <c r="F52" s="6">
        <v>438</v>
      </c>
      <c r="G52" s="6">
        <v>382</v>
      </c>
      <c r="H52" s="6">
        <v>54</v>
      </c>
      <c r="I52" s="6">
        <v>34</v>
      </c>
      <c r="J52" s="4">
        <f>SUM(Media[[#This Row],[VIEWS]:[SHARES]])</f>
        <v>908</v>
      </c>
      <c r="K52" s="5">
        <f>Media[[#This Row],[ENGAGEMENTS]]/Media[[#This Row],[FOLLOWERS]]</f>
        <v>1.4090626939788952E-2</v>
      </c>
      <c r="L52" t="str">
        <f>_xlfn.XLOOKUP(Media[[#This Row],[ENGAGEMENT RATE]],Engagement_Rates,Engagement_Grades,,-1)</f>
        <v>Good</v>
      </c>
      <c r="M52" s="5" t="str">
        <f>IF(OR(Media[[#This Row],[TOPIC]]="Business Attire",Media[[#This Row],[TOPIC]]="Nightwear"),"High","Low")</f>
        <v>High</v>
      </c>
    </row>
    <row r="53" spans="1:13">
      <c r="A53" s="2">
        <v>45315</v>
      </c>
      <c r="B53" t="s">
        <v>70</v>
      </c>
      <c r="C53" t="s">
        <v>14</v>
      </c>
      <c r="D53" s="3">
        <v>118895</v>
      </c>
      <c r="E53" t="s">
        <v>15</v>
      </c>
      <c r="F53" s="3">
        <v>163</v>
      </c>
      <c r="G53" s="3">
        <v>110</v>
      </c>
      <c r="H53" s="3">
        <v>12</v>
      </c>
      <c r="I53" s="3">
        <v>10</v>
      </c>
      <c r="J53" s="4">
        <f>SUM(Media[[#This Row],[VIEWS]:[SHARES]])</f>
        <v>295</v>
      </c>
      <c r="K53" s="5">
        <f>Media[[#This Row],[ENGAGEMENTS]]/Media[[#This Row],[FOLLOWERS]]</f>
        <v>2.4811808738803144E-3</v>
      </c>
      <c r="L53" t="str">
        <f>_xlfn.XLOOKUP(Media[[#This Row],[ENGAGEMENT RATE]],Engagement_Rates,Engagement_Grades,,-1)</f>
        <v>Poor</v>
      </c>
      <c r="M53" s="5" t="str">
        <f>IF(OR(Media[[#This Row],[TOPIC]]="Business Attire",Media[[#This Row],[TOPIC]]="Nightwear"),"High","Low")</f>
        <v>Low</v>
      </c>
    </row>
    <row r="54" spans="1:13">
      <c r="A54" s="2">
        <v>45315</v>
      </c>
      <c r="B54" t="s">
        <v>71</v>
      </c>
      <c r="C54" t="s">
        <v>22</v>
      </c>
      <c r="D54" s="6">
        <v>64610</v>
      </c>
      <c r="E54" t="s">
        <v>18</v>
      </c>
      <c r="F54" s="6">
        <v>305</v>
      </c>
      <c r="G54" s="6">
        <v>311</v>
      </c>
      <c r="H54" s="6">
        <v>45</v>
      </c>
      <c r="I54" s="6">
        <v>33</v>
      </c>
      <c r="J54" s="4">
        <f>SUM(Media[[#This Row],[VIEWS]:[SHARES]])</f>
        <v>694</v>
      </c>
      <c r="K54" s="5">
        <f>Media[[#This Row],[ENGAGEMENTS]]/Media[[#This Row],[FOLLOWERS]]</f>
        <v>1.0741371304751586E-2</v>
      </c>
      <c r="L54" t="str">
        <f>_xlfn.XLOOKUP(Media[[#This Row],[ENGAGEMENT RATE]],Engagement_Rates,Engagement_Grades,,-1)</f>
        <v>Good</v>
      </c>
      <c r="M54" s="5" t="str">
        <f>IF(OR(Media[[#This Row],[TOPIC]]="Business Attire",Media[[#This Row],[TOPIC]]="Nightwear"),"High","Low")</f>
        <v>High</v>
      </c>
    </row>
    <row r="55" spans="1:13">
      <c r="A55" s="2">
        <v>45316</v>
      </c>
      <c r="B55" t="s">
        <v>72</v>
      </c>
      <c r="C55" t="s">
        <v>14</v>
      </c>
      <c r="D55" s="3">
        <v>118722</v>
      </c>
      <c r="E55" t="s">
        <v>18</v>
      </c>
      <c r="F55" s="3">
        <v>564</v>
      </c>
      <c r="G55" s="3">
        <v>453</v>
      </c>
      <c r="H55" s="3">
        <v>41</v>
      </c>
      <c r="I55" s="3">
        <v>34</v>
      </c>
      <c r="J55" s="4">
        <f>SUM(Media[[#This Row],[VIEWS]:[SHARES]])</f>
        <v>1092</v>
      </c>
      <c r="K55" s="5">
        <f>Media[[#This Row],[ENGAGEMENTS]]/Media[[#This Row],[FOLLOWERS]]</f>
        <v>9.1979582554202258E-3</v>
      </c>
      <c r="L55" t="str">
        <f>_xlfn.XLOOKUP(Media[[#This Row],[ENGAGEMENT RATE]],Engagement_Rates,Engagement_Grades,,-1)</f>
        <v>Average</v>
      </c>
      <c r="M55" s="5" t="str">
        <f>IF(OR(Media[[#This Row],[TOPIC]]="Business Attire",Media[[#This Row],[TOPIC]]="Nightwear"),"High","Low")</f>
        <v>High</v>
      </c>
    </row>
    <row r="56" spans="1:13">
      <c r="A56" s="2">
        <v>45316</v>
      </c>
      <c r="B56" t="s">
        <v>73</v>
      </c>
      <c r="C56" t="s">
        <v>22</v>
      </c>
      <c r="D56" s="6">
        <v>64835</v>
      </c>
      <c r="E56" t="s">
        <v>15</v>
      </c>
      <c r="F56" s="6">
        <v>199</v>
      </c>
      <c r="G56" s="6">
        <v>210</v>
      </c>
      <c r="H56" s="6">
        <v>24</v>
      </c>
      <c r="I56" s="6">
        <v>18</v>
      </c>
      <c r="J56" s="4">
        <f>SUM(Media[[#This Row],[VIEWS]:[SHARES]])</f>
        <v>451</v>
      </c>
      <c r="K56" s="5">
        <f>Media[[#This Row],[ENGAGEMENTS]]/Media[[#This Row],[FOLLOWERS]]</f>
        <v>6.9561193799645253E-3</v>
      </c>
      <c r="L56" t="str">
        <f>_xlfn.XLOOKUP(Media[[#This Row],[ENGAGEMENT RATE]],Engagement_Rates,Engagement_Grades,,-1)</f>
        <v>Average</v>
      </c>
      <c r="M56" s="5" t="str">
        <f>IF(OR(Media[[#This Row],[TOPIC]]="Business Attire",Media[[#This Row],[TOPIC]]="Nightwear"),"High","Low")</f>
        <v>Low</v>
      </c>
    </row>
    <row r="57" spans="1:13">
      <c r="A57" s="2">
        <v>45317</v>
      </c>
      <c r="B57" t="s">
        <v>74</v>
      </c>
      <c r="C57" t="s">
        <v>22</v>
      </c>
      <c r="D57" s="6">
        <v>64908</v>
      </c>
      <c r="E57" t="s">
        <v>18</v>
      </c>
      <c r="F57" s="6">
        <v>378</v>
      </c>
      <c r="G57" s="6">
        <v>389</v>
      </c>
      <c r="H57" s="6">
        <v>51</v>
      </c>
      <c r="I57" s="6">
        <v>32</v>
      </c>
      <c r="J57" s="4">
        <f>SUM(Media[[#This Row],[VIEWS]:[SHARES]])</f>
        <v>850</v>
      </c>
      <c r="K57" s="5">
        <f>Media[[#This Row],[ENGAGEMENTS]]/Media[[#This Row],[FOLLOWERS]]</f>
        <v>1.3095458186972331E-2</v>
      </c>
      <c r="L57" t="str">
        <f>_xlfn.XLOOKUP(Media[[#This Row],[ENGAGEMENT RATE]],Engagement_Rates,Engagement_Grades,,-1)</f>
        <v>Good</v>
      </c>
      <c r="M57" s="5" t="str">
        <f>IF(OR(Media[[#This Row],[TOPIC]]="Business Attire",Media[[#This Row],[TOPIC]]="Nightwear"),"High","Low")</f>
        <v>High</v>
      </c>
    </row>
    <row r="58" spans="1:13">
      <c r="A58" s="2">
        <v>45318</v>
      </c>
      <c r="B58" t="s">
        <v>75</v>
      </c>
      <c r="C58" t="s">
        <v>14</v>
      </c>
      <c r="D58" s="3">
        <v>119633</v>
      </c>
      <c r="E58" t="s">
        <v>25</v>
      </c>
      <c r="F58" s="3">
        <v>228</v>
      </c>
      <c r="G58" s="3">
        <v>190</v>
      </c>
      <c r="H58" s="3">
        <v>20</v>
      </c>
      <c r="I58" s="3">
        <v>13</v>
      </c>
      <c r="J58" s="4">
        <f>SUM(Media[[#This Row],[VIEWS]:[SHARES]])</f>
        <v>451</v>
      </c>
      <c r="K58" s="5">
        <f>Media[[#This Row],[ENGAGEMENTS]]/Media[[#This Row],[FOLLOWERS]]</f>
        <v>3.7698628304899148E-3</v>
      </c>
      <c r="L58" t="str">
        <f>_xlfn.XLOOKUP(Media[[#This Row],[ENGAGEMENT RATE]],Engagement_Rates,Engagement_Grades,,-1)</f>
        <v>Poor</v>
      </c>
      <c r="M58" s="5" t="str">
        <f>IF(OR(Media[[#This Row],[TOPIC]]="Business Attire",Media[[#This Row],[TOPIC]]="Nightwear"),"High","Low")</f>
        <v>High</v>
      </c>
    </row>
    <row r="59" spans="1:13">
      <c r="A59" s="2">
        <v>45318</v>
      </c>
      <c r="B59" t="s">
        <v>76</v>
      </c>
      <c r="C59" t="s">
        <v>22</v>
      </c>
      <c r="D59" s="6">
        <v>65059</v>
      </c>
      <c r="E59" t="s">
        <v>25</v>
      </c>
      <c r="F59" s="6">
        <v>238</v>
      </c>
      <c r="G59" s="6">
        <v>214</v>
      </c>
      <c r="H59" s="6">
        <v>30</v>
      </c>
      <c r="I59" s="6">
        <v>19</v>
      </c>
      <c r="J59" s="4">
        <f>SUM(Media[[#This Row],[VIEWS]:[SHARES]])</f>
        <v>501</v>
      </c>
      <c r="K59" s="5">
        <f>Media[[#This Row],[ENGAGEMENTS]]/Media[[#This Row],[FOLLOWERS]]</f>
        <v>7.7007024393243055E-3</v>
      </c>
      <c r="L59" t="str">
        <f>_xlfn.XLOOKUP(Media[[#This Row],[ENGAGEMENT RATE]],Engagement_Rates,Engagement_Grades,,-1)</f>
        <v>Average</v>
      </c>
      <c r="M59" s="5" t="str">
        <f>IF(OR(Media[[#This Row],[TOPIC]]="Business Attire",Media[[#This Row],[TOPIC]]="Nightwear"),"High","Low")</f>
        <v>High</v>
      </c>
    </row>
    <row r="60" spans="1:13">
      <c r="A60" s="2">
        <v>45319</v>
      </c>
      <c r="B60" t="s">
        <v>77</v>
      </c>
      <c r="C60" t="s">
        <v>14</v>
      </c>
      <c r="D60" s="3">
        <v>119751</v>
      </c>
      <c r="E60" t="s">
        <v>18</v>
      </c>
      <c r="F60" s="3">
        <v>517</v>
      </c>
      <c r="G60" s="3">
        <v>405</v>
      </c>
      <c r="H60" s="3">
        <v>41</v>
      </c>
      <c r="I60" s="3">
        <v>29</v>
      </c>
      <c r="J60" s="4">
        <f>SUM(Media[[#This Row],[VIEWS]:[SHARES]])</f>
        <v>992</v>
      </c>
      <c r="K60" s="5">
        <f>Media[[#This Row],[ENGAGEMENTS]]/Media[[#This Row],[FOLLOWERS]]</f>
        <v>8.2838556671760571E-3</v>
      </c>
      <c r="L60" t="str">
        <f>_xlfn.XLOOKUP(Media[[#This Row],[ENGAGEMENT RATE]],Engagement_Rates,Engagement_Grades,,-1)</f>
        <v>Average</v>
      </c>
      <c r="M60" s="5" t="str">
        <f>IF(OR(Media[[#This Row],[TOPIC]]="Business Attire",Media[[#This Row],[TOPIC]]="Nightwear"),"High","Low")</f>
        <v>High</v>
      </c>
    </row>
    <row r="61" spans="1:13">
      <c r="A61" s="2">
        <v>45319</v>
      </c>
      <c r="B61" t="s">
        <v>78</v>
      </c>
      <c r="C61" t="s">
        <v>22</v>
      </c>
      <c r="D61" s="6">
        <v>65430</v>
      </c>
      <c r="E61" t="s">
        <v>18</v>
      </c>
      <c r="F61" s="6">
        <v>395</v>
      </c>
      <c r="G61" s="6">
        <v>439</v>
      </c>
      <c r="H61" s="6">
        <v>56</v>
      </c>
      <c r="I61" s="6">
        <v>39</v>
      </c>
      <c r="J61" s="4">
        <f>SUM(Media[[#This Row],[VIEWS]:[SHARES]])</f>
        <v>929</v>
      </c>
      <c r="K61" s="5">
        <f>Media[[#This Row],[ENGAGEMENTS]]/Media[[#This Row],[FOLLOWERS]]</f>
        <v>1.4198379948036069E-2</v>
      </c>
      <c r="L61" t="str">
        <f>_xlfn.XLOOKUP(Media[[#This Row],[ENGAGEMENT RATE]],Engagement_Rates,Engagement_Grades,,-1)</f>
        <v>Good</v>
      </c>
      <c r="M61" s="5" t="str">
        <f>IF(OR(Media[[#This Row],[TOPIC]]="Business Attire",Media[[#This Row],[TOPIC]]="Nightwear"),"High","Low")</f>
        <v>High</v>
      </c>
    </row>
    <row r="62" spans="1:13">
      <c r="A62" s="2">
        <v>45320</v>
      </c>
      <c r="B62" t="s">
        <v>79</v>
      </c>
      <c r="C62" t="s">
        <v>14</v>
      </c>
      <c r="D62" s="3">
        <v>119262</v>
      </c>
      <c r="E62" t="s">
        <v>25</v>
      </c>
      <c r="F62" s="3">
        <v>213</v>
      </c>
      <c r="G62" s="3">
        <v>167</v>
      </c>
      <c r="H62" s="3">
        <v>17</v>
      </c>
      <c r="I62" s="3">
        <v>13</v>
      </c>
      <c r="J62" s="4">
        <f>SUM(Media[[#This Row],[VIEWS]:[SHARES]])</f>
        <v>410</v>
      </c>
      <c r="K62" s="5">
        <f>Media[[#This Row],[ENGAGEMENTS]]/Media[[#This Row],[FOLLOWERS]]</f>
        <v>3.4378091932048766E-3</v>
      </c>
      <c r="L62" t="str">
        <f>_xlfn.XLOOKUP(Media[[#This Row],[ENGAGEMENT RATE]],Engagement_Rates,Engagement_Grades,,-1)</f>
        <v>Poor</v>
      </c>
      <c r="M62" s="5" t="str">
        <f>IF(OR(Media[[#This Row],[TOPIC]]="Business Attire",Media[[#This Row],[TOPIC]]="Nightwear"),"High","Low")</f>
        <v>High</v>
      </c>
    </row>
    <row r="63" spans="1:13">
      <c r="A63" s="2">
        <v>45320</v>
      </c>
      <c r="B63" t="s">
        <v>80</v>
      </c>
      <c r="C63" t="s">
        <v>22</v>
      </c>
      <c r="D63" s="6">
        <v>65710</v>
      </c>
      <c r="E63" t="s">
        <v>18</v>
      </c>
      <c r="F63" s="6">
        <v>365</v>
      </c>
      <c r="G63" s="6">
        <v>304</v>
      </c>
      <c r="H63" s="6">
        <v>46</v>
      </c>
      <c r="I63" s="6">
        <v>30</v>
      </c>
      <c r="J63" s="4">
        <f>SUM(Media[[#This Row],[VIEWS]:[SHARES]])</f>
        <v>745</v>
      </c>
      <c r="K63" s="5">
        <f>Media[[#This Row],[ENGAGEMENTS]]/Media[[#This Row],[FOLLOWERS]]</f>
        <v>1.1337695936691523E-2</v>
      </c>
      <c r="L63" t="str">
        <f>_xlfn.XLOOKUP(Media[[#This Row],[ENGAGEMENT RATE]],Engagement_Rates,Engagement_Grades,,-1)</f>
        <v>Good</v>
      </c>
      <c r="M63" s="5" t="str">
        <f>IF(OR(Media[[#This Row],[TOPIC]]="Business Attire",Media[[#This Row],[TOPIC]]="Nightwear"),"High","Low")</f>
        <v>High</v>
      </c>
    </row>
    <row r="64" spans="1:13">
      <c r="A64" s="2">
        <v>45321</v>
      </c>
      <c r="B64" t="s">
        <v>81</v>
      </c>
      <c r="C64" t="s">
        <v>14</v>
      </c>
      <c r="D64" s="3">
        <v>119354</v>
      </c>
      <c r="E64" t="s">
        <v>25</v>
      </c>
      <c r="F64" s="3">
        <v>239</v>
      </c>
      <c r="G64" s="3">
        <v>184</v>
      </c>
      <c r="H64" s="3">
        <v>17</v>
      </c>
      <c r="I64" s="3">
        <v>14</v>
      </c>
      <c r="J64" s="4">
        <f>SUM(Media[[#This Row],[VIEWS]:[SHARES]])</f>
        <v>454</v>
      </c>
      <c r="K64" s="5">
        <f>Media[[#This Row],[ENGAGEMENTS]]/Media[[#This Row],[FOLLOWERS]]</f>
        <v>3.8038105132630661E-3</v>
      </c>
      <c r="L64" t="str">
        <f>_xlfn.XLOOKUP(Media[[#This Row],[ENGAGEMENT RATE]],Engagement_Rates,Engagement_Grades,,-1)</f>
        <v>Poor</v>
      </c>
      <c r="M64" s="5" t="str">
        <f>IF(OR(Media[[#This Row],[TOPIC]]="Business Attire",Media[[#This Row],[TOPIC]]="Nightwear"),"High","Low")</f>
        <v>High</v>
      </c>
    </row>
    <row r="65" spans="1:13">
      <c r="A65" s="2">
        <v>45321</v>
      </c>
      <c r="B65" t="s">
        <v>82</v>
      </c>
      <c r="C65" t="s">
        <v>22</v>
      </c>
      <c r="D65" s="6">
        <v>65521</v>
      </c>
      <c r="E65" t="s">
        <v>25</v>
      </c>
      <c r="F65" s="6">
        <v>201</v>
      </c>
      <c r="G65" s="6">
        <v>208</v>
      </c>
      <c r="H65" s="6">
        <v>27</v>
      </c>
      <c r="I65" s="6">
        <v>17</v>
      </c>
      <c r="J65" s="4">
        <f>SUM(Media[[#This Row],[VIEWS]:[SHARES]])</f>
        <v>453</v>
      </c>
      <c r="K65" s="5">
        <f>Media[[#This Row],[ENGAGEMENTS]]/Media[[#This Row],[FOLLOWERS]]</f>
        <v>6.9138138917293696E-3</v>
      </c>
      <c r="L65" t="str">
        <f>_xlfn.XLOOKUP(Media[[#This Row],[ENGAGEMENT RATE]],Engagement_Rates,Engagement_Grades,,-1)</f>
        <v>Average</v>
      </c>
      <c r="M65" s="5" t="str">
        <f>IF(OR(Media[[#This Row],[TOPIC]]="Business Attire",Media[[#This Row],[TOPIC]]="Nightwear"),"High","Low")</f>
        <v>High</v>
      </c>
    </row>
    <row r="66" spans="1:13">
      <c r="A66" s="2">
        <v>45321</v>
      </c>
      <c r="B66" t="s">
        <v>83</v>
      </c>
      <c r="C66" t="s">
        <v>17</v>
      </c>
      <c r="D66" s="6">
        <v>33060</v>
      </c>
      <c r="E66" t="s">
        <v>15</v>
      </c>
      <c r="F66" s="6">
        <v>22</v>
      </c>
      <c r="G66" s="6">
        <v>17</v>
      </c>
      <c r="H66" s="6">
        <v>2</v>
      </c>
      <c r="I66" s="6">
        <v>1</v>
      </c>
      <c r="J66" s="4">
        <f>SUM(Media[[#This Row],[VIEWS]:[SHARES]])</f>
        <v>42</v>
      </c>
      <c r="K66" s="5">
        <f>Media[[#This Row],[ENGAGEMENTS]]/Media[[#This Row],[FOLLOWERS]]</f>
        <v>1.2704174228675136E-3</v>
      </c>
      <c r="L66" t="str">
        <f>_xlfn.XLOOKUP(Media[[#This Row],[ENGAGEMENT RATE]],Engagement_Rates,Engagement_Grades,,-1)</f>
        <v>Poor</v>
      </c>
      <c r="M66" s="5" t="str">
        <f>IF(OR(Media[[#This Row],[TOPIC]]="Business Attire",Media[[#This Row],[TOPIC]]="Nightwear"),"High","Low")</f>
        <v>Low</v>
      </c>
    </row>
    <row r="67" spans="1:13">
      <c r="A67" s="2">
        <v>45322</v>
      </c>
      <c r="B67" t="s">
        <v>84</v>
      </c>
      <c r="C67" t="s">
        <v>14</v>
      </c>
      <c r="D67" s="3">
        <v>119450</v>
      </c>
      <c r="E67" t="s">
        <v>27</v>
      </c>
      <c r="F67" s="3">
        <v>344</v>
      </c>
      <c r="G67" s="3">
        <v>268</v>
      </c>
      <c r="H67" s="3">
        <v>27</v>
      </c>
      <c r="I67" s="3">
        <v>23</v>
      </c>
      <c r="J67" s="4">
        <f>SUM(Media[[#This Row],[VIEWS]:[SHARES]])</f>
        <v>662</v>
      </c>
      <c r="K67" s="5">
        <f>Media[[#This Row],[ENGAGEMENTS]]/Media[[#This Row],[FOLLOWERS]]</f>
        <v>5.5420678107994973E-3</v>
      </c>
      <c r="L67" t="str">
        <f>_xlfn.XLOOKUP(Media[[#This Row],[ENGAGEMENT RATE]],Engagement_Rates,Engagement_Grades,,-1)</f>
        <v>Average</v>
      </c>
      <c r="M67" s="5" t="str">
        <f>IF(OR(Media[[#This Row],[TOPIC]]="Business Attire",Media[[#This Row],[TOPIC]]="Nightwear"),"High","Low")</f>
        <v>Low</v>
      </c>
    </row>
    <row r="68" spans="1:13">
      <c r="A68" s="2">
        <v>45323</v>
      </c>
      <c r="B68" t="s">
        <v>85</v>
      </c>
      <c r="C68" t="s">
        <v>14</v>
      </c>
      <c r="D68" s="3">
        <v>119391</v>
      </c>
      <c r="E68" t="s">
        <v>18</v>
      </c>
      <c r="F68" s="3">
        <v>602</v>
      </c>
      <c r="G68" s="3">
        <v>500</v>
      </c>
      <c r="H68" s="3">
        <v>56</v>
      </c>
      <c r="I68" s="3">
        <v>40</v>
      </c>
      <c r="J68" s="4">
        <f>SUM(Media[[#This Row],[VIEWS]:[SHARES]])</f>
        <v>1198</v>
      </c>
      <c r="K68" s="5">
        <f>Media[[#This Row],[ENGAGEMENTS]]/Media[[#This Row],[FOLLOWERS]]</f>
        <v>1.0034257188565302E-2</v>
      </c>
      <c r="L68" t="str">
        <f>_xlfn.XLOOKUP(Media[[#This Row],[ENGAGEMENT RATE]],Engagement_Rates,Engagement_Grades,,-1)</f>
        <v>Good</v>
      </c>
      <c r="M68" s="5" t="str">
        <f>IF(OR(Media[[#This Row],[TOPIC]]="Business Attire",Media[[#This Row],[TOPIC]]="Nightwear"),"High","Low")</f>
        <v>High</v>
      </c>
    </row>
    <row r="69" spans="1:13">
      <c r="A69" s="2">
        <v>45323</v>
      </c>
      <c r="B69" t="s">
        <v>86</v>
      </c>
      <c r="C69" t="s">
        <v>22</v>
      </c>
      <c r="D69" s="6">
        <v>65529</v>
      </c>
      <c r="E69" t="s">
        <v>27</v>
      </c>
      <c r="F69" s="6">
        <v>365</v>
      </c>
      <c r="G69" s="6">
        <v>335</v>
      </c>
      <c r="H69" s="6">
        <v>53</v>
      </c>
      <c r="I69" s="6">
        <v>34</v>
      </c>
      <c r="J69" s="4">
        <f>SUM(Media[[#This Row],[VIEWS]:[SHARES]])</f>
        <v>787</v>
      </c>
      <c r="K69" s="5">
        <f>Media[[#This Row],[ENGAGEMENTS]]/Media[[#This Row],[FOLLOWERS]]</f>
        <v>1.2009949793221323E-2</v>
      </c>
      <c r="L69" t="str">
        <f>_xlfn.XLOOKUP(Media[[#This Row],[ENGAGEMENT RATE]],Engagement_Rates,Engagement_Grades,,-1)</f>
        <v>Good</v>
      </c>
      <c r="M69" s="5" t="str">
        <f>IF(OR(Media[[#This Row],[TOPIC]]="Business Attire",Media[[#This Row],[TOPIC]]="Nightwear"),"High","Low")</f>
        <v>Low</v>
      </c>
    </row>
    <row r="70" spans="1:13">
      <c r="A70" s="2">
        <v>45324</v>
      </c>
      <c r="B70" t="s">
        <v>87</v>
      </c>
      <c r="C70" t="s">
        <v>14</v>
      </c>
      <c r="D70" s="3">
        <v>118972</v>
      </c>
      <c r="E70" t="s">
        <v>25</v>
      </c>
      <c r="F70" s="3">
        <v>232</v>
      </c>
      <c r="G70" s="3">
        <v>186</v>
      </c>
      <c r="H70" s="3">
        <v>20</v>
      </c>
      <c r="I70" s="3">
        <v>14</v>
      </c>
      <c r="J70" s="4">
        <f>SUM(Media[[#This Row],[VIEWS]:[SHARES]])</f>
        <v>452</v>
      </c>
      <c r="K70" s="5">
        <f>Media[[#This Row],[ENGAGEMENTS]]/Media[[#This Row],[FOLLOWERS]]</f>
        <v>3.7992132602629189E-3</v>
      </c>
      <c r="L70" t="str">
        <f>_xlfn.XLOOKUP(Media[[#This Row],[ENGAGEMENT RATE]],Engagement_Rates,Engagement_Grades,,-1)</f>
        <v>Poor</v>
      </c>
      <c r="M70" s="5" t="str">
        <f>IF(OR(Media[[#This Row],[TOPIC]]="Business Attire",Media[[#This Row],[TOPIC]]="Nightwear"),"High","Low")</f>
        <v>High</v>
      </c>
    </row>
    <row r="71" spans="1:13">
      <c r="A71" s="2">
        <v>45324</v>
      </c>
      <c r="B71" t="s">
        <v>88</v>
      </c>
      <c r="C71" t="s">
        <v>22</v>
      </c>
      <c r="D71" s="6">
        <v>65645</v>
      </c>
      <c r="E71" t="s">
        <v>27</v>
      </c>
      <c r="F71" s="6">
        <v>272</v>
      </c>
      <c r="G71" s="6">
        <v>257</v>
      </c>
      <c r="H71" s="6">
        <v>40</v>
      </c>
      <c r="I71" s="6">
        <v>30</v>
      </c>
      <c r="J71" s="4">
        <f>SUM(Media[[#This Row],[VIEWS]:[SHARES]])</f>
        <v>599</v>
      </c>
      <c r="K71" s="5">
        <f>Media[[#This Row],[ENGAGEMENTS]]/Media[[#This Row],[FOLLOWERS]]</f>
        <v>9.1248381445654652E-3</v>
      </c>
      <c r="L71" t="str">
        <f>_xlfn.XLOOKUP(Media[[#This Row],[ENGAGEMENT RATE]],Engagement_Rates,Engagement_Grades,,-1)</f>
        <v>Average</v>
      </c>
      <c r="M71" s="5" t="str">
        <f>IF(OR(Media[[#This Row],[TOPIC]]="Business Attire",Media[[#This Row],[TOPIC]]="Nightwear"),"High","Low")</f>
        <v>Low</v>
      </c>
    </row>
    <row r="72" spans="1:13">
      <c r="A72" s="2">
        <v>45325</v>
      </c>
      <c r="B72" t="s">
        <v>89</v>
      </c>
      <c r="C72" t="s">
        <v>14</v>
      </c>
      <c r="D72" s="3">
        <v>119127</v>
      </c>
      <c r="E72" t="s">
        <v>27</v>
      </c>
      <c r="F72" s="3">
        <v>320</v>
      </c>
      <c r="G72" s="3">
        <v>265</v>
      </c>
      <c r="H72" s="3">
        <v>31</v>
      </c>
      <c r="I72" s="3">
        <v>21</v>
      </c>
      <c r="J72" s="4">
        <f>SUM(Media[[#This Row],[VIEWS]:[SHARES]])</f>
        <v>637</v>
      </c>
      <c r="K72" s="5">
        <f>Media[[#This Row],[ENGAGEMENTS]]/Media[[#This Row],[FOLLOWERS]]</f>
        <v>5.3472344640593649E-3</v>
      </c>
      <c r="L72" t="str">
        <f>_xlfn.XLOOKUP(Media[[#This Row],[ENGAGEMENT RATE]],Engagement_Rates,Engagement_Grades,,-1)</f>
        <v>Average</v>
      </c>
      <c r="M72" s="5" t="str">
        <f>IF(OR(Media[[#This Row],[TOPIC]]="Business Attire",Media[[#This Row],[TOPIC]]="Nightwear"),"High","Low")</f>
        <v>Low</v>
      </c>
    </row>
    <row r="73" spans="1:13">
      <c r="A73" s="2">
        <v>45325</v>
      </c>
      <c r="B73" t="s">
        <v>90</v>
      </c>
      <c r="C73" t="s">
        <v>22</v>
      </c>
      <c r="D73" s="6">
        <v>66133</v>
      </c>
      <c r="E73" t="s">
        <v>15</v>
      </c>
      <c r="F73" s="6">
        <v>267</v>
      </c>
      <c r="G73" s="6">
        <v>241</v>
      </c>
      <c r="H73" s="6">
        <v>35</v>
      </c>
      <c r="I73" s="6">
        <v>24</v>
      </c>
      <c r="J73" s="4">
        <f>SUM(Media[[#This Row],[VIEWS]:[SHARES]])</f>
        <v>567</v>
      </c>
      <c r="K73" s="5">
        <f>Media[[#This Row],[ENGAGEMENTS]]/Media[[#This Row],[FOLLOWERS]]</f>
        <v>8.5736319235480019E-3</v>
      </c>
      <c r="L73" t="str">
        <f>_xlfn.XLOOKUP(Media[[#This Row],[ENGAGEMENT RATE]],Engagement_Rates,Engagement_Grades,,-1)</f>
        <v>Average</v>
      </c>
      <c r="M73" s="5" t="str">
        <f>IF(OR(Media[[#This Row],[TOPIC]]="Business Attire",Media[[#This Row],[TOPIC]]="Nightwear"),"High","Low")</f>
        <v>Low</v>
      </c>
    </row>
    <row r="74" spans="1:13">
      <c r="A74" s="2">
        <v>45326</v>
      </c>
      <c r="B74" t="s">
        <v>91</v>
      </c>
      <c r="C74" t="s">
        <v>17</v>
      </c>
      <c r="D74" s="6">
        <v>32980</v>
      </c>
      <c r="E74" t="s">
        <v>15</v>
      </c>
      <c r="F74" s="6">
        <v>26</v>
      </c>
      <c r="G74" s="6">
        <v>21</v>
      </c>
      <c r="H74" s="6">
        <v>1</v>
      </c>
      <c r="I74" s="6">
        <v>2</v>
      </c>
      <c r="J74" s="4">
        <f>SUM(Media[[#This Row],[VIEWS]:[SHARES]])</f>
        <v>50</v>
      </c>
      <c r="K74" s="5">
        <f>Media[[#This Row],[ENGAGEMENTS]]/Media[[#This Row],[FOLLOWERS]]</f>
        <v>1.5160703456640388E-3</v>
      </c>
      <c r="L74" t="str">
        <f>_xlfn.XLOOKUP(Media[[#This Row],[ENGAGEMENT RATE]],Engagement_Rates,Engagement_Grades,,-1)</f>
        <v>Poor</v>
      </c>
      <c r="M74" s="5" t="str">
        <f>IF(OR(Media[[#This Row],[TOPIC]]="Business Attire",Media[[#This Row],[TOPIC]]="Nightwear"),"High","Low")</f>
        <v>Low</v>
      </c>
    </row>
    <row r="75" spans="1:13">
      <c r="A75" s="2">
        <v>45327</v>
      </c>
      <c r="B75" t="s">
        <v>92</v>
      </c>
      <c r="C75" t="s">
        <v>14</v>
      </c>
      <c r="D75" s="3">
        <v>119288</v>
      </c>
      <c r="E75" t="s">
        <v>25</v>
      </c>
      <c r="F75" s="3">
        <v>199</v>
      </c>
      <c r="G75" s="3">
        <v>165</v>
      </c>
      <c r="H75" s="3">
        <v>19</v>
      </c>
      <c r="I75" s="3">
        <v>12</v>
      </c>
      <c r="J75" s="4">
        <f>SUM(Media[[#This Row],[VIEWS]:[SHARES]])</f>
        <v>395</v>
      </c>
      <c r="K75" s="5">
        <f>Media[[#This Row],[ENGAGEMENTS]]/Media[[#This Row],[FOLLOWERS]]</f>
        <v>3.3113137951847628E-3</v>
      </c>
      <c r="L75" t="str">
        <f>_xlfn.XLOOKUP(Media[[#This Row],[ENGAGEMENT RATE]],Engagement_Rates,Engagement_Grades,,-1)</f>
        <v>Poor</v>
      </c>
      <c r="M75" s="5" t="str">
        <f>IF(OR(Media[[#This Row],[TOPIC]]="Business Attire",Media[[#This Row],[TOPIC]]="Nightwear"),"High","Low")</f>
        <v>High</v>
      </c>
    </row>
    <row r="76" spans="1:13">
      <c r="A76" s="2">
        <v>45327</v>
      </c>
      <c r="B76" t="s">
        <v>93</v>
      </c>
      <c r="C76" t="s">
        <v>22</v>
      </c>
      <c r="D76" s="6">
        <v>65931</v>
      </c>
      <c r="E76" t="s">
        <v>27</v>
      </c>
      <c r="F76" s="6">
        <v>374</v>
      </c>
      <c r="G76" s="6">
        <v>296</v>
      </c>
      <c r="H76" s="6">
        <v>46</v>
      </c>
      <c r="I76" s="6">
        <v>33</v>
      </c>
      <c r="J76" s="4">
        <f>SUM(Media[[#This Row],[VIEWS]:[SHARES]])</f>
        <v>749</v>
      </c>
      <c r="K76" s="5">
        <f>Media[[#This Row],[ENGAGEMENTS]]/Media[[#This Row],[FOLLOWERS]]</f>
        <v>1.1360361590147276E-2</v>
      </c>
      <c r="L76" t="str">
        <f>_xlfn.XLOOKUP(Media[[#This Row],[ENGAGEMENT RATE]],Engagement_Rates,Engagement_Grades,,-1)</f>
        <v>Good</v>
      </c>
      <c r="M76" s="5" t="str">
        <f>IF(OR(Media[[#This Row],[TOPIC]]="Business Attire",Media[[#This Row],[TOPIC]]="Nightwear"),"High","Low")</f>
        <v>Low</v>
      </c>
    </row>
    <row r="77" spans="1:13">
      <c r="A77" s="2">
        <v>45328</v>
      </c>
      <c r="B77" t="s">
        <v>94</v>
      </c>
      <c r="C77" t="s">
        <v>14</v>
      </c>
      <c r="D77" s="3">
        <v>119498</v>
      </c>
      <c r="E77" t="s">
        <v>27</v>
      </c>
      <c r="F77" s="3">
        <v>350</v>
      </c>
      <c r="G77" s="3">
        <v>279</v>
      </c>
      <c r="H77" s="3">
        <v>30</v>
      </c>
      <c r="I77" s="3">
        <v>26</v>
      </c>
      <c r="J77" s="4">
        <f>SUM(Media[[#This Row],[VIEWS]:[SHARES]])</f>
        <v>685</v>
      </c>
      <c r="K77" s="5">
        <f>Media[[#This Row],[ENGAGEMENTS]]/Media[[#This Row],[FOLLOWERS]]</f>
        <v>5.732313511523205E-3</v>
      </c>
      <c r="L77" t="str">
        <f>_xlfn.XLOOKUP(Media[[#This Row],[ENGAGEMENT RATE]],Engagement_Rates,Engagement_Grades,,-1)</f>
        <v>Average</v>
      </c>
      <c r="M77" s="5" t="str">
        <f>IF(OR(Media[[#This Row],[TOPIC]]="Business Attire",Media[[#This Row],[TOPIC]]="Nightwear"),"High","Low")</f>
        <v>Low</v>
      </c>
    </row>
    <row r="78" spans="1:13">
      <c r="A78" s="2">
        <v>45328</v>
      </c>
      <c r="B78" t="s">
        <v>95</v>
      </c>
      <c r="C78" t="s">
        <v>22</v>
      </c>
      <c r="D78" s="6">
        <v>65976</v>
      </c>
      <c r="E78" t="s">
        <v>18</v>
      </c>
      <c r="F78" s="6">
        <v>510</v>
      </c>
      <c r="G78" s="6">
        <v>406</v>
      </c>
      <c r="H78" s="6">
        <v>68</v>
      </c>
      <c r="I78" s="6">
        <v>46</v>
      </c>
      <c r="J78" s="4">
        <f>SUM(Media[[#This Row],[VIEWS]:[SHARES]])</f>
        <v>1030</v>
      </c>
      <c r="K78" s="5">
        <f>Media[[#This Row],[ENGAGEMENTS]]/Media[[#This Row],[FOLLOWERS]]</f>
        <v>1.561173760155208E-2</v>
      </c>
      <c r="L78" t="str">
        <f>_xlfn.XLOOKUP(Media[[#This Row],[ENGAGEMENT RATE]],Engagement_Rates,Engagement_Grades,,-1)</f>
        <v>Very Good</v>
      </c>
      <c r="M78" s="5" t="str">
        <f>IF(OR(Media[[#This Row],[TOPIC]]="Business Attire",Media[[#This Row],[TOPIC]]="Nightwear"),"High","Low")</f>
        <v>High</v>
      </c>
    </row>
    <row r="79" spans="1:13">
      <c r="A79" s="2">
        <v>45328</v>
      </c>
      <c r="B79" t="s">
        <v>96</v>
      </c>
      <c r="C79" t="s">
        <v>17</v>
      </c>
      <c r="D79" s="6">
        <v>32980</v>
      </c>
      <c r="E79" t="s">
        <v>27</v>
      </c>
      <c r="F79" s="6">
        <v>27</v>
      </c>
      <c r="G79" s="6">
        <v>24</v>
      </c>
      <c r="H79" s="6">
        <v>2</v>
      </c>
      <c r="I79" s="6">
        <v>2</v>
      </c>
      <c r="J79" s="4">
        <f>SUM(Media[[#This Row],[VIEWS]:[SHARES]])</f>
        <v>55</v>
      </c>
      <c r="K79" s="5">
        <f>Media[[#This Row],[ENGAGEMENTS]]/Media[[#This Row],[FOLLOWERS]]</f>
        <v>1.6676773802304426E-3</v>
      </c>
      <c r="L79" t="str">
        <f>_xlfn.XLOOKUP(Media[[#This Row],[ENGAGEMENT RATE]],Engagement_Rates,Engagement_Grades,,-1)</f>
        <v>Poor</v>
      </c>
      <c r="M79" s="5" t="str">
        <f>IF(OR(Media[[#This Row],[TOPIC]]="Business Attire",Media[[#This Row],[TOPIC]]="Nightwear"),"High","Low")</f>
        <v>Low</v>
      </c>
    </row>
    <row r="80" spans="1:13">
      <c r="A80" s="2">
        <v>45329</v>
      </c>
      <c r="B80" t="s">
        <v>97</v>
      </c>
      <c r="C80" t="s">
        <v>14</v>
      </c>
      <c r="D80" s="3">
        <v>119726</v>
      </c>
      <c r="E80" t="s">
        <v>15</v>
      </c>
      <c r="F80" s="3">
        <v>201</v>
      </c>
      <c r="G80" s="3">
        <v>171</v>
      </c>
      <c r="H80" s="3">
        <v>17</v>
      </c>
      <c r="I80" s="3">
        <v>14</v>
      </c>
      <c r="J80" s="4">
        <f>SUM(Media[[#This Row],[VIEWS]:[SHARES]])</f>
        <v>403</v>
      </c>
      <c r="K80" s="5">
        <f>Media[[#This Row],[ENGAGEMENTS]]/Media[[#This Row],[FOLLOWERS]]</f>
        <v>3.3660190768922374E-3</v>
      </c>
      <c r="L80" t="str">
        <f>_xlfn.XLOOKUP(Media[[#This Row],[ENGAGEMENT RATE]],Engagement_Rates,Engagement_Grades,,-1)</f>
        <v>Poor</v>
      </c>
      <c r="M80" s="5" t="str">
        <f>IF(OR(Media[[#This Row],[TOPIC]]="Business Attire",Media[[#This Row],[TOPIC]]="Nightwear"),"High","Low")</f>
        <v>Low</v>
      </c>
    </row>
    <row r="81" spans="1:13">
      <c r="A81" s="2">
        <v>45329</v>
      </c>
      <c r="B81" t="s">
        <v>98</v>
      </c>
      <c r="C81" t="s">
        <v>22</v>
      </c>
      <c r="D81" s="6">
        <v>65485</v>
      </c>
      <c r="E81" t="s">
        <v>15</v>
      </c>
      <c r="F81" s="6">
        <v>191</v>
      </c>
      <c r="G81" s="6">
        <v>165</v>
      </c>
      <c r="H81" s="6">
        <v>25</v>
      </c>
      <c r="I81" s="6">
        <v>16</v>
      </c>
      <c r="J81" s="4">
        <f>SUM(Media[[#This Row],[VIEWS]:[SHARES]])</f>
        <v>397</v>
      </c>
      <c r="K81" s="5">
        <f>Media[[#This Row],[ENGAGEMENTS]]/Media[[#This Row],[FOLLOWERS]]</f>
        <v>6.0624570512331066E-3</v>
      </c>
      <c r="L81" t="str">
        <f>_xlfn.XLOOKUP(Media[[#This Row],[ENGAGEMENT RATE]],Engagement_Rates,Engagement_Grades,,-1)</f>
        <v>Average</v>
      </c>
      <c r="M81" s="5" t="str">
        <f>IF(OR(Media[[#This Row],[TOPIC]]="Business Attire",Media[[#This Row],[TOPIC]]="Nightwear"),"High","Low")</f>
        <v>Low</v>
      </c>
    </row>
    <row r="82" spans="1:13">
      <c r="A82" s="2">
        <v>45329</v>
      </c>
      <c r="B82" t="s">
        <v>99</v>
      </c>
      <c r="C82" t="s">
        <v>17</v>
      </c>
      <c r="D82" s="6">
        <v>32964</v>
      </c>
      <c r="E82" t="s">
        <v>15</v>
      </c>
      <c r="F82" s="6">
        <v>25</v>
      </c>
      <c r="G82" s="6">
        <v>20</v>
      </c>
      <c r="H82" s="6">
        <v>2</v>
      </c>
      <c r="I82" s="6">
        <v>2</v>
      </c>
      <c r="J82" s="4">
        <f>SUM(Media[[#This Row],[VIEWS]:[SHARES]])</f>
        <v>49</v>
      </c>
      <c r="K82" s="5">
        <f>Media[[#This Row],[ENGAGEMENTS]]/Media[[#This Row],[FOLLOWERS]]</f>
        <v>1.4864700885814828E-3</v>
      </c>
      <c r="L82" t="str">
        <f>_xlfn.XLOOKUP(Media[[#This Row],[ENGAGEMENT RATE]],Engagement_Rates,Engagement_Grades,,-1)</f>
        <v>Poor</v>
      </c>
      <c r="M82" s="5" t="str">
        <f>IF(OR(Media[[#This Row],[TOPIC]]="Business Attire",Media[[#This Row],[TOPIC]]="Nightwear"),"High","Low")</f>
        <v>Low</v>
      </c>
    </row>
    <row r="83" spans="1:13">
      <c r="A83" s="2">
        <v>45330</v>
      </c>
      <c r="B83" t="s">
        <v>100</v>
      </c>
      <c r="C83" t="s">
        <v>14</v>
      </c>
      <c r="D83" s="3">
        <v>119442</v>
      </c>
      <c r="E83" t="s">
        <v>25</v>
      </c>
      <c r="F83" s="3">
        <v>274</v>
      </c>
      <c r="G83" s="3">
        <v>190</v>
      </c>
      <c r="H83" s="3">
        <v>21</v>
      </c>
      <c r="I83" s="3">
        <v>16</v>
      </c>
      <c r="J83" s="4">
        <f>SUM(Media[[#This Row],[VIEWS]:[SHARES]])</f>
        <v>501</v>
      </c>
      <c r="K83" s="5">
        <f>Media[[#This Row],[ENGAGEMENTS]]/Media[[#This Row],[FOLLOWERS]]</f>
        <v>4.1945044456723765E-3</v>
      </c>
      <c r="L83" t="str">
        <f>_xlfn.XLOOKUP(Media[[#This Row],[ENGAGEMENT RATE]],Engagement_Rates,Engagement_Grades,,-1)</f>
        <v>Poor</v>
      </c>
      <c r="M83" s="5" t="str">
        <f>IF(OR(Media[[#This Row],[TOPIC]]="Business Attire",Media[[#This Row],[TOPIC]]="Nightwear"),"High","Low")</f>
        <v>High</v>
      </c>
    </row>
    <row r="84" spans="1:13">
      <c r="A84" s="2">
        <v>45330</v>
      </c>
      <c r="B84" t="s">
        <v>101</v>
      </c>
      <c r="C84" t="s">
        <v>22</v>
      </c>
      <c r="D84" s="6">
        <v>65637</v>
      </c>
      <c r="E84" t="s">
        <v>15</v>
      </c>
      <c r="F84" s="6">
        <v>290</v>
      </c>
      <c r="G84" s="6">
        <v>231</v>
      </c>
      <c r="H84" s="6">
        <v>37</v>
      </c>
      <c r="I84" s="6">
        <v>27</v>
      </c>
      <c r="J84" s="4">
        <f>SUM(Media[[#This Row],[VIEWS]:[SHARES]])</f>
        <v>585</v>
      </c>
      <c r="K84" s="5">
        <f>Media[[#This Row],[ENGAGEMENTS]]/Media[[#This Row],[FOLLOWERS]]</f>
        <v>8.9126559714795012E-3</v>
      </c>
      <c r="L84" t="str">
        <f>_xlfn.XLOOKUP(Media[[#This Row],[ENGAGEMENT RATE]],Engagement_Rates,Engagement_Grades,,-1)</f>
        <v>Average</v>
      </c>
      <c r="M84" s="5" t="str">
        <f>IF(OR(Media[[#This Row],[TOPIC]]="Business Attire",Media[[#This Row],[TOPIC]]="Nightwear"),"High","Low")</f>
        <v>Low</v>
      </c>
    </row>
    <row r="85" spans="1:13">
      <c r="A85" s="2">
        <v>45330</v>
      </c>
      <c r="B85" t="s">
        <v>102</v>
      </c>
      <c r="C85" t="s">
        <v>17</v>
      </c>
      <c r="D85" s="6">
        <v>32943</v>
      </c>
      <c r="E85" t="s">
        <v>25</v>
      </c>
      <c r="F85" s="6">
        <v>21</v>
      </c>
      <c r="G85" s="6">
        <v>16</v>
      </c>
      <c r="H85" s="6">
        <v>2</v>
      </c>
      <c r="I85" s="6">
        <v>0</v>
      </c>
      <c r="J85" s="4">
        <f>SUM(Media[[#This Row],[VIEWS]:[SHARES]])</f>
        <v>39</v>
      </c>
      <c r="K85" s="5">
        <f>Media[[#This Row],[ENGAGEMENTS]]/Media[[#This Row],[FOLLOWERS]]</f>
        <v>1.1838630361533558E-3</v>
      </c>
      <c r="L85" t="str">
        <f>_xlfn.XLOOKUP(Media[[#This Row],[ENGAGEMENT RATE]],Engagement_Rates,Engagement_Grades,,-1)</f>
        <v>Poor</v>
      </c>
      <c r="M85" s="5" t="str">
        <f>IF(OR(Media[[#This Row],[TOPIC]]="Business Attire",Media[[#This Row],[TOPIC]]="Nightwear"),"High","Low")</f>
        <v>High</v>
      </c>
    </row>
    <row r="86" spans="1:13">
      <c r="A86" s="2">
        <v>45331</v>
      </c>
      <c r="B86" t="s">
        <v>103</v>
      </c>
      <c r="C86" t="s">
        <v>14</v>
      </c>
      <c r="D86" s="3">
        <v>119380</v>
      </c>
      <c r="E86" t="s">
        <v>25</v>
      </c>
      <c r="F86" s="3">
        <v>256</v>
      </c>
      <c r="G86" s="3">
        <v>198</v>
      </c>
      <c r="H86" s="3">
        <v>19</v>
      </c>
      <c r="I86" s="3">
        <v>17</v>
      </c>
      <c r="J86" s="4">
        <f>SUM(Media[[#This Row],[VIEWS]:[SHARES]])</f>
        <v>490</v>
      </c>
      <c r="K86" s="5">
        <f>Media[[#This Row],[ENGAGEMENTS]]/Media[[#This Row],[FOLLOWERS]]</f>
        <v>4.1045401239738653E-3</v>
      </c>
      <c r="L86" t="str">
        <f>_xlfn.XLOOKUP(Media[[#This Row],[ENGAGEMENT RATE]],Engagement_Rates,Engagement_Grades,,-1)</f>
        <v>Poor</v>
      </c>
      <c r="M86" s="5" t="str">
        <f>IF(OR(Media[[#This Row],[TOPIC]]="Business Attire",Media[[#This Row],[TOPIC]]="Nightwear"),"High","Low")</f>
        <v>High</v>
      </c>
    </row>
    <row r="87" spans="1:13">
      <c r="A87" s="2">
        <v>45331</v>
      </c>
      <c r="B87" t="s">
        <v>104</v>
      </c>
      <c r="C87" t="s">
        <v>22</v>
      </c>
      <c r="D87" s="6">
        <v>65584</v>
      </c>
      <c r="E87" t="s">
        <v>15</v>
      </c>
      <c r="F87" s="6">
        <v>227</v>
      </c>
      <c r="G87" s="6">
        <v>216</v>
      </c>
      <c r="H87" s="6">
        <v>31</v>
      </c>
      <c r="I87" s="6">
        <v>23</v>
      </c>
      <c r="J87" s="4">
        <f>SUM(Media[[#This Row],[VIEWS]:[SHARES]])</f>
        <v>497</v>
      </c>
      <c r="K87" s="5">
        <f>Media[[#This Row],[ENGAGEMENTS]]/Media[[#This Row],[FOLLOWERS]]</f>
        <v>7.5780678214198583E-3</v>
      </c>
      <c r="L87" t="str">
        <f>_xlfn.XLOOKUP(Media[[#This Row],[ENGAGEMENT RATE]],Engagement_Rates,Engagement_Grades,,-1)</f>
        <v>Average</v>
      </c>
      <c r="M87" s="5" t="str">
        <f>IF(OR(Media[[#This Row],[TOPIC]]="Business Attire",Media[[#This Row],[TOPIC]]="Nightwear"),"High","Low")</f>
        <v>Low</v>
      </c>
    </row>
    <row r="88" spans="1:13">
      <c r="A88" s="2">
        <v>45331</v>
      </c>
      <c r="B88" t="s">
        <v>105</v>
      </c>
      <c r="C88" t="s">
        <v>17</v>
      </c>
      <c r="D88" s="6">
        <v>32925</v>
      </c>
      <c r="E88" t="s">
        <v>15</v>
      </c>
      <c r="F88" s="6">
        <v>22</v>
      </c>
      <c r="G88" s="6">
        <v>18</v>
      </c>
      <c r="H88" s="6">
        <v>2</v>
      </c>
      <c r="I88" s="6">
        <v>0</v>
      </c>
      <c r="J88" s="4">
        <f>SUM(Media[[#This Row],[VIEWS]:[SHARES]])</f>
        <v>42</v>
      </c>
      <c r="K88" s="5">
        <f>Media[[#This Row],[ENGAGEMENTS]]/Media[[#This Row],[FOLLOWERS]]</f>
        <v>1.2756264236902051E-3</v>
      </c>
      <c r="L88" t="str">
        <f>_xlfn.XLOOKUP(Media[[#This Row],[ENGAGEMENT RATE]],Engagement_Rates,Engagement_Grades,,-1)</f>
        <v>Poor</v>
      </c>
      <c r="M88" s="5" t="str">
        <f>IF(OR(Media[[#This Row],[TOPIC]]="Business Attire",Media[[#This Row],[TOPIC]]="Nightwear"),"High","Low")</f>
        <v>Low</v>
      </c>
    </row>
    <row r="89" spans="1:13">
      <c r="A89" s="2">
        <v>45332</v>
      </c>
      <c r="B89" t="s">
        <v>106</v>
      </c>
      <c r="C89" t="s">
        <v>14</v>
      </c>
      <c r="D89" s="3">
        <v>119159</v>
      </c>
      <c r="E89" t="s">
        <v>15</v>
      </c>
      <c r="F89" s="3">
        <v>188</v>
      </c>
      <c r="G89" s="3">
        <v>154</v>
      </c>
      <c r="H89" s="3">
        <v>17</v>
      </c>
      <c r="I89" s="3">
        <v>12</v>
      </c>
      <c r="J89" s="4">
        <f>SUM(Media[[#This Row],[VIEWS]:[SHARES]])</f>
        <v>371</v>
      </c>
      <c r="K89" s="5">
        <f>Media[[#This Row],[ENGAGEMENTS]]/Media[[#This Row],[FOLLOWERS]]</f>
        <v>3.1134870215426447E-3</v>
      </c>
      <c r="L89" t="str">
        <f>_xlfn.XLOOKUP(Media[[#This Row],[ENGAGEMENT RATE]],Engagement_Rates,Engagement_Grades,,-1)</f>
        <v>Poor</v>
      </c>
      <c r="M89" s="5" t="str">
        <f>IF(OR(Media[[#This Row],[TOPIC]]="Business Attire",Media[[#This Row],[TOPIC]]="Nightwear"),"High","Low")</f>
        <v>Low</v>
      </c>
    </row>
    <row r="90" spans="1:13">
      <c r="A90" s="2">
        <v>45332</v>
      </c>
      <c r="B90" t="s">
        <v>107</v>
      </c>
      <c r="C90" t="s">
        <v>22</v>
      </c>
      <c r="D90" s="6">
        <v>65944</v>
      </c>
      <c r="E90" t="s">
        <v>18</v>
      </c>
      <c r="F90" s="6">
        <v>381</v>
      </c>
      <c r="G90" s="6">
        <v>389</v>
      </c>
      <c r="H90" s="6">
        <v>53</v>
      </c>
      <c r="I90" s="6">
        <v>35</v>
      </c>
      <c r="J90" s="4">
        <f>SUM(Media[[#This Row],[VIEWS]:[SHARES]])</f>
        <v>858</v>
      </c>
      <c r="K90" s="5">
        <f>Media[[#This Row],[ENGAGEMENTS]]/Media[[#This Row],[FOLLOWERS]]</f>
        <v>1.3011039670023049E-2</v>
      </c>
      <c r="L90" t="str">
        <f>_xlfn.XLOOKUP(Media[[#This Row],[ENGAGEMENT RATE]],Engagement_Rates,Engagement_Grades,,-1)</f>
        <v>Good</v>
      </c>
      <c r="M90" s="5" t="str">
        <f>IF(OR(Media[[#This Row],[TOPIC]]="Business Attire",Media[[#This Row],[TOPIC]]="Nightwear"),"High","Low")</f>
        <v>High</v>
      </c>
    </row>
    <row r="91" spans="1:13">
      <c r="A91" s="2">
        <v>45332</v>
      </c>
      <c r="B91" t="s">
        <v>108</v>
      </c>
      <c r="C91" t="s">
        <v>17</v>
      </c>
      <c r="D91" s="6">
        <v>32939</v>
      </c>
      <c r="E91" t="s">
        <v>27</v>
      </c>
      <c r="F91" s="6">
        <v>29</v>
      </c>
      <c r="G91" s="6">
        <v>23</v>
      </c>
      <c r="H91" s="6">
        <v>2</v>
      </c>
      <c r="I91" s="6">
        <v>2</v>
      </c>
      <c r="J91" s="4">
        <f>SUM(Media[[#This Row],[VIEWS]:[SHARES]])</f>
        <v>56</v>
      </c>
      <c r="K91" s="5">
        <f>Media[[#This Row],[ENGAGEMENTS]]/Media[[#This Row],[FOLLOWERS]]</f>
        <v>1.7001123288502991E-3</v>
      </c>
      <c r="L91" t="str">
        <f>_xlfn.XLOOKUP(Media[[#This Row],[ENGAGEMENT RATE]],Engagement_Rates,Engagement_Grades,,-1)</f>
        <v>Poor</v>
      </c>
      <c r="M91" s="5" t="str">
        <f>IF(OR(Media[[#This Row],[TOPIC]]="Business Attire",Media[[#This Row],[TOPIC]]="Nightwear"),"High","Low")</f>
        <v>Low</v>
      </c>
    </row>
    <row r="92" spans="1:13">
      <c r="A92" s="2">
        <v>45333</v>
      </c>
      <c r="B92" t="s">
        <v>109</v>
      </c>
      <c r="C92" t="s">
        <v>22</v>
      </c>
      <c r="D92" s="6">
        <v>66035</v>
      </c>
      <c r="E92" t="s">
        <v>27</v>
      </c>
      <c r="F92" s="6">
        <v>375</v>
      </c>
      <c r="G92" s="6">
        <v>327</v>
      </c>
      <c r="H92" s="6">
        <v>51</v>
      </c>
      <c r="I92" s="6">
        <v>35</v>
      </c>
      <c r="J92" s="4">
        <f>SUM(Media[[#This Row],[VIEWS]:[SHARES]])</f>
        <v>788</v>
      </c>
      <c r="K92" s="5">
        <f>Media[[#This Row],[ENGAGEMENTS]]/Media[[#This Row],[FOLLOWERS]]</f>
        <v>1.1933065798440222E-2</v>
      </c>
      <c r="L92" t="str">
        <f>_xlfn.XLOOKUP(Media[[#This Row],[ENGAGEMENT RATE]],Engagement_Rates,Engagement_Grades,,-1)</f>
        <v>Good</v>
      </c>
      <c r="M92" s="5" t="str">
        <f>IF(OR(Media[[#This Row],[TOPIC]]="Business Attire",Media[[#This Row],[TOPIC]]="Nightwear"),"High","Low")</f>
        <v>Low</v>
      </c>
    </row>
    <row r="93" spans="1:13">
      <c r="A93" s="2">
        <v>45333</v>
      </c>
      <c r="B93" t="s">
        <v>110</v>
      </c>
      <c r="C93" t="s">
        <v>17</v>
      </c>
      <c r="D93" s="6">
        <v>32922</v>
      </c>
      <c r="E93" t="s">
        <v>25</v>
      </c>
      <c r="F93" s="6">
        <v>26</v>
      </c>
      <c r="G93" s="6">
        <v>23</v>
      </c>
      <c r="H93" s="6">
        <v>2</v>
      </c>
      <c r="I93" s="6">
        <v>2</v>
      </c>
      <c r="J93" s="4">
        <f>SUM(Media[[#This Row],[VIEWS]:[SHARES]])</f>
        <v>53</v>
      </c>
      <c r="K93" s="5">
        <f>Media[[#This Row],[ENGAGEMENTS]]/Media[[#This Row],[FOLLOWERS]]</f>
        <v>1.6098657432719761E-3</v>
      </c>
      <c r="L93" t="str">
        <f>_xlfn.XLOOKUP(Media[[#This Row],[ENGAGEMENT RATE]],Engagement_Rates,Engagement_Grades,,-1)</f>
        <v>Poor</v>
      </c>
      <c r="M93" s="5" t="str">
        <f>IF(OR(Media[[#This Row],[TOPIC]]="Business Attire",Media[[#This Row],[TOPIC]]="Nightwear"),"High","Low")</f>
        <v>High</v>
      </c>
    </row>
    <row r="94" spans="1:13">
      <c r="A94" s="2">
        <v>45334</v>
      </c>
      <c r="B94" t="s">
        <v>111</v>
      </c>
      <c r="C94" t="s">
        <v>14</v>
      </c>
      <c r="D94" s="3">
        <v>119005</v>
      </c>
      <c r="E94" t="s">
        <v>18</v>
      </c>
      <c r="F94" s="3">
        <v>655</v>
      </c>
      <c r="G94" s="3">
        <v>561</v>
      </c>
      <c r="H94" s="3">
        <v>51</v>
      </c>
      <c r="I94" s="3">
        <v>43</v>
      </c>
      <c r="J94" s="4">
        <f>SUM(Media[[#This Row],[VIEWS]:[SHARES]])</f>
        <v>1310</v>
      </c>
      <c r="K94" s="5">
        <f>Media[[#This Row],[ENGAGEMENTS]]/Media[[#This Row],[FOLLOWERS]]</f>
        <v>1.100794084282173E-2</v>
      </c>
      <c r="L94" t="str">
        <f>_xlfn.XLOOKUP(Media[[#This Row],[ENGAGEMENT RATE]],Engagement_Rates,Engagement_Grades,,-1)</f>
        <v>Good</v>
      </c>
      <c r="M94" s="5" t="str">
        <f>IF(OR(Media[[#This Row],[TOPIC]]="Business Attire",Media[[#This Row],[TOPIC]]="Nightwear"),"High","Low")</f>
        <v>High</v>
      </c>
    </row>
    <row r="95" spans="1:13">
      <c r="A95" s="2">
        <v>45334</v>
      </c>
      <c r="B95" t="s">
        <v>112</v>
      </c>
      <c r="C95" t="s">
        <v>22</v>
      </c>
      <c r="D95" s="6">
        <v>66161</v>
      </c>
      <c r="E95" t="s">
        <v>15</v>
      </c>
      <c r="F95" s="6">
        <v>271</v>
      </c>
      <c r="G95" s="6">
        <v>270</v>
      </c>
      <c r="H95" s="6">
        <v>37</v>
      </c>
      <c r="I95" s="6">
        <v>25</v>
      </c>
      <c r="J95" s="4">
        <f>SUM(Media[[#This Row],[VIEWS]:[SHARES]])</f>
        <v>603</v>
      </c>
      <c r="K95" s="5">
        <f>Media[[#This Row],[ENGAGEMENTS]]/Media[[#This Row],[FOLLOWERS]]</f>
        <v>9.1141306812170305E-3</v>
      </c>
      <c r="L95" t="str">
        <f>_xlfn.XLOOKUP(Media[[#This Row],[ENGAGEMENT RATE]],Engagement_Rates,Engagement_Grades,,-1)</f>
        <v>Average</v>
      </c>
      <c r="M95" s="5" t="str">
        <f>IF(OR(Media[[#This Row],[TOPIC]]="Business Attire",Media[[#This Row],[TOPIC]]="Nightwear"),"High","Low")</f>
        <v>Low</v>
      </c>
    </row>
    <row r="96" spans="1:13">
      <c r="A96" s="2">
        <v>45334</v>
      </c>
      <c r="B96" t="s">
        <v>113</v>
      </c>
      <c r="C96" t="s">
        <v>17</v>
      </c>
      <c r="D96" s="6">
        <v>32937</v>
      </c>
      <c r="E96" t="s">
        <v>15</v>
      </c>
      <c r="F96" s="6">
        <v>21</v>
      </c>
      <c r="G96" s="6">
        <v>15</v>
      </c>
      <c r="H96" s="6">
        <v>2</v>
      </c>
      <c r="I96" s="6">
        <v>1</v>
      </c>
      <c r="J96" s="4">
        <f>SUM(Media[[#This Row],[VIEWS]:[SHARES]])</f>
        <v>39</v>
      </c>
      <c r="K96" s="5">
        <f>Media[[#This Row],[ENGAGEMENTS]]/Media[[#This Row],[FOLLOWERS]]</f>
        <v>1.1840786956917751E-3</v>
      </c>
      <c r="L96" t="str">
        <f>_xlfn.XLOOKUP(Media[[#This Row],[ENGAGEMENT RATE]],Engagement_Rates,Engagement_Grades,,-1)</f>
        <v>Poor</v>
      </c>
      <c r="M96" s="5" t="str">
        <f>IF(OR(Media[[#This Row],[TOPIC]]="Business Attire",Media[[#This Row],[TOPIC]]="Nightwear"),"High","Low")</f>
        <v>Low</v>
      </c>
    </row>
    <row r="97" spans="1:13">
      <c r="A97" s="2">
        <v>45335</v>
      </c>
      <c r="B97" t="s">
        <v>114</v>
      </c>
      <c r="C97" t="s">
        <v>14</v>
      </c>
      <c r="D97" s="3">
        <v>118511</v>
      </c>
      <c r="E97" t="s">
        <v>25</v>
      </c>
      <c r="F97" s="3">
        <v>194</v>
      </c>
      <c r="G97" s="3">
        <v>173</v>
      </c>
      <c r="H97" s="3">
        <v>16</v>
      </c>
      <c r="I97" s="3">
        <v>13</v>
      </c>
      <c r="J97" s="4">
        <f>SUM(Media[[#This Row],[VIEWS]:[SHARES]])</f>
        <v>396</v>
      </c>
      <c r="K97" s="5">
        <f>Media[[#This Row],[ENGAGEMENTS]]/Media[[#This Row],[FOLLOWERS]]</f>
        <v>3.3414619739939753E-3</v>
      </c>
      <c r="L97" t="str">
        <f>_xlfn.XLOOKUP(Media[[#This Row],[ENGAGEMENT RATE]],Engagement_Rates,Engagement_Grades,,-1)</f>
        <v>Poor</v>
      </c>
      <c r="M97" s="5" t="str">
        <f>IF(OR(Media[[#This Row],[TOPIC]]="Business Attire",Media[[#This Row],[TOPIC]]="Nightwear"),"High","Low")</f>
        <v>High</v>
      </c>
    </row>
    <row r="98" spans="1:13">
      <c r="A98" s="2">
        <v>45335</v>
      </c>
      <c r="B98" t="s">
        <v>115</v>
      </c>
      <c r="C98" t="s">
        <v>22</v>
      </c>
      <c r="D98" s="6">
        <v>66257</v>
      </c>
      <c r="E98" t="s">
        <v>18</v>
      </c>
      <c r="F98" s="6">
        <v>390</v>
      </c>
      <c r="G98" s="6">
        <v>350</v>
      </c>
      <c r="H98" s="6">
        <v>49</v>
      </c>
      <c r="I98" s="6">
        <v>38</v>
      </c>
      <c r="J98" s="4">
        <f>SUM(Media[[#This Row],[VIEWS]:[SHARES]])</f>
        <v>827</v>
      </c>
      <c r="K98" s="5">
        <f>Media[[#This Row],[ENGAGEMENTS]]/Media[[#This Row],[FOLLOWERS]]</f>
        <v>1.248170004678751E-2</v>
      </c>
      <c r="L98" t="str">
        <f>_xlfn.XLOOKUP(Media[[#This Row],[ENGAGEMENT RATE]],Engagement_Rates,Engagement_Grades,,-1)</f>
        <v>Good</v>
      </c>
      <c r="M98" s="5" t="str">
        <f>IF(OR(Media[[#This Row],[TOPIC]]="Business Attire",Media[[#This Row],[TOPIC]]="Nightwear"),"High","Low")</f>
        <v>High</v>
      </c>
    </row>
    <row r="99" spans="1:13">
      <c r="A99" s="2">
        <v>45336</v>
      </c>
      <c r="B99" t="s">
        <v>116</v>
      </c>
      <c r="C99" t="s">
        <v>14</v>
      </c>
      <c r="D99" s="3">
        <v>118385</v>
      </c>
      <c r="E99" t="s">
        <v>15</v>
      </c>
      <c r="F99" s="3">
        <v>119</v>
      </c>
      <c r="G99" s="3">
        <v>102</v>
      </c>
      <c r="H99" s="3">
        <v>10</v>
      </c>
      <c r="I99" s="3">
        <v>8</v>
      </c>
      <c r="J99" s="4">
        <f>SUM(Media[[#This Row],[VIEWS]:[SHARES]])</f>
        <v>239</v>
      </c>
      <c r="K99" s="5">
        <f>Media[[#This Row],[ENGAGEMENTS]]/Media[[#This Row],[FOLLOWERS]]</f>
        <v>2.0188368458841912E-3</v>
      </c>
      <c r="L99" t="str">
        <f>_xlfn.XLOOKUP(Media[[#This Row],[ENGAGEMENT RATE]],Engagement_Rates,Engagement_Grades,,-1)</f>
        <v>Poor</v>
      </c>
      <c r="M99" s="5" t="str">
        <f>IF(OR(Media[[#This Row],[TOPIC]]="Business Attire",Media[[#This Row],[TOPIC]]="Nightwear"),"High","Low")</f>
        <v>Low</v>
      </c>
    </row>
    <row r="100" spans="1:13">
      <c r="A100" s="2">
        <v>45336</v>
      </c>
      <c r="B100" t="s">
        <v>117</v>
      </c>
      <c r="C100" t="s">
        <v>22</v>
      </c>
      <c r="D100" s="6">
        <v>66416</v>
      </c>
      <c r="E100" t="s">
        <v>27</v>
      </c>
      <c r="F100" s="6">
        <v>316</v>
      </c>
      <c r="G100" s="6">
        <v>291</v>
      </c>
      <c r="H100" s="6">
        <v>49</v>
      </c>
      <c r="I100" s="6">
        <v>32</v>
      </c>
      <c r="J100" s="4">
        <f>SUM(Media[[#This Row],[VIEWS]:[SHARES]])</f>
        <v>688</v>
      </c>
      <c r="K100" s="5">
        <f>Media[[#This Row],[ENGAGEMENTS]]/Media[[#This Row],[FOLLOWERS]]</f>
        <v>1.0358949650686582E-2</v>
      </c>
      <c r="L100" t="str">
        <f>_xlfn.XLOOKUP(Media[[#This Row],[ENGAGEMENT RATE]],Engagement_Rates,Engagement_Grades,,-1)</f>
        <v>Good</v>
      </c>
      <c r="M100" s="5" t="str">
        <f>IF(OR(Media[[#This Row],[TOPIC]]="Business Attire",Media[[#This Row],[TOPIC]]="Nightwear"),"High","Low")</f>
        <v>Low</v>
      </c>
    </row>
    <row r="101" spans="1:13">
      <c r="A101" s="2">
        <v>45336</v>
      </c>
      <c r="B101" t="s">
        <v>118</v>
      </c>
      <c r="C101" t="s">
        <v>17</v>
      </c>
      <c r="D101" s="6">
        <v>32973</v>
      </c>
      <c r="E101" t="s">
        <v>15</v>
      </c>
      <c r="F101" s="6">
        <v>28</v>
      </c>
      <c r="G101" s="6">
        <v>22</v>
      </c>
      <c r="H101" s="6">
        <v>2</v>
      </c>
      <c r="I101" s="6">
        <v>2</v>
      </c>
      <c r="J101" s="4">
        <f>SUM(Media[[#This Row],[VIEWS]:[SHARES]])</f>
        <v>54</v>
      </c>
      <c r="K101" s="5">
        <f>Media[[#This Row],[ENGAGEMENTS]]/Media[[#This Row],[FOLLOWERS]]</f>
        <v>1.6377035756528068E-3</v>
      </c>
      <c r="L101" t="str">
        <f>_xlfn.XLOOKUP(Media[[#This Row],[ENGAGEMENT RATE]],Engagement_Rates,Engagement_Grades,,-1)</f>
        <v>Poor</v>
      </c>
      <c r="M101" s="5" t="str">
        <f>IF(OR(Media[[#This Row],[TOPIC]]="Business Attire",Media[[#This Row],[TOPIC]]="Nightwear"),"High","Low")</f>
        <v>Low</v>
      </c>
    </row>
    <row r="102" spans="1:13">
      <c r="A102" s="2">
        <v>45337</v>
      </c>
      <c r="B102" t="s">
        <v>119</v>
      </c>
      <c r="C102" t="s">
        <v>14</v>
      </c>
      <c r="D102" s="3">
        <v>118255</v>
      </c>
      <c r="E102" t="s">
        <v>18</v>
      </c>
      <c r="F102" s="3">
        <v>484</v>
      </c>
      <c r="G102" s="3">
        <v>378</v>
      </c>
      <c r="H102" s="3">
        <v>35</v>
      </c>
      <c r="I102" s="3">
        <v>32</v>
      </c>
      <c r="J102" s="4">
        <f>SUM(Media[[#This Row],[VIEWS]:[SHARES]])</f>
        <v>929</v>
      </c>
      <c r="K102" s="5">
        <f>Media[[#This Row],[ENGAGEMENTS]]/Media[[#This Row],[FOLLOWERS]]</f>
        <v>7.855904612912773E-3</v>
      </c>
      <c r="L102" t="str">
        <f>_xlfn.XLOOKUP(Media[[#This Row],[ENGAGEMENT RATE]],Engagement_Rates,Engagement_Grades,,-1)</f>
        <v>Average</v>
      </c>
      <c r="M102" s="5" t="str">
        <f>IF(OR(Media[[#This Row],[TOPIC]]="Business Attire",Media[[#This Row],[TOPIC]]="Nightwear"),"High","Low")</f>
        <v>High</v>
      </c>
    </row>
    <row r="103" spans="1:13">
      <c r="A103" s="2">
        <v>45337</v>
      </c>
      <c r="B103" t="s">
        <v>120</v>
      </c>
      <c r="C103" t="s">
        <v>22</v>
      </c>
      <c r="D103" s="6">
        <v>66594</v>
      </c>
      <c r="E103" t="s">
        <v>18</v>
      </c>
      <c r="F103" s="6">
        <v>395</v>
      </c>
      <c r="G103" s="6">
        <v>399</v>
      </c>
      <c r="H103" s="6">
        <v>60</v>
      </c>
      <c r="I103" s="6">
        <v>38</v>
      </c>
      <c r="J103" s="4">
        <f>SUM(Media[[#This Row],[VIEWS]:[SHARES]])</f>
        <v>892</v>
      </c>
      <c r="K103" s="5">
        <f>Media[[#This Row],[ENGAGEMENTS]]/Media[[#This Row],[FOLLOWERS]]</f>
        <v>1.3394600114124395E-2</v>
      </c>
      <c r="L103" t="str">
        <f>_xlfn.XLOOKUP(Media[[#This Row],[ENGAGEMENT RATE]],Engagement_Rates,Engagement_Grades,,-1)</f>
        <v>Good</v>
      </c>
      <c r="M103" s="5" t="str">
        <f>IF(OR(Media[[#This Row],[TOPIC]]="Business Attire",Media[[#This Row],[TOPIC]]="Nightwear"),"High","Low")</f>
        <v>High</v>
      </c>
    </row>
    <row r="104" spans="1:13">
      <c r="A104" s="2">
        <v>45337</v>
      </c>
      <c r="B104" t="s">
        <v>121</v>
      </c>
      <c r="C104" t="s">
        <v>17</v>
      </c>
      <c r="D104" s="6">
        <v>32967</v>
      </c>
      <c r="E104" t="s">
        <v>15</v>
      </c>
      <c r="F104" s="6">
        <v>22</v>
      </c>
      <c r="G104" s="6">
        <v>16</v>
      </c>
      <c r="H104" s="6">
        <v>1</v>
      </c>
      <c r="I104" s="6">
        <v>1</v>
      </c>
      <c r="J104" s="4">
        <f>SUM(Media[[#This Row],[VIEWS]:[SHARES]])</f>
        <v>40</v>
      </c>
      <c r="K104" s="5">
        <f>Media[[#This Row],[ENGAGEMENTS]]/Media[[#This Row],[FOLLOWERS]]</f>
        <v>1.21333454666788E-3</v>
      </c>
      <c r="L104" t="str">
        <f>_xlfn.XLOOKUP(Media[[#This Row],[ENGAGEMENT RATE]],Engagement_Rates,Engagement_Grades,,-1)</f>
        <v>Poor</v>
      </c>
      <c r="M104" s="5" t="str">
        <f>IF(OR(Media[[#This Row],[TOPIC]]="Business Attire",Media[[#This Row],[TOPIC]]="Nightwear"),"High","Low")</f>
        <v>Low</v>
      </c>
    </row>
    <row r="105" spans="1:13">
      <c r="A105" s="2">
        <v>45338</v>
      </c>
      <c r="B105" t="s">
        <v>122</v>
      </c>
      <c r="C105" t="s">
        <v>14</v>
      </c>
      <c r="D105" s="3">
        <v>118028</v>
      </c>
      <c r="E105" t="s">
        <v>15</v>
      </c>
      <c r="F105" s="3">
        <v>158</v>
      </c>
      <c r="G105" s="3">
        <v>140</v>
      </c>
      <c r="H105" s="3">
        <v>13</v>
      </c>
      <c r="I105" s="3">
        <v>11</v>
      </c>
      <c r="J105" s="4">
        <f>SUM(Media[[#This Row],[VIEWS]:[SHARES]])</f>
        <v>322</v>
      </c>
      <c r="K105" s="5">
        <f>Media[[#This Row],[ENGAGEMENTS]]/Media[[#This Row],[FOLLOWERS]]</f>
        <v>2.7281661978513574E-3</v>
      </c>
      <c r="L105" t="str">
        <f>_xlfn.XLOOKUP(Media[[#This Row],[ENGAGEMENT RATE]],Engagement_Rates,Engagement_Grades,,-1)</f>
        <v>Poor</v>
      </c>
      <c r="M105" s="5" t="str">
        <f>IF(OR(Media[[#This Row],[TOPIC]]="Business Attire",Media[[#This Row],[TOPIC]]="Nightwear"),"High","Low")</f>
        <v>Low</v>
      </c>
    </row>
    <row r="106" spans="1:13">
      <c r="A106" s="2">
        <v>45339</v>
      </c>
      <c r="B106" t="s">
        <v>123</v>
      </c>
      <c r="C106" t="s">
        <v>14</v>
      </c>
      <c r="D106" s="3">
        <v>118275</v>
      </c>
      <c r="E106" t="s">
        <v>18</v>
      </c>
      <c r="F106" s="3">
        <v>765</v>
      </c>
      <c r="G106" s="3">
        <v>637</v>
      </c>
      <c r="H106" s="3">
        <v>60</v>
      </c>
      <c r="I106" s="3">
        <v>47</v>
      </c>
      <c r="J106" s="4">
        <f>SUM(Media[[#This Row],[VIEWS]:[SHARES]])</f>
        <v>1509</v>
      </c>
      <c r="K106" s="5">
        <f>Media[[#This Row],[ENGAGEMENTS]]/Media[[#This Row],[FOLLOWERS]]</f>
        <v>1.275840202916931E-2</v>
      </c>
      <c r="L106" t="str">
        <f>_xlfn.XLOOKUP(Media[[#This Row],[ENGAGEMENT RATE]],Engagement_Rates,Engagement_Grades,,-1)</f>
        <v>Good</v>
      </c>
      <c r="M106" s="5" t="str">
        <f>IF(OR(Media[[#This Row],[TOPIC]]="Business Attire",Media[[#This Row],[TOPIC]]="Nightwear"),"High","Low")</f>
        <v>High</v>
      </c>
    </row>
    <row r="107" spans="1:13">
      <c r="A107" s="2">
        <v>45339</v>
      </c>
      <c r="B107" t="s">
        <v>124</v>
      </c>
      <c r="C107" t="s">
        <v>22</v>
      </c>
      <c r="D107" s="6">
        <v>66915</v>
      </c>
      <c r="E107" t="s">
        <v>25</v>
      </c>
      <c r="F107" s="6">
        <v>201</v>
      </c>
      <c r="G107" s="6">
        <v>193</v>
      </c>
      <c r="H107" s="6">
        <v>29</v>
      </c>
      <c r="I107" s="6">
        <v>20</v>
      </c>
      <c r="J107" s="4">
        <f>SUM(Media[[#This Row],[VIEWS]:[SHARES]])</f>
        <v>443</v>
      </c>
      <c r="K107" s="5">
        <f>Media[[#This Row],[ENGAGEMENTS]]/Media[[#This Row],[FOLLOWERS]]</f>
        <v>6.620339236344616E-3</v>
      </c>
      <c r="L107" t="str">
        <f>_xlfn.XLOOKUP(Media[[#This Row],[ENGAGEMENT RATE]],Engagement_Rates,Engagement_Grades,,-1)</f>
        <v>Average</v>
      </c>
      <c r="M107" s="5" t="str">
        <f>IF(OR(Media[[#This Row],[TOPIC]]="Business Attire",Media[[#This Row],[TOPIC]]="Nightwear"),"High","Low")</f>
        <v>High</v>
      </c>
    </row>
    <row r="108" spans="1:13">
      <c r="A108" s="2">
        <v>45340</v>
      </c>
      <c r="B108" t="s">
        <v>125</v>
      </c>
      <c r="C108" t="s">
        <v>14</v>
      </c>
      <c r="D108" s="3">
        <v>118662</v>
      </c>
      <c r="E108" t="s">
        <v>18</v>
      </c>
      <c r="F108" s="3">
        <v>754</v>
      </c>
      <c r="G108" s="3">
        <v>539</v>
      </c>
      <c r="H108" s="3">
        <v>57</v>
      </c>
      <c r="I108" s="3">
        <v>46</v>
      </c>
      <c r="J108" s="4">
        <f>SUM(Media[[#This Row],[VIEWS]:[SHARES]])</f>
        <v>1396</v>
      </c>
      <c r="K108" s="5">
        <f>Media[[#This Row],[ENGAGEMENTS]]/Media[[#This Row],[FOLLOWERS]]</f>
        <v>1.176450759299523E-2</v>
      </c>
      <c r="L108" t="str">
        <f>_xlfn.XLOOKUP(Media[[#This Row],[ENGAGEMENT RATE]],Engagement_Rates,Engagement_Grades,,-1)</f>
        <v>Good</v>
      </c>
      <c r="M108" s="5" t="str">
        <f>IF(OR(Media[[#This Row],[TOPIC]]="Business Attire",Media[[#This Row],[TOPIC]]="Nightwear"),"High","Low")</f>
        <v>High</v>
      </c>
    </row>
    <row r="109" spans="1:13">
      <c r="A109" s="2">
        <v>45340</v>
      </c>
      <c r="B109" t="s">
        <v>126</v>
      </c>
      <c r="C109" t="s">
        <v>22</v>
      </c>
      <c r="D109" s="6">
        <v>67027</v>
      </c>
      <c r="E109" t="s">
        <v>18</v>
      </c>
      <c r="F109" s="6">
        <v>517</v>
      </c>
      <c r="G109" s="6">
        <v>464</v>
      </c>
      <c r="H109" s="6">
        <v>69</v>
      </c>
      <c r="I109" s="6">
        <v>46</v>
      </c>
      <c r="J109" s="4">
        <f>SUM(Media[[#This Row],[VIEWS]:[SHARES]])</f>
        <v>1096</v>
      </c>
      <c r="K109" s="5">
        <f>Media[[#This Row],[ENGAGEMENTS]]/Media[[#This Row],[FOLLOWERS]]</f>
        <v>1.6351619496620763E-2</v>
      </c>
      <c r="L109" t="str">
        <f>_xlfn.XLOOKUP(Media[[#This Row],[ENGAGEMENT RATE]],Engagement_Rates,Engagement_Grades,,-1)</f>
        <v>Very Good</v>
      </c>
      <c r="M109" s="5" t="str">
        <f>IF(OR(Media[[#This Row],[TOPIC]]="Business Attire",Media[[#This Row],[TOPIC]]="Nightwear"),"High","Low")</f>
        <v>High</v>
      </c>
    </row>
    <row r="110" spans="1:13">
      <c r="A110" s="2">
        <v>45341</v>
      </c>
      <c r="B110" t="s">
        <v>127</v>
      </c>
      <c r="C110" t="s">
        <v>14</v>
      </c>
      <c r="D110" s="3">
        <v>118891</v>
      </c>
      <c r="E110" t="s">
        <v>27</v>
      </c>
      <c r="F110" s="3">
        <v>428</v>
      </c>
      <c r="G110" s="3">
        <v>347</v>
      </c>
      <c r="H110" s="3">
        <v>39</v>
      </c>
      <c r="I110" s="3">
        <v>26</v>
      </c>
      <c r="J110" s="4">
        <f>SUM(Media[[#This Row],[VIEWS]:[SHARES]])</f>
        <v>840</v>
      </c>
      <c r="K110" s="5">
        <f>Media[[#This Row],[ENGAGEMENTS]]/Media[[#This Row],[FOLLOWERS]]</f>
        <v>7.0652951022365023E-3</v>
      </c>
      <c r="L110" t="str">
        <f>_xlfn.XLOOKUP(Media[[#This Row],[ENGAGEMENT RATE]],Engagement_Rates,Engagement_Grades,,-1)</f>
        <v>Average</v>
      </c>
      <c r="M110" s="5" t="str">
        <f>IF(OR(Media[[#This Row],[TOPIC]]="Business Attire",Media[[#This Row],[TOPIC]]="Nightwear"),"High","Low")</f>
        <v>Low</v>
      </c>
    </row>
    <row r="111" spans="1:13">
      <c r="A111" s="2">
        <v>45342</v>
      </c>
      <c r="B111" t="s">
        <v>128</v>
      </c>
      <c r="C111" t="s">
        <v>14</v>
      </c>
      <c r="D111" s="3">
        <v>118627</v>
      </c>
      <c r="E111" t="s">
        <v>25</v>
      </c>
      <c r="F111" s="3">
        <v>216</v>
      </c>
      <c r="G111" s="3">
        <v>167</v>
      </c>
      <c r="H111" s="3">
        <v>17</v>
      </c>
      <c r="I111" s="3">
        <v>12</v>
      </c>
      <c r="J111" s="4">
        <f>SUM(Media[[#This Row],[VIEWS]:[SHARES]])</f>
        <v>412</v>
      </c>
      <c r="K111" s="5">
        <f>Media[[#This Row],[ENGAGEMENTS]]/Media[[#This Row],[FOLLOWERS]]</f>
        <v>3.4730710546502903E-3</v>
      </c>
      <c r="L111" t="str">
        <f>_xlfn.XLOOKUP(Media[[#This Row],[ENGAGEMENT RATE]],Engagement_Rates,Engagement_Grades,,-1)</f>
        <v>Poor</v>
      </c>
      <c r="M111" s="5" t="str">
        <f>IF(OR(Media[[#This Row],[TOPIC]]="Business Attire",Media[[#This Row],[TOPIC]]="Nightwear"),"High","Low")</f>
        <v>High</v>
      </c>
    </row>
    <row r="112" spans="1:13">
      <c r="A112" s="2">
        <v>45342</v>
      </c>
      <c r="B112" t="s">
        <v>129</v>
      </c>
      <c r="C112" t="s">
        <v>22</v>
      </c>
      <c r="D112" s="6">
        <v>65940</v>
      </c>
      <c r="E112" t="s">
        <v>18</v>
      </c>
      <c r="F112" s="6">
        <v>501</v>
      </c>
      <c r="G112" s="6">
        <v>438</v>
      </c>
      <c r="H112" s="6">
        <v>66</v>
      </c>
      <c r="I112" s="6">
        <v>46</v>
      </c>
      <c r="J112" s="4">
        <f>SUM(Media[[#This Row],[VIEWS]:[SHARES]])</f>
        <v>1051</v>
      </c>
      <c r="K112" s="5">
        <f>Media[[#This Row],[ENGAGEMENTS]]/Media[[#This Row],[FOLLOWERS]]</f>
        <v>1.5938732180770396E-2</v>
      </c>
      <c r="L112" t="str">
        <f>_xlfn.XLOOKUP(Media[[#This Row],[ENGAGEMENT RATE]],Engagement_Rates,Engagement_Grades,,-1)</f>
        <v>Very Good</v>
      </c>
      <c r="M112" s="5" t="str">
        <f>IF(OR(Media[[#This Row],[TOPIC]]="Business Attire",Media[[#This Row],[TOPIC]]="Nightwear"),"High","Low")</f>
        <v>High</v>
      </c>
    </row>
    <row r="113" spans="1:13">
      <c r="A113" s="2">
        <v>45343</v>
      </c>
      <c r="B113" t="s">
        <v>130</v>
      </c>
      <c r="C113" t="s">
        <v>14</v>
      </c>
      <c r="D113" s="3">
        <v>118676</v>
      </c>
      <c r="E113" t="s">
        <v>27</v>
      </c>
      <c r="F113" s="3">
        <v>399</v>
      </c>
      <c r="G113" s="3">
        <v>301</v>
      </c>
      <c r="H113" s="3">
        <v>35</v>
      </c>
      <c r="I113" s="3">
        <v>28</v>
      </c>
      <c r="J113" s="4">
        <f>SUM(Media[[#This Row],[VIEWS]:[SHARES]])</f>
        <v>763</v>
      </c>
      <c r="K113" s="5">
        <f>Media[[#This Row],[ENGAGEMENTS]]/Media[[#This Row],[FOLLOWERS]]</f>
        <v>6.4292696080083585E-3</v>
      </c>
      <c r="L113" t="str">
        <f>_xlfn.XLOOKUP(Media[[#This Row],[ENGAGEMENT RATE]],Engagement_Rates,Engagement_Grades,,-1)</f>
        <v>Average</v>
      </c>
      <c r="M113" s="5" t="str">
        <f>IF(OR(Media[[#This Row],[TOPIC]]="Business Attire",Media[[#This Row],[TOPIC]]="Nightwear"),"High","Low")</f>
        <v>Low</v>
      </c>
    </row>
    <row r="114" spans="1:13">
      <c r="A114" s="2">
        <v>45343</v>
      </c>
      <c r="B114" t="s">
        <v>131</v>
      </c>
      <c r="C114" t="s">
        <v>22</v>
      </c>
      <c r="D114" s="6">
        <v>65567</v>
      </c>
      <c r="E114" t="s">
        <v>27</v>
      </c>
      <c r="F114" s="6">
        <v>333</v>
      </c>
      <c r="G114" s="6">
        <v>292</v>
      </c>
      <c r="H114" s="6">
        <v>44</v>
      </c>
      <c r="I114" s="6">
        <v>32</v>
      </c>
      <c r="J114" s="4">
        <f>SUM(Media[[#This Row],[VIEWS]:[SHARES]])</f>
        <v>701</v>
      </c>
      <c r="K114" s="5">
        <f>Media[[#This Row],[ENGAGEMENTS]]/Media[[#This Row],[FOLLOWERS]]</f>
        <v>1.0691353882288345E-2</v>
      </c>
      <c r="L114" t="str">
        <f>_xlfn.XLOOKUP(Media[[#This Row],[ENGAGEMENT RATE]],Engagement_Rates,Engagement_Grades,,-1)</f>
        <v>Good</v>
      </c>
      <c r="M114" s="5" t="str">
        <f>IF(OR(Media[[#This Row],[TOPIC]]="Business Attire",Media[[#This Row],[TOPIC]]="Nightwear"),"High","Low")</f>
        <v>Low</v>
      </c>
    </row>
    <row r="115" spans="1:13">
      <c r="A115" s="2">
        <v>45344</v>
      </c>
      <c r="B115" t="s">
        <v>132</v>
      </c>
      <c r="C115" t="s">
        <v>14</v>
      </c>
      <c r="D115" s="3">
        <v>118852</v>
      </c>
      <c r="E115" t="s">
        <v>27</v>
      </c>
      <c r="F115" s="3">
        <v>369</v>
      </c>
      <c r="G115" s="3">
        <v>240</v>
      </c>
      <c r="H115" s="3">
        <v>27</v>
      </c>
      <c r="I115" s="3">
        <v>22</v>
      </c>
      <c r="J115" s="4">
        <f>SUM(Media[[#This Row],[VIEWS]:[SHARES]])</f>
        <v>658</v>
      </c>
      <c r="K115" s="5">
        <f>Media[[#This Row],[ENGAGEMENTS]]/Media[[#This Row],[FOLLOWERS]]</f>
        <v>5.5362972436307344E-3</v>
      </c>
      <c r="L115" t="str">
        <f>_xlfn.XLOOKUP(Media[[#This Row],[ENGAGEMENT RATE]],Engagement_Rates,Engagement_Grades,,-1)</f>
        <v>Average</v>
      </c>
      <c r="M115" s="5" t="str">
        <f>IF(OR(Media[[#This Row],[TOPIC]]="Business Attire",Media[[#This Row],[TOPIC]]="Nightwear"),"High","Low")</f>
        <v>Low</v>
      </c>
    </row>
    <row r="116" spans="1:13">
      <c r="A116" s="2">
        <v>45344</v>
      </c>
      <c r="B116" t="s">
        <v>133</v>
      </c>
      <c r="C116" t="s">
        <v>22</v>
      </c>
      <c r="D116" s="6">
        <v>65522</v>
      </c>
      <c r="E116" t="s">
        <v>18</v>
      </c>
      <c r="F116" s="6">
        <v>416</v>
      </c>
      <c r="G116" s="6">
        <v>341</v>
      </c>
      <c r="H116" s="6">
        <v>54</v>
      </c>
      <c r="I116" s="6">
        <v>38</v>
      </c>
      <c r="J116" s="4">
        <f>SUM(Media[[#This Row],[VIEWS]:[SHARES]])</f>
        <v>849</v>
      </c>
      <c r="K116" s="5">
        <f>Media[[#This Row],[ENGAGEMENTS]]/Media[[#This Row],[FOLLOWERS]]</f>
        <v>1.2957479930405054E-2</v>
      </c>
      <c r="L116" t="str">
        <f>_xlfn.XLOOKUP(Media[[#This Row],[ENGAGEMENT RATE]],Engagement_Rates,Engagement_Grades,,-1)</f>
        <v>Good</v>
      </c>
      <c r="M116" s="5" t="str">
        <f>IF(OR(Media[[#This Row],[TOPIC]]="Business Attire",Media[[#This Row],[TOPIC]]="Nightwear"),"High","Low")</f>
        <v>High</v>
      </c>
    </row>
    <row r="117" spans="1:13">
      <c r="A117" s="2">
        <v>45345</v>
      </c>
      <c r="B117" t="s">
        <v>134</v>
      </c>
      <c r="C117" t="s">
        <v>14</v>
      </c>
      <c r="D117" s="3">
        <v>119048</v>
      </c>
      <c r="E117" t="s">
        <v>27</v>
      </c>
      <c r="F117" s="3">
        <v>551</v>
      </c>
      <c r="G117" s="3">
        <v>424</v>
      </c>
      <c r="H117" s="3">
        <v>43</v>
      </c>
      <c r="I117" s="3">
        <v>33</v>
      </c>
      <c r="J117" s="4">
        <f>SUM(Media[[#This Row],[VIEWS]:[SHARES]])</f>
        <v>1051</v>
      </c>
      <c r="K117" s="5">
        <f>Media[[#This Row],[ENGAGEMENTS]]/Media[[#This Row],[FOLLOWERS]]</f>
        <v>8.8283717492104018E-3</v>
      </c>
      <c r="L117" t="str">
        <f>_xlfn.XLOOKUP(Media[[#This Row],[ENGAGEMENT RATE]],Engagement_Rates,Engagement_Grades,,-1)</f>
        <v>Average</v>
      </c>
      <c r="M117" s="5" t="str">
        <f>IF(OR(Media[[#This Row],[TOPIC]]="Business Attire",Media[[#This Row],[TOPIC]]="Nightwear"),"High","Low")</f>
        <v>Low</v>
      </c>
    </row>
    <row r="118" spans="1:13">
      <c r="A118" s="2">
        <v>45345</v>
      </c>
      <c r="B118" t="s">
        <v>135</v>
      </c>
      <c r="C118" t="s">
        <v>22</v>
      </c>
      <c r="D118" s="6">
        <v>65095</v>
      </c>
      <c r="E118" t="s">
        <v>25</v>
      </c>
      <c r="F118" s="6">
        <v>246</v>
      </c>
      <c r="G118" s="6">
        <v>230</v>
      </c>
      <c r="H118" s="6">
        <v>35</v>
      </c>
      <c r="I118" s="6">
        <v>22</v>
      </c>
      <c r="J118" s="4">
        <f>SUM(Media[[#This Row],[VIEWS]:[SHARES]])</f>
        <v>533</v>
      </c>
      <c r="K118" s="5">
        <f>Media[[#This Row],[ENGAGEMENTS]]/Media[[#This Row],[FOLLOWERS]]</f>
        <v>8.1880328750288042E-3</v>
      </c>
      <c r="L118" t="str">
        <f>_xlfn.XLOOKUP(Media[[#This Row],[ENGAGEMENT RATE]],Engagement_Rates,Engagement_Grades,,-1)</f>
        <v>Average</v>
      </c>
      <c r="M118" s="5" t="str">
        <f>IF(OR(Media[[#This Row],[TOPIC]]="Business Attire",Media[[#This Row],[TOPIC]]="Nightwear"),"High","Low")</f>
        <v>High</v>
      </c>
    </row>
    <row r="119" spans="1:13">
      <c r="A119" s="2">
        <v>45345</v>
      </c>
      <c r="B119" t="s">
        <v>136</v>
      </c>
      <c r="C119" t="s">
        <v>17</v>
      </c>
      <c r="D119" s="6">
        <v>32872</v>
      </c>
      <c r="E119" t="s">
        <v>18</v>
      </c>
      <c r="F119" s="6">
        <v>38</v>
      </c>
      <c r="G119" s="6">
        <v>26</v>
      </c>
      <c r="H119" s="6">
        <v>3</v>
      </c>
      <c r="I119" s="6">
        <v>2</v>
      </c>
      <c r="J119" s="4">
        <f>SUM(Media[[#This Row],[VIEWS]:[SHARES]])</f>
        <v>69</v>
      </c>
      <c r="K119" s="5">
        <f>Media[[#This Row],[ENGAGEMENTS]]/Media[[#This Row],[FOLLOWERS]]</f>
        <v>2.0990508639571674E-3</v>
      </c>
      <c r="L119" t="str">
        <f>_xlfn.XLOOKUP(Media[[#This Row],[ENGAGEMENT RATE]],Engagement_Rates,Engagement_Grades,,-1)</f>
        <v>Poor</v>
      </c>
      <c r="M119" s="5" t="str">
        <f>IF(OR(Media[[#This Row],[TOPIC]]="Business Attire",Media[[#This Row],[TOPIC]]="Nightwear"),"High","Low")</f>
        <v>High</v>
      </c>
    </row>
    <row r="120" spans="1:13">
      <c r="A120" s="2">
        <v>45346</v>
      </c>
      <c r="B120" t="s">
        <v>137</v>
      </c>
      <c r="C120" t="s">
        <v>14</v>
      </c>
      <c r="D120" s="3">
        <v>119335</v>
      </c>
      <c r="E120" t="s">
        <v>15</v>
      </c>
      <c r="F120" s="3">
        <v>230</v>
      </c>
      <c r="G120" s="3">
        <v>172</v>
      </c>
      <c r="H120" s="3">
        <v>19</v>
      </c>
      <c r="I120" s="3">
        <v>15</v>
      </c>
      <c r="J120" s="4">
        <f>SUM(Media[[#This Row],[VIEWS]:[SHARES]])</f>
        <v>436</v>
      </c>
      <c r="K120" s="5">
        <f>Media[[#This Row],[ENGAGEMENTS]]/Media[[#This Row],[FOLLOWERS]]</f>
        <v>3.6535802572589767E-3</v>
      </c>
      <c r="L120" t="str">
        <f>_xlfn.XLOOKUP(Media[[#This Row],[ENGAGEMENT RATE]],Engagement_Rates,Engagement_Grades,,-1)</f>
        <v>Poor</v>
      </c>
      <c r="M120" s="5" t="str">
        <f>IF(OR(Media[[#This Row],[TOPIC]]="Business Attire",Media[[#This Row],[TOPIC]]="Nightwear"),"High","Low")</f>
        <v>Low</v>
      </c>
    </row>
    <row r="121" spans="1:13">
      <c r="A121" s="2">
        <v>45346</v>
      </c>
      <c r="B121" t="s">
        <v>138</v>
      </c>
      <c r="C121" t="s">
        <v>22</v>
      </c>
      <c r="D121" s="6">
        <v>64709</v>
      </c>
      <c r="E121" t="s">
        <v>25</v>
      </c>
      <c r="F121" s="6">
        <v>252</v>
      </c>
      <c r="G121" s="6">
        <v>218</v>
      </c>
      <c r="H121" s="6">
        <v>35</v>
      </c>
      <c r="I121" s="6">
        <v>21</v>
      </c>
      <c r="J121" s="4">
        <f>SUM(Media[[#This Row],[VIEWS]:[SHARES]])</f>
        <v>526</v>
      </c>
      <c r="K121" s="5">
        <f>Media[[#This Row],[ENGAGEMENTS]]/Media[[#This Row],[FOLLOWERS]]</f>
        <v>8.1286992535814177E-3</v>
      </c>
      <c r="L121" t="str">
        <f>_xlfn.XLOOKUP(Media[[#This Row],[ENGAGEMENT RATE]],Engagement_Rates,Engagement_Grades,,-1)</f>
        <v>Average</v>
      </c>
      <c r="M121" s="5" t="str">
        <f>IF(OR(Media[[#This Row],[TOPIC]]="Business Attire",Media[[#This Row],[TOPIC]]="Nightwear"),"High","Low")</f>
        <v>High</v>
      </c>
    </row>
    <row r="122" spans="1:13">
      <c r="A122" s="2">
        <v>45347</v>
      </c>
      <c r="B122" t="s">
        <v>139</v>
      </c>
      <c r="C122" t="s">
        <v>22</v>
      </c>
      <c r="D122" s="6">
        <v>64705</v>
      </c>
      <c r="E122" t="s">
        <v>15</v>
      </c>
      <c r="F122" s="6">
        <v>205</v>
      </c>
      <c r="G122" s="6">
        <v>174</v>
      </c>
      <c r="H122" s="6">
        <v>28</v>
      </c>
      <c r="I122" s="6">
        <v>20</v>
      </c>
      <c r="J122" s="4">
        <f>SUM(Media[[#This Row],[VIEWS]:[SHARES]])</f>
        <v>427</v>
      </c>
      <c r="K122" s="5">
        <f>Media[[#This Row],[ENGAGEMENTS]]/Media[[#This Row],[FOLLOWERS]]</f>
        <v>6.599180897921335E-3</v>
      </c>
      <c r="L122" t="str">
        <f>_xlfn.XLOOKUP(Media[[#This Row],[ENGAGEMENT RATE]],Engagement_Rates,Engagement_Grades,,-1)</f>
        <v>Average</v>
      </c>
      <c r="M122" s="5" t="str">
        <f>IF(OR(Media[[#This Row],[TOPIC]]="Business Attire",Media[[#This Row],[TOPIC]]="Nightwear"),"High","Low")</f>
        <v>Low</v>
      </c>
    </row>
    <row r="123" spans="1:13">
      <c r="A123" s="2">
        <v>45348</v>
      </c>
      <c r="B123" t="s">
        <v>140</v>
      </c>
      <c r="C123" t="s">
        <v>14</v>
      </c>
      <c r="D123" s="3">
        <v>119524</v>
      </c>
      <c r="E123" t="s">
        <v>15</v>
      </c>
      <c r="F123" s="3">
        <v>139</v>
      </c>
      <c r="G123" s="3">
        <v>122</v>
      </c>
      <c r="H123" s="3">
        <v>12</v>
      </c>
      <c r="I123" s="3">
        <v>9</v>
      </c>
      <c r="J123" s="4">
        <f>SUM(Media[[#This Row],[VIEWS]:[SHARES]])</f>
        <v>282</v>
      </c>
      <c r="K123" s="5">
        <f>Media[[#This Row],[ENGAGEMENTS]]/Media[[#This Row],[FOLLOWERS]]</f>
        <v>2.3593587898664702E-3</v>
      </c>
      <c r="L123" t="str">
        <f>_xlfn.XLOOKUP(Media[[#This Row],[ENGAGEMENT RATE]],Engagement_Rates,Engagement_Grades,,-1)</f>
        <v>Poor</v>
      </c>
      <c r="M123" s="5" t="str">
        <f>IF(OR(Media[[#This Row],[TOPIC]]="Business Attire",Media[[#This Row],[TOPIC]]="Nightwear"),"High","Low")</f>
        <v>Low</v>
      </c>
    </row>
    <row r="124" spans="1:13">
      <c r="A124" s="2">
        <v>45348</v>
      </c>
      <c r="B124" t="s">
        <v>141</v>
      </c>
      <c r="C124" t="s">
        <v>17</v>
      </c>
      <c r="D124" s="6">
        <v>32815</v>
      </c>
      <c r="E124" t="s">
        <v>15</v>
      </c>
      <c r="F124" s="6">
        <v>32</v>
      </c>
      <c r="G124" s="6">
        <v>24</v>
      </c>
      <c r="H124" s="6">
        <v>3</v>
      </c>
      <c r="I124" s="6">
        <v>2</v>
      </c>
      <c r="J124" s="4">
        <f>SUM(Media[[#This Row],[VIEWS]:[SHARES]])</f>
        <v>61</v>
      </c>
      <c r="K124" s="5">
        <f>Media[[#This Row],[ENGAGEMENTS]]/Media[[#This Row],[FOLLOWERS]]</f>
        <v>1.8589059881151911E-3</v>
      </c>
      <c r="L124" t="str">
        <f>_xlfn.XLOOKUP(Media[[#This Row],[ENGAGEMENT RATE]],Engagement_Rates,Engagement_Grades,,-1)</f>
        <v>Poor</v>
      </c>
      <c r="M124" s="5" t="str">
        <f>IF(OR(Media[[#This Row],[TOPIC]]="Business Attire",Media[[#This Row],[TOPIC]]="Nightwear"),"High","Low")</f>
        <v>Low</v>
      </c>
    </row>
    <row r="125" spans="1:13">
      <c r="A125" s="2">
        <v>45349</v>
      </c>
      <c r="B125" t="s">
        <v>142</v>
      </c>
      <c r="C125" t="s">
        <v>14</v>
      </c>
      <c r="D125" s="3">
        <v>119162</v>
      </c>
      <c r="E125" t="s">
        <v>25</v>
      </c>
      <c r="F125" s="3">
        <v>256</v>
      </c>
      <c r="G125" s="3">
        <v>193</v>
      </c>
      <c r="H125" s="3">
        <v>20</v>
      </c>
      <c r="I125" s="3">
        <v>16</v>
      </c>
      <c r="J125" s="4">
        <f>SUM(Media[[#This Row],[VIEWS]:[SHARES]])</f>
        <v>485</v>
      </c>
      <c r="K125" s="5">
        <f>Media[[#This Row],[ENGAGEMENTS]]/Media[[#This Row],[FOLLOWERS]]</f>
        <v>4.0700894580487064E-3</v>
      </c>
      <c r="L125" t="str">
        <f>_xlfn.XLOOKUP(Media[[#This Row],[ENGAGEMENT RATE]],Engagement_Rates,Engagement_Grades,,-1)</f>
        <v>Poor</v>
      </c>
      <c r="M125" s="5" t="str">
        <f>IF(OR(Media[[#This Row],[TOPIC]]="Business Attire",Media[[#This Row],[TOPIC]]="Nightwear"),"High","Low")</f>
        <v>High</v>
      </c>
    </row>
    <row r="126" spans="1:13">
      <c r="A126" s="2">
        <v>45350</v>
      </c>
      <c r="B126" t="s">
        <v>143</v>
      </c>
      <c r="C126" t="s">
        <v>14</v>
      </c>
      <c r="D126" s="3">
        <v>119447</v>
      </c>
      <c r="E126" t="s">
        <v>27</v>
      </c>
      <c r="F126" s="3">
        <v>522</v>
      </c>
      <c r="G126" s="3">
        <v>421</v>
      </c>
      <c r="H126" s="3">
        <v>42</v>
      </c>
      <c r="I126" s="3">
        <v>33</v>
      </c>
      <c r="J126" s="4">
        <f>SUM(Media[[#This Row],[VIEWS]:[SHARES]])</f>
        <v>1018</v>
      </c>
      <c r="K126" s="5">
        <f>Media[[#This Row],[ENGAGEMENTS]]/Media[[#This Row],[FOLLOWERS]]</f>
        <v>8.522608353495692E-3</v>
      </c>
      <c r="L126" t="str">
        <f>_xlfn.XLOOKUP(Media[[#This Row],[ENGAGEMENT RATE]],Engagement_Rates,Engagement_Grades,,-1)</f>
        <v>Average</v>
      </c>
      <c r="M126" s="5" t="str">
        <f>IF(OR(Media[[#This Row],[TOPIC]]="Business Attire",Media[[#This Row],[TOPIC]]="Nightwear"),"High","Low")</f>
        <v>Low</v>
      </c>
    </row>
    <row r="127" spans="1:13">
      <c r="A127" s="2">
        <v>45350</v>
      </c>
      <c r="B127" t="s">
        <v>144</v>
      </c>
      <c r="C127" t="s">
        <v>17</v>
      </c>
      <c r="D127" s="6">
        <v>32800</v>
      </c>
      <c r="E127" t="s">
        <v>18</v>
      </c>
      <c r="F127" s="6">
        <v>39</v>
      </c>
      <c r="G127" s="6">
        <v>29</v>
      </c>
      <c r="H127" s="6">
        <v>3</v>
      </c>
      <c r="I127" s="6">
        <v>2</v>
      </c>
      <c r="J127" s="4">
        <f>SUM(Media[[#This Row],[VIEWS]:[SHARES]])</f>
        <v>73</v>
      </c>
      <c r="K127" s="5">
        <f>Media[[#This Row],[ENGAGEMENTS]]/Media[[#This Row],[FOLLOWERS]]</f>
        <v>2.2256097560975608E-3</v>
      </c>
      <c r="L127" t="str">
        <f>_xlfn.XLOOKUP(Media[[#This Row],[ENGAGEMENT RATE]],Engagement_Rates,Engagement_Grades,,-1)</f>
        <v>Poor</v>
      </c>
      <c r="M127" s="5" t="str">
        <f>IF(OR(Media[[#This Row],[TOPIC]]="Business Attire",Media[[#This Row],[TOPIC]]="Nightwear"),"High","Low")</f>
        <v>High</v>
      </c>
    </row>
    <row r="128" spans="1:13">
      <c r="A128" s="2">
        <v>45352</v>
      </c>
      <c r="B128" t="s">
        <v>145</v>
      </c>
      <c r="C128" t="s">
        <v>14</v>
      </c>
      <c r="D128" s="3">
        <v>119165</v>
      </c>
      <c r="E128" t="s">
        <v>25</v>
      </c>
      <c r="F128" s="3">
        <v>227</v>
      </c>
      <c r="G128" s="3">
        <v>183</v>
      </c>
      <c r="H128" s="3">
        <v>18</v>
      </c>
      <c r="I128" s="3">
        <v>15</v>
      </c>
      <c r="J128" s="4">
        <f>SUM(Media[[#This Row],[VIEWS]:[SHARES]])</f>
        <v>443</v>
      </c>
      <c r="K128" s="5">
        <f>Media[[#This Row],[ENGAGEMENTS]]/Media[[#This Row],[FOLLOWERS]]</f>
        <v>3.7175345109721814E-3</v>
      </c>
      <c r="L128" t="str">
        <f>_xlfn.XLOOKUP(Media[[#This Row],[ENGAGEMENT RATE]],Engagement_Rates,Engagement_Grades,,-1)</f>
        <v>Poor</v>
      </c>
      <c r="M128" s="5" t="str">
        <f>IF(OR(Media[[#This Row],[TOPIC]]="Business Attire",Media[[#This Row],[TOPIC]]="Nightwear"),"High","Low")</f>
        <v>High</v>
      </c>
    </row>
    <row r="129" spans="1:13">
      <c r="A129" s="2">
        <v>45352</v>
      </c>
      <c r="B129" t="s">
        <v>146</v>
      </c>
      <c r="C129" t="s">
        <v>22</v>
      </c>
      <c r="D129" s="6">
        <v>63886</v>
      </c>
      <c r="E129" t="s">
        <v>15</v>
      </c>
      <c r="F129" s="6">
        <v>220</v>
      </c>
      <c r="G129" s="6">
        <v>197</v>
      </c>
      <c r="H129" s="6">
        <v>31</v>
      </c>
      <c r="I129" s="6">
        <v>22</v>
      </c>
      <c r="J129" s="4">
        <f>SUM(Media[[#This Row],[VIEWS]:[SHARES]])</f>
        <v>470</v>
      </c>
      <c r="K129" s="5">
        <f>Media[[#This Row],[ENGAGEMENTS]]/Media[[#This Row],[FOLLOWERS]]</f>
        <v>7.3568543968944682E-3</v>
      </c>
      <c r="L129" t="str">
        <f>_xlfn.XLOOKUP(Media[[#This Row],[ENGAGEMENT RATE]],Engagement_Rates,Engagement_Grades,,-1)</f>
        <v>Average</v>
      </c>
      <c r="M129" s="5" t="str">
        <f>IF(OR(Media[[#This Row],[TOPIC]]="Business Attire",Media[[#This Row],[TOPIC]]="Nightwear"),"High","Low")</f>
        <v>Low</v>
      </c>
    </row>
    <row r="130" spans="1:13">
      <c r="A130" s="2">
        <v>45353</v>
      </c>
      <c r="B130" t="s">
        <v>147</v>
      </c>
      <c r="C130" t="s">
        <v>14</v>
      </c>
      <c r="D130" s="3">
        <v>118773</v>
      </c>
      <c r="E130" t="s">
        <v>27</v>
      </c>
      <c r="F130" s="3">
        <v>349</v>
      </c>
      <c r="G130" s="3">
        <v>285</v>
      </c>
      <c r="H130" s="3">
        <v>34</v>
      </c>
      <c r="I130" s="3">
        <v>26</v>
      </c>
      <c r="J130" s="4">
        <f>SUM(Media[[#This Row],[VIEWS]:[SHARES]])</f>
        <v>694</v>
      </c>
      <c r="K130" s="5">
        <f>Media[[#This Row],[ENGAGEMENTS]]/Media[[#This Row],[FOLLOWERS]]</f>
        <v>5.8430788142086161E-3</v>
      </c>
      <c r="L130" t="str">
        <f>_xlfn.XLOOKUP(Media[[#This Row],[ENGAGEMENT RATE]],Engagement_Rates,Engagement_Grades,,-1)</f>
        <v>Average</v>
      </c>
      <c r="M130" s="5" t="str">
        <f>IF(OR(Media[[#This Row],[TOPIC]]="Business Attire",Media[[#This Row],[TOPIC]]="Nightwear"),"High","Low")</f>
        <v>Low</v>
      </c>
    </row>
    <row r="131" spans="1:13">
      <c r="A131" s="2">
        <v>45353</v>
      </c>
      <c r="B131" t="s">
        <v>148</v>
      </c>
      <c r="C131" t="s">
        <v>22</v>
      </c>
      <c r="D131" s="6">
        <v>63685</v>
      </c>
      <c r="E131" t="s">
        <v>15</v>
      </c>
      <c r="F131" s="6">
        <v>326</v>
      </c>
      <c r="G131" s="6">
        <v>271</v>
      </c>
      <c r="H131" s="6">
        <v>44</v>
      </c>
      <c r="I131" s="6">
        <v>29</v>
      </c>
      <c r="J131" s="4">
        <f>SUM(Media[[#This Row],[VIEWS]:[SHARES]])</f>
        <v>670</v>
      </c>
      <c r="K131" s="5">
        <f>Media[[#This Row],[ENGAGEMENTS]]/Media[[#This Row],[FOLLOWERS]]</f>
        <v>1.0520530737222266E-2</v>
      </c>
      <c r="L131" t="str">
        <f>_xlfn.XLOOKUP(Media[[#This Row],[ENGAGEMENT RATE]],Engagement_Rates,Engagement_Grades,,-1)</f>
        <v>Good</v>
      </c>
      <c r="M131" s="5" t="str">
        <f>IF(OR(Media[[#This Row],[TOPIC]]="Business Attire",Media[[#This Row],[TOPIC]]="Nightwear"),"High","Low")</f>
        <v>Low</v>
      </c>
    </row>
    <row r="132" spans="1:13">
      <c r="A132" s="2">
        <v>45353</v>
      </c>
      <c r="B132" t="s">
        <v>149</v>
      </c>
      <c r="C132" t="s">
        <v>17</v>
      </c>
      <c r="D132" s="6">
        <v>32819</v>
      </c>
      <c r="E132" t="s">
        <v>25</v>
      </c>
      <c r="F132" s="6">
        <v>21</v>
      </c>
      <c r="G132" s="6">
        <v>16</v>
      </c>
      <c r="H132" s="6">
        <v>2</v>
      </c>
      <c r="I132" s="6">
        <v>1</v>
      </c>
      <c r="J132" s="4">
        <f>SUM(Media[[#This Row],[VIEWS]:[SHARES]])</f>
        <v>40</v>
      </c>
      <c r="K132" s="5">
        <f>Media[[#This Row],[ENGAGEMENTS]]/Media[[#This Row],[FOLLOWERS]]</f>
        <v>1.2188061793473293E-3</v>
      </c>
      <c r="L132" t="str">
        <f>_xlfn.XLOOKUP(Media[[#This Row],[ENGAGEMENT RATE]],Engagement_Rates,Engagement_Grades,,-1)</f>
        <v>Poor</v>
      </c>
      <c r="M132" s="5" t="str">
        <f>IF(OR(Media[[#This Row],[TOPIC]]="Business Attire",Media[[#This Row],[TOPIC]]="Nightwear"),"High","Low")</f>
        <v>High</v>
      </c>
    </row>
    <row r="133" spans="1:13">
      <c r="A133" s="2">
        <v>45354</v>
      </c>
      <c r="B133" t="s">
        <v>150</v>
      </c>
      <c r="C133" t="s">
        <v>14</v>
      </c>
      <c r="D133" s="3">
        <v>118679</v>
      </c>
      <c r="E133" t="s">
        <v>25</v>
      </c>
      <c r="F133" s="3">
        <v>172</v>
      </c>
      <c r="G133" s="3">
        <v>126</v>
      </c>
      <c r="H133" s="3">
        <v>15</v>
      </c>
      <c r="I133" s="3">
        <v>12</v>
      </c>
      <c r="J133" s="4">
        <f>SUM(Media[[#This Row],[VIEWS]:[SHARES]])</f>
        <v>325</v>
      </c>
      <c r="K133" s="5">
        <f>Media[[#This Row],[ENGAGEMENTS]]/Media[[#This Row],[FOLLOWERS]]</f>
        <v>2.73847942769993E-3</v>
      </c>
      <c r="L133" t="str">
        <f>_xlfn.XLOOKUP(Media[[#This Row],[ENGAGEMENT RATE]],Engagement_Rates,Engagement_Grades,,-1)</f>
        <v>Poor</v>
      </c>
      <c r="M133" s="5" t="str">
        <f>IF(OR(Media[[#This Row],[TOPIC]]="Business Attire",Media[[#This Row],[TOPIC]]="Nightwear"),"High","Low")</f>
        <v>High</v>
      </c>
    </row>
    <row r="134" spans="1:13">
      <c r="A134" s="2">
        <v>45354</v>
      </c>
      <c r="B134" t="s">
        <v>151</v>
      </c>
      <c r="C134" t="s">
        <v>22</v>
      </c>
      <c r="D134" s="6">
        <v>63356</v>
      </c>
      <c r="E134" t="s">
        <v>18</v>
      </c>
      <c r="F134" s="6">
        <v>404</v>
      </c>
      <c r="G134" s="6">
        <v>417</v>
      </c>
      <c r="H134" s="6">
        <v>62</v>
      </c>
      <c r="I134" s="6">
        <v>43</v>
      </c>
      <c r="J134" s="4">
        <f>SUM(Media[[#This Row],[VIEWS]:[SHARES]])</f>
        <v>926</v>
      </c>
      <c r="K134" s="5">
        <f>Media[[#This Row],[ENGAGEMENTS]]/Media[[#This Row],[FOLLOWERS]]</f>
        <v>1.4615821705915778E-2</v>
      </c>
      <c r="L134" t="str">
        <f>_xlfn.XLOOKUP(Media[[#This Row],[ENGAGEMENT RATE]],Engagement_Rates,Engagement_Grades,,-1)</f>
        <v>Good</v>
      </c>
      <c r="M134" s="5" t="str">
        <f>IF(OR(Media[[#This Row],[TOPIC]]="Business Attire",Media[[#This Row],[TOPIC]]="Nightwear"),"High","Low")</f>
        <v>High</v>
      </c>
    </row>
    <row r="135" spans="1:13">
      <c r="A135" s="2">
        <v>45354</v>
      </c>
      <c r="B135" t="s">
        <v>152</v>
      </c>
      <c r="C135" t="s">
        <v>17</v>
      </c>
      <c r="D135" s="6">
        <v>32848</v>
      </c>
      <c r="E135" t="s">
        <v>25</v>
      </c>
      <c r="F135" s="6">
        <v>35</v>
      </c>
      <c r="G135" s="6">
        <v>28</v>
      </c>
      <c r="H135" s="6">
        <v>3</v>
      </c>
      <c r="I135" s="6">
        <v>2</v>
      </c>
      <c r="J135" s="4">
        <f>SUM(Media[[#This Row],[VIEWS]:[SHARES]])</f>
        <v>68</v>
      </c>
      <c r="K135" s="5">
        <f>Media[[#This Row],[ENGAGEMENTS]]/Media[[#This Row],[FOLLOWERS]]</f>
        <v>2.0701412566975158E-3</v>
      </c>
      <c r="L135" t="str">
        <f>_xlfn.XLOOKUP(Media[[#This Row],[ENGAGEMENT RATE]],Engagement_Rates,Engagement_Grades,,-1)</f>
        <v>Poor</v>
      </c>
      <c r="M135" s="5" t="str">
        <f>IF(OR(Media[[#This Row],[TOPIC]]="Business Attire",Media[[#This Row],[TOPIC]]="Nightwear"),"High","Low")</f>
        <v>High</v>
      </c>
    </row>
    <row r="136" spans="1:13">
      <c r="A136" s="2">
        <v>45355</v>
      </c>
      <c r="B136" t="s">
        <v>153</v>
      </c>
      <c r="C136" t="s">
        <v>14</v>
      </c>
      <c r="D136" s="3">
        <v>119102</v>
      </c>
      <c r="E136" t="s">
        <v>15</v>
      </c>
      <c r="F136" s="3">
        <v>160</v>
      </c>
      <c r="G136" s="3">
        <v>125</v>
      </c>
      <c r="H136" s="3">
        <v>14</v>
      </c>
      <c r="I136" s="3">
        <v>12</v>
      </c>
      <c r="J136" s="4">
        <f>SUM(Media[[#This Row],[VIEWS]:[SHARES]])</f>
        <v>311</v>
      </c>
      <c r="K136" s="5">
        <f>Media[[#This Row],[ENGAGEMENTS]]/Media[[#This Row],[FOLLOWERS]]</f>
        <v>2.6112072005507886E-3</v>
      </c>
      <c r="L136" t="str">
        <f>_xlfn.XLOOKUP(Media[[#This Row],[ENGAGEMENT RATE]],Engagement_Rates,Engagement_Grades,,-1)</f>
        <v>Poor</v>
      </c>
      <c r="M136" s="5" t="str">
        <f>IF(OR(Media[[#This Row],[TOPIC]]="Business Attire",Media[[#This Row],[TOPIC]]="Nightwear"),"High","Low")</f>
        <v>Low</v>
      </c>
    </row>
    <row r="137" spans="1:13">
      <c r="A137" s="2">
        <v>45356</v>
      </c>
      <c r="B137" t="s">
        <v>154</v>
      </c>
      <c r="C137" t="s">
        <v>22</v>
      </c>
      <c r="D137" s="6">
        <v>64028</v>
      </c>
      <c r="E137" t="s">
        <v>27</v>
      </c>
      <c r="F137" s="6">
        <v>400</v>
      </c>
      <c r="G137" s="6">
        <v>354</v>
      </c>
      <c r="H137" s="6">
        <v>59</v>
      </c>
      <c r="I137" s="6">
        <v>38</v>
      </c>
      <c r="J137" s="4">
        <f>SUM(Media[[#This Row],[VIEWS]:[SHARES]])</f>
        <v>851</v>
      </c>
      <c r="K137" s="5">
        <f>Media[[#This Row],[ENGAGEMENTS]]/Media[[#This Row],[FOLLOWERS]]</f>
        <v>1.3291060161179483E-2</v>
      </c>
      <c r="L137" t="str">
        <f>_xlfn.XLOOKUP(Media[[#This Row],[ENGAGEMENT RATE]],Engagement_Rates,Engagement_Grades,,-1)</f>
        <v>Good</v>
      </c>
      <c r="M137" s="5" t="str">
        <f>IF(OR(Media[[#This Row],[TOPIC]]="Business Attire",Media[[#This Row],[TOPIC]]="Nightwear"),"High","Low")</f>
        <v>Low</v>
      </c>
    </row>
    <row r="138" spans="1:13">
      <c r="A138" s="2">
        <v>45357</v>
      </c>
      <c r="B138" t="s">
        <v>155</v>
      </c>
      <c r="C138" t="s">
        <v>14</v>
      </c>
      <c r="D138" s="3">
        <v>119384</v>
      </c>
      <c r="E138" t="s">
        <v>18</v>
      </c>
      <c r="F138" s="3">
        <v>608</v>
      </c>
      <c r="G138" s="3">
        <v>479</v>
      </c>
      <c r="H138" s="3">
        <v>52</v>
      </c>
      <c r="I138" s="3">
        <v>39</v>
      </c>
      <c r="J138" s="4">
        <f>SUM(Media[[#This Row],[VIEWS]:[SHARES]])</f>
        <v>1178</v>
      </c>
      <c r="K138" s="5">
        <f>Media[[#This Row],[ENGAGEMENTS]]/Media[[#This Row],[FOLLOWERS]]</f>
        <v>9.8673189037056901E-3</v>
      </c>
      <c r="L138" t="str">
        <f>_xlfn.XLOOKUP(Media[[#This Row],[ENGAGEMENT RATE]],Engagement_Rates,Engagement_Grades,,-1)</f>
        <v>Average</v>
      </c>
      <c r="M138" s="5" t="str">
        <f>IF(OR(Media[[#This Row],[TOPIC]]="Business Attire",Media[[#This Row],[TOPIC]]="Nightwear"),"High","Low")</f>
        <v>High</v>
      </c>
    </row>
    <row r="139" spans="1:13">
      <c r="A139" s="2">
        <v>45357</v>
      </c>
      <c r="B139" t="s">
        <v>156</v>
      </c>
      <c r="C139" t="s">
        <v>22</v>
      </c>
      <c r="D139" s="6">
        <v>63601</v>
      </c>
      <c r="E139" t="s">
        <v>15</v>
      </c>
      <c r="F139" s="6">
        <v>286</v>
      </c>
      <c r="G139" s="6">
        <v>233</v>
      </c>
      <c r="H139" s="6">
        <v>37</v>
      </c>
      <c r="I139" s="6">
        <v>26</v>
      </c>
      <c r="J139" s="4">
        <f>SUM(Media[[#This Row],[VIEWS]:[SHARES]])</f>
        <v>582</v>
      </c>
      <c r="K139" s="5">
        <f>Media[[#This Row],[ENGAGEMENTS]]/Media[[#This Row],[FOLLOWERS]]</f>
        <v>9.1507995157308845E-3</v>
      </c>
      <c r="L139" t="str">
        <f>_xlfn.XLOOKUP(Media[[#This Row],[ENGAGEMENT RATE]],Engagement_Rates,Engagement_Grades,,-1)</f>
        <v>Average</v>
      </c>
      <c r="M139" s="5" t="str">
        <f>IF(OR(Media[[#This Row],[TOPIC]]="Business Attire",Media[[#This Row],[TOPIC]]="Nightwear"),"High","Low")</f>
        <v>Low</v>
      </c>
    </row>
    <row r="140" spans="1:13">
      <c r="A140" s="2">
        <v>45358</v>
      </c>
      <c r="B140" t="s">
        <v>157</v>
      </c>
      <c r="C140" t="s">
        <v>14</v>
      </c>
      <c r="D140" s="3">
        <v>119864</v>
      </c>
      <c r="E140" t="s">
        <v>15</v>
      </c>
      <c r="F140" s="3">
        <v>151</v>
      </c>
      <c r="G140" s="3">
        <v>119</v>
      </c>
      <c r="H140" s="3">
        <v>13</v>
      </c>
      <c r="I140" s="3">
        <v>10</v>
      </c>
      <c r="J140" s="4">
        <f>SUM(Media[[#This Row],[VIEWS]:[SHARES]])</f>
        <v>293</v>
      </c>
      <c r="K140" s="5">
        <f>Media[[#This Row],[ENGAGEMENTS]]/Media[[#This Row],[FOLLOWERS]]</f>
        <v>2.44443702863245E-3</v>
      </c>
      <c r="L140" t="str">
        <f>_xlfn.XLOOKUP(Media[[#This Row],[ENGAGEMENT RATE]],Engagement_Rates,Engagement_Grades,,-1)</f>
        <v>Poor</v>
      </c>
      <c r="M140" s="5" t="str">
        <f>IF(OR(Media[[#This Row],[TOPIC]]="Business Attire",Media[[#This Row],[TOPIC]]="Nightwear"),"High","Low")</f>
        <v>Low</v>
      </c>
    </row>
    <row r="141" spans="1:13">
      <c r="A141" s="2">
        <v>45358</v>
      </c>
      <c r="B141" t="s">
        <v>158</v>
      </c>
      <c r="C141" t="s">
        <v>22</v>
      </c>
      <c r="D141" s="6">
        <v>63947</v>
      </c>
      <c r="E141" t="s">
        <v>18</v>
      </c>
      <c r="F141" s="6">
        <v>411</v>
      </c>
      <c r="G141" s="6">
        <v>327</v>
      </c>
      <c r="H141" s="6">
        <v>51</v>
      </c>
      <c r="I141" s="6">
        <v>38</v>
      </c>
      <c r="J141" s="4">
        <f>SUM(Media[[#This Row],[VIEWS]:[SHARES]])</f>
        <v>827</v>
      </c>
      <c r="K141" s="5">
        <f>Media[[#This Row],[ENGAGEMENTS]]/Media[[#This Row],[FOLLOWERS]]</f>
        <v>1.2932584796784838E-2</v>
      </c>
      <c r="L141" t="str">
        <f>_xlfn.XLOOKUP(Media[[#This Row],[ENGAGEMENT RATE]],Engagement_Rates,Engagement_Grades,,-1)</f>
        <v>Good</v>
      </c>
      <c r="M141" s="5" t="str">
        <f>IF(OR(Media[[#This Row],[TOPIC]]="Business Attire",Media[[#This Row],[TOPIC]]="Nightwear"),"High","Low")</f>
        <v>High</v>
      </c>
    </row>
    <row r="142" spans="1:13">
      <c r="A142" s="2">
        <v>45359</v>
      </c>
      <c r="B142" t="s">
        <v>159</v>
      </c>
      <c r="C142" t="s">
        <v>14</v>
      </c>
      <c r="D142" s="3">
        <v>119808</v>
      </c>
      <c r="E142" t="s">
        <v>25</v>
      </c>
      <c r="F142" s="3">
        <v>212</v>
      </c>
      <c r="G142" s="3">
        <v>177</v>
      </c>
      <c r="H142" s="3">
        <v>21</v>
      </c>
      <c r="I142" s="3">
        <v>16</v>
      </c>
      <c r="J142" s="4">
        <f>SUM(Media[[#This Row],[VIEWS]:[SHARES]])</f>
        <v>426</v>
      </c>
      <c r="K142" s="5">
        <f>Media[[#This Row],[ENGAGEMENTS]]/Media[[#This Row],[FOLLOWERS]]</f>
        <v>3.5556891025641025E-3</v>
      </c>
      <c r="L142" t="str">
        <f>_xlfn.XLOOKUP(Media[[#This Row],[ENGAGEMENT RATE]],Engagement_Rates,Engagement_Grades,,-1)</f>
        <v>Poor</v>
      </c>
      <c r="M142" s="5" t="str">
        <f>IF(OR(Media[[#This Row],[TOPIC]]="Business Attire",Media[[#This Row],[TOPIC]]="Nightwear"),"High","Low")</f>
        <v>High</v>
      </c>
    </row>
    <row r="143" spans="1:13">
      <c r="A143" s="2">
        <v>45359</v>
      </c>
      <c r="B143" t="s">
        <v>160</v>
      </c>
      <c r="C143" t="s">
        <v>17</v>
      </c>
      <c r="D143" s="6">
        <v>32860</v>
      </c>
      <c r="E143" t="s">
        <v>18</v>
      </c>
      <c r="F143" s="6">
        <v>46</v>
      </c>
      <c r="G143" s="6">
        <v>35</v>
      </c>
      <c r="H143" s="6">
        <v>4</v>
      </c>
      <c r="I143" s="6">
        <v>3</v>
      </c>
      <c r="J143" s="4">
        <f>SUM(Media[[#This Row],[VIEWS]:[SHARES]])</f>
        <v>88</v>
      </c>
      <c r="K143" s="5">
        <f>Media[[#This Row],[ENGAGEMENTS]]/Media[[#This Row],[FOLLOWERS]]</f>
        <v>2.6780279975654291E-3</v>
      </c>
      <c r="L143" t="str">
        <f>_xlfn.XLOOKUP(Media[[#This Row],[ENGAGEMENT RATE]],Engagement_Rates,Engagement_Grades,,-1)</f>
        <v>Poor</v>
      </c>
      <c r="M143" s="5" t="str">
        <f>IF(OR(Media[[#This Row],[TOPIC]]="Business Attire",Media[[#This Row],[TOPIC]]="Nightwear"),"High","Low")</f>
        <v>High</v>
      </c>
    </row>
    <row r="144" spans="1:13">
      <c r="A144" s="2">
        <v>45360</v>
      </c>
      <c r="B144" t="s">
        <v>161</v>
      </c>
      <c r="C144" t="s">
        <v>14</v>
      </c>
      <c r="D144" s="3">
        <v>119741</v>
      </c>
      <c r="E144" t="s">
        <v>25</v>
      </c>
      <c r="F144" s="3">
        <v>303</v>
      </c>
      <c r="G144" s="3">
        <v>214</v>
      </c>
      <c r="H144" s="3">
        <v>24</v>
      </c>
      <c r="I144" s="3">
        <v>20</v>
      </c>
      <c r="J144" s="4">
        <f>SUM(Media[[#This Row],[VIEWS]:[SHARES]])</f>
        <v>561</v>
      </c>
      <c r="K144" s="5">
        <f>Media[[#This Row],[ENGAGEMENTS]]/Media[[#This Row],[FOLLOWERS]]</f>
        <v>4.685112033472244E-3</v>
      </c>
      <c r="L144" t="str">
        <f>_xlfn.XLOOKUP(Media[[#This Row],[ENGAGEMENT RATE]],Engagement_Rates,Engagement_Grades,,-1)</f>
        <v>Poor</v>
      </c>
      <c r="M144" s="5" t="str">
        <f>IF(OR(Media[[#This Row],[TOPIC]]="Business Attire",Media[[#This Row],[TOPIC]]="Nightwear"),"High","Low")</f>
        <v>High</v>
      </c>
    </row>
    <row r="145" spans="1:13">
      <c r="A145" s="2">
        <v>45360</v>
      </c>
      <c r="B145" t="s">
        <v>162</v>
      </c>
      <c r="C145" t="s">
        <v>22</v>
      </c>
      <c r="D145" s="6">
        <v>63903</v>
      </c>
      <c r="E145" t="s">
        <v>18</v>
      </c>
      <c r="F145" s="6">
        <v>438</v>
      </c>
      <c r="G145" s="6">
        <v>346</v>
      </c>
      <c r="H145" s="6">
        <v>60</v>
      </c>
      <c r="I145" s="6">
        <v>39</v>
      </c>
      <c r="J145" s="4">
        <f>SUM(Media[[#This Row],[VIEWS]:[SHARES]])</f>
        <v>883</v>
      </c>
      <c r="K145" s="5">
        <f>Media[[#This Row],[ENGAGEMENTS]]/Media[[#This Row],[FOLLOWERS]]</f>
        <v>1.3817817629845235E-2</v>
      </c>
      <c r="L145" t="str">
        <f>_xlfn.XLOOKUP(Media[[#This Row],[ENGAGEMENT RATE]],Engagement_Rates,Engagement_Grades,,-1)</f>
        <v>Good</v>
      </c>
      <c r="M145" s="5" t="str">
        <f>IF(OR(Media[[#This Row],[TOPIC]]="Business Attire",Media[[#This Row],[TOPIC]]="Nightwear"),"High","Low")</f>
        <v>High</v>
      </c>
    </row>
    <row r="146" spans="1:13">
      <c r="A146" s="2">
        <v>45360</v>
      </c>
      <c r="B146" t="s">
        <v>163</v>
      </c>
      <c r="C146" t="s">
        <v>17</v>
      </c>
      <c r="D146" s="6">
        <v>32873</v>
      </c>
      <c r="E146" t="s">
        <v>25</v>
      </c>
      <c r="F146" s="6">
        <v>31</v>
      </c>
      <c r="G146" s="6">
        <v>25</v>
      </c>
      <c r="H146" s="6">
        <v>3</v>
      </c>
      <c r="I146" s="6">
        <v>2</v>
      </c>
      <c r="J146" s="4">
        <f>SUM(Media[[#This Row],[VIEWS]:[SHARES]])</f>
        <v>61</v>
      </c>
      <c r="K146" s="5">
        <f>Media[[#This Row],[ENGAGEMENTS]]/Media[[#This Row],[FOLLOWERS]]</f>
        <v>1.8556261977915006E-3</v>
      </c>
      <c r="L146" t="str">
        <f>_xlfn.XLOOKUP(Media[[#This Row],[ENGAGEMENT RATE]],Engagement_Rates,Engagement_Grades,,-1)</f>
        <v>Poor</v>
      </c>
      <c r="M146" s="5" t="str">
        <f>IF(OR(Media[[#This Row],[TOPIC]]="Business Attire",Media[[#This Row],[TOPIC]]="Nightwear"),"High","Low")</f>
        <v>High</v>
      </c>
    </row>
    <row r="147" spans="1:13">
      <c r="A147" s="2">
        <v>45361</v>
      </c>
      <c r="B147" t="s">
        <v>164</v>
      </c>
      <c r="C147" t="s">
        <v>22</v>
      </c>
      <c r="D147" s="6">
        <v>63737</v>
      </c>
      <c r="E147" t="s">
        <v>25</v>
      </c>
      <c r="F147" s="6">
        <v>182</v>
      </c>
      <c r="G147" s="6">
        <v>153</v>
      </c>
      <c r="H147" s="6">
        <v>26</v>
      </c>
      <c r="I147" s="6">
        <v>15</v>
      </c>
      <c r="J147" s="4">
        <f>SUM(Media[[#This Row],[VIEWS]:[SHARES]])</f>
        <v>376</v>
      </c>
      <c r="K147" s="5">
        <f>Media[[#This Row],[ENGAGEMENTS]]/Media[[#This Row],[FOLLOWERS]]</f>
        <v>5.8992421984090876E-3</v>
      </c>
      <c r="L147" t="str">
        <f>_xlfn.XLOOKUP(Media[[#This Row],[ENGAGEMENT RATE]],Engagement_Rates,Engagement_Grades,,-1)</f>
        <v>Average</v>
      </c>
      <c r="M147" s="5" t="str">
        <f>IF(OR(Media[[#This Row],[TOPIC]]="Business Attire",Media[[#This Row],[TOPIC]]="Nightwear"),"High","Low")</f>
        <v>High</v>
      </c>
    </row>
    <row r="148" spans="1:13">
      <c r="A148" s="2">
        <v>45362</v>
      </c>
      <c r="B148" t="s">
        <v>165</v>
      </c>
      <c r="C148" t="s">
        <v>14</v>
      </c>
      <c r="D148" s="3">
        <v>119188</v>
      </c>
      <c r="E148" t="s">
        <v>18</v>
      </c>
      <c r="F148" s="3">
        <v>509</v>
      </c>
      <c r="G148" s="3">
        <v>398</v>
      </c>
      <c r="H148" s="3">
        <v>46</v>
      </c>
      <c r="I148" s="3">
        <v>32</v>
      </c>
      <c r="J148" s="4">
        <f>SUM(Media[[#This Row],[VIEWS]:[SHARES]])</f>
        <v>985</v>
      </c>
      <c r="K148" s="5">
        <f>Media[[#This Row],[ENGAGEMENTS]]/Media[[#This Row],[FOLLOWERS]]</f>
        <v>8.2642547907507465E-3</v>
      </c>
      <c r="L148" t="str">
        <f>_xlfn.XLOOKUP(Media[[#This Row],[ENGAGEMENT RATE]],Engagement_Rates,Engagement_Grades,,-1)</f>
        <v>Average</v>
      </c>
      <c r="M148" s="5" t="str">
        <f>IF(OR(Media[[#This Row],[TOPIC]]="Business Attire",Media[[#This Row],[TOPIC]]="Nightwear"),"High","Low")</f>
        <v>High</v>
      </c>
    </row>
    <row r="149" spans="1:13">
      <c r="A149" s="2">
        <v>45362</v>
      </c>
      <c r="B149" t="s">
        <v>166</v>
      </c>
      <c r="C149" t="s">
        <v>17</v>
      </c>
      <c r="D149" s="6">
        <v>32894</v>
      </c>
      <c r="E149" t="s">
        <v>15</v>
      </c>
      <c r="F149" s="6">
        <v>26</v>
      </c>
      <c r="G149" s="6">
        <v>22</v>
      </c>
      <c r="H149" s="6">
        <v>3</v>
      </c>
      <c r="I149" s="6">
        <v>2</v>
      </c>
      <c r="J149" s="4">
        <f>SUM(Media[[#This Row],[VIEWS]:[SHARES]])</f>
        <v>53</v>
      </c>
      <c r="K149" s="5">
        <f>Media[[#This Row],[ENGAGEMENTS]]/Media[[#This Row],[FOLLOWERS]]</f>
        <v>1.6112360916884538E-3</v>
      </c>
      <c r="L149" t="str">
        <f>_xlfn.XLOOKUP(Media[[#This Row],[ENGAGEMENT RATE]],Engagement_Rates,Engagement_Grades,,-1)</f>
        <v>Poor</v>
      </c>
      <c r="M149" s="5" t="str">
        <f>IF(OR(Media[[#This Row],[TOPIC]]="Business Attire",Media[[#This Row],[TOPIC]]="Nightwear"),"High","Low")</f>
        <v>Low</v>
      </c>
    </row>
    <row r="150" spans="1:13">
      <c r="A150" s="2">
        <v>45363</v>
      </c>
      <c r="B150" t="s">
        <v>167</v>
      </c>
      <c r="C150" t="s">
        <v>14</v>
      </c>
      <c r="D150" s="3">
        <v>119139</v>
      </c>
      <c r="E150" t="s">
        <v>15</v>
      </c>
      <c r="F150" s="3">
        <v>197</v>
      </c>
      <c r="G150" s="3">
        <v>163</v>
      </c>
      <c r="H150" s="3">
        <v>19</v>
      </c>
      <c r="I150" s="3">
        <v>14</v>
      </c>
      <c r="J150" s="4">
        <f>SUM(Media[[#This Row],[VIEWS]:[SHARES]])</f>
        <v>393</v>
      </c>
      <c r="K150" s="5">
        <f>Media[[#This Row],[ENGAGEMENTS]]/Media[[#This Row],[FOLLOWERS]]</f>
        <v>3.2986679424873468E-3</v>
      </c>
      <c r="L150" t="str">
        <f>_xlfn.XLOOKUP(Media[[#This Row],[ENGAGEMENT RATE]],Engagement_Rates,Engagement_Grades,,-1)</f>
        <v>Poor</v>
      </c>
      <c r="M150" s="5" t="str">
        <f>IF(OR(Media[[#This Row],[TOPIC]]="Business Attire",Media[[#This Row],[TOPIC]]="Nightwear"),"High","Low")</f>
        <v>Low</v>
      </c>
    </row>
    <row r="151" spans="1:13">
      <c r="A151" s="2">
        <v>45363</v>
      </c>
      <c r="B151" t="s">
        <v>168</v>
      </c>
      <c r="C151" t="s">
        <v>22</v>
      </c>
      <c r="D151" s="6">
        <v>63857</v>
      </c>
      <c r="E151" t="s">
        <v>18</v>
      </c>
      <c r="F151" s="6">
        <v>504</v>
      </c>
      <c r="G151" s="6">
        <v>445</v>
      </c>
      <c r="H151" s="6">
        <v>74</v>
      </c>
      <c r="I151" s="6">
        <v>48</v>
      </c>
      <c r="J151" s="4">
        <f>SUM(Media[[#This Row],[VIEWS]:[SHARES]])</f>
        <v>1071</v>
      </c>
      <c r="K151" s="5">
        <f>Media[[#This Row],[ENGAGEMENTS]]/Media[[#This Row],[FOLLOWERS]]</f>
        <v>1.6771849601453247E-2</v>
      </c>
      <c r="L151" t="str">
        <f>_xlfn.XLOOKUP(Media[[#This Row],[ENGAGEMENT RATE]],Engagement_Rates,Engagement_Grades,,-1)</f>
        <v>Very Good</v>
      </c>
      <c r="M151" s="5" t="str">
        <f>IF(OR(Media[[#This Row],[TOPIC]]="Business Attire",Media[[#This Row],[TOPIC]]="Nightwear"),"High","Low")</f>
        <v>High</v>
      </c>
    </row>
    <row r="152" spans="1:13">
      <c r="A152" s="2">
        <v>45364</v>
      </c>
      <c r="B152" t="s">
        <v>169</v>
      </c>
      <c r="C152" t="s">
        <v>14</v>
      </c>
      <c r="D152" s="3">
        <v>119212</v>
      </c>
      <c r="E152" t="s">
        <v>27</v>
      </c>
      <c r="F152" s="3">
        <v>376</v>
      </c>
      <c r="G152" s="3">
        <v>321</v>
      </c>
      <c r="H152" s="3">
        <v>36</v>
      </c>
      <c r="I152" s="3">
        <v>26</v>
      </c>
      <c r="J152" s="4">
        <f>SUM(Media[[#This Row],[VIEWS]:[SHARES]])</f>
        <v>759</v>
      </c>
      <c r="K152" s="5">
        <f>Media[[#This Row],[ENGAGEMENTS]]/Media[[#This Row],[FOLLOWERS]]</f>
        <v>6.3668087105324964E-3</v>
      </c>
      <c r="L152" t="str">
        <f>_xlfn.XLOOKUP(Media[[#This Row],[ENGAGEMENT RATE]],Engagement_Rates,Engagement_Grades,,-1)</f>
        <v>Average</v>
      </c>
      <c r="M152" s="5" t="str">
        <f>IF(OR(Media[[#This Row],[TOPIC]]="Business Attire",Media[[#This Row],[TOPIC]]="Nightwear"),"High","Low")</f>
        <v>Low</v>
      </c>
    </row>
    <row r="153" spans="1:13">
      <c r="A153" s="2">
        <v>45364</v>
      </c>
      <c r="B153" t="s">
        <v>170</v>
      </c>
      <c r="C153" t="s">
        <v>22</v>
      </c>
      <c r="D153" s="6">
        <v>63578</v>
      </c>
      <c r="E153" t="s">
        <v>15</v>
      </c>
      <c r="F153" s="6">
        <v>283</v>
      </c>
      <c r="G153" s="6">
        <v>236</v>
      </c>
      <c r="H153" s="6">
        <v>40</v>
      </c>
      <c r="I153" s="6">
        <v>25</v>
      </c>
      <c r="J153" s="4">
        <f>SUM(Media[[#This Row],[VIEWS]:[SHARES]])</f>
        <v>584</v>
      </c>
      <c r="K153" s="5">
        <f>Media[[#This Row],[ENGAGEMENTS]]/Media[[#This Row],[FOLLOWERS]]</f>
        <v>9.1855673346126019E-3</v>
      </c>
      <c r="L153" t="str">
        <f>_xlfn.XLOOKUP(Media[[#This Row],[ENGAGEMENT RATE]],Engagement_Rates,Engagement_Grades,,-1)</f>
        <v>Average</v>
      </c>
      <c r="M153" s="5" t="str">
        <f>IF(OR(Media[[#This Row],[TOPIC]]="Business Attire",Media[[#This Row],[TOPIC]]="Nightwear"),"High","Low")</f>
        <v>Low</v>
      </c>
    </row>
    <row r="154" spans="1:13">
      <c r="A154" s="2">
        <v>45364</v>
      </c>
      <c r="B154" t="s">
        <v>171</v>
      </c>
      <c r="C154" t="s">
        <v>17</v>
      </c>
      <c r="D154" s="6">
        <v>32906</v>
      </c>
      <c r="E154" t="s">
        <v>15</v>
      </c>
      <c r="F154" s="6">
        <v>32</v>
      </c>
      <c r="G154" s="6">
        <v>24</v>
      </c>
      <c r="H154" s="6">
        <v>3</v>
      </c>
      <c r="I154" s="6">
        <v>2</v>
      </c>
      <c r="J154" s="4">
        <f>SUM(Media[[#This Row],[VIEWS]:[SHARES]])</f>
        <v>61</v>
      </c>
      <c r="K154" s="5">
        <f>Media[[#This Row],[ENGAGEMENTS]]/Media[[#This Row],[FOLLOWERS]]</f>
        <v>1.8537652707712878E-3</v>
      </c>
      <c r="L154" t="str">
        <f>_xlfn.XLOOKUP(Media[[#This Row],[ENGAGEMENT RATE]],Engagement_Rates,Engagement_Grades,,-1)</f>
        <v>Poor</v>
      </c>
      <c r="M154" s="5" t="str">
        <f>IF(OR(Media[[#This Row],[TOPIC]]="Business Attire",Media[[#This Row],[TOPIC]]="Nightwear"),"High","Low")</f>
        <v>Low</v>
      </c>
    </row>
    <row r="155" spans="1:13">
      <c r="A155" s="2">
        <v>45365</v>
      </c>
      <c r="B155" t="s">
        <v>172</v>
      </c>
      <c r="C155" t="s">
        <v>14</v>
      </c>
      <c r="D155" s="3">
        <v>119255</v>
      </c>
      <c r="E155" t="s">
        <v>18</v>
      </c>
      <c r="F155" s="3">
        <v>358</v>
      </c>
      <c r="G155" s="3">
        <v>253</v>
      </c>
      <c r="H155" s="3">
        <v>30</v>
      </c>
      <c r="I155" s="3">
        <v>22</v>
      </c>
      <c r="J155" s="4">
        <f>SUM(Media[[#This Row],[VIEWS]:[SHARES]])</f>
        <v>663</v>
      </c>
      <c r="K155" s="5">
        <f>Media[[#This Row],[ENGAGEMENTS]]/Media[[#This Row],[FOLLOWERS]]</f>
        <v>5.5595153243050604E-3</v>
      </c>
      <c r="L155" t="str">
        <f>_xlfn.XLOOKUP(Media[[#This Row],[ENGAGEMENT RATE]],Engagement_Rates,Engagement_Grades,,-1)</f>
        <v>Average</v>
      </c>
      <c r="M155" s="5" t="str">
        <f>IF(OR(Media[[#This Row],[TOPIC]]="Business Attire",Media[[#This Row],[TOPIC]]="Nightwear"),"High","Low")</f>
        <v>High</v>
      </c>
    </row>
    <row r="156" spans="1:13">
      <c r="A156" s="2">
        <v>45365</v>
      </c>
      <c r="B156" t="s">
        <v>173</v>
      </c>
      <c r="C156" t="s">
        <v>22</v>
      </c>
      <c r="D156" s="6">
        <v>63192</v>
      </c>
      <c r="E156" t="s">
        <v>25</v>
      </c>
      <c r="F156" s="6">
        <v>217</v>
      </c>
      <c r="G156" s="6">
        <v>203</v>
      </c>
      <c r="H156" s="6">
        <v>30</v>
      </c>
      <c r="I156" s="6">
        <v>21</v>
      </c>
      <c r="J156" s="4">
        <f>SUM(Media[[#This Row],[VIEWS]:[SHARES]])</f>
        <v>471</v>
      </c>
      <c r="K156" s="5">
        <f>Media[[#This Row],[ENGAGEMENTS]]/Media[[#This Row],[FOLLOWERS]]</f>
        <v>7.4534751234333462E-3</v>
      </c>
      <c r="L156" t="str">
        <f>_xlfn.XLOOKUP(Media[[#This Row],[ENGAGEMENT RATE]],Engagement_Rates,Engagement_Grades,,-1)</f>
        <v>Average</v>
      </c>
      <c r="M156" s="5" t="str">
        <f>IF(OR(Media[[#This Row],[TOPIC]]="Business Attire",Media[[#This Row],[TOPIC]]="Nightwear"),"High","Low")</f>
        <v>High</v>
      </c>
    </row>
    <row r="157" spans="1:13">
      <c r="A157" s="2">
        <v>45366</v>
      </c>
      <c r="B157" t="s">
        <v>174</v>
      </c>
      <c r="C157" t="s">
        <v>14</v>
      </c>
      <c r="D157" s="3">
        <v>119624</v>
      </c>
      <c r="E157" t="s">
        <v>15</v>
      </c>
      <c r="F157" s="3">
        <v>163</v>
      </c>
      <c r="G157" s="3">
        <v>138</v>
      </c>
      <c r="H157" s="3">
        <v>13</v>
      </c>
      <c r="I157" s="3">
        <v>13</v>
      </c>
      <c r="J157" s="4">
        <f>SUM(Media[[#This Row],[VIEWS]:[SHARES]])</f>
        <v>327</v>
      </c>
      <c r="K157" s="5">
        <f>Media[[#This Row],[ENGAGEMENTS]]/Media[[#This Row],[FOLLOWERS]]</f>
        <v>2.7335651708687218E-3</v>
      </c>
      <c r="L157" t="str">
        <f>_xlfn.XLOOKUP(Media[[#This Row],[ENGAGEMENT RATE]],Engagement_Rates,Engagement_Grades,,-1)</f>
        <v>Poor</v>
      </c>
      <c r="M157" s="5" t="str">
        <f>IF(OR(Media[[#This Row],[TOPIC]]="Business Attire",Media[[#This Row],[TOPIC]]="Nightwear"),"High","Low")</f>
        <v>Low</v>
      </c>
    </row>
    <row r="158" spans="1:13">
      <c r="A158" s="2">
        <v>45366</v>
      </c>
      <c r="B158" t="s">
        <v>175</v>
      </c>
      <c r="C158" t="s">
        <v>22</v>
      </c>
      <c r="D158" s="6">
        <v>63082</v>
      </c>
      <c r="E158" t="s">
        <v>18</v>
      </c>
      <c r="F158" s="6">
        <v>520</v>
      </c>
      <c r="G158" s="6">
        <v>572</v>
      </c>
      <c r="H158" s="6">
        <v>88</v>
      </c>
      <c r="I158" s="6">
        <v>52</v>
      </c>
      <c r="J158" s="4">
        <f>SUM(Media[[#This Row],[VIEWS]:[SHARES]])</f>
        <v>1232</v>
      </c>
      <c r="K158" s="5">
        <f>Media[[#This Row],[ENGAGEMENTS]]/Media[[#This Row],[FOLLOWERS]]</f>
        <v>1.9530135379347516E-2</v>
      </c>
      <c r="L158" t="str">
        <f>_xlfn.XLOOKUP(Media[[#This Row],[ENGAGEMENT RATE]],Engagement_Rates,Engagement_Grades,,-1)</f>
        <v>Very Good</v>
      </c>
      <c r="M158" s="5" t="str">
        <f>IF(OR(Media[[#This Row],[TOPIC]]="Business Attire",Media[[#This Row],[TOPIC]]="Nightwear"),"High","Low")</f>
        <v>High</v>
      </c>
    </row>
    <row r="159" spans="1:13">
      <c r="A159" s="2">
        <v>45367</v>
      </c>
      <c r="B159" t="s">
        <v>176</v>
      </c>
      <c r="C159" t="s">
        <v>14</v>
      </c>
      <c r="D159" s="3">
        <v>119531</v>
      </c>
      <c r="E159" t="s">
        <v>15</v>
      </c>
      <c r="F159" s="3">
        <v>187</v>
      </c>
      <c r="G159" s="3">
        <v>148</v>
      </c>
      <c r="H159" s="3">
        <v>18</v>
      </c>
      <c r="I159" s="3">
        <v>13</v>
      </c>
      <c r="J159" s="4">
        <f>SUM(Media[[#This Row],[VIEWS]:[SHARES]])</f>
        <v>366</v>
      </c>
      <c r="K159" s="5">
        <f>Media[[#This Row],[ENGAGEMENTS]]/Media[[#This Row],[FOLLOWERS]]</f>
        <v>3.0619671884281065E-3</v>
      </c>
      <c r="L159" t="str">
        <f>_xlfn.XLOOKUP(Media[[#This Row],[ENGAGEMENT RATE]],Engagement_Rates,Engagement_Grades,,-1)</f>
        <v>Poor</v>
      </c>
      <c r="M159" s="5" t="str">
        <f>IF(OR(Media[[#This Row],[TOPIC]]="Business Attire",Media[[#This Row],[TOPIC]]="Nightwear"),"High","Low")</f>
        <v>Low</v>
      </c>
    </row>
    <row r="160" spans="1:13">
      <c r="A160" s="2">
        <v>45367</v>
      </c>
      <c r="B160" t="s">
        <v>177</v>
      </c>
      <c r="C160" t="s">
        <v>22</v>
      </c>
      <c r="D160" s="6">
        <v>63160</v>
      </c>
      <c r="E160" t="s">
        <v>25</v>
      </c>
      <c r="F160" s="6">
        <v>262</v>
      </c>
      <c r="G160" s="6">
        <v>240</v>
      </c>
      <c r="H160" s="6">
        <v>36</v>
      </c>
      <c r="I160" s="6">
        <v>24</v>
      </c>
      <c r="J160" s="4">
        <f>SUM(Media[[#This Row],[VIEWS]:[SHARES]])</f>
        <v>562</v>
      </c>
      <c r="K160" s="5">
        <f>Media[[#This Row],[ENGAGEMENTS]]/Media[[#This Row],[FOLLOWERS]]</f>
        <v>8.8980367321089306E-3</v>
      </c>
      <c r="L160" t="str">
        <f>_xlfn.XLOOKUP(Media[[#This Row],[ENGAGEMENT RATE]],Engagement_Rates,Engagement_Grades,,-1)</f>
        <v>Average</v>
      </c>
      <c r="M160" s="5" t="str">
        <f>IF(OR(Media[[#This Row],[TOPIC]]="Business Attire",Media[[#This Row],[TOPIC]]="Nightwear"),"High","Low")</f>
        <v>High</v>
      </c>
    </row>
    <row r="161" spans="1:13">
      <c r="A161" s="2">
        <v>45367</v>
      </c>
      <c r="B161" t="s">
        <v>178</v>
      </c>
      <c r="C161" t="s">
        <v>17</v>
      </c>
      <c r="D161" s="6">
        <v>32902</v>
      </c>
      <c r="E161" t="s">
        <v>18</v>
      </c>
      <c r="F161" s="6">
        <v>31</v>
      </c>
      <c r="G161" s="6">
        <v>27</v>
      </c>
      <c r="H161" s="6">
        <v>3</v>
      </c>
      <c r="I161" s="6">
        <v>3</v>
      </c>
      <c r="J161" s="4">
        <f>SUM(Media[[#This Row],[VIEWS]:[SHARES]])</f>
        <v>64</v>
      </c>
      <c r="K161" s="5">
        <f>Media[[#This Row],[ENGAGEMENTS]]/Media[[#This Row],[FOLLOWERS]]</f>
        <v>1.9451705063521973E-3</v>
      </c>
      <c r="L161" t="str">
        <f>_xlfn.XLOOKUP(Media[[#This Row],[ENGAGEMENT RATE]],Engagement_Rates,Engagement_Grades,,-1)</f>
        <v>Poor</v>
      </c>
      <c r="M161" s="5" t="str">
        <f>IF(OR(Media[[#This Row],[TOPIC]]="Business Attire",Media[[#This Row],[TOPIC]]="Nightwear"),"High","Low")</f>
        <v>High</v>
      </c>
    </row>
    <row r="162" spans="1:13">
      <c r="A162" s="2">
        <v>45368</v>
      </c>
      <c r="B162" t="s">
        <v>179</v>
      </c>
      <c r="C162" t="s">
        <v>14</v>
      </c>
      <c r="D162" s="3">
        <v>119701</v>
      </c>
      <c r="E162" t="s">
        <v>15</v>
      </c>
      <c r="F162" s="3">
        <v>140</v>
      </c>
      <c r="G162" s="3">
        <v>112</v>
      </c>
      <c r="H162" s="3">
        <v>13</v>
      </c>
      <c r="I162" s="3">
        <v>10</v>
      </c>
      <c r="J162" s="4">
        <f>SUM(Media[[#This Row],[VIEWS]:[SHARES]])</f>
        <v>275</v>
      </c>
      <c r="K162" s="5">
        <f>Media[[#This Row],[ENGAGEMENTS]]/Media[[#This Row],[FOLLOWERS]]</f>
        <v>2.2973909992397724E-3</v>
      </c>
      <c r="L162" t="str">
        <f>_xlfn.XLOOKUP(Media[[#This Row],[ENGAGEMENT RATE]],Engagement_Rates,Engagement_Grades,,-1)</f>
        <v>Poor</v>
      </c>
      <c r="M162" s="5" t="str">
        <f>IF(OR(Media[[#This Row],[TOPIC]]="Business Attire",Media[[#This Row],[TOPIC]]="Nightwear"),"High","Low")</f>
        <v>Low</v>
      </c>
    </row>
    <row r="163" spans="1:13">
      <c r="A163" s="2">
        <v>45368</v>
      </c>
      <c r="B163" t="s">
        <v>180</v>
      </c>
      <c r="C163" t="s">
        <v>22</v>
      </c>
      <c r="D163" s="6">
        <v>63113</v>
      </c>
      <c r="E163" t="s">
        <v>15</v>
      </c>
      <c r="F163" s="6">
        <v>187</v>
      </c>
      <c r="G163" s="6">
        <v>173</v>
      </c>
      <c r="H163" s="6">
        <v>27</v>
      </c>
      <c r="I163" s="6">
        <v>19</v>
      </c>
      <c r="J163" s="4">
        <f>SUM(Media[[#This Row],[VIEWS]:[SHARES]])</f>
        <v>406</v>
      </c>
      <c r="K163" s="5">
        <f>Media[[#This Row],[ENGAGEMENTS]]/Media[[#This Row],[FOLLOWERS]]</f>
        <v>6.4329060573891277E-3</v>
      </c>
      <c r="L163" t="str">
        <f>_xlfn.XLOOKUP(Media[[#This Row],[ENGAGEMENT RATE]],Engagement_Rates,Engagement_Grades,,-1)</f>
        <v>Average</v>
      </c>
      <c r="M163" s="5" t="str">
        <f>IF(OR(Media[[#This Row],[TOPIC]]="Business Attire",Media[[#This Row],[TOPIC]]="Nightwear"),"High","Low")</f>
        <v>Low</v>
      </c>
    </row>
    <row r="164" spans="1:13">
      <c r="A164" s="2">
        <v>45369</v>
      </c>
      <c r="B164" t="s">
        <v>181</v>
      </c>
      <c r="C164" t="s">
        <v>14</v>
      </c>
      <c r="D164" s="3">
        <v>119848</v>
      </c>
      <c r="E164" t="s">
        <v>25</v>
      </c>
      <c r="F164" s="3">
        <v>268</v>
      </c>
      <c r="G164" s="3">
        <v>196</v>
      </c>
      <c r="H164" s="3">
        <v>22</v>
      </c>
      <c r="I164" s="3">
        <v>16</v>
      </c>
      <c r="J164" s="4">
        <f>SUM(Media[[#This Row],[VIEWS]:[SHARES]])</f>
        <v>502</v>
      </c>
      <c r="K164" s="5">
        <f>Media[[#This Row],[ENGAGEMENTS]]/Media[[#This Row],[FOLLOWERS]]</f>
        <v>4.1886389426607036E-3</v>
      </c>
      <c r="L164" t="str">
        <f>_xlfn.XLOOKUP(Media[[#This Row],[ENGAGEMENT RATE]],Engagement_Rates,Engagement_Grades,,-1)</f>
        <v>Poor</v>
      </c>
      <c r="M164" s="5" t="str">
        <f>IF(OR(Media[[#This Row],[TOPIC]]="Business Attire",Media[[#This Row],[TOPIC]]="Nightwear"),"High","Low")</f>
        <v>High</v>
      </c>
    </row>
    <row r="165" spans="1:13">
      <c r="A165" s="2">
        <v>45369</v>
      </c>
      <c r="B165" t="s">
        <v>182</v>
      </c>
      <c r="C165" t="s">
        <v>22</v>
      </c>
      <c r="D165" s="6">
        <v>62813</v>
      </c>
      <c r="E165" t="s">
        <v>15</v>
      </c>
      <c r="F165" s="6">
        <v>266</v>
      </c>
      <c r="G165" s="6">
        <v>220</v>
      </c>
      <c r="H165" s="6">
        <v>35</v>
      </c>
      <c r="I165" s="6">
        <v>26</v>
      </c>
      <c r="J165" s="4">
        <f>SUM(Media[[#This Row],[VIEWS]:[SHARES]])</f>
        <v>547</v>
      </c>
      <c r="K165" s="5">
        <f>Media[[#This Row],[ENGAGEMENTS]]/Media[[#This Row],[FOLLOWERS]]</f>
        <v>8.7083883909381821E-3</v>
      </c>
      <c r="L165" t="str">
        <f>_xlfn.XLOOKUP(Media[[#This Row],[ENGAGEMENT RATE]],Engagement_Rates,Engagement_Grades,,-1)</f>
        <v>Average</v>
      </c>
      <c r="M165" s="5" t="str">
        <f>IF(OR(Media[[#This Row],[TOPIC]]="Business Attire",Media[[#This Row],[TOPIC]]="Nightwear"),"High","Low")</f>
        <v>Low</v>
      </c>
    </row>
    <row r="166" spans="1:13">
      <c r="A166" s="2">
        <v>45369</v>
      </c>
      <c r="B166" t="s">
        <v>183</v>
      </c>
      <c r="C166" t="s">
        <v>17</v>
      </c>
      <c r="D166" s="6">
        <v>32882</v>
      </c>
      <c r="E166" t="s">
        <v>25</v>
      </c>
      <c r="F166" s="6">
        <v>31</v>
      </c>
      <c r="G166" s="6">
        <v>24</v>
      </c>
      <c r="H166" s="6">
        <v>3</v>
      </c>
      <c r="I166" s="6">
        <v>2</v>
      </c>
      <c r="J166" s="4">
        <f>SUM(Media[[#This Row],[VIEWS]:[SHARES]])</f>
        <v>60</v>
      </c>
      <c r="K166" s="5">
        <f>Media[[#This Row],[ENGAGEMENTS]]/Media[[#This Row],[FOLLOWERS]]</f>
        <v>1.8247065263670094E-3</v>
      </c>
      <c r="L166" t="str">
        <f>_xlfn.XLOOKUP(Media[[#This Row],[ENGAGEMENT RATE]],Engagement_Rates,Engagement_Grades,,-1)</f>
        <v>Poor</v>
      </c>
      <c r="M166" s="5" t="str">
        <f>IF(OR(Media[[#This Row],[TOPIC]]="Business Attire",Media[[#This Row],[TOPIC]]="Nightwear"),"High","Low")</f>
        <v>High</v>
      </c>
    </row>
    <row r="167" spans="1:13">
      <c r="A167" s="2">
        <v>45370</v>
      </c>
      <c r="B167" t="s">
        <v>184</v>
      </c>
      <c r="C167" t="s">
        <v>14</v>
      </c>
      <c r="D167" s="3">
        <v>119796</v>
      </c>
      <c r="E167" t="s">
        <v>18</v>
      </c>
      <c r="F167" s="3">
        <v>648</v>
      </c>
      <c r="G167" s="3">
        <v>555</v>
      </c>
      <c r="H167" s="3">
        <v>60</v>
      </c>
      <c r="I167" s="3">
        <v>45</v>
      </c>
      <c r="J167" s="4">
        <f>SUM(Media[[#This Row],[VIEWS]:[SHARES]])</f>
        <v>1308</v>
      </c>
      <c r="K167" s="5">
        <f>Media[[#This Row],[ENGAGEMENTS]]/Media[[#This Row],[FOLLOWERS]]</f>
        <v>1.0918561554642893E-2</v>
      </c>
      <c r="L167" t="str">
        <f>_xlfn.XLOOKUP(Media[[#This Row],[ENGAGEMENT RATE]],Engagement_Rates,Engagement_Grades,,-1)</f>
        <v>Good</v>
      </c>
      <c r="M167" s="5" t="str">
        <f>IF(OR(Media[[#This Row],[TOPIC]]="Business Attire",Media[[#This Row],[TOPIC]]="Nightwear"),"High","Low")</f>
        <v>High</v>
      </c>
    </row>
    <row r="168" spans="1:13">
      <c r="A168" s="2">
        <v>45370</v>
      </c>
      <c r="B168" t="s">
        <v>185</v>
      </c>
      <c r="C168" t="s">
        <v>22</v>
      </c>
      <c r="D168" s="6">
        <v>62711</v>
      </c>
      <c r="E168" t="s">
        <v>18</v>
      </c>
      <c r="F168" s="6">
        <v>465</v>
      </c>
      <c r="G168" s="6">
        <v>421</v>
      </c>
      <c r="H168" s="6">
        <v>73</v>
      </c>
      <c r="I168" s="6">
        <v>47</v>
      </c>
      <c r="J168" s="4">
        <f>SUM(Media[[#This Row],[VIEWS]:[SHARES]])</f>
        <v>1006</v>
      </c>
      <c r="K168" s="5">
        <f>Media[[#This Row],[ENGAGEMENTS]]/Media[[#This Row],[FOLLOWERS]]</f>
        <v>1.6041842738913428E-2</v>
      </c>
      <c r="L168" t="str">
        <f>_xlfn.XLOOKUP(Media[[#This Row],[ENGAGEMENT RATE]],Engagement_Rates,Engagement_Grades,,-1)</f>
        <v>Very Good</v>
      </c>
      <c r="M168" s="5" t="str">
        <f>IF(OR(Media[[#This Row],[TOPIC]]="Business Attire",Media[[#This Row],[TOPIC]]="Nightwear"),"High","Low")</f>
        <v>High</v>
      </c>
    </row>
    <row r="169" spans="1:13">
      <c r="A169" s="2">
        <v>45371</v>
      </c>
      <c r="B169" t="s">
        <v>186</v>
      </c>
      <c r="C169" t="s">
        <v>14</v>
      </c>
      <c r="D169" s="3">
        <v>120208</v>
      </c>
      <c r="E169" t="s">
        <v>18</v>
      </c>
      <c r="F169" s="3">
        <v>532</v>
      </c>
      <c r="G169" s="3">
        <v>480</v>
      </c>
      <c r="H169" s="3">
        <v>50</v>
      </c>
      <c r="I169" s="3">
        <v>37</v>
      </c>
      <c r="J169" s="4">
        <f>SUM(Media[[#This Row],[VIEWS]:[SHARES]])</f>
        <v>1099</v>
      </c>
      <c r="K169" s="5">
        <f>Media[[#This Row],[ENGAGEMENTS]]/Media[[#This Row],[FOLLOWERS]]</f>
        <v>9.1424863569812328E-3</v>
      </c>
      <c r="L169" t="str">
        <f>_xlfn.XLOOKUP(Media[[#This Row],[ENGAGEMENT RATE]],Engagement_Rates,Engagement_Grades,,-1)</f>
        <v>Average</v>
      </c>
      <c r="M169" s="5" t="str">
        <f>IF(OR(Media[[#This Row],[TOPIC]]="Business Attire",Media[[#This Row],[TOPIC]]="Nightwear"),"High","Low")</f>
        <v>High</v>
      </c>
    </row>
    <row r="170" spans="1:13">
      <c r="A170" s="2">
        <v>45371</v>
      </c>
      <c r="B170" t="s">
        <v>187</v>
      </c>
      <c r="C170" t="s">
        <v>17</v>
      </c>
      <c r="D170" s="6">
        <v>32841</v>
      </c>
      <c r="E170" t="s">
        <v>25</v>
      </c>
      <c r="F170" s="6">
        <v>28</v>
      </c>
      <c r="G170" s="6">
        <v>26</v>
      </c>
      <c r="H170" s="6">
        <v>3</v>
      </c>
      <c r="I170" s="6">
        <v>2</v>
      </c>
      <c r="J170" s="4">
        <f>SUM(Media[[#This Row],[VIEWS]:[SHARES]])</f>
        <v>59</v>
      </c>
      <c r="K170" s="5">
        <f>Media[[#This Row],[ENGAGEMENTS]]/Media[[#This Row],[FOLLOWERS]]</f>
        <v>1.7965348192807771E-3</v>
      </c>
      <c r="L170" t="str">
        <f>_xlfn.XLOOKUP(Media[[#This Row],[ENGAGEMENT RATE]],Engagement_Rates,Engagement_Grades,,-1)</f>
        <v>Poor</v>
      </c>
      <c r="M170" s="5" t="str">
        <f>IF(OR(Media[[#This Row],[TOPIC]]="Business Attire",Media[[#This Row],[TOPIC]]="Nightwear"),"High","Low")</f>
        <v>High</v>
      </c>
    </row>
    <row r="171" spans="1:13">
      <c r="A171" s="2">
        <v>45372</v>
      </c>
      <c r="B171" t="s">
        <v>188</v>
      </c>
      <c r="C171" t="s">
        <v>22</v>
      </c>
      <c r="D171" s="6">
        <v>62650</v>
      </c>
      <c r="E171" t="s">
        <v>15</v>
      </c>
      <c r="F171" s="6">
        <v>217</v>
      </c>
      <c r="G171" s="6">
        <v>218</v>
      </c>
      <c r="H171" s="6">
        <v>32</v>
      </c>
      <c r="I171" s="6">
        <v>24</v>
      </c>
      <c r="J171" s="4">
        <f>SUM(Media[[#This Row],[VIEWS]:[SHARES]])</f>
        <v>491</v>
      </c>
      <c r="K171" s="5">
        <f>Media[[#This Row],[ENGAGEMENTS]]/Media[[#This Row],[FOLLOWERS]]</f>
        <v>7.8371907422186745E-3</v>
      </c>
      <c r="L171" t="str">
        <f>_xlfn.XLOOKUP(Media[[#This Row],[ENGAGEMENT RATE]],Engagement_Rates,Engagement_Grades,,-1)</f>
        <v>Average</v>
      </c>
      <c r="M171" s="5" t="str">
        <f>IF(OR(Media[[#This Row],[TOPIC]]="Business Attire",Media[[#This Row],[TOPIC]]="Nightwear"),"High","Low")</f>
        <v>Low</v>
      </c>
    </row>
    <row r="172" spans="1:13">
      <c r="A172" s="2">
        <v>45373</v>
      </c>
      <c r="B172" t="s">
        <v>189</v>
      </c>
      <c r="C172" t="s">
        <v>14</v>
      </c>
      <c r="D172" s="3">
        <v>119933</v>
      </c>
      <c r="E172" t="s">
        <v>15</v>
      </c>
      <c r="F172" s="3">
        <v>175</v>
      </c>
      <c r="G172" s="3">
        <v>131</v>
      </c>
      <c r="H172" s="3">
        <v>13</v>
      </c>
      <c r="I172" s="3">
        <v>11</v>
      </c>
      <c r="J172" s="4">
        <f>SUM(Media[[#This Row],[VIEWS]:[SHARES]])</f>
        <v>330</v>
      </c>
      <c r="K172" s="5">
        <f>Media[[#This Row],[ENGAGEMENTS]]/Media[[#This Row],[FOLLOWERS]]</f>
        <v>2.7515362744198846E-3</v>
      </c>
      <c r="L172" t="str">
        <f>_xlfn.XLOOKUP(Media[[#This Row],[ENGAGEMENT RATE]],Engagement_Rates,Engagement_Grades,,-1)</f>
        <v>Poor</v>
      </c>
      <c r="M172" s="5" t="str">
        <f>IF(OR(Media[[#This Row],[TOPIC]]="Business Attire",Media[[#This Row],[TOPIC]]="Nightwear"),"High","Low")</f>
        <v>Low</v>
      </c>
    </row>
    <row r="173" spans="1:13">
      <c r="A173" s="2">
        <v>45373</v>
      </c>
      <c r="B173" t="s">
        <v>190</v>
      </c>
      <c r="C173" t="s">
        <v>22</v>
      </c>
      <c r="D173" s="6">
        <v>62544</v>
      </c>
      <c r="E173" t="s">
        <v>27</v>
      </c>
      <c r="F173" s="6">
        <v>355</v>
      </c>
      <c r="G173" s="6">
        <v>315</v>
      </c>
      <c r="H173" s="6">
        <v>48</v>
      </c>
      <c r="I173" s="6">
        <v>33</v>
      </c>
      <c r="J173" s="4">
        <f>SUM(Media[[#This Row],[VIEWS]:[SHARES]])</f>
        <v>751</v>
      </c>
      <c r="K173" s="5">
        <f>Media[[#This Row],[ENGAGEMENTS]]/Media[[#This Row],[FOLLOWERS]]</f>
        <v>1.2007546687132258E-2</v>
      </c>
      <c r="L173" t="str">
        <f>_xlfn.XLOOKUP(Media[[#This Row],[ENGAGEMENT RATE]],Engagement_Rates,Engagement_Grades,,-1)</f>
        <v>Good</v>
      </c>
      <c r="M173" s="5" t="str">
        <f>IF(OR(Media[[#This Row],[TOPIC]]="Business Attire",Media[[#This Row],[TOPIC]]="Nightwear"),"High","Low")</f>
        <v>Low</v>
      </c>
    </row>
    <row r="174" spans="1:13">
      <c r="A174" s="2">
        <v>45374</v>
      </c>
      <c r="B174" t="s">
        <v>191</v>
      </c>
      <c r="C174" t="s">
        <v>14</v>
      </c>
      <c r="D174" s="3">
        <v>120103</v>
      </c>
      <c r="E174" t="s">
        <v>25</v>
      </c>
      <c r="F174" s="3">
        <v>322</v>
      </c>
      <c r="G174" s="3">
        <v>253</v>
      </c>
      <c r="H174" s="3">
        <v>30</v>
      </c>
      <c r="I174" s="3">
        <v>22</v>
      </c>
      <c r="J174" s="4">
        <f>SUM(Media[[#This Row],[VIEWS]:[SHARES]])</f>
        <v>627</v>
      </c>
      <c r="K174" s="5">
        <f>Media[[#This Row],[ENGAGEMENTS]]/Media[[#This Row],[FOLLOWERS]]</f>
        <v>5.2205190544782395E-3</v>
      </c>
      <c r="L174" t="str">
        <f>_xlfn.XLOOKUP(Media[[#This Row],[ENGAGEMENT RATE]],Engagement_Rates,Engagement_Grades,,-1)</f>
        <v>Average</v>
      </c>
      <c r="M174" s="5" t="str">
        <f>IF(OR(Media[[#This Row],[TOPIC]]="Business Attire",Media[[#This Row],[TOPIC]]="Nightwear"),"High","Low")</f>
        <v>High</v>
      </c>
    </row>
    <row r="175" spans="1:13">
      <c r="A175" s="2">
        <v>45374</v>
      </c>
      <c r="B175" t="s">
        <v>192</v>
      </c>
      <c r="C175" t="s">
        <v>22</v>
      </c>
      <c r="D175" s="6">
        <v>62713</v>
      </c>
      <c r="E175" t="s">
        <v>15</v>
      </c>
      <c r="F175" s="6">
        <v>232</v>
      </c>
      <c r="G175" s="6">
        <v>203</v>
      </c>
      <c r="H175" s="6">
        <v>36</v>
      </c>
      <c r="I175" s="6">
        <v>25</v>
      </c>
      <c r="J175" s="4">
        <f>SUM(Media[[#This Row],[VIEWS]:[SHARES]])</f>
        <v>496</v>
      </c>
      <c r="K175" s="5">
        <f>Media[[#This Row],[ENGAGEMENTS]]/Media[[#This Row],[FOLLOWERS]]</f>
        <v>7.9090459713297076E-3</v>
      </c>
      <c r="L175" t="str">
        <f>_xlfn.XLOOKUP(Media[[#This Row],[ENGAGEMENT RATE]],Engagement_Rates,Engagement_Grades,,-1)</f>
        <v>Average</v>
      </c>
      <c r="M175" s="5" t="str">
        <f>IF(OR(Media[[#This Row],[TOPIC]]="Business Attire",Media[[#This Row],[TOPIC]]="Nightwear"),"High","Low")</f>
        <v>Low</v>
      </c>
    </row>
    <row r="176" spans="1:13">
      <c r="A176" s="2">
        <v>45374</v>
      </c>
      <c r="B176" t="s">
        <v>193</v>
      </c>
      <c r="C176" t="s">
        <v>17</v>
      </c>
      <c r="D176" s="6">
        <v>32848</v>
      </c>
      <c r="E176" t="s">
        <v>27</v>
      </c>
      <c r="F176" s="6">
        <v>34</v>
      </c>
      <c r="G176" s="6">
        <v>25</v>
      </c>
      <c r="H176" s="6">
        <v>3</v>
      </c>
      <c r="I176" s="6">
        <v>2</v>
      </c>
      <c r="J176" s="4">
        <f>SUM(Media[[#This Row],[VIEWS]:[SHARES]])</f>
        <v>64</v>
      </c>
      <c r="K176" s="5">
        <f>Media[[#This Row],[ENGAGEMENTS]]/Media[[#This Row],[FOLLOWERS]]</f>
        <v>1.948368241597662E-3</v>
      </c>
      <c r="L176" t="str">
        <f>_xlfn.XLOOKUP(Media[[#This Row],[ENGAGEMENT RATE]],Engagement_Rates,Engagement_Grades,,-1)</f>
        <v>Poor</v>
      </c>
      <c r="M176" s="5" t="str">
        <f>IF(OR(Media[[#This Row],[TOPIC]]="Business Attire",Media[[#This Row],[TOPIC]]="Nightwear"),"High","Low")</f>
        <v>Low</v>
      </c>
    </row>
    <row r="177" spans="1:13">
      <c r="A177" s="2">
        <v>45375</v>
      </c>
      <c r="B177" t="s">
        <v>194</v>
      </c>
      <c r="C177" t="s">
        <v>14</v>
      </c>
      <c r="D177" s="3">
        <v>120427</v>
      </c>
      <c r="E177" t="s">
        <v>15</v>
      </c>
      <c r="F177" s="3">
        <v>238</v>
      </c>
      <c r="G177" s="3">
        <v>178</v>
      </c>
      <c r="H177" s="3">
        <v>19</v>
      </c>
      <c r="I177" s="3">
        <v>15</v>
      </c>
      <c r="J177" s="4">
        <f>SUM(Media[[#This Row],[VIEWS]:[SHARES]])</f>
        <v>450</v>
      </c>
      <c r="K177" s="5">
        <f>Media[[#This Row],[ENGAGEMENTS]]/Media[[#This Row],[FOLLOWERS]]</f>
        <v>3.736703563154442E-3</v>
      </c>
      <c r="L177" t="str">
        <f>_xlfn.XLOOKUP(Media[[#This Row],[ENGAGEMENT RATE]],Engagement_Rates,Engagement_Grades,,-1)</f>
        <v>Poor</v>
      </c>
      <c r="M177" s="5" t="str">
        <f>IF(OR(Media[[#This Row],[TOPIC]]="Business Attire",Media[[#This Row],[TOPIC]]="Nightwear"),"High","Low")</f>
        <v>Low</v>
      </c>
    </row>
    <row r="178" spans="1:13">
      <c r="A178" s="2">
        <v>45375</v>
      </c>
      <c r="B178" t="s">
        <v>195</v>
      </c>
      <c r="C178" t="s">
        <v>22</v>
      </c>
      <c r="D178" s="6">
        <v>62881</v>
      </c>
      <c r="E178" t="s">
        <v>15</v>
      </c>
      <c r="F178" s="6">
        <v>251</v>
      </c>
      <c r="G178" s="6">
        <v>217</v>
      </c>
      <c r="H178" s="6">
        <v>35</v>
      </c>
      <c r="I178" s="6">
        <v>23</v>
      </c>
      <c r="J178" s="4">
        <f>SUM(Media[[#This Row],[VIEWS]:[SHARES]])</f>
        <v>526</v>
      </c>
      <c r="K178" s="5">
        <f>Media[[#This Row],[ENGAGEMENTS]]/Media[[#This Row],[FOLLOWERS]]</f>
        <v>8.3650069178289148E-3</v>
      </c>
      <c r="L178" t="str">
        <f>_xlfn.XLOOKUP(Media[[#This Row],[ENGAGEMENT RATE]],Engagement_Rates,Engagement_Grades,,-1)</f>
        <v>Average</v>
      </c>
      <c r="M178" s="5" t="str">
        <f>IF(OR(Media[[#This Row],[TOPIC]]="Business Attire",Media[[#This Row],[TOPIC]]="Nightwear"),"High","Low")</f>
        <v>Low</v>
      </c>
    </row>
    <row r="179" spans="1:13">
      <c r="A179" s="2">
        <v>45376</v>
      </c>
      <c r="B179" t="s">
        <v>196</v>
      </c>
      <c r="C179" t="s">
        <v>22</v>
      </c>
      <c r="D179" s="6">
        <v>62893</v>
      </c>
      <c r="E179" t="s">
        <v>25</v>
      </c>
      <c r="F179" s="6">
        <v>219</v>
      </c>
      <c r="G179" s="6">
        <v>217</v>
      </c>
      <c r="H179" s="6">
        <v>37</v>
      </c>
      <c r="I179" s="6">
        <v>22</v>
      </c>
      <c r="J179" s="4">
        <f>SUM(Media[[#This Row],[VIEWS]:[SHARES]])</f>
        <v>495</v>
      </c>
      <c r="K179" s="5">
        <f>Media[[#This Row],[ENGAGEMENTS]]/Media[[#This Row],[FOLLOWERS]]</f>
        <v>7.8705102316633004E-3</v>
      </c>
      <c r="L179" t="str">
        <f>_xlfn.XLOOKUP(Media[[#This Row],[ENGAGEMENT RATE]],Engagement_Rates,Engagement_Grades,,-1)</f>
        <v>Average</v>
      </c>
      <c r="M179" s="5" t="str">
        <f>IF(OR(Media[[#This Row],[TOPIC]]="Business Attire",Media[[#This Row],[TOPIC]]="Nightwear"),"High","Low")</f>
        <v>High</v>
      </c>
    </row>
    <row r="180" spans="1:13">
      <c r="A180" s="2">
        <v>45377</v>
      </c>
      <c r="B180" t="s">
        <v>197</v>
      </c>
      <c r="C180" t="s">
        <v>14</v>
      </c>
      <c r="D180" s="3">
        <v>120397</v>
      </c>
      <c r="E180" t="s">
        <v>15</v>
      </c>
      <c r="F180" s="3">
        <v>196</v>
      </c>
      <c r="G180" s="3">
        <v>176</v>
      </c>
      <c r="H180" s="3">
        <v>19</v>
      </c>
      <c r="I180" s="3">
        <v>14</v>
      </c>
      <c r="J180" s="4">
        <f>SUM(Media[[#This Row],[VIEWS]:[SHARES]])</f>
        <v>405</v>
      </c>
      <c r="K180" s="5">
        <f>Media[[#This Row],[ENGAGEMENTS]]/Media[[#This Row],[FOLLOWERS]]</f>
        <v>3.3638711928038073E-3</v>
      </c>
      <c r="L180" t="str">
        <f>_xlfn.XLOOKUP(Media[[#This Row],[ENGAGEMENT RATE]],Engagement_Rates,Engagement_Grades,,-1)</f>
        <v>Poor</v>
      </c>
      <c r="M180" s="5" t="str">
        <f>IF(OR(Media[[#This Row],[TOPIC]]="Business Attire",Media[[#This Row],[TOPIC]]="Nightwear"),"High","Low")</f>
        <v>Low</v>
      </c>
    </row>
    <row r="181" spans="1:13">
      <c r="A181" s="2">
        <v>45377</v>
      </c>
      <c r="B181" t="s">
        <v>198</v>
      </c>
      <c r="C181" t="s">
        <v>22</v>
      </c>
      <c r="D181" s="6">
        <v>62987</v>
      </c>
      <c r="E181" t="s">
        <v>27</v>
      </c>
      <c r="F181" s="6">
        <v>329</v>
      </c>
      <c r="G181" s="6">
        <v>315</v>
      </c>
      <c r="H181" s="6">
        <v>47</v>
      </c>
      <c r="I181" s="6">
        <v>33</v>
      </c>
      <c r="J181" s="4">
        <f>SUM(Media[[#This Row],[VIEWS]:[SHARES]])</f>
        <v>724</v>
      </c>
      <c r="K181" s="5">
        <f>Media[[#This Row],[ENGAGEMENTS]]/Media[[#This Row],[FOLLOWERS]]</f>
        <v>1.1494435359677395E-2</v>
      </c>
      <c r="L181" t="str">
        <f>_xlfn.XLOOKUP(Media[[#This Row],[ENGAGEMENT RATE]],Engagement_Rates,Engagement_Grades,,-1)</f>
        <v>Good</v>
      </c>
      <c r="M181" s="5" t="str">
        <f>IF(OR(Media[[#This Row],[TOPIC]]="Business Attire",Media[[#This Row],[TOPIC]]="Nightwear"),"High","Low")</f>
        <v>Low</v>
      </c>
    </row>
    <row r="182" spans="1:13">
      <c r="A182" s="2">
        <v>45378</v>
      </c>
      <c r="B182" t="s">
        <v>199</v>
      </c>
      <c r="C182" t="s">
        <v>14</v>
      </c>
      <c r="D182" s="3">
        <v>120422</v>
      </c>
      <c r="E182" t="s">
        <v>27</v>
      </c>
      <c r="F182" s="3">
        <v>510</v>
      </c>
      <c r="G182" s="3">
        <v>370</v>
      </c>
      <c r="H182" s="3">
        <v>44</v>
      </c>
      <c r="I182" s="3">
        <v>37</v>
      </c>
      <c r="J182" s="4">
        <f>SUM(Media[[#This Row],[VIEWS]:[SHARES]])</f>
        <v>961</v>
      </c>
      <c r="K182" s="5">
        <f>Media[[#This Row],[ENGAGEMENTS]]/Media[[#This Row],[FOLLOWERS]]</f>
        <v>7.980269385992592E-3</v>
      </c>
      <c r="L182" t="str">
        <f>_xlfn.XLOOKUP(Media[[#This Row],[ENGAGEMENT RATE]],Engagement_Rates,Engagement_Grades,,-1)</f>
        <v>Average</v>
      </c>
      <c r="M182" s="5" t="str">
        <f>IF(OR(Media[[#This Row],[TOPIC]]="Business Attire",Media[[#This Row],[TOPIC]]="Nightwear"),"High","Low")</f>
        <v>Low</v>
      </c>
    </row>
    <row r="183" spans="1:13">
      <c r="A183" s="2">
        <v>45378</v>
      </c>
      <c r="B183" t="s">
        <v>200</v>
      </c>
      <c r="C183" t="s">
        <v>22</v>
      </c>
      <c r="D183" s="6">
        <v>63038</v>
      </c>
      <c r="E183" t="s">
        <v>27</v>
      </c>
      <c r="F183" s="6">
        <v>425</v>
      </c>
      <c r="G183" s="6">
        <v>377</v>
      </c>
      <c r="H183" s="6">
        <v>57</v>
      </c>
      <c r="I183" s="6">
        <v>41</v>
      </c>
      <c r="J183" s="4">
        <f>SUM(Media[[#This Row],[VIEWS]:[SHARES]])</f>
        <v>900</v>
      </c>
      <c r="K183" s="5">
        <f>Media[[#This Row],[ENGAGEMENTS]]/Media[[#This Row],[FOLLOWERS]]</f>
        <v>1.4277102699958756E-2</v>
      </c>
      <c r="L183" t="str">
        <f>_xlfn.XLOOKUP(Media[[#This Row],[ENGAGEMENT RATE]],Engagement_Rates,Engagement_Grades,,-1)</f>
        <v>Good</v>
      </c>
      <c r="M183" s="5" t="str">
        <f>IF(OR(Media[[#This Row],[TOPIC]]="Business Attire",Media[[#This Row],[TOPIC]]="Nightwear"),"High","Low")</f>
        <v>Low</v>
      </c>
    </row>
    <row r="184" spans="1:13">
      <c r="A184" s="2">
        <v>45379</v>
      </c>
      <c r="B184" t="s">
        <v>201</v>
      </c>
      <c r="C184" t="s">
        <v>14</v>
      </c>
      <c r="D184" s="3">
        <v>120598</v>
      </c>
      <c r="E184" t="s">
        <v>27</v>
      </c>
      <c r="F184" s="3">
        <v>622</v>
      </c>
      <c r="G184" s="3">
        <v>485</v>
      </c>
      <c r="H184" s="3">
        <v>51</v>
      </c>
      <c r="I184" s="3">
        <v>39</v>
      </c>
      <c r="J184" s="4">
        <f>SUM(Media[[#This Row],[VIEWS]:[SHARES]])</f>
        <v>1197</v>
      </c>
      <c r="K184" s="5">
        <f>Media[[#This Row],[ENGAGEMENTS]]/Media[[#This Row],[FOLLOWERS]]</f>
        <v>9.9255377369442278E-3</v>
      </c>
      <c r="L184" t="str">
        <f>_xlfn.XLOOKUP(Media[[#This Row],[ENGAGEMENT RATE]],Engagement_Rates,Engagement_Grades,,-1)</f>
        <v>Average</v>
      </c>
      <c r="M184" s="5" t="str">
        <f>IF(OR(Media[[#This Row],[TOPIC]]="Business Attire",Media[[#This Row],[TOPIC]]="Nightwear"),"High","Low")</f>
        <v>Low</v>
      </c>
    </row>
    <row r="185" spans="1:13">
      <c r="A185" s="2">
        <v>45379</v>
      </c>
      <c r="B185" t="s">
        <v>202</v>
      </c>
      <c r="C185" t="s">
        <v>22</v>
      </c>
      <c r="D185" s="6">
        <v>62426</v>
      </c>
      <c r="E185" t="s">
        <v>15</v>
      </c>
      <c r="F185" s="6">
        <v>236</v>
      </c>
      <c r="G185" s="6">
        <v>215</v>
      </c>
      <c r="H185" s="6">
        <v>37</v>
      </c>
      <c r="I185" s="6">
        <v>22</v>
      </c>
      <c r="J185" s="4">
        <f>SUM(Media[[#This Row],[VIEWS]:[SHARES]])</f>
        <v>510</v>
      </c>
      <c r="K185" s="5">
        <f>Media[[#This Row],[ENGAGEMENTS]]/Media[[#This Row],[FOLLOWERS]]</f>
        <v>8.1696728927049631E-3</v>
      </c>
      <c r="L185" t="str">
        <f>_xlfn.XLOOKUP(Media[[#This Row],[ENGAGEMENT RATE]],Engagement_Rates,Engagement_Grades,,-1)</f>
        <v>Average</v>
      </c>
      <c r="M185" s="5" t="str">
        <f>IF(OR(Media[[#This Row],[TOPIC]]="Business Attire",Media[[#This Row],[TOPIC]]="Nightwear"),"High","Low")</f>
        <v>Low</v>
      </c>
    </row>
    <row r="186" spans="1:13">
      <c r="A186" s="2">
        <v>45379</v>
      </c>
      <c r="B186" t="s">
        <v>203</v>
      </c>
      <c r="C186" t="s">
        <v>17</v>
      </c>
      <c r="D186" s="6">
        <v>32880</v>
      </c>
      <c r="E186" t="s">
        <v>18</v>
      </c>
      <c r="F186" s="6">
        <v>44</v>
      </c>
      <c r="G186" s="6">
        <v>36</v>
      </c>
      <c r="H186" s="6">
        <v>4</v>
      </c>
      <c r="I186" s="6">
        <v>3</v>
      </c>
      <c r="J186" s="4">
        <f>SUM(Media[[#This Row],[VIEWS]:[SHARES]])</f>
        <v>87</v>
      </c>
      <c r="K186" s="5">
        <f>Media[[#This Row],[ENGAGEMENTS]]/Media[[#This Row],[FOLLOWERS]]</f>
        <v>2.6459854014598541E-3</v>
      </c>
      <c r="L186" t="str">
        <f>_xlfn.XLOOKUP(Media[[#This Row],[ENGAGEMENT RATE]],Engagement_Rates,Engagement_Grades,,-1)</f>
        <v>Poor</v>
      </c>
      <c r="M186" s="5" t="str">
        <f>IF(OR(Media[[#This Row],[TOPIC]]="Business Attire",Media[[#This Row],[TOPIC]]="Nightwear"),"High","Low")</f>
        <v>High</v>
      </c>
    </row>
    <row r="187" spans="1:13">
      <c r="A187" s="2">
        <v>45380</v>
      </c>
      <c r="B187" t="s">
        <v>204</v>
      </c>
      <c r="C187" t="s">
        <v>14</v>
      </c>
      <c r="D187" s="3">
        <v>120570</v>
      </c>
      <c r="E187" t="s">
        <v>25</v>
      </c>
      <c r="F187" s="3">
        <v>252</v>
      </c>
      <c r="G187" s="3">
        <v>210</v>
      </c>
      <c r="H187" s="3">
        <v>21</v>
      </c>
      <c r="I187" s="3">
        <v>18</v>
      </c>
      <c r="J187" s="4">
        <f>SUM(Media[[#This Row],[VIEWS]:[SHARES]])</f>
        <v>501</v>
      </c>
      <c r="K187" s="5">
        <f>Media[[#This Row],[ENGAGEMENTS]]/Media[[#This Row],[FOLLOWERS]]</f>
        <v>4.1552625031102261E-3</v>
      </c>
      <c r="L187" t="str">
        <f>_xlfn.XLOOKUP(Media[[#This Row],[ENGAGEMENT RATE]],Engagement_Rates,Engagement_Grades,,-1)</f>
        <v>Poor</v>
      </c>
      <c r="M187" s="5" t="str">
        <f>IF(OR(Media[[#This Row],[TOPIC]]="Business Attire",Media[[#This Row],[TOPIC]]="Nightwear"),"High","Low")</f>
        <v>High</v>
      </c>
    </row>
    <row r="188" spans="1:13">
      <c r="A188" s="2">
        <v>45380</v>
      </c>
      <c r="B188" t="s">
        <v>205</v>
      </c>
      <c r="C188" t="s">
        <v>22</v>
      </c>
      <c r="D188" s="6">
        <v>61892</v>
      </c>
      <c r="E188" t="s">
        <v>18</v>
      </c>
      <c r="F188" s="6">
        <v>467</v>
      </c>
      <c r="G188" s="6">
        <v>468</v>
      </c>
      <c r="H188" s="6">
        <v>68</v>
      </c>
      <c r="I188" s="6">
        <v>48</v>
      </c>
      <c r="J188" s="4">
        <f>SUM(Media[[#This Row],[VIEWS]:[SHARES]])</f>
        <v>1051</v>
      </c>
      <c r="K188" s="5">
        <f>Media[[#This Row],[ENGAGEMENTS]]/Media[[#This Row],[FOLLOWERS]]</f>
        <v>1.6981193045951012E-2</v>
      </c>
      <c r="L188" t="str">
        <f>_xlfn.XLOOKUP(Media[[#This Row],[ENGAGEMENT RATE]],Engagement_Rates,Engagement_Grades,,-1)</f>
        <v>Very Good</v>
      </c>
      <c r="M188" s="5" t="str">
        <f>IF(OR(Media[[#This Row],[TOPIC]]="Business Attire",Media[[#This Row],[TOPIC]]="Nightwear"),"High","Low")</f>
        <v>High</v>
      </c>
    </row>
    <row r="189" spans="1:13">
      <c r="A189" s="2">
        <v>45380</v>
      </c>
      <c r="B189" t="s">
        <v>206</v>
      </c>
      <c r="C189" t="s">
        <v>17</v>
      </c>
      <c r="D189" s="6">
        <v>32873</v>
      </c>
      <c r="E189" t="s">
        <v>18</v>
      </c>
      <c r="F189" s="6">
        <v>51</v>
      </c>
      <c r="G189" s="6">
        <v>38</v>
      </c>
      <c r="H189" s="6">
        <v>5</v>
      </c>
      <c r="I189" s="6">
        <v>3</v>
      </c>
      <c r="J189" s="4">
        <f>SUM(Media[[#This Row],[VIEWS]:[SHARES]])</f>
        <v>97</v>
      </c>
      <c r="K189" s="5">
        <f>Media[[#This Row],[ENGAGEMENTS]]/Media[[#This Row],[FOLLOWERS]]</f>
        <v>2.9507498555045174E-3</v>
      </c>
      <c r="L189" t="str">
        <f>_xlfn.XLOOKUP(Media[[#This Row],[ENGAGEMENT RATE]],Engagement_Rates,Engagement_Grades,,-1)</f>
        <v>Poor</v>
      </c>
      <c r="M189" s="5" t="str">
        <f>IF(OR(Media[[#This Row],[TOPIC]]="Business Attire",Media[[#This Row],[TOPIC]]="Nightwear"),"High","Low")</f>
        <v>High</v>
      </c>
    </row>
    <row r="190" spans="1:13">
      <c r="A190" s="2">
        <v>45381</v>
      </c>
      <c r="B190" t="s">
        <v>207</v>
      </c>
      <c r="C190" t="s">
        <v>14</v>
      </c>
      <c r="D190" s="3">
        <v>120420</v>
      </c>
      <c r="E190" t="s">
        <v>25</v>
      </c>
      <c r="F190" s="3">
        <v>234</v>
      </c>
      <c r="G190" s="3">
        <v>190</v>
      </c>
      <c r="H190" s="3">
        <v>23</v>
      </c>
      <c r="I190" s="3">
        <v>17</v>
      </c>
      <c r="J190" s="4">
        <f>SUM(Media[[#This Row],[VIEWS]:[SHARES]])</f>
        <v>464</v>
      </c>
      <c r="K190" s="5">
        <f>Media[[#This Row],[ENGAGEMENTS]]/Media[[#This Row],[FOLLOWERS]]</f>
        <v>3.8531805347948845E-3</v>
      </c>
      <c r="L190" t="str">
        <f>_xlfn.XLOOKUP(Media[[#This Row],[ENGAGEMENT RATE]],Engagement_Rates,Engagement_Grades,,-1)</f>
        <v>Poor</v>
      </c>
      <c r="M190" s="5" t="str">
        <f>IF(OR(Media[[#This Row],[TOPIC]]="Business Attire",Media[[#This Row],[TOPIC]]="Nightwear"),"High","Low")</f>
        <v>High</v>
      </c>
    </row>
    <row r="191" spans="1:13">
      <c r="A191" s="2">
        <v>45381</v>
      </c>
      <c r="B191" t="s">
        <v>208</v>
      </c>
      <c r="C191" t="s">
        <v>22</v>
      </c>
      <c r="D191" s="6">
        <v>62378</v>
      </c>
      <c r="E191" t="s">
        <v>27</v>
      </c>
      <c r="F191" s="6">
        <v>386</v>
      </c>
      <c r="G191" s="6">
        <v>385</v>
      </c>
      <c r="H191" s="6">
        <v>61</v>
      </c>
      <c r="I191" s="6">
        <v>41</v>
      </c>
      <c r="J191" s="4">
        <f>SUM(Media[[#This Row],[VIEWS]:[SHARES]])</f>
        <v>873</v>
      </c>
      <c r="K191" s="5">
        <f>Media[[#This Row],[ENGAGEMENTS]]/Media[[#This Row],[FOLLOWERS]]</f>
        <v>1.3995318862419443E-2</v>
      </c>
      <c r="L191" t="str">
        <f>_xlfn.XLOOKUP(Media[[#This Row],[ENGAGEMENT RATE]],Engagement_Rates,Engagement_Grades,,-1)</f>
        <v>Good</v>
      </c>
      <c r="M191" s="5" t="str">
        <f>IF(OR(Media[[#This Row],[TOPIC]]="Business Attire",Media[[#This Row],[TOPIC]]="Nightwear"),"High","Low")</f>
        <v>Low</v>
      </c>
    </row>
    <row r="192" spans="1:13">
      <c r="A192" s="2">
        <v>45382</v>
      </c>
      <c r="B192" t="s">
        <v>209</v>
      </c>
      <c r="C192" t="s">
        <v>14</v>
      </c>
      <c r="D192" s="3">
        <v>120459</v>
      </c>
      <c r="E192" t="s">
        <v>25</v>
      </c>
      <c r="F192" s="3">
        <v>202</v>
      </c>
      <c r="G192" s="3">
        <v>158</v>
      </c>
      <c r="H192" s="3">
        <v>17</v>
      </c>
      <c r="I192" s="3">
        <v>14</v>
      </c>
      <c r="J192" s="4">
        <f>SUM(Media[[#This Row],[VIEWS]:[SHARES]])</f>
        <v>391</v>
      </c>
      <c r="K192" s="5">
        <f>Media[[#This Row],[ENGAGEMENTS]]/Media[[#This Row],[FOLLOWERS]]</f>
        <v>3.2459176981379555E-3</v>
      </c>
      <c r="L192" t="str">
        <f>_xlfn.XLOOKUP(Media[[#This Row],[ENGAGEMENT RATE]],Engagement_Rates,Engagement_Grades,,-1)</f>
        <v>Poor</v>
      </c>
      <c r="M192" s="5" t="str">
        <f>IF(OR(Media[[#This Row],[TOPIC]]="Business Attire",Media[[#This Row],[TOPIC]]="Nightwear"),"High","Low")</f>
        <v>High</v>
      </c>
    </row>
    <row r="193" spans="1:13">
      <c r="A193" s="2">
        <v>45383</v>
      </c>
      <c r="B193" t="s">
        <v>210</v>
      </c>
      <c r="C193" t="s">
        <v>14</v>
      </c>
      <c r="D193" s="3">
        <v>121241</v>
      </c>
      <c r="E193" t="s">
        <v>25</v>
      </c>
      <c r="F193" s="3">
        <v>276</v>
      </c>
      <c r="G193" s="3">
        <v>222</v>
      </c>
      <c r="H193" s="3">
        <v>27</v>
      </c>
      <c r="I193" s="3">
        <v>22</v>
      </c>
      <c r="J193" s="4">
        <f>SUM(Media[[#This Row],[VIEWS]:[SHARES]])</f>
        <v>547</v>
      </c>
      <c r="K193" s="5">
        <f>Media[[#This Row],[ENGAGEMENTS]]/Media[[#This Row],[FOLLOWERS]]</f>
        <v>4.5116750934089955E-3</v>
      </c>
      <c r="L193" t="str">
        <f>_xlfn.XLOOKUP(Media[[#This Row],[ENGAGEMENT RATE]],Engagement_Rates,Engagement_Grades,,-1)</f>
        <v>Poor</v>
      </c>
      <c r="M193" s="5" t="str">
        <f>IF(OR(Media[[#This Row],[TOPIC]]="Business Attire",Media[[#This Row],[TOPIC]]="Nightwear"),"High","Low")</f>
        <v>High</v>
      </c>
    </row>
    <row r="194" spans="1:13">
      <c r="A194" s="2">
        <v>45383</v>
      </c>
      <c r="B194" t="s">
        <v>211</v>
      </c>
      <c r="C194" t="s">
        <v>22</v>
      </c>
      <c r="D194" s="6">
        <v>62421</v>
      </c>
      <c r="E194" t="s">
        <v>15</v>
      </c>
      <c r="F194" s="6">
        <v>255</v>
      </c>
      <c r="G194" s="6">
        <v>236</v>
      </c>
      <c r="H194" s="6">
        <v>40</v>
      </c>
      <c r="I194" s="6">
        <v>29</v>
      </c>
      <c r="J194" s="4">
        <f>SUM(Media[[#This Row],[VIEWS]:[SHARES]])</f>
        <v>560</v>
      </c>
      <c r="K194" s="5">
        <f>Media[[#This Row],[ENGAGEMENTS]]/Media[[#This Row],[FOLLOWERS]]</f>
        <v>8.9713397734736706E-3</v>
      </c>
      <c r="L194" t="str">
        <f>_xlfn.XLOOKUP(Media[[#This Row],[ENGAGEMENT RATE]],Engagement_Rates,Engagement_Grades,,-1)</f>
        <v>Average</v>
      </c>
      <c r="M194" s="5" t="str">
        <f>IF(OR(Media[[#This Row],[TOPIC]]="Business Attire",Media[[#This Row],[TOPIC]]="Nightwear"),"High","Low")</f>
        <v>Low</v>
      </c>
    </row>
    <row r="195" spans="1:13">
      <c r="A195" s="2">
        <v>45383</v>
      </c>
      <c r="B195" t="s">
        <v>212</v>
      </c>
      <c r="C195" t="s">
        <v>17</v>
      </c>
      <c r="D195" s="6">
        <v>32868</v>
      </c>
      <c r="E195" t="s">
        <v>27</v>
      </c>
      <c r="F195" s="6">
        <v>39</v>
      </c>
      <c r="G195" s="6">
        <v>31</v>
      </c>
      <c r="H195" s="6">
        <v>4</v>
      </c>
      <c r="I195" s="6">
        <v>3</v>
      </c>
      <c r="J195" s="4">
        <f>SUM(Media[[#This Row],[VIEWS]:[SHARES]])</f>
        <v>77</v>
      </c>
      <c r="K195" s="5">
        <f>Media[[#This Row],[ENGAGEMENTS]]/Media[[#This Row],[FOLLOWERS]]</f>
        <v>2.3427041499330657E-3</v>
      </c>
      <c r="L195" t="str">
        <f>_xlfn.XLOOKUP(Media[[#This Row],[ENGAGEMENT RATE]],Engagement_Rates,Engagement_Grades,,-1)</f>
        <v>Poor</v>
      </c>
      <c r="M195" s="5" t="str">
        <f>IF(OR(Media[[#This Row],[TOPIC]]="Business Attire",Media[[#This Row],[TOPIC]]="Nightwear"),"High","Low")</f>
        <v>Low</v>
      </c>
    </row>
    <row r="196" spans="1:13">
      <c r="A196" s="2">
        <v>45384</v>
      </c>
      <c r="B196" t="s">
        <v>213</v>
      </c>
      <c r="C196" t="s">
        <v>14</v>
      </c>
      <c r="D196" s="3">
        <v>121422</v>
      </c>
      <c r="E196" t="s">
        <v>27</v>
      </c>
      <c r="F196" s="3">
        <v>463</v>
      </c>
      <c r="G196" s="3">
        <v>420</v>
      </c>
      <c r="H196" s="3">
        <v>50</v>
      </c>
      <c r="I196" s="3">
        <v>37</v>
      </c>
      <c r="J196" s="4">
        <f>SUM(Media[[#This Row],[VIEWS]:[SHARES]])</f>
        <v>970</v>
      </c>
      <c r="K196" s="5">
        <f>Media[[#This Row],[ENGAGEMENTS]]/Media[[#This Row],[FOLLOWERS]]</f>
        <v>7.9886676220124846E-3</v>
      </c>
      <c r="L196" t="str">
        <f>_xlfn.XLOOKUP(Media[[#This Row],[ENGAGEMENT RATE]],Engagement_Rates,Engagement_Grades,,-1)</f>
        <v>Average</v>
      </c>
      <c r="M196" s="5" t="str">
        <f>IF(OR(Media[[#This Row],[TOPIC]]="Business Attire",Media[[#This Row],[TOPIC]]="Nightwear"),"High","Low")</f>
        <v>Low</v>
      </c>
    </row>
    <row r="197" spans="1:13">
      <c r="A197" s="2">
        <v>45384</v>
      </c>
      <c r="B197" t="s">
        <v>214</v>
      </c>
      <c r="C197" t="s">
        <v>22</v>
      </c>
      <c r="D197" s="6">
        <v>62025</v>
      </c>
      <c r="E197" t="s">
        <v>25</v>
      </c>
      <c r="F197" s="6">
        <v>258</v>
      </c>
      <c r="G197" s="6">
        <v>234</v>
      </c>
      <c r="H197" s="6">
        <v>39</v>
      </c>
      <c r="I197" s="6">
        <v>28</v>
      </c>
      <c r="J197" s="4">
        <f>SUM(Media[[#This Row],[VIEWS]:[SHARES]])</f>
        <v>559</v>
      </c>
      <c r="K197" s="5">
        <f>Media[[#This Row],[ENGAGEMENTS]]/Media[[#This Row],[FOLLOWERS]]</f>
        <v>9.0124949617089879E-3</v>
      </c>
      <c r="L197" t="str">
        <f>_xlfn.XLOOKUP(Media[[#This Row],[ENGAGEMENT RATE]],Engagement_Rates,Engagement_Grades,,-1)</f>
        <v>Average</v>
      </c>
      <c r="M197" s="5" t="str">
        <f>IF(OR(Media[[#This Row],[TOPIC]]="Business Attire",Media[[#This Row],[TOPIC]]="Nightwear"),"High","Low")</f>
        <v>High</v>
      </c>
    </row>
    <row r="198" spans="1:13">
      <c r="A198" s="2">
        <v>45385</v>
      </c>
      <c r="B198" t="s">
        <v>215</v>
      </c>
      <c r="C198" t="s">
        <v>14</v>
      </c>
      <c r="D198" s="3">
        <v>121011</v>
      </c>
      <c r="E198" t="s">
        <v>18</v>
      </c>
      <c r="F198" s="3">
        <v>850</v>
      </c>
      <c r="G198" s="3">
        <v>716</v>
      </c>
      <c r="H198" s="3">
        <v>86</v>
      </c>
      <c r="I198" s="3">
        <v>67</v>
      </c>
      <c r="J198" s="4">
        <f>SUM(Media[[#This Row],[VIEWS]:[SHARES]])</f>
        <v>1719</v>
      </c>
      <c r="K198" s="5">
        <f>Media[[#This Row],[ENGAGEMENTS]]/Media[[#This Row],[FOLLOWERS]]</f>
        <v>1.4205320177504524E-2</v>
      </c>
      <c r="L198" t="str">
        <f>_xlfn.XLOOKUP(Media[[#This Row],[ENGAGEMENT RATE]],Engagement_Rates,Engagement_Grades,,-1)</f>
        <v>Good</v>
      </c>
      <c r="M198" s="5" t="str">
        <f>IF(OR(Media[[#This Row],[TOPIC]]="Business Attire",Media[[#This Row],[TOPIC]]="Nightwear"),"High","Low")</f>
        <v>High</v>
      </c>
    </row>
    <row r="199" spans="1:13">
      <c r="A199" s="2">
        <v>45385</v>
      </c>
      <c r="B199" t="s">
        <v>216</v>
      </c>
      <c r="C199" t="s">
        <v>17</v>
      </c>
      <c r="D199" s="6">
        <v>32860</v>
      </c>
      <c r="E199" t="s">
        <v>15</v>
      </c>
      <c r="F199" s="6">
        <v>27</v>
      </c>
      <c r="G199" s="6">
        <v>21</v>
      </c>
      <c r="H199" s="6">
        <v>3</v>
      </c>
      <c r="I199" s="6">
        <v>2</v>
      </c>
      <c r="J199" s="4">
        <f>SUM(Media[[#This Row],[VIEWS]:[SHARES]])</f>
        <v>53</v>
      </c>
      <c r="K199" s="5">
        <f>Media[[#This Row],[ENGAGEMENTS]]/Media[[#This Row],[FOLLOWERS]]</f>
        <v>1.6129032258064516E-3</v>
      </c>
      <c r="L199" t="str">
        <f>_xlfn.XLOOKUP(Media[[#This Row],[ENGAGEMENT RATE]],Engagement_Rates,Engagement_Grades,,-1)</f>
        <v>Poor</v>
      </c>
      <c r="M199" s="5" t="str">
        <f>IF(OR(Media[[#This Row],[TOPIC]]="Business Attire",Media[[#This Row],[TOPIC]]="Nightwear"),"High","Low")</f>
        <v>Low</v>
      </c>
    </row>
    <row r="200" spans="1:13">
      <c r="A200" s="2">
        <v>45386</v>
      </c>
      <c r="B200" t="s">
        <v>217</v>
      </c>
      <c r="C200" t="s">
        <v>14</v>
      </c>
      <c r="D200" s="3">
        <v>121353</v>
      </c>
      <c r="E200" t="s">
        <v>18</v>
      </c>
      <c r="F200" s="3">
        <v>571</v>
      </c>
      <c r="G200" s="3">
        <v>491</v>
      </c>
      <c r="H200" s="3">
        <v>55</v>
      </c>
      <c r="I200" s="3">
        <v>43</v>
      </c>
      <c r="J200" s="4">
        <f>SUM(Media[[#This Row],[VIEWS]:[SHARES]])</f>
        <v>1160</v>
      </c>
      <c r="K200" s="5">
        <f>Media[[#This Row],[ENGAGEMENTS]]/Media[[#This Row],[FOLLOWERS]]</f>
        <v>9.558890179888424E-3</v>
      </c>
      <c r="L200" t="str">
        <f>_xlfn.XLOOKUP(Media[[#This Row],[ENGAGEMENT RATE]],Engagement_Rates,Engagement_Grades,,-1)</f>
        <v>Average</v>
      </c>
      <c r="M200" s="5" t="str">
        <f>IF(OR(Media[[#This Row],[TOPIC]]="Business Attire",Media[[#This Row],[TOPIC]]="Nightwear"),"High","Low")</f>
        <v>High</v>
      </c>
    </row>
    <row r="201" spans="1:13">
      <c r="A201" s="2">
        <v>45386</v>
      </c>
      <c r="B201" t="s">
        <v>218</v>
      </c>
      <c r="C201" t="s">
        <v>22</v>
      </c>
      <c r="D201" s="6">
        <v>62973</v>
      </c>
      <c r="E201" t="s">
        <v>25</v>
      </c>
      <c r="F201" s="6">
        <v>309</v>
      </c>
      <c r="G201" s="6">
        <v>253</v>
      </c>
      <c r="H201" s="6">
        <v>42</v>
      </c>
      <c r="I201" s="6">
        <v>29</v>
      </c>
      <c r="J201" s="4">
        <f>SUM(Media[[#This Row],[VIEWS]:[SHARES]])</f>
        <v>633</v>
      </c>
      <c r="K201" s="5">
        <f>Media[[#This Row],[ENGAGEMENTS]]/Media[[#This Row],[FOLLOWERS]]</f>
        <v>1.0051927016340336E-2</v>
      </c>
      <c r="L201" t="str">
        <f>_xlfn.XLOOKUP(Media[[#This Row],[ENGAGEMENT RATE]],Engagement_Rates,Engagement_Grades,,-1)</f>
        <v>Good</v>
      </c>
      <c r="M201" s="5" t="str">
        <f>IF(OR(Media[[#This Row],[TOPIC]]="Business Attire",Media[[#This Row],[TOPIC]]="Nightwear"),"High","Low")</f>
        <v>High</v>
      </c>
    </row>
    <row r="202" spans="1:13">
      <c r="A202" s="2">
        <v>45386</v>
      </c>
      <c r="B202" t="s">
        <v>219</v>
      </c>
      <c r="C202" t="s">
        <v>17</v>
      </c>
      <c r="D202" s="6">
        <v>32893</v>
      </c>
      <c r="E202" t="s">
        <v>18</v>
      </c>
      <c r="F202" s="6">
        <v>40</v>
      </c>
      <c r="G202" s="6">
        <v>30</v>
      </c>
      <c r="H202" s="6">
        <v>4</v>
      </c>
      <c r="I202" s="6">
        <v>3</v>
      </c>
      <c r="J202" s="4">
        <f>SUM(Media[[#This Row],[VIEWS]:[SHARES]])</f>
        <v>77</v>
      </c>
      <c r="K202" s="5">
        <f>Media[[#This Row],[ENGAGEMENTS]]/Media[[#This Row],[FOLLOWERS]]</f>
        <v>2.3409236007661204E-3</v>
      </c>
      <c r="L202" t="str">
        <f>_xlfn.XLOOKUP(Media[[#This Row],[ENGAGEMENT RATE]],Engagement_Rates,Engagement_Grades,,-1)</f>
        <v>Poor</v>
      </c>
      <c r="M202" s="5" t="str">
        <f>IF(OR(Media[[#This Row],[TOPIC]]="Business Attire",Media[[#This Row],[TOPIC]]="Nightwear"),"High","Low")</f>
        <v>High</v>
      </c>
    </row>
    <row r="203" spans="1:13">
      <c r="A203" s="2">
        <v>45387</v>
      </c>
      <c r="B203" t="s">
        <v>220</v>
      </c>
      <c r="C203" t="s">
        <v>14</v>
      </c>
      <c r="D203" s="3">
        <v>121299</v>
      </c>
      <c r="E203" t="s">
        <v>27</v>
      </c>
      <c r="F203" s="3">
        <v>385</v>
      </c>
      <c r="G203" s="3">
        <v>312</v>
      </c>
      <c r="H203" s="3">
        <v>43</v>
      </c>
      <c r="I203" s="3">
        <v>28</v>
      </c>
      <c r="J203" s="4">
        <f>SUM(Media[[#This Row],[VIEWS]:[SHARES]])</f>
        <v>768</v>
      </c>
      <c r="K203" s="5">
        <f>Media[[#This Row],[ENGAGEMENTS]]/Media[[#This Row],[FOLLOWERS]]</f>
        <v>6.3314619246654961E-3</v>
      </c>
      <c r="L203" t="str">
        <f>_xlfn.XLOOKUP(Media[[#This Row],[ENGAGEMENT RATE]],Engagement_Rates,Engagement_Grades,,-1)</f>
        <v>Average</v>
      </c>
      <c r="M203" s="5" t="str">
        <f>IF(OR(Media[[#This Row],[TOPIC]]="Business Attire",Media[[#This Row],[TOPIC]]="Nightwear"),"High","Low")</f>
        <v>Low</v>
      </c>
    </row>
    <row r="204" spans="1:13">
      <c r="A204" s="2">
        <v>45387</v>
      </c>
      <c r="B204" t="s">
        <v>221</v>
      </c>
      <c r="C204" t="s">
        <v>22</v>
      </c>
      <c r="D204" s="6">
        <v>62737</v>
      </c>
      <c r="E204" t="s">
        <v>15</v>
      </c>
      <c r="F204" s="6">
        <v>224</v>
      </c>
      <c r="G204" s="6">
        <v>213</v>
      </c>
      <c r="H204" s="6">
        <v>34</v>
      </c>
      <c r="I204" s="6">
        <v>25</v>
      </c>
      <c r="J204" s="4">
        <f>SUM(Media[[#This Row],[VIEWS]:[SHARES]])</f>
        <v>496</v>
      </c>
      <c r="K204" s="5">
        <f>Media[[#This Row],[ENGAGEMENTS]]/Media[[#This Row],[FOLLOWERS]]</f>
        <v>7.9060203707541007E-3</v>
      </c>
      <c r="L204" t="str">
        <f>_xlfn.XLOOKUP(Media[[#This Row],[ENGAGEMENT RATE]],Engagement_Rates,Engagement_Grades,,-1)</f>
        <v>Average</v>
      </c>
      <c r="M204" s="5" t="str">
        <f>IF(OR(Media[[#This Row],[TOPIC]]="Business Attire",Media[[#This Row],[TOPIC]]="Nightwear"),"High","Low")</f>
        <v>Low</v>
      </c>
    </row>
    <row r="205" spans="1:13">
      <c r="A205" s="2">
        <v>45388</v>
      </c>
      <c r="B205" t="s">
        <v>222</v>
      </c>
      <c r="C205" t="s">
        <v>14</v>
      </c>
      <c r="D205" s="3">
        <v>121321</v>
      </c>
      <c r="E205" t="s">
        <v>25</v>
      </c>
      <c r="F205" s="3">
        <v>313</v>
      </c>
      <c r="G205" s="3">
        <v>246</v>
      </c>
      <c r="H205" s="3">
        <v>31</v>
      </c>
      <c r="I205" s="3">
        <v>24</v>
      </c>
      <c r="J205" s="4">
        <f>SUM(Media[[#This Row],[VIEWS]:[SHARES]])</f>
        <v>614</v>
      </c>
      <c r="K205" s="5">
        <f>Media[[#This Row],[ENGAGEMENTS]]/Media[[#This Row],[FOLLOWERS]]</f>
        <v>5.0609539980712324E-3</v>
      </c>
      <c r="L205" t="str">
        <f>_xlfn.XLOOKUP(Media[[#This Row],[ENGAGEMENT RATE]],Engagement_Rates,Engagement_Grades,,-1)</f>
        <v>Average</v>
      </c>
      <c r="M205" s="5" t="str">
        <f>IF(OR(Media[[#This Row],[TOPIC]]="Business Attire",Media[[#This Row],[TOPIC]]="Nightwear"),"High","Low")</f>
        <v>High</v>
      </c>
    </row>
    <row r="206" spans="1:13">
      <c r="A206" s="2">
        <v>45388</v>
      </c>
      <c r="B206" t="s">
        <v>223</v>
      </c>
      <c r="C206" t="s">
        <v>22</v>
      </c>
      <c r="D206" s="6">
        <v>62895</v>
      </c>
      <c r="E206" t="s">
        <v>15</v>
      </c>
      <c r="F206" s="6">
        <v>256</v>
      </c>
      <c r="G206" s="6">
        <v>227</v>
      </c>
      <c r="H206" s="6">
        <v>37</v>
      </c>
      <c r="I206" s="6">
        <v>27</v>
      </c>
      <c r="J206" s="4">
        <f>SUM(Media[[#This Row],[VIEWS]:[SHARES]])</f>
        <v>547</v>
      </c>
      <c r="K206" s="5">
        <f>Media[[#This Row],[ENGAGEMENTS]]/Media[[#This Row],[FOLLOWERS]]</f>
        <v>8.6970347404404166E-3</v>
      </c>
      <c r="L206" t="str">
        <f>_xlfn.XLOOKUP(Media[[#This Row],[ENGAGEMENT RATE]],Engagement_Rates,Engagement_Grades,,-1)</f>
        <v>Average</v>
      </c>
      <c r="M206" s="5" t="str">
        <f>IF(OR(Media[[#This Row],[TOPIC]]="Business Attire",Media[[#This Row],[TOPIC]]="Nightwear"),"High","Low")</f>
        <v>Low</v>
      </c>
    </row>
    <row r="207" spans="1:13">
      <c r="A207" s="2">
        <v>45389</v>
      </c>
      <c r="B207" t="s">
        <v>224</v>
      </c>
      <c r="C207" t="s">
        <v>14</v>
      </c>
      <c r="D207" s="3">
        <v>121759</v>
      </c>
      <c r="E207" t="s">
        <v>18</v>
      </c>
      <c r="F207" s="3">
        <v>711</v>
      </c>
      <c r="G207" s="3">
        <v>529</v>
      </c>
      <c r="H207" s="3">
        <v>67</v>
      </c>
      <c r="I207" s="3">
        <v>50</v>
      </c>
      <c r="J207" s="4">
        <f>SUM(Media[[#This Row],[VIEWS]:[SHARES]])</f>
        <v>1357</v>
      </c>
      <c r="K207" s="5">
        <f>Media[[#This Row],[ENGAGEMENTS]]/Media[[#This Row],[FOLLOWERS]]</f>
        <v>1.1144966696507034E-2</v>
      </c>
      <c r="L207" t="str">
        <f>_xlfn.XLOOKUP(Media[[#This Row],[ENGAGEMENT RATE]],Engagement_Rates,Engagement_Grades,,-1)</f>
        <v>Good</v>
      </c>
      <c r="M207" s="5" t="str">
        <f>IF(OR(Media[[#This Row],[TOPIC]]="Business Attire",Media[[#This Row],[TOPIC]]="Nightwear"),"High","Low")</f>
        <v>High</v>
      </c>
    </row>
    <row r="208" spans="1:13">
      <c r="A208" s="2">
        <v>45389</v>
      </c>
      <c r="B208" t="s">
        <v>225</v>
      </c>
      <c r="C208" t="s">
        <v>22</v>
      </c>
      <c r="D208" s="6">
        <v>62767</v>
      </c>
      <c r="E208" t="s">
        <v>25</v>
      </c>
      <c r="F208" s="6">
        <v>280</v>
      </c>
      <c r="G208" s="6">
        <v>247</v>
      </c>
      <c r="H208" s="6">
        <v>42</v>
      </c>
      <c r="I208" s="6">
        <v>30</v>
      </c>
      <c r="J208" s="4">
        <f>SUM(Media[[#This Row],[VIEWS]:[SHARES]])</f>
        <v>599</v>
      </c>
      <c r="K208" s="5">
        <f>Media[[#This Row],[ENGAGEMENTS]]/Media[[#This Row],[FOLLOWERS]]</f>
        <v>9.5432313158188217E-3</v>
      </c>
      <c r="L208" t="str">
        <f>_xlfn.XLOOKUP(Media[[#This Row],[ENGAGEMENT RATE]],Engagement_Rates,Engagement_Grades,,-1)</f>
        <v>Average</v>
      </c>
      <c r="M208" s="5" t="str">
        <f>IF(OR(Media[[#This Row],[TOPIC]]="Business Attire",Media[[#This Row],[TOPIC]]="Nightwear"),"High","Low")</f>
        <v>High</v>
      </c>
    </row>
    <row r="209" spans="1:13">
      <c r="A209" s="2">
        <v>45389</v>
      </c>
      <c r="B209" t="s">
        <v>226</v>
      </c>
      <c r="C209" t="s">
        <v>17</v>
      </c>
      <c r="D209" s="6">
        <v>32928</v>
      </c>
      <c r="E209" t="s">
        <v>18</v>
      </c>
      <c r="F209" s="6">
        <v>37</v>
      </c>
      <c r="G209" s="6">
        <v>31</v>
      </c>
      <c r="H209" s="6">
        <v>3</v>
      </c>
      <c r="I209" s="6">
        <v>3</v>
      </c>
      <c r="J209" s="4">
        <f>SUM(Media[[#This Row],[VIEWS]:[SHARES]])</f>
        <v>74</v>
      </c>
      <c r="K209" s="5">
        <f>Media[[#This Row],[ENGAGEMENTS]]/Media[[#This Row],[FOLLOWERS]]</f>
        <v>2.2473275024295432E-3</v>
      </c>
      <c r="L209" t="str">
        <f>_xlfn.XLOOKUP(Media[[#This Row],[ENGAGEMENT RATE]],Engagement_Rates,Engagement_Grades,,-1)</f>
        <v>Poor</v>
      </c>
      <c r="M209" s="5" t="str">
        <f>IF(OR(Media[[#This Row],[TOPIC]]="Business Attire",Media[[#This Row],[TOPIC]]="Nightwear"),"High","Low")</f>
        <v>High</v>
      </c>
    </row>
    <row r="210" spans="1:13">
      <c r="A210" s="2">
        <v>45390</v>
      </c>
      <c r="B210" t="s">
        <v>227</v>
      </c>
      <c r="C210" t="s">
        <v>14</v>
      </c>
      <c r="D210" s="3">
        <v>121092</v>
      </c>
      <c r="E210" t="s">
        <v>27</v>
      </c>
      <c r="F210" s="3">
        <v>423</v>
      </c>
      <c r="G210" s="3">
        <v>324</v>
      </c>
      <c r="H210" s="3">
        <v>38</v>
      </c>
      <c r="I210" s="3">
        <v>30</v>
      </c>
      <c r="J210" s="4">
        <f>SUM(Media[[#This Row],[VIEWS]:[SHARES]])</f>
        <v>815</v>
      </c>
      <c r="K210" s="5">
        <f>Media[[#This Row],[ENGAGEMENTS]]/Media[[#This Row],[FOLLOWERS]]</f>
        <v>6.7304198460674527E-3</v>
      </c>
      <c r="L210" t="str">
        <f>_xlfn.XLOOKUP(Media[[#This Row],[ENGAGEMENT RATE]],Engagement_Rates,Engagement_Grades,,-1)</f>
        <v>Average</v>
      </c>
      <c r="M210" s="5" t="str">
        <f>IF(OR(Media[[#This Row],[TOPIC]]="Business Attire",Media[[#This Row],[TOPIC]]="Nightwear"),"High","Low")</f>
        <v>Low</v>
      </c>
    </row>
    <row r="211" spans="1:13">
      <c r="A211" s="2">
        <v>45390</v>
      </c>
      <c r="B211" t="s">
        <v>228</v>
      </c>
      <c r="C211" t="s">
        <v>22</v>
      </c>
      <c r="D211" s="6">
        <v>62804</v>
      </c>
      <c r="E211" t="s">
        <v>18</v>
      </c>
      <c r="F211" s="6">
        <v>658</v>
      </c>
      <c r="G211" s="6">
        <v>518</v>
      </c>
      <c r="H211" s="6">
        <v>94</v>
      </c>
      <c r="I211" s="6">
        <v>60</v>
      </c>
      <c r="J211" s="4">
        <f>SUM(Media[[#This Row],[VIEWS]:[SHARES]])</f>
        <v>1330</v>
      </c>
      <c r="K211" s="5">
        <f>Media[[#This Row],[ENGAGEMENTS]]/Media[[#This Row],[FOLLOWERS]]</f>
        <v>2.1176995095853766E-2</v>
      </c>
      <c r="L211" t="str">
        <f>_xlfn.XLOOKUP(Media[[#This Row],[ENGAGEMENT RATE]],Engagement_Rates,Engagement_Grades,,-1)</f>
        <v>Excellent</v>
      </c>
      <c r="M211" s="5" t="str">
        <f>IF(OR(Media[[#This Row],[TOPIC]]="Business Attire",Media[[#This Row],[TOPIC]]="Nightwear"),"High","Low")</f>
        <v>High</v>
      </c>
    </row>
    <row r="212" spans="1:13">
      <c r="A212" s="2">
        <v>45391</v>
      </c>
      <c r="B212" t="s">
        <v>229</v>
      </c>
      <c r="C212" t="s">
        <v>14</v>
      </c>
      <c r="D212" s="3">
        <v>121258</v>
      </c>
      <c r="E212" t="s">
        <v>25</v>
      </c>
      <c r="F212" s="3">
        <v>230</v>
      </c>
      <c r="G212" s="3">
        <v>204</v>
      </c>
      <c r="H212" s="3">
        <v>24</v>
      </c>
      <c r="I212" s="3">
        <v>19</v>
      </c>
      <c r="J212" s="4">
        <f>SUM(Media[[#This Row],[VIEWS]:[SHARES]])</f>
        <v>477</v>
      </c>
      <c r="K212" s="5">
        <f>Media[[#This Row],[ENGAGEMENTS]]/Media[[#This Row],[FOLLOWERS]]</f>
        <v>3.9337610714344617E-3</v>
      </c>
      <c r="L212" t="str">
        <f>_xlfn.XLOOKUP(Media[[#This Row],[ENGAGEMENT RATE]],Engagement_Rates,Engagement_Grades,,-1)</f>
        <v>Poor</v>
      </c>
      <c r="M212" s="5" t="str">
        <f>IF(OR(Media[[#This Row],[TOPIC]]="Business Attire",Media[[#This Row],[TOPIC]]="Nightwear"),"High","Low")</f>
        <v>High</v>
      </c>
    </row>
    <row r="213" spans="1:13">
      <c r="A213" s="2">
        <v>45391</v>
      </c>
      <c r="B213" t="s">
        <v>230</v>
      </c>
      <c r="C213" t="s">
        <v>22</v>
      </c>
      <c r="D213" s="6">
        <v>63309</v>
      </c>
      <c r="E213" t="s">
        <v>18</v>
      </c>
      <c r="F213" s="6">
        <v>546</v>
      </c>
      <c r="G213" s="6">
        <v>463</v>
      </c>
      <c r="H213" s="6">
        <v>82</v>
      </c>
      <c r="I213" s="6">
        <v>55</v>
      </c>
      <c r="J213" s="4">
        <f>SUM(Media[[#This Row],[VIEWS]:[SHARES]])</f>
        <v>1146</v>
      </c>
      <c r="K213" s="5">
        <f>Media[[#This Row],[ENGAGEMENTS]]/Media[[#This Row],[FOLLOWERS]]</f>
        <v>1.8101691702601525E-2</v>
      </c>
      <c r="L213" t="str">
        <f>_xlfn.XLOOKUP(Media[[#This Row],[ENGAGEMENT RATE]],Engagement_Rates,Engagement_Grades,,-1)</f>
        <v>Very Good</v>
      </c>
      <c r="M213" s="5" t="str">
        <f>IF(OR(Media[[#This Row],[TOPIC]]="Business Attire",Media[[#This Row],[TOPIC]]="Nightwear"),"High","Low")</f>
        <v>High</v>
      </c>
    </row>
    <row r="214" spans="1:13">
      <c r="A214" s="2">
        <v>45392</v>
      </c>
      <c r="B214" t="s">
        <v>231</v>
      </c>
      <c r="C214" t="s">
        <v>14</v>
      </c>
      <c r="D214" s="3">
        <v>121252</v>
      </c>
      <c r="E214" t="s">
        <v>27</v>
      </c>
      <c r="F214" s="3">
        <v>479</v>
      </c>
      <c r="G214" s="3">
        <v>407</v>
      </c>
      <c r="H214" s="3">
        <v>51</v>
      </c>
      <c r="I214" s="3">
        <v>39</v>
      </c>
      <c r="J214" s="4">
        <f>SUM(Media[[#This Row],[VIEWS]:[SHARES]])</f>
        <v>976</v>
      </c>
      <c r="K214" s="5">
        <f>Media[[#This Row],[ENGAGEMENTS]]/Media[[#This Row],[FOLLOWERS]]</f>
        <v>8.0493517632698845E-3</v>
      </c>
      <c r="L214" t="str">
        <f>_xlfn.XLOOKUP(Media[[#This Row],[ENGAGEMENT RATE]],Engagement_Rates,Engagement_Grades,,-1)</f>
        <v>Average</v>
      </c>
      <c r="M214" s="5" t="str">
        <f>IF(OR(Media[[#This Row],[TOPIC]]="Business Attire",Media[[#This Row],[TOPIC]]="Nightwear"),"High","Low")</f>
        <v>Low</v>
      </c>
    </row>
    <row r="215" spans="1:13">
      <c r="A215" s="2">
        <v>45392</v>
      </c>
      <c r="B215" t="s">
        <v>232</v>
      </c>
      <c r="C215" t="s">
        <v>22</v>
      </c>
      <c r="D215" s="6">
        <v>63316</v>
      </c>
      <c r="E215" t="s">
        <v>15</v>
      </c>
      <c r="F215" s="6">
        <v>233</v>
      </c>
      <c r="G215" s="6">
        <v>207</v>
      </c>
      <c r="H215" s="6">
        <v>38</v>
      </c>
      <c r="I215" s="6">
        <v>27</v>
      </c>
      <c r="J215" s="4">
        <f>SUM(Media[[#This Row],[VIEWS]:[SHARES]])</f>
        <v>505</v>
      </c>
      <c r="K215" s="5">
        <f>Media[[#This Row],[ENGAGEMENTS]]/Media[[#This Row],[FOLLOWERS]]</f>
        <v>7.9758670794112078E-3</v>
      </c>
      <c r="L215" t="str">
        <f>_xlfn.XLOOKUP(Media[[#This Row],[ENGAGEMENT RATE]],Engagement_Rates,Engagement_Grades,,-1)</f>
        <v>Average</v>
      </c>
      <c r="M215" s="5" t="str">
        <f>IF(OR(Media[[#This Row],[TOPIC]]="Business Attire",Media[[#This Row],[TOPIC]]="Nightwear"),"High","Low")</f>
        <v>Low</v>
      </c>
    </row>
    <row r="216" spans="1:13">
      <c r="A216" s="2">
        <v>45393</v>
      </c>
      <c r="B216" t="s">
        <v>233</v>
      </c>
      <c r="C216" t="s">
        <v>14</v>
      </c>
      <c r="D216" s="3">
        <v>121378</v>
      </c>
      <c r="E216" t="s">
        <v>25</v>
      </c>
      <c r="F216" s="3">
        <v>294</v>
      </c>
      <c r="G216" s="3">
        <v>229</v>
      </c>
      <c r="H216" s="3">
        <v>30</v>
      </c>
      <c r="I216" s="3">
        <v>22</v>
      </c>
      <c r="J216" s="4">
        <f>SUM(Media[[#This Row],[VIEWS]:[SHARES]])</f>
        <v>575</v>
      </c>
      <c r="K216" s="5">
        <f>Media[[#This Row],[ENGAGEMENTS]]/Media[[#This Row],[FOLLOWERS]]</f>
        <v>4.7372670500420173E-3</v>
      </c>
      <c r="L216" t="str">
        <f>_xlfn.XLOOKUP(Media[[#This Row],[ENGAGEMENT RATE]],Engagement_Rates,Engagement_Grades,,-1)</f>
        <v>Poor</v>
      </c>
      <c r="M216" s="5" t="str">
        <f>IF(OR(Media[[#This Row],[TOPIC]]="Business Attire",Media[[#This Row],[TOPIC]]="Nightwear"),"High","Low")</f>
        <v>High</v>
      </c>
    </row>
    <row r="217" spans="1:13">
      <c r="A217" s="2">
        <v>45393</v>
      </c>
      <c r="B217" t="s">
        <v>234</v>
      </c>
      <c r="C217" t="s">
        <v>22</v>
      </c>
      <c r="D217" s="6">
        <v>63273</v>
      </c>
      <c r="E217" t="s">
        <v>15</v>
      </c>
      <c r="F217" s="6">
        <v>237</v>
      </c>
      <c r="G217" s="6">
        <v>205</v>
      </c>
      <c r="H217" s="6">
        <v>37</v>
      </c>
      <c r="I217" s="6">
        <v>24</v>
      </c>
      <c r="J217" s="4">
        <f>SUM(Media[[#This Row],[VIEWS]:[SHARES]])</f>
        <v>503</v>
      </c>
      <c r="K217" s="5">
        <f>Media[[#This Row],[ENGAGEMENTS]]/Media[[#This Row],[FOLLOWERS]]</f>
        <v>7.9496783778230835E-3</v>
      </c>
      <c r="L217" t="str">
        <f>_xlfn.XLOOKUP(Media[[#This Row],[ENGAGEMENT RATE]],Engagement_Rates,Engagement_Grades,,-1)</f>
        <v>Average</v>
      </c>
      <c r="M217" s="5" t="str">
        <f>IF(OR(Media[[#This Row],[TOPIC]]="Business Attire",Media[[#This Row],[TOPIC]]="Nightwear"),"High","Low")</f>
        <v>Low</v>
      </c>
    </row>
    <row r="218" spans="1:13">
      <c r="A218" s="2">
        <v>45393</v>
      </c>
      <c r="B218" t="s">
        <v>235</v>
      </c>
      <c r="C218" t="s">
        <v>17</v>
      </c>
      <c r="D218" s="6">
        <v>32916</v>
      </c>
      <c r="E218" t="s">
        <v>18</v>
      </c>
      <c r="F218" s="6">
        <v>49</v>
      </c>
      <c r="G218" s="6">
        <v>40</v>
      </c>
      <c r="H218" s="6">
        <v>5</v>
      </c>
      <c r="I218" s="6">
        <v>4</v>
      </c>
      <c r="J218" s="4">
        <f>SUM(Media[[#This Row],[VIEWS]:[SHARES]])</f>
        <v>98</v>
      </c>
      <c r="K218" s="5">
        <f>Media[[#This Row],[ENGAGEMENTS]]/Media[[#This Row],[FOLLOWERS]]</f>
        <v>2.9772754891238306E-3</v>
      </c>
      <c r="L218" t="str">
        <f>_xlfn.XLOOKUP(Media[[#This Row],[ENGAGEMENT RATE]],Engagement_Rates,Engagement_Grades,,-1)</f>
        <v>Poor</v>
      </c>
      <c r="M218" s="5" t="str">
        <f>IF(OR(Media[[#This Row],[TOPIC]]="Business Attire",Media[[#This Row],[TOPIC]]="Nightwear"),"High","Low")</f>
        <v>High</v>
      </c>
    </row>
    <row r="219" spans="1:13">
      <c r="A219" s="2">
        <v>45394</v>
      </c>
      <c r="B219" t="s">
        <v>236</v>
      </c>
      <c r="C219" t="s">
        <v>14</v>
      </c>
      <c r="D219" s="3">
        <v>120600</v>
      </c>
      <c r="E219" t="s">
        <v>25</v>
      </c>
      <c r="F219" s="3">
        <v>303</v>
      </c>
      <c r="G219" s="3">
        <v>246</v>
      </c>
      <c r="H219" s="3">
        <v>29</v>
      </c>
      <c r="I219" s="3">
        <v>24</v>
      </c>
      <c r="J219" s="4">
        <f>SUM(Media[[#This Row],[VIEWS]:[SHARES]])</f>
        <v>602</v>
      </c>
      <c r="K219" s="5">
        <f>Media[[#This Row],[ENGAGEMENTS]]/Media[[#This Row],[FOLLOWERS]]</f>
        <v>4.9917081260364843E-3</v>
      </c>
      <c r="L219" t="str">
        <f>_xlfn.XLOOKUP(Media[[#This Row],[ENGAGEMENT RATE]],Engagement_Rates,Engagement_Grades,,-1)</f>
        <v>Poor</v>
      </c>
      <c r="M219" s="5" t="str">
        <f>IF(OR(Media[[#This Row],[TOPIC]]="Business Attire",Media[[#This Row],[TOPIC]]="Nightwear"),"High","Low")</f>
        <v>High</v>
      </c>
    </row>
    <row r="220" spans="1:13">
      <c r="A220" s="2">
        <v>45394</v>
      </c>
      <c r="B220" t="s">
        <v>237</v>
      </c>
      <c r="C220" t="s">
        <v>22</v>
      </c>
      <c r="D220" s="6">
        <v>63119</v>
      </c>
      <c r="E220" t="s">
        <v>27</v>
      </c>
      <c r="F220" s="6">
        <v>545</v>
      </c>
      <c r="G220" s="6">
        <v>480</v>
      </c>
      <c r="H220" s="6">
        <v>84</v>
      </c>
      <c r="I220" s="6">
        <v>58</v>
      </c>
      <c r="J220" s="4">
        <f>SUM(Media[[#This Row],[VIEWS]:[SHARES]])</f>
        <v>1167</v>
      </c>
      <c r="K220" s="5">
        <f>Media[[#This Row],[ENGAGEMENTS]]/Media[[#This Row],[FOLLOWERS]]</f>
        <v>1.8488886072339551E-2</v>
      </c>
      <c r="L220" t="str">
        <f>_xlfn.XLOOKUP(Media[[#This Row],[ENGAGEMENT RATE]],Engagement_Rates,Engagement_Grades,,-1)</f>
        <v>Very Good</v>
      </c>
      <c r="M220" s="5" t="str">
        <f>IF(OR(Media[[#This Row],[TOPIC]]="Business Attire",Media[[#This Row],[TOPIC]]="Nightwear"),"High","Low")</f>
        <v>Low</v>
      </c>
    </row>
    <row r="221" spans="1:13">
      <c r="A221" s="2">
        <v>45394</v>
      </c>
      <c r="B221" t="s">
        <v>238</v>
      </c>
      <c r="C221" t="s">
        <v>17</v>
      </c>
      <c r="D221" s="6">
        <v>32926</v>
      </c>
      <c r="E221" t="s">
        <v>15</v>
      </c>
      <c r="F221" s="6">
        <v>27</v>
      </c>
      <c r="G221" s="6">
        <v>21</v>
      </c>
      <c r="H221" s="6">
        <v>3</v>
      </c>
      <c r="I221" s="6">
        <v>2</v>
      </c>
      <c r="J221" s="4">
        <f>SUM(Media[[#This Row],[VIEWS]:[SHARES]])</f>
        <v>53</v>
      </c>
      <c r="K221" s="5">
        <f>Media[[#This Row],[ENGAGEMENTS]]/Media[[#This Row],[FOLLOWERS]]</f>
        <v>1.6096701694709348E-3</v>
      </c>
      <c r="L221" t="str">
        <f>_xlfn.XLOOKUP(Media[[#This Row],[ENGAGEMENT RATE]],Engagement_Rates,Engagement_Grades,,-1)</f>
        <v>Poor</v>
      </c>
      <c r="M221" s="5" t="str">
        <f>IF(OR(Media[[#This Row],[TOPIC]]="Business Attire",Media[[#This Row],[TOPIC]]="Nightwear"),"High","Low")</f>
        <v>Low</v>
      </c>
    </row>
    <row r="222" spans="1:13">
      <c r="A222" s="2">
        <v>45395</v>
      </c>
      <c r="B222" t="s">
        <v>239</v>
      </c>
      <c r="C222" t="s">
        <v>14</v>
      </c>
      <c r="D222" s="3">
        <v>120772</v>
      </c>
      <c r="E222" t="s">
        <v>25</v>
      </c>
      <c r="F222" s="3">
        <v>227</v>
      </c>
      <c r="G222" s="3">
        <v>163</v>
      </c>
      <c r="H222" s="3">
        <v>19</v>
      </c>
      <c r="I222" s="3">
        <v>16</v>
      </c>
      <c r="J222" s="4">
        <f>SUM(Media[[#This Row],[VIEWS]:[SHARES]])</f>
        <v>425</v>
      </c>
      <c r="K222" s="5">
        <f>Media[[#This Row],[ENGAGEMENTS]]/Media[[#This Row],[FOLLOWERS]]</f>
        <v>3.519027589176299E-3</v>
      </c>
      <c r="L222" t="str">
        <f>_xlfn.XLOOKUP(Media[[#This Row],[ENGAGEMENT RATE]],Engagement_Rates,Engagement_Grades,,-1)</f>
        <v>Poor</v>
      </c>
      <c r="M222" s="5" t="str">
        <f>IF(OR(Media[[#This Row],[TOPIC]]="Business Attire",Media[[#This Row],[TOPIC]]="Nightwear"),"High","Low")</f>
        <v>High</v>
      </c>
    </row>
    <row r="223" spans="1:13">
      <c r="A223" s="2">
        <v>45395</v>
      </c>
      <c r="B223" t="s">
        <v>240</v>
      </c>
      <c r="C223" t="s">
        <v>22</v>
      </c>
      <c r="D223" s="6">
        <v>63686</v>
      </c>
      <c r="E223" t="s">
        <v>27</v>
      </c>
      <c r="F223" s="6">
        <v>411</v>
      </c>
      <c r="G223" s="6">
        <v>392</v>
      </c>
      <c r="H223" s="6">
        <v>67</v>
      </c>
      <c r="I223" s="6">
        <v>44</v>
      </c>
      <c r="J223" s="4">
        <f>SUM(Media[[#This Row],[VIEWS]:[SHARES]])</f>
        <v>914</v>
      </c>
      <c r="K223" s="5">
        <f>Media[[#This Row],[ENGAGEMENTS]]/Media[[#This Row],[FOLLOWERS]]</f>
        <v>1.4351662845837389E-2</v>
      </c>
      <c r="L223" t="str">
        <f>_xlfn.XLOOKUP(Media[[#This Row],[ENGAGEMENT RATE]],Engagement_Rates,Engagement_Grades,,-1)</f>
        <v>Good</v>
      </c>
      <c r="M223" s="5" t="str">
        <f>IF(OR(Media[[#This Row],[TOPIC]]="Business Attire",Media[[#This Row],[TOPIC]]="Nightwear"),"High","Low")</f>
        <v>Low</v>
      </c>
    </row>
    <row r="224" spans="1:13">
      <c r="A224" s="2">
        <v>45396</v>
      </c>
      <c r="B224" t="s">
        <v>241</v>
      </c>
      <c r="C224" t="s">
        <v>22</v>
      </c>
      <c r="D224" s="6">
        <v>63691</v>
      </c>
      <c r="E224" t="s">
        <v>15</v>
      </c>
      <c r="F224" s="6">
        <v>275</v>
      </c>
      <c r="G224" s="6">
        <v>255</v>
      </c>
      <c r="H224" s="6">
        <v>38</v>
      </c>
      <c r="I224" s="6">
        <v>29</v>
      </c>
      <c r="J224" s="4">
        <f>SUM(Media[[#This Row],[VIEWS]:[SHARES]])</f>
        <v>597</v>
      </c>
      <c r="K224" s="5">
        <f>Media[[#This Row],[ENGAGEMENTS]]/Media[[#This Row],[FOLLOWERS]]</f>
        <v>9.3733808544378319E-3</v>
      </c>
      <c r="L224" t="str">
        <f>_xlfn.XLOOKUP(Media[[#This Row],[ENGAGEMENT RATE]],Engagement_Rates,Engagement_Grades,,-1)</f>
        <v>Average</v>
      </c>
      <c r="M224" s="5" t="str">
        <f>IF(OR(Media[[#This Row],[TOPIC]]="Business Attire",Media[[#This Row],[TOPIC]]="Nightwear"),"High","Low")</f>
        <v>Low</v>
      </c>
    </row>
    <row r="225" spans="1:13">
      <c r="A225" s="2">
        <v>45396</v>
      </c>
      <c r="B225" t="s">
        <v>242</v>
      </c>
      <c r="C225" t="s">
        <v>17</v>
      </c>
      <c r="D225" s="6">
        <v>32918</v>
      </c>
      <c r="E225" t="s">
        <v>15</v>
      </c>
      <c r="F225" s="6">
        <v>26</v>
      </c>
      <c r="G225" s="6">
        <v>21</v>
      </c>
      <c r="H225" s="6">
        <v>3</v>
      </c>
      <c r="I225" s="6">
        <v>2</v>
      </c>
      <c r="J225" s="4">
        <f>SUM(Media[[#This Row],[VIEWS]:[SHARES]])</f>
        <v>52</v>
      </c>
      <c r="K225" s="5">
        <f>Media[[#This Row],[ENGAGEMENTS]]/Media[[#This Row],[FOLLOWERS]]</f>
        <v>1.5796828482896896E-3</v>
      </c>
      <c r="L225" t="str">
        <f>_xlfn.XLOOKUP(Media[[#This Row],[ENGAGEMENT RATE]],Engagement_Rates,Engagement_Grades,,-1)</f>
        <v>Poor</v>
      </c>
      <c r="M225" s="5" t="str">
        <f>IF(OR(Media[[#This Row],[TOPIC]]="Business Attire",Media[[#This Row],[TOPIC]]="Nightwear"),"High","Low")</f>
        <v>Low</v>
      </c>
    </row>
    <row r="226" spans="1:13">
      <c r="A226" s="2">
        <v>45397</v>
      </c>
      <c r="B226" t="s">
        <v>243</v>
      </c>
      <c r="C226" t="s">
        <v>14</v>
      </c>
      <c r="D226" s="3">
        <v>119865</v>
      </c>
      <c r="E226" t="s">
        <v>15</v>
      </c>
      <c r="F226" s="3">
        <v>210</v>
      </c>
      <c r="G226" s="3">
        <v>169</v>
      </c>
      <c r="H226" s="3">
        <v>22</v>
      </c>
      <c r="I226" s="3">
        <v>16</v>
      </c>
      <c r="J226" s="4">
        <f>SUM(Media[[#This Row],[VIEWS]:[SHARES]])</f>
        <v>417</v>
      </c>
      <c r="K226" s="5">
        <f>Media[[#This Row],[ENGAGEMENTS]]/Media[[#This Row],[FOLLOWERS]]</f>
        <v>3.4789137780002503E-3</v>
      </c>
      <c r="L226" t="str">
        <f>_xlfn.XLOOKUP(Media[[#This Row],[ENGAGEMENT RATE]],Engagement_Rates,Engagement_Grades,,-1)</f>
        <v>Poor</v>
      </c>
      <c r="M226" s="5" t="str">
        <f>IF(OR(Media[[#This Row],[TOPIC]]="Business Attire",Media[[#This Row],[TOPIC]]="Nightwear"),"High","Low")</f>
        <v>Low</v>
      </c>
    </row>
    <row r="227" spans="1:13">
      <c r="A227" s="2">
        <v>45397</v>
      </c>
      <c r="B227" t="s">
        <v>244</v>
      </c>
      <c r="C227" t="s">
        <v>22</v>
      </c>
      <c r="D227" s="6">
        <v>63577</v>
      </c>
      <c r="E227" t="s">
        <v>27</v>
      </c>
      <c r="F227" s="6">
        <v>308</v>
      </c>
      <c r="G227" s="6">
        <v>251</v>
      </c>
      <c r="H227" s="6">
        <v>45</v>
      </c>
      <c r="I227" s="6">
        <v>29</v>
      </c>
      <c r="J227" s="4">
        <f>SUM(Media[[#This Row],[VIEWS]:[SHARES]])</f>
        <v>633</v>
      </c>
      <c r="K227" s="5">
        <f>Media[[#This Row],[ENGAGEMENTS]]/Media[[#This Row],[FOLLOWERS]]</f>
        <v>9.9564307847177444E-3</v>
      </c>
      <c r="L227" t="str">
        <f>_xlfn.XLOOKUP(Media[[#This Row],[ENGAGEMENT RATE]],Engagement_Rates,Engagement_Grades,,-1)</f>
        <v>Average</v>
      </c>
      <c r="M227" s="5" t="str">
        <f>IF(OR(Media[[#This Row],[TOPIC]]="Business Attire",Media[[#This Row],[TOPIC]]="Nightwear"),"High","Low")</f>
        <v>Low</v>
      </c>
    </row>
    <row r="228" spans="1:13">
      <c r="A228" s="2">
        <v>45398</v>
      </c>
      <c r="B228" t="s">
        <v>245</v>
      </c>
      <c r="C228" t="s">
        <v>14</v>
      </c>
      <c r="D228" s="3">
        <v>119901</v>
      </c>
      <c r="E228" t="s">
        <v>15</v>
      </c>
      <c r="F228" s="3">
        <v>186</v>
      </c>
      <c r="G228" s="3">
        <v>150</v>
      </c>
      <c r="H228" s="3">
        <v>19</v>
      </c>
      <c r="I228" s="3">
        <v>14</v>
      </c>
      <c r="J228" s="4">
        <f>SUM(Media[[#This Row],[VIEWS]:[SHARES]])</f>
        <v>369</v>
      </c>
      <c r="K228" s="5">
        <f>Media[[#This Row],[ENGAGEMENTS]]/Media[[#This Row],[FOLLOWERS]]</f>
        <v>3.0775389696499613E-3</v>
      </c>
      <c r="L228" t="str">
        <f>_xlfn.XLOOKUP(Media[[#This Row],[ENGAGEMENT RATE]],Engagement_Rates,Engagement_Grades,,-1)</f>
        <v>Poor</v>
      </c>
      <c r="M228" s="5" t="str">
        <f>IF(OR(Media[[#This Row],[TOPIC]]="Business Attire",Media[[#This Row],[TOPIC]]="Nightwear"),"High","Low")</f>
        <v>Low</v>
      </c>
    </row>
    <row r="229" spans="1:13">
      <c r="A229" s="2">
        <v>45398</v>
      </c>
      <c r="B229" t="s">
        <v>246</v>
      </c>
      <c r="C229" t="s">
        <v>22</v>
      </c>
      <c r="D229" s="6">
        <v>63047</v>
      </c>
      <c r="E229" t="s">
        <v>15</v>
      </c>
      <c r="F229" s="6">
        <v>239</v>
      </c>
      <c r="G229" s="6">
        <v>229</v>
      </c>
      <c r="H229" s="6">
        <v>38</v>
      </c>
      <c r="I229" s="6">
        <v>24</v>
      </c>
      <c r="J229" s="4">
        <f>SUM(Media[[#This Row],[VIEWS]:[SHARES]])</f>
        <v>530</v>
      </c>
      <c r="K229" s="5">
        <f>Media[[#This Row],[ENGAGEMENTS]]/Media[[#This Row],[FOLLOWERS]]</f>
        <v>8.4064269513220297E-3</v>
      </c>
      <c r="L229" t="str">
        <f>_xlfn.XLOOKUP(Media[[#This Row],[ENGAGEMENT RATE]],Engagement_Rates,Engagement_Grades,,-1)</f>
        <v>Average</v>
      </c>
      <c r="M229" s="5" t="str">
        <f>IF(OR(Media[[#This Row],[TOPIC]]="Business Attire",Media[[#This Row],[TOPIC]]="Nightwear"),"High","Low")</f>
        <v>Low</v>
      </c>
    </row>
    <row r="230" spans="1:13">
      <c r="A230" s="2">
        <v>45398</v>
      </c>
      <c r="B230" t="s">
        <v>247</v>
      </c>
      <c r="C230" t="s">
        <v>17</v>
      </c>
      <c r="D230" s="6">
        <v>32971</v>
      </c>
      <c r="E230" t="s">
        <v>27</v>
      </c>
      <c r="F230" s="6">
        <v>44</v>
      </c>
      <c r="G230" s="6">
        <v>31</v>
      </c>
      <c r="H230" s="6">
        <v>4</v>
      </c>
      <c r="I230" s="6">
        <v>3</v>
      </c>
      <c r="J230" s="4">
        <f>SUM(Media[[#This Row],[VIEWS]:[SHARES]])</f>
        <v>82</v>
      </c>
      <c r="K230" s="5">
        <f>Media[[#This Row],[ENGAGEMENTS]]/Media[[#This Row],[FOLLOWERS]]</f>
        <v>2.4870340602347516E-3</v>
      </c>
      <c r="L230" t="str">
        <f>_xlfn.XLOOKUP(Media[[#This Row],[ENGAGEMENT RATE]],Engagement_Rates,Engagement_Grades,,-1)</f>
        <v>Poor</v>
      </c>
      <c r="M230" s="5" t="str">
        <f>IF(OR(Media[[#This Row],[TOPIC]]="Business Attire",Media[[#This Row],[TOPIC]]="Nightwear"),"High","Low")</f>
        <v>Low</v>
      </c>
    </row>
    <row r="231" spans="1:13">
      <c r="A231" s="2">
        <v>45399</v>
      </c>
      <c r="B231" t="s">
        <v>248</v>
      </c>
      <c r="C231" t="s">
        <v>14</v>
      </c>
      <c r="D231" s="3">
        <v>120222</v>
      </c>
      <c r="E231" t="s">
        <v>18</v>
      </c>
      <c r="F231" s="3">
        <v>833</v>
      </c>
      <c r="G231" s="3">
        <v>679</v>
      </c>
      <c r="H231" s="3">
        <v>81</v>
      </c>
      <c r="I231" s="3">
        <v>60</v>
      </c>
      <c r="J231" s="4">
        <f>SUM(Media[[#This Row],[VIEWS]:[SHARES]])</f>
        <v>1653</v>
      </c>
      <c r="K231" s="5">
        <f>Media[[#This Row],[ENGAGEMENTS]]/Media[[#This Row],[FOLLOWERS]]</f>
        <v>1.3749563307880422E-2</v>
      </c>
      <c r="L231" t="str">
        <f>_xlfn.XLOOKUP(Media[[#This Row],[ENGAGEMENT RATE]],Engagement_Rates,Engagement_Grades,,-1)</f>
        <v>Good</v>
      </c>
      <c r="M231" s="5" t="str">
        <f>IF(OR(Media[[#This Row],[TOPIC]]="Business Attire",Media[[#This Row],[TOPIC]]="Nightwear"),"High","Low")</f>
        <v>High</v>
      </c>
    </row>
    <row r="232" spans="1:13">
      <c r="A232" s="2">
        <v>45399</v>
      </c>
      <c r="B232" t="s">
        <v>249</v>
      </c>
      <c r="C232" t="s">
        <v>22</v>
      </c>
      <c r="D232" s="6">
        <v>63055</v>
      </c>
      <c r="E232" t="s">
        <v>18</v>
      </c>
      <c r="F232" s="6">
        <v>418</v>
      </c>
      <c r="G232" s="6">
        <v>329</v>
      </c>
      <c r="H232" s="6">
        <v>62</v>
      </c>
      <c r="I232" s="6">
        <v>42</v>
      </c>
      <c r="J232" s="4">
        <f>SUM(Media[[#This Row],[VIEWS]:[SHARES]])</f>
        <v>851</v>
      </c>
      <c r="K232" s="5">
        <f>Media[[#This Row],[ENGAGEMENTS]]/Media[[#This Row],[FOLLOWERS]]</f>
        <v>1.3496154151137895E-2</v>
      </c>
      <c r="L232" t="str">
        <f>_xlfn.XLOOKUP(Media[[#This Row],[ENGAGEMENT RATE]],Engagement_Rates,Engagement_Grades,,-1)</f>
        <v>Good</v>
      </c>
      <c r="M232" s="5" t="str">
        <f>IF(OR(Media[[#This Row],[TOPIC]]="Business Attire",Media[[#This Row],[TOPIC]]="Nightwear"),"High","Low")</f>
        <v>High</v>
      </c>
    </row>
    <row r="233" spans="1:13">
      <c r="A233" s="2">
        <v>45399</v>
      </c>
      <c r="B233" t="s">
        <v>250</v>
      </c>
      <c r="C233" t="s">
        <v>17</v>
      </c>
      <c r="D233" s="6">
        <v>32957</v>
      </c>
      <c r="E233" t="s">
        <v>27</v>
      </c>
      <c r="F233" s="6">
        <v>43</v>
      </c>
      <c r="G233" s="6">
        <v>33</v>
      </c>
      <c r="H233" s="6">
        <v>4</v>
      </c>
      <c r="I233" s="6">
        <v>3</v>
      </c>
      <c r="J233" s="4">
        <f>SUM(Media[[#This Row],[VIEWS]:[SHARES]])</f>
        <v>83</v>
      </c>
      <c r="K233" s="5">
        <f>Media[[#This Row],[ENGAGEMENTS]]/Media[[#This Row],[FOLLOWERS]]</f>
        <v>2.518433109809752E-3</v>
      </c>
      <c r="L233" t="str">
        <f>_xlfn.XLOOKUP(Media[[#This Row],[ENGAGEMENT RATE]],Engagement_Rates,Engagement_Grades,,-1)</f>
        <v>Poor</v>
      </c>
      <c r="M233" s="5" t="str">
        <f>IF(OR(Media[[#This Row],[TOPIC]]="Business Attire",Media[[#This Row],[TOPIC]]="Nightwear"),"High","Low")</f>
        <v>Low</v>
      </c>
    </row>
    <row r="234" spans="1:13">
      <c r="A234" s="2">
        <v>45400</v>
      </c>
      <c r="B234" t="s">
        <v>251</v>
      </c>
      <c r="C234" t="s">
        <v>14</v>
      </c>
      <c r="D234" s="3">
        <v>120285</v>
      </c>
      <c r="E234" t="s">
        <v>18</v>
      </c>
      <c r="F234" s="3">
        <v>744</v>
      </c>
      <c r="G234" s="3">
        <v>521</v>
      </c>
      <c r="H234" s="3">
        <v>62</v>
      </c>
      <c r="I234" s="3">
        <v>55</v>
      </c>
      <c r="J234" s="4">
        <f>SUM(Media[[#This Row],[VIEWS]:[SHARES]])</f>
        <v>1382</v>
      </c>
      <c r="K234" s="5">
        <f>Media[[#This Row],[ENGAGEMENTS]]/Media[[#This Row],[FOLLOWERS]]</f>
        <v>1.1489379390613959E-2</v>
      </c>
      <c r="L234" t="str">
        <f>_xlfn.XLOOKUP(Media[[#This Row],[ENGAGEMENT RATE]],Engagement_Rates,Engagement_Grades,,-1)</f>
        <v>Good</v>
      </c>
      <c r="M234" s="5" t="str">
        <f>IF(OR(Media[[#This Row],[TOPIC]]="Business Attire",Media[[#This Row],[TOPIC]]="Nightwear"),"High","Low")</f>
        <v>High</v>
      </c>
    </row>
    <row r="235" spans="1:13">
      <c r="A235" s="2">
        <v>45400</v>
      </c>
      <c r="B235" t="s">
        <v>252</v>
      </c>
      <c r="C235" t="s">
        <v>22</v>
      </c>
      <c r="D235" s="6">
        <v>63424</v>
      </c>
      <c r="E235" t="s">
        <v>18</v>
      </c>
      <c r="F235" s="6">
        <v>551</v>
      </c>
      <c r="G235" s="6">
        <v>478</v>
      </c>
      <c r="H235" s="6">
        <v>75</v>
      </c>
      <c r="I235" s="6">
        <v>51</v>
      </c>
      <c r="J235" s="4">
        <f>SUM(Media[[#This Row],[VIEWS]:[SHARES]])</f>
        <v>1155</v>
      </c>
      <c r="K235" s="5">
        <f>Media[[#This Row],[ENGAGEMENTS]]/Media[[#This Row],[FOLLOWERS]]</f>
        <v>1.8210771947527751E-2</v>
      </c>
      <c r="L235" t="str">
        <f>_xlfn.XLOOKUP(Media[[#This Row],[ENGAGEMENT RATE]],Engagement_Rates,Engagement_Grades,,-1)</f>
        <v>Very Good</v>
      </c>
      <c r="M235" s="5" t="str">
        <f>IF(OR(Media[[#This Row],[TOPIC]]="Business Attire",Media[[#This Row],[TOPIC]]="Nightwear"),"High","Low")</f>
        <v>High</v>
      </c>
    </row>
    <row r="236" spans="1:13">
      <c r="A236" s="2">
        <v>45401</v>
      </c>
      <c r="B236" t="s">
        <v>253</v>
      </c>
      <c r="C236" t="s">
        <v>14</v>
      </c>
      <c r="D236" s="3">
        <v>120008</v>
      </c>
      <c r="E236" t="s">
        <v>18</v>
      </c>
      <c r="F236" s="3">
        <v>529</v>
      </c>
      <c r="G236" s="3">
        <v>410</v>
      </c>
      <c r="H236" s="3">
        <v>55</v>
      </c>
      <c r="I236" s="3">
        <v>44</v>
      </c>
      <c r="J236" s="4">
        <f>SUM(Media[[#This Row],[VIEWS]:[SHARES]])</f>
        <v>1038</v>
      </c>
      <c r="K236" s="5">
        <f>Media[[#This Row],[ENGAGEMENTS]]/Media[[#This Row],[FOLLOWERS]]</f>
        <v>8.6494233717752146E-3</v>
      </c>
      <c r="L236" t="str">
        <f>_xlfn.XLOOKUP(Media[[#This Row],[ENGAGEMENT RATE]],Engagement_Rates,Engagement_Grades,,-1)</f>
        <v>Average</v>
      </c>
      <c r="M236" s="5" t="str">
        <f>IF(OR(Media[[#This Row],[TOPIC]]="Business Attire",Media[[#This Row],[TOPIC]]="Nightwear"),"High","Low")</f>
        <v>High</v>
      </c>
    </row>
    <row r="237" spans="1:13">
      <c r="A237" s="2">
        <v>45401</v>
      </c>
      <c r="B237" t="s">
        <v>254</v>
      </c>
      <c r="C237" t="s">
        <v>22</v>
      </c>
      <c r="D237" s="6">
        <v>64058</v>
      </c>
      <c r="E237" t="s">
        <v>27</v>
      </c>
      <c r="F237" s="6">
        <v>300</v>
      </c>
      <c r="G237" s="6">
        <v>259</v>
      </c>
      <c r="H237" s="6">
        <v>47</v>
      </c>
      <c r="I237" s="6">
        <v>32</v>
      </c>
      <c r="J237" s="4">
        <f>SUM(Media[[#This Row],[VIEWS]:[SHARES]])</f>
        <v>638</v>
      </c>
      <c r="K237" s="5">
        <f>Media[[#This Row],[ENGAGEMENTS]]/Media[[#This Row],[FOLLOWERS]]</f>
        <v>9.9597240001248876E-3</v>
      </c>
      <c r="L237" t="str">
        <f>_xlfn.XLOOKUP(Media[[#This Row],[ENGAGEMENT RATE]],Engagement_Rates,Engagement_Grades,,-1)</f>
        <v>Average</v>
      </c>
      <c r="M237" s="5" t="str">
        <f>IF(OR(Media[[#This Row],[TOPIC]]="Business Attire",Media[[#This Row],[TOPIC]]="Nightwear"),"High","Low")</f>
        <v>Low</v>
      </c>
    </row>
    <row r="238" spans="1:13">
      <c r="A238" s="2">
        <v>45402</v>
      </c>
      <c r="B238" t="s">
        <v>255</v>
      </c>
      <c r="C238" t="s">
        <v>14</v>
      </c>
      <c r="D238" s="3">
        <v>120126</v>
      </c>
      <c r="E238" t="s">
        <v>25</v>
      </c>
      <c r="F238" s="3">
        <v>343</v>
      </c>
      <c r="G238" s="3">
        <v>260</v>
      </c>
      <c r="H238" s="3">
        <v>31</v>
      </c>
      <c r="I238" s="3">
        <v>27</v>
      </c>
      <c r="J238" s="4">
        <f>SUM(Media[[#This Row],[VIEWS]:[SHARES]])</f>
        <v>661</v>
      </c>
      <c r="K238" s="5">
        <f>Media[[#This Row],[ENGAGEMENTS]]/Media[[#This Row],[FOLLOWERS]]</f>
        <v>5.502555649900937E-3</v>
      </c>
      <c r="L238" t="str">
        <f>_xlfn.XLOOKUP(Media[[#This Row],[ENGAGEMENT RATE]],Engagement_Rates,Engagement_Grades,,-1)</f>
        <v>Average</v>
      </c>
      <c r="M238" s="5" t="str">
        <f>IF(OR(Media[[#This Row],[TOPIC]]="Business Attire",Media[[#This Row],[TOPIC]]="Nightwear"),"High","Low")</f>
        <v>High</v>
      </c>
    </row>
    <row r="239" spans="1:13">
      <c r="A239" s="2">
        <v>45403</v>
      </c>
      <c r="B239" t="s">
        <v>256</v>
      </c>
      <c r="C239" t="s">
        <v>14</v>
      </c>
      <c r="D239" s="3">
        <v>120067</v>
      </c>
      <c r="E239" t="s">
        <v>18</v>
      </c>
      <c r="F239" s="3">
        <v>750</v>
      </c>
      <c r="G239" s="3">
        <v>599</v>
      </c>
      <c r="H239" s="3">
        <v>65</v>
      </c>
      <c r="I239" s="3">
        <v>54</v>
      </c>
      <c r="J239" s="4">
        <f>SUM(Media[[#This Row],[VIEWS]:[SHARES]])</f>
        <v>1468</v>
      </c>
      <c r="K239" s="5">
        <f>Media[[#This Row],[ENGAGEMENTS]]/Media[[#This Row],[FOLLOWERS]]</f>
        <v>1.2226506866999259E-2</v>
      </c>
      <c r="L239" t="str">
        <f>_xlfn.XLOOKUP(Media[[#This Row],[ENGAGEMENT RATE]],Engagement_Rates,Engagement_Grades,,-1)</f>
        <v>Good</v>
      </c>
      <c r="M239" s="5" t="str">
        <f>IF(OR(Media[[#This Row],[TOPIC]]="Business Attire",Media[[#This Row],[TOPIC]]="Nightwear"),"High","Low")</f>
        <v>High</v>
      </c>
    </row>
    <row r="240" spans="1:13">
      <c r="A240" s="2">
        <v>45403</v>
      </c>
      <c r="B240" t="s">
        <v>257</v>
      </c>
      <c r="C240" t="s">
        <v>22</v>
      </c>
      <c r="D240" s="6">
        <v>63996</v>
      </c>
      <c r="E240" t="s">
        <v>27</v>
      </c>
      <c r="F240" s="6">
        <v>446</v>
      </c>
      <c r="G240" s="6">
        <v>434</v>
      </c>
      <c r="H240" s="6">
        <v>71</v>
      </c>
      <c r="I240" s="6">
        <v>42</v>
      </c>
      <c r="J240" s="4">
        <f>SUM(Media[[#This Row],[VIEWS]:[SHARES]])</f>
        <v>993</v>
      </c>
      <c r="K240" s="5">
        <f>Media[[#This Row],[ENGAGEMENTS]]/Media[[#This Row],[FOLLOWERS]]</f>
        <v>1.5516594787174199E-2</v>
      </c>
      <c r="L240" t="str">
        <f>_xlfn.XLOOKUP(Media[[#This Row],[ENGAGEMENT RATE]],Engagement_Rates,Engagement_Grades,,-1)</f>
        <v>Very Good</v>
      </c>
      <c r="M240" s="5" t="str">
        <f>IF(OR(Media[[#This Row],[TOPIC]]="Business Attire",Media[[#This Row],[TOPIC]]="Nightwear"),"High","Low")</f>
        <v>Low</v>
      </c>
    </row>
    <row r="241" spans="1:13">
      <c r="A241" s="2">
        <v>45403</v>
      </c>
      <c r="B241" t="s">
        <v>258</v>
      </c>
      <c r="C241" t="s">
        <v>17</v>
      </c>
      <c r="D241" s="6">
        <v>33010</v>
      </c>
      <c r="E241" t="s">
        <v>15</v>
      </c>
      <c r="F241" s="6">
        <v>36</v>
      </c>
      <c r="G241" s="6">
        <v>27</v>
      </c>
      <c r="H241" s="6">
        <v>3</v>
      </c>
      <c r="I241" s="6">
        <v>3</v>
      </c>
      <c r="J241" s="4">
        <f>SUM(Media[[#This Row],[VIEWS]:[SHARES]])</f>
        <v>69</v>
      </c>
      <c r="K241" s="5">
        <f>Media[[#This Row],[ENGAGEMENTS]]/Media[[#This Row],[FOLLOWERS]]</f>
        <v>2.0902756740381703E-3</v>
      </c>
      <c r="L241" t="str">
        <f>_xlfn.XLOOKUP(Media[[#This Row],[ENGAGEMENT RATE]],Engagement_Rates,Engagement_Grades,,-1)</f>
        <v>Poor</v>
      </c>
      <c r="M241" s="5" t="str">
        <f>IF(OR(Media[[#This Row],[TOPIC]]="Business Attire",Media[[#This Row],[TOPIC]]="Nightwear"),"High","Low")</f>
        <v>Low</v>
      </c>
    </row>
    <row r="242" spans="1:13">
      <c r="A242" s="2">
        <v>45404</v>
      </c>
      <c r="B242" t="s">
        <v>259</v>
      </c>
      <c r="C242" t="s">
        <v>14</v>
      </c>
      <c r="D242" s="3">
        <v>119737</v>
      </c>
      <c r="E242" t="s">
        <v>27</v>
      </c>
      <c r="F242" s="3">
        <v>519</v>
      </c>
      <c r="G242" s="3">
        <v>411</v>
      </c>
      <c r="H242" s="3">
        <v>49</v>
      </c>
      <c r="I242" s="3">
        <v>41</v>
      </c>
      <c r="J242" s="4">
        <f>SUM(Media[[#This Row],[VIEWS]:[SHARES]])</f>
        <v>1020</v>
      </c>
      <c r="K242" s="5">
        <f>Media[[#This Row],[ENGAGEMENTS]]/Media[[#This Row],[FOLLOWERS]]</f>
        <v>8.518670085270217E-3</v>
      </c>
      <c r="L242" t="str">
        <f>_xlfn.XLOOKUP(Media[[#This Row],[ENGAGEMENT RATE]],Engagement_Rates,Engagement_Grades,,-1)</f>
        <v>Average</v>
      </c>
      <c r="M242" s="5" t="str">
        <f>IF(OR(Media[[#This Row],[TOPIC]]="Business Attire",Media[[#This Row],[TOPIC]]="Nightwear"),"High","Low")</f>
        <v>Low</v>
      </c>
    </row>
    <row r="243" spans="1:13">
      <c r="A243" s="2">
        <v>45404</v>
      </c>
      <c r="B243" t="s">
        <v>260</v>
      </c>
      <c r="C243" t="s">
        <v>22</v>
      </c>
      <c r="D243" s="6">
        <v>63958</v>
      </c>
      <c r="E243" t="s">
        <v>18</v>
      </c>
      <c r="F243" s="6">
        <v>563</v>
      </c>
      <c r="G243" s="6">
        <v>512</v>
      </c>
      <c r="H243" s="6">
        <v>78</v>
      </c>
      <c r="I243" s="6">
        <v>57</v>
      </c>
      <c r="J243" s="4">
        <f>SUM(Media[[#This Row],[VIEWS]:[SHARES]])</f>
        <v>1210</v>
      </c>
      <c r="K243" s="5">
        <f>Media[[#This Row],[ENGAGEMENTS]]/Media[[#This Row],[FOLLOWERS]]</f>
        <v>1.8918665374151787E-2</v>
      </c>
      <c r="L243" t="str">
        <f>_xlfn.XLOOKUP(Media[[#This Row],[ENGAGEMENT RATE]],Engagement_Rates,Engagement_Grades,,-1)</f>
        <v>Very Good</v>
      </c>
      <c r="M243" s="5" t="str">
        <f>IF(OR(Media[[#This Row],[TOPIC]]="Business Attire",Media[[#This Row],[TOPIC]]="Nightwear"),"High","Low")</f>
        <v>High</v>
      </c>
    </row>
    <row r="244" spans="1:13">
      <c r="A244" s="2">
        <v>45404</v>
      </c>
      <c r="B244" t="s">
        <v>261</v>
      </c>
      <c r="C244" t="s">
        <v>17</v>
      </c>
      <c r="D244" s="6">
        <v>33005</v>
      </c>
      <c r="E244" t="s">
        <v>15</v>
      </c>
      <c r="F244" s="6">
        <v>33</v>
      </c>
      <c r="G244" s="6">
        <v>24</v>
      </c>
      <c r="H244" s="6">
        <v>3</v>
      </c>
      <c r="I244" s="6">
        <v>2</v>
      </c>
      <c r="J244" s="4">
        <f>SUM(Media[[#This Row],[VIEWS]:[SHARES]])</f>
        <v>62</v>
      </c>
      <c r="K244" s="5">
        <f>Media[[#This Row],[ENGAGEMENTS]]/Media[[#This Row],[FOLLOWERS]]</f>
        <v>1.8785032570822603E-3</v>
      </c>
      <c r="L244" t="str">
        <f>_xlfn.XLOOKUP(Media[[#This Row],[ENGAGEMENT RATE]],Engagement_Rates,Engagement_Grades,,-1)</f>
        <v>Poor</v>
      </c>
      <c r="M244" s="5" t="str">
        <f>IF(OR(Media[[#This Row],[TOPIC]]="Business Attire",Media[[#This Row],[TOPIC]]="Nightwear"),"High","Low")</f>
        <v>Low</v>
      </c>
    </row>
    <row r="245" spans="1:13">
      <c r="A245" s="2">
        <v>45405</v>
      </c>
      <c r="B245" t="s">
        <v>262</v>
      </c>
      <c r="C245" t="s">
        <v>14</v>
      </c>
      <c r="D245" s="3">
        <v>120417</v>
      </c>
      <c r="E245" t="s">
        <v>27</v>
      </c>
      <c r="F245" s="3">
        <v>565</v>
      </c>
      <c r="G245" s="3">
        <v>445</v>
      </c>
      <c r="H245" s="3">
        <v>54</v>
      </c>
      <c r="I245" s="3">
        <v>40</v>
      </c>
      <c r="J245" s="4">
        <f>SUM(Media[[#This Row],[VIEWS]:[SHARES]])</f>
        <v>1104</v>
      </c>
      <c r="K245" s="5">
        <f>Media[[#This Row],[ENGAGEMENTS]]/Media[[#This Row],[FOLLOWERS]]</f>
        <v>9.168140711029173E-3</v>
      </c>
      <c r="L245" t="str">
        <f>_xlfn.XLOOKUP(Media[[#This Row],[ENGAGEMENT RATE]],Engagement_Rates,Engagement_Grades,,-1)</f>
        <v>Average</v>
      </c>
      <c r="M245" s="5" t="str">
        <f>IF(OR(Media[[#This Row],[TOPIC]]="Business Attire",Media[[#This Row],[TOPIC]]="Nightwear"),"High","Low")</f>
        <v>Low</v>
      </c>
    </row>
    <row r="246" spans="1:13">
      <c r="A246" s="2">
        <v>45406</v>
      </c>
      <c r="B246" t="s">
        <v>263</v>
      </c>
      <c r="C246" t="s">
        <v>14</v>
      </c>
      <c r="D246" s="3">
        <v>121047</v>
      </c>
      <c r="E246" t="s">
        <v>27</v>
      </c>
      <c r="F246" s="3">
        <v>602</v>
      </c>
      <c r="G246" s="3">
        <v>472</v>
      </c>
      <c r="H246" s="3">
        <v>54</v>
      </c>
      <c r="I246" s="3">
        <v>43</v>
      </c>
      <c r="J246" s="4">
        <f>SUM(Media[[#This Row],[VIEWS]:[SHARES]])</f>
        <v>1171</v>
      </c>
      <c r="K246" s="5">
        <f>Media[[#This Row],[ENGAGEMENTS]]/Media[[#This Row],[FOLLOWERS]]</f>
        <v>9.6739283088387151E-3</v>
      </c>
      <c r="L246" t="str">
        <f>_xlfn.XLOOKUP(Media[[#This Row],[ENGAGEMENT RATE]],Engagement_Rates,Engagement_Grades,,-1)</f>
        <v>Average</v>
      </c>
      <c r="M246" s="5" t="str">
        <f>IF(OR(Media[[#This Row],[TOPIC]]="Business Attire",Media[[#This Row],[TOPIC]]="Nightwear"),"High","Low")</f>
        <v>Low</v>
      </c>
    </row>
    <row r="247" spans="1:13">
      <c r="A247" s="2">
        <v>45406</v>
      </c>
      <c r="B247" t="s">
        <v>264</v>
      </c>
      <c r="C247" t="s">
        <v>22</v>
      </c>
      <c r="D247" s="6">
        <v>63043</v>
      </c>
      <c r="E247" t="s">
        <v>15</v>
      </c>
      <c r="F247" s="6">
        <v>223</v>
      </c>
      <c r="G247" s="6">
        <v>204</v>
      </c>
      <c r="H247" s="6">
        <v>36</v>
      </c>
      <c r="I247" s="6">
        <v>24</v>
      </c>
      <c r="J247" s="4">
        <f>SUM(Media[[#This Row],[VIEWS]:[SHARES]])</f>
        <v>487</v>
      </c>
      <c r="K247" s="5">
        <f>Media[[#This Row],[ENGAGEMENTS]]/Media[[#This Row],[FOLLOWERS]]</f>
        <v>7.7248861887917767E-3</v>
      </c>
      <c r="L247" t="str">
        <f>_xlfn.XLOOKUP(Media[[#This Row],[ENGAGEMENT RATE]],Engagement_Rates,Engagement_Grades,,-1)</f>
        <v>Average</v>
      </c>
      <c r="M247" s="5" t="str">
        <f>IF(OR(Media[[#This Row],[TOPIC]]="Business Attire",Media[[#This Row],[TOPIC]]="Nightwear"),"High","Low")</f>
        <v>Low</v>
      </c>
    </row>
    <row r="248" spans="1:13">
      <c r="A248" s="2">
        <v>45406</v>
      </c>
      <c r="B248" t="s">
        <v>265</v>
      </c>
      <c r="C248" t="s">
        <v>17</v>
      </c>
      <c r="D248" s="6">
        <v>32994</v>
      </c>
      <c r="E248" t="s">
        <v>25</v>
      </c>
      <c r="F248" s="6">
        <v>32</v>
      </c>
      <c r="G248" s="6">
        <v>25</v>
      </c>
      <c r="H248" s="6">
        <v>3</v>
      </c>
      <c r="I248" s="6">
        <v>3</v>
      </c>
      <c r="J248" s="4">
        <f>SUM(Media[[#This Row],[VIEWS]:[SHARES]])</f>
        <v>63</v>
      </c>
      <c r="K248" s="5">
        <f>Media[[#This Row],[ENGAGEMENTS]]/Media[[#This Row],[FOLLOWERS]]</f>
        <v>1.9094380796508457E-3</v>
      </c>
      <c r="L248" t="str">
        <f>_xlfn.XLOOKUP(Media[[#This Row],[ENGAGEMENT RATE]],Engagement_Rates,Engagement_Grades,,-1)</f>
        <v>Poor</v>
      </c>
      <c r="M248" s="5" t="str">
        <f>IF(OR(Media[[#This Row],[TOPIC]]="Business Attire",Media[[#This Row],[TOPIC]]="Nightwear"),"High","Low")</f>
        <v>High</v>
      </c>
    </row>
    <row r="249" spans="1:13">
      <c r="A249" s="2">
        <v>45407</v>
      </c>
      <c r="B249" t="s">
        <v>266</v>
      </c>
      <c r="C249" t="s">
        <v>14</v>
      </c>
      <c r="D249" s="3">
        <v>121149</v>
      </c>
      <c r="E249" t="s">
        <v>25</v>
      </c>
      <c r="F249" s="3">
        <v>297</v>
      </c>
      <c r="G249" s="3">
        <v>246</v>
      </c>
      <c r="H249" s="3">
        <v>27</v>
      </c>
      <c r="I249" s="3">
        <v>23</v>
      </c>
      <c r="J249" s="4">
        <f>SUM(Media[[#This Row],[VIEWS]:[SHARES]])</f>
        <v>593</v>
      </c>
      <c r="K249" s="5">
        <f>Media[[#This Row],[ENGAGEMENTS]]/Media[[#This Row],[FOLLOWERS]]</f>
        <v>4.8947989665618372E-3</v>
      </c>
      <c r="L249" t="str">
        <f>_xlfn.XLOOKUP(Media[[#This Row],[ENGAGEMENT RATE]],Engagement_Rates,Engagement_Grades,,-1)</f>
        <v>Poor</v>
      </c>
      <c r="M249" s="5" t="str">
        <f>IF(OR(Media[[#This Row],[TOPIC]]="Business Attire",Media[[#This Row],[TOPIC]]="Nightwear"),"High","Low")</f>
        <v>High</v>
      </c>
    </row>
    <row r="250" spans="1:13">
      <c r="A250" s="2">
        <v>45407</v>
      </c>
      <c r="B250" t="s">
        <v>267</v>
      </c>
      <c r="C250" t="s">
        <v>22</v>
      </c>
      <c r="D250" s="6">
        <v>62748</v>
      </c>
      <c r="E250" t="s">
        <v>27</v>
      </c>
      <c r="F250" s="6">
        <v>431</v>
      </c>
      <c r="G250" s="6">
        <v>354</v>
      </c>
      <c r="H250" s="6">
        <v>72</v>
      </c>
      <c r="I250" s="6">
        <v>44</v>
      </c>
      <c r="J250" s="4">
        <f>SUM(Media[[#This Row],[VIEWS]:[SHARES]])</f>
        <v>901</v>
      </c>
      <c r="K250" s="5">
        <f>Media[[#This Row],[ENGAGEMENTS]]/Media[[#This Row],[FOLLOWERS]]</f>
        <v>1.4359023395167973E-2</v>
      </c>
      <c r="L250" t="str">
        <f>_xlfn.XLOOKUP(Media[[#This Row],[ENGAGEMENT RATE]],Engagement_Rates,Engagement_Grades,,-1)</f>
        <v>Good</v>
      </c>
      <c r="M250" s="5" t="str">
        <f>IF(OR(Media[[#This Row],[TOPIC]]="Business Attire",Media[[#This Row],[TOPIC]]="Nightwear"),"High","Low")</f>
        <v>Low</v>
      </c>
    </row>
    <row r="251" spans="1:13">
      <c r="A251" s="2">
        <v>45408</v>
      </c>
      <c r="B251" t="s">
        <v>268</v>
      </c>
      <c r="C251" t="s">
        <v>14</v>
      </c>
      <c r="D251" s="3">
        <v>121457</v>
      </c>
      <c r="E251" t="s">
        <v>25</v>
      </c>
      <c r="F251" s="3">
        <v>288</v>
      </c>
      <c r="G251" s="3">
        <v>250</v>
      </c>
      <c r="H251" s="3">
        <v>28</v>
      </c>
      <c r="I251" s="3">
        <v>24</v>
      </c>
      <c r="J251" s="4">
        <f>SUM(Media[[#This Row],[VIEWS]:[SHARES]])</f>
        <v>590</v>
      </c>
      <c r="K251" s="5">
        <f>Media[[#This Row],[ENGAGEMENTS]]/Media[[#This Row],[FOLLOWERS]]</f>
        <v>4.8576862593345789E-3</v>
      </c>
      <c r="L251" t="str">
        <f>_xlfn.XLOOKUP(Media[[#This Row],[ENGAGEMENT RATE]],Engagement_Rates,Engagement_Grades,,-1)</f>
        <v>Poor</v>
      </c>
      <c r="M251" s="5" t="str">
        <f>IF(OR(Media[[#This Row],[TOPIC]]="Business Attire",Media[[#This Row],[TOPIC]]="Nightwear"),"High","Low")</f>
        <v>High</v>
      </c>
    </row>
    <row r="252" spans="1:13">
      <c r="A252" s="2">
        <v>45408</v>
      </c>
      <c r="B252" t="s">
        <v>269</v>
      </c>
      <c r="C252" t="s">
        <v>22</v>
      </c>
      <c r="D252" s="6">
        <v>63106</v>
      </c>
      <c r="E252" t="s">
        <v>27</v>
      </c>
      <c r="F252" s="6">
        <v>283</v>
      </c>
      <c r="G252" s="6">
        <v>283</v>
      </c>
      <c r="H252" s="6">
        <v>47</v>
      </c>
      <c r="I252" s="6">
        <v>33</v>
      </c>
      <c r="J252" s="4">
        <f>SUM(Media[[#This Row],[VIEWS]:[SHARES]])</f>
        <v>646</v>
      </c>
      <c r="K252" s="5">
        <f>Media[[#This Row],[ENGAGEMENTS]]/Media[[#This Row],[FOLLOWERS]]</f>
        <v>1.0236744525084778E-2</v>
      </c>
      <c r="L252" t="str">
        <f>_xlfn.XLOOKUP(Media[[#This Row],[ENGAGEMENT RATE]],Engagement_Rates,Engagement_Grades,,-1)</f>
        <v>Good</v>
      </c>
      <c r="M252" s="5" t="str">
        <f>IF(OR(Media[[#This Row],[TOPIC]]="Business Attire",Media[[#This Row],[TOPIC]]="Nightwear"),"High","Low")</f>
        <v>Low</v>
      </c>
    </row>
    <row r="253" spans="1:13">
      <c r="A253" s="2">
        <v>45408</v>
      </c>
      <c r="B253" t="s">
        <v>270</v>
      </c>
      <c r="C253" t="s">
        <v>17</v>
      </c>
      <c r="D253" s="6">
        <v>33034</v>
      </c>
      <c r="E253" t="s">
        <v>25</v>
      </c>
      <c r="F253" s="6">
        <v>38</v>
      </c>
      <c r="G253" s="6">
        <v>31</v>
      </c>
      <c r="H253" s="6">
        <v>4</v>
      </c>
      <c r="I253" s="6">
        <v>3</v>
      </c>
      <c r="J253" s="4">
        <f>SUM(Media[[#This Row],[VIEWS]:[SHARES]])</f>
        <v>76</v>
      </c>
      <c r="K253" s="5">
        <f>Media[[#This Row],[ENGAGEMENTS]]/Media[[#This Row],[FOLLOWERS]]</f>
        <v>2.3006599261367077E-3</v>
      </c>
      <c r="L253" t="str">
        <f>_xlfn.XLOOKUP(Media[[#This Row],[ENGAGEMENT RATE]],Engagement_Rates,Engagement_Grades,,-1)</f>
        <v>Poor</v>
      </c>
      <c r="M253" s="5" t="str">
        <f>IF(OR(Media[[#This Row],[TOPIC]]="Business Attire",Media[[#This Row],[TOPIC]]="Nightwear"),"High","Low")</f>
        <v>High</v>
      </c>
    </row>
    <row r="254" spans="1:13">
      <c r="A254" s="2">
        <v>45409</v>
      </c>
      <c r="B254" t="s">
        <v>271</v>
      </c>
      <c r="C254" t="s">
        <v>14</v>
      </c>
      <c r="D254" s="3">
        <v>121844</v>
      </c>
      <c r="E254" t="s">
        <v>25</v>
      </c>
      <c r="F254" s="3">
        <v>266</v>
      </c>
      <c r="G254" s="3">
        <v>233</v>
      </c>
      <c r="H254" s="3">
        <v>23</v>
      </c>
      <c r="I254" s="3">
        <v>21</v>
      </c>
      <c r="J254" s="4">
        <f>SUM(Media[[#This Row],[VIEWS]:[SHARES]])</f>
        <v>543</v>
      </c>
      <c r="K254" s="5">
        <f>Media[[#This Row],[ENGAGEMENTS]]/Media[[#This Row],[FOLLOWERS]]</f>
        <v>4.4565181707757464E-3</v>
      </c>
      <c r="L254" t="str">
        <f>_xlfn.XLOOKUP(Media[[#This Row],[ENGAGEMENT RATE]],Engagement_Rates,Engagement_Grades,,-1)</f>
        <v>Poor</v>
      </c>
      <c r="M254" s="5" t="str">
        <f>IF(OR(Media[[#This Row],[TOPIC]]="Business Attire",Media[[#This Row],[TOPIC]]="Nightwear"),"High","Low")</f>
        <v>High</v>
      </c>
    </row>
    <row r="255" spans="1:13">
      <c r="A255" s="2">
        <v>45409</v>
      </c>
      <c r="B255" t="s">
        <v>272</v>
      </c>
      <c r="C255" t="s">
        <v>22</v>
      </c>
      <c r="D255" s="6">
        <v>63041</v>
      </c>
      <c r="E255" t="s">
        <v>15</v>
      </c>
      <c r="F255" s="6">
        <v>270</v>
      </c>
      <c r="G255" s="6">
        <v>226</v>
      </c>
      <c r="H255" s="6">
        <v>41</v>
      </c>
      <c r="I255" s="6">
        <v>27</v>
      </c>
      <c r="J255" s="4">
        <f>SUM(Media[[#This Row],[VIEWS]:[SHARES]])</f>
        <v>564</v>
      </c>
      <c r="K255" s="5">
        <f>Media[[#This Row],[ENGAGEMENTS]]/Media[[#This Row],[FOLLOWERS]]</f>
        <v>8.9465585888548714E-3</v>
      </c>
      <c r="L255" t="str">
        <f>_xlfn.XLOOKUP(Media[[#This Row],[ENGAGEMENT RATE]],Engagement_Rates,Engagement_Grades,,-1)</f>
        <v>Average</v>
      </c>
      <c r="M255" s="5" t="str">
        <f>IF(OR(Media[[#This Row],[TOPIC]]="Business Attire",Media[[#This Row],[TOPIC]]="Nightwear"),"High","Low")</f>
        <v>Low</v>
      </c>
    </row>
    <row r="256" spans="1:13">
      <c r="A256" s="2">
        <v>45410</v>
      </c>
      <c r="B256" t="s">
        <v>273</v>
      </c>
      <c r="C256" t="s">
        <v>14</v>
      </c>
      <c r="D256" s="3">
        <v>122136</v>
      </c>
      <c r="E256" t="s">
        <v>15</v>
      </c>
      <c r="F256" s="3">
        <v>214</v>
      </c>
      <c r="G256" s="3">
        <v>182</v>
      </c>
      <c r="H256" s="3">
        <v>21</v>
      </c>
      <c r="I256" s="3">
        <v>16</v>
      </c>
      <c r="J256" s="4">
        <f>SUM(Media[[#This Row],[VIEWS]:[SHARES]])</f>
        <v>433</v>
      </c>
      <c r="K256" s="5">
        <f>Media[[#This Row],[ENGAGEMENTS]]/Media[[#This Row],[FOLLOWERS]]</f>
        <v>3.5452282701251064E-3</v>
      </c>
      <c r="L256" t="str">
        <f>_xlfn.XLOOKUP(Media[[#This Row],[ENGAGEMENT RATE]],Engagement_Rates,Engagement_Grades,,-1)</f>
        <v>Poor</v>
      </c>
      <c r="M256" s="5" t="str">
        <f>IF(OR(Media[[#This Row],[TOPIC]]="Business Attire",Media[[#This Row],[TOPIC]]="Nightwear"),"High","Low")</f>
        <v>Low</v>
      </c>
    </row>
    <row r="257" spans="1:13">
      <c r="A257" s="2">
        <v>45410</v>
      </c>
      <c r="B257" t="s">
        <v>274</v>
      </c>
      <c r="C257" t="s">
        <v>22</v>
      </c>
      <c r="D257" s="6">
        <v>63132</v>
      </c>
      <c r="E257" t="s">
        <v>15</v>
      </c>
      <c r="F257" s="6">
        <v>320</v>
      </c>
      <c r="G257" s="6">
        <v>287</v>
      </c>
      <c r="H257" s="6">
        <v>49</v>
      </c>
      <c r="I257" s="6">
        <v>32</v>
      </c>
      <c r="J257" s="4">
        <f>SUM(Media[[#This Row],[VIEWS]:[SHARES]])</f>
        <v>688</v>
      </c>
      <c r="K257" s="5">
        <f>Media[[#This Row],[ENGAGEMENTS]]/Media[[#This Row],[FOLLOWERS]]</f>
        <v>1.089780143192042E-2</v>
      </c>
      <c r="L257" t="str">
        <f>_xlfn.XLOOKUP(Media[[#This Row],[ENGAGEMENT RATE]],Engagement_Rates,Engagement_Grades,,-1)</f>
        <v>Good</v>
      </c>
      <c r="M257" s="5" t="str">
        <f>IF(OR(Media[[#This Row],[TOPIC]]="Business Attire",Media[[#This Row],[TOPIC]]="Nightwear"),"High","Low")</f>
        <v>Low</v>
      </c>
    </row>
    <row r="258" spans="1:13">
      <c r="A258" s="2">
        <v>45411</v>
      </c>
      <c r="B258" t="s">
        <v>275</v>
      </c>
      <c r="C258" t="s">
        <v>14</v>
      </c>
      <c r="D258" s="3">
        <v>122377</v>
      </c>
      <c r="E258" t="s">
        <v>27</v>
      </c>
      <c r="F258" s="3">
        <v>440</v>
      </c>
      <c r="G258" s="3">
        <v>326</v>
      </c>
      <c r="H258" s="3">
        <v>40</v>
      </c>
      <c r="I258" s="3">
        <v>33</v>
      </c>
      <c r="J258" s="4">
        <f>SUM(Media[[#This Row],[VIEWS]:[SHARES]])</f>
        <v>839</v>
      </c>
      <c r="K258" s="5">
        <f>Media[[#This Row],[ENGAGEMENTS]]/Media[[#This Row],[FOLLOWERS]]</f>
        <v>6.8558634383912012E-3</v>
      </c>
      <c r="L258" t="str">
        <f>_xlfn.XLOOKUP(Media[[#This Row],[ENGAGEMENT RATE]],Engagement_Rates,Engagement_Grades,,-1)</f>
        <v>Average</v>
      </c>
      <c r="M258" s="5" t="str">
        <f>IF(OR(Media[[#This Row],[TOPIC]]="Business Attire",Media[[#This Row],[TOPIC]]="Nightwear"),"High","Low")</f>
        <v>Low</v>
      </c>
    </row>
    <row r="259" spans="1:13">
      <c r="A259" s="2">
        <v>45412</v>
      </c>
      <c r="B259" t="s">
        <v>276</v>
      </c>
      <c r="C259" t="s">
        <v>14</v>
      </c>
      <c r="D259" s="3">
        <v>122628</v>
      </c>
      <c r="E259" t="s">
        <v>15</v>
      </c>
      <c r="F259" s="3">
        <v>260</v>
      </c>
      <c r="G259" s="3">
        <v>205</v>
      </c>
      <c r="H259" s="3">
        <v>25</v>
      </c>
      <c r="I259" s="3">
        <v>18</v>
      </c>
      <c r="J259" s="4">
        <f>SUM(Media[[#This Row],[VIEWS]:[SHARES]])</f>
        <v>508</v>
      </c>
      <c r="K259" s="5">
        <f>Media[[#This Row],[ENGAGEMENTS]]/Media[[#This Row],[FOLLOWERS]]</f>
        <v>4.1426101705972539E-3</v>
      </c>
      <c r="L259" t="str">
        <f>_xlfn.XLOOKUP(Media[[#This Row],[ENGAGEMENT RATE]],Engagement_Rates,Engagement_Grades,,-1)</f>
        <v>Poor</v>
      </c>
      <c r="M259" s="5" t="str">
        <f>IF(OR(Media[[#This Row],[TOPIC]]="Business Attire",Media[[#This Row],[TOPIC]]="Nightwear"),"High","Low")</f>
        <v>Low</v>
      </c>
    </row>
    <row r="260" spans="1:13">
      <c r="A260" s="2">
        <v>45412</v>
      </c>
      <c r="B260" t="s">
        <v>277</v>
      </c>
      <c r="C260" t="s">
        <v>22</v>
      </c>
      <c r="D260" s="6">
        <v>63045</v>
      </c>
      <c r="E260" t="s">
        <v>15</v>
      </c>
      <c r="F260" s="6">
        <v>315</v>
      </c>
      <c r="G260" s="6">
        <v>266</v>
      </c>
      <c r="H260" s="6">
        <v>45</v>
      </c>
      <c r="I260" s="6">
        <v>29</v>
      </c>
      <c r="J260" s="4">
        <f>SUM(Media[[#This Row],[VIEWS]:[SHARES]])</f>
        <v>655</v>
      </c>
      <c r="K260" s="5">
        <f>Media[[#This Row],[ENGAGEMENTS]]/Media[[#This Row],[FOLLOWERS]]</f>
        <v>1.038940439368705E-2</v>
      </c>
      <c r="L260" t="str">
        <f>_xlfn.XLOOKUP(Media[[#This Row],[ENGAGEMENT RATE]],Engagement_Rates,Engagement_Grades,,-1)</f>
        <v>Good</v>
      </c>
      <c r="M260" s="5" t="str">
        <f>IF(OR(Media[[#This Row],[TOPIC]]="Business Attire",Media[[#This Row],[TOPIC]]="Nightwear"),"High","Low")</f>
        <v>Low</v>
      </c>
    </row>
    <row r="261" spans="1:13">
      <c r="A261" s="2">
        <v>45412</v>
      </c>
      <c r="B261" t="s">
        <v>278</v>
      </c>
      <c r="C261" t="s">
        <v>17</v>
      </c>
      <c r="D261" s="6">
        <v>33060</v>
      </c>
      <c r="E261" t="s">
        <v>15</v>
      </c>
      <c r="F261" s="6">
        <v>34</v>
      </c>
      <c r="G261" s="6">
        <v>24</v>
      </c>
      <c r="H261" s="6">
        <v>3</v>
      </c>
      <c r="I261" s="6">
        <v>2</v>
      </c>
      <c r="J261" s="4">
        <f>SUM(Media[[#This Row],[VIEWS]:[SHARES]])</f>
        <v>63</v>
      </c>
      <c r="K261" s="5">
        <f>Media[[#This Row],[ENGAGEMENTS]]/Media[[#This Row],[FOLLOWERS]]</f>
        <v>1.9056261343012705E-3</v>
      </c>
      <c r="L261" t="str">
        <f>_xlfn.XLOOKUP(Media[[#This Row],[ENGAGEMENT RATE]],Engagement_Rates,Engagement_Grades,,-1)</f>
        <v>Poor</v>
      </c>
      <c r="M261" s="5" t="str">
        <f>IF(OR(Media[[#This Row],[TOPIC]]="Business Attire",Media[[#This Row],[TOPIC]]="Nightwear"),"High","Low")</f>
        <v>Low</v>
      </c>
    </row>
    <row r="262" spans="1:13">
      <c r="A262" s="2">
        <v>45413</v>
      </c>
      <c r="B262" t="s">
        <v>279</v>
      </c>
      <c r="C262" t="s">
        <v>14</v>
      </c>
      <c r="D262" s="3">
        <v>122896</v>
      </c>
      <c r="E262" t="s">
        <v>27</v>
      </c>
      <c r="F262" s="3">
        <v>600</v>
      </c>
      <c r="G262" s="3">
        <v>438</v>
      </c>
      <c r="H262" s="3">
        <v>59</v>
      </c>
      <c r="I262" s="3">
        <v>51</v>
      </c>
      <c r="J262" s="4">
        <f>SUM(Media[[#This Row],[VIEWS]:[SHARES]])</f>
        <v>1148</v>
      </c>
      <c r="K262" s="5">
        <f>Media[[#This Row],[ENGAGEMENTS]]/Media[[#This Row],[FOLLOWERS]]</f>
        <v>9.3412316104673869E-3</v>
      </c>
      <c r="L262" t="str">
        <f>_xlfn.XLOOKUP(Media[[#This Row],[ENGAGEMENT RATE]],Engagement_Rates,Engagement_Grades,,-1)</f>
        <v>Average</v>
      </c>
      <c r="M262" s="5" t="str">
        <f>IF(OR(Media[[#This Row],[TOPIC]]="Business Attire",Media[[#This Row],[TOPIC]]="Nightwear"),"High","Low")</f>
        <v>Low</v>
      </c>
    </row>
    <row r="263" spans="1:13">
      <c r="A263" s="2">
        <v>45413</v>
      </c>
      <c r="B263" t="s">
        <v>280</v>
      </c>
      <c r="C263" t="s">
        <v>22</v>
      </c>
      <c r="D263" s="6">
        <v>62962</v>
      </c>
      <c r="E263" t="s">
        <v>15</v>
      </c>
      <c r="F263" s="6">
        <v>291</v>
      </c>
      <c r="G263" s="6">
        <v>239</v>
      </c>
      <c r="H263" s="6">
        <v>46</v>
      </c>
      <c r="I263" s="6">
        <v>31</v>
      </c>
      <c r="J263" s="4">
        <f>SUM(Media[[#This Row],[VIEWS]:[SHARES]])</f>
        <v>607</v>
      </c>
      <c r="K263" s="5">
        <f>Media[[#This Row],[ENGAGEMENTS]]/Media[[#This Row],[FOLLOWERS]]</f>
        <v>9.6407356818398408E-3</v>
      </c>
      <c r="L263" t="str">
        <f>_xlfn.XLOOKUP(Media[[#This Row],[ENGAGEMENT RATE]],Engagement_Rates,Engagement_Grades,,-1)</f>
        <v>Average</v>
      </c>
      <c r="M263" s="5" t="str">
        <f>IF(OR(Media[[#This Row],[TOPIC]]="Business Attire",Media[[#This Row],[TOPIC]]="Nightwear"),"High","Low")</f>
        <v>Low</v>
      </c>
    </row>
    <row r="264" spans="1:13">
      <c r="A264" s="2">
        <v>45413</v>
      </c>
      <c r="B264" t="s">
        <v>281</v>
      </c>
      <c r="C264" t="s">
        <v>17</v>
      </c>
      <c r="D264" s="6">
        <v>33073</v>
      </c>
      <c r="E264" t="s">
        <v>15</v>
      </c>
      <c r="F264" s="6">
        <v>35</v>
      </c>
      <c r="G264" s="6">
        <v>26</v>
      </c>
      <c r="H264" s="6">
        <v>3</v>
      </c>
      <c r="I264" s="6">
        <v>3</v>
      </c>
      <c r="J264" s="4">
        <f>SUM(Media[[#This Row],[VIEWS]:[SHARES]])</f>
        <v>67</v>
      </c>
      <c r="K264" s="5">
        <f>Media[[#This Row],[ENGAGEMENTS]]/Media[[#This Row],[FOLLOWERS]]</f>
        <v>2.025821667220996E-3</v>
      </c>
      <c r="L264" t="str">
        <f>_xlfn.XLOOKUP(Media[[#This Row],[ENGAGEMENT RATE]],Engagement_Rates,Engagement_Grades,,-1)</f>
        <v>Poor</v>
      </c>
      <c r="M264" s="5" t="str">
        <f>IF(OR(Media[[#This Row],[TOPIC]]="Business Attire",Media[[#This Row],[TOPIC]]="Nightwear"),"High","Low")</f>
        <v>Low</v>
      </c>
    </row>
    <row r="265" spans="1:13">
      <c r="A265" s="2">
        <v>45414</v>
      </c>
      <c r="B265" t="s">
        <v>282</v>
      </c>
      <c r="C265" t="s">
        <v>14</v>
      </c>
      <c r="D265" s="3">
        <v>122494</v>
      </c>
      <c r="E265" t="s">
        <v>15</v>
      </c>
      <c r="F265" s="3">
        <v>299</v>
      </c>
      <c r="G265" s="3">
        <v>249</v>
      </c>
      <c r="H265" s="3">
        <v>31</v>
      </c>
      <c r="I265" s="3">
        <v>24</v>
      </c>
      <c r="J265" s="4">
        <f>SUM(Media[[#This Row],[VIEWS]:[SHARES]])</f>
        <v>603</v>
      </c>
      <c r="K265" s="5">
        <f>Media[[#This Row],[ENGAGEMENTS]]/Media[[#This Row],[FOLLOWERS]]</f>
        <v>4.9226900909432299E-3</v>
      </c>
      <c r="L265" t="str">
        <f>_xlfn.XLOOKUP(Media[[#This Row],[ENGAGEMENT RATE]],Engagement_Rates,Engagement_Grades,,-1)</f>
        <v>Poor</v>
      </c>
      <c r="M265" s="5" t="str">
        <f>IF(OR(Media[[#This Row],[TOPIC]]="Business Attire",Media[[#This Row],[TOPIC]]="Nightwear"),"High","Low")</f>
        <v>Low</v>
      </c>
    </row>
    <row r="266" spans="1:13">
      <c r="A266" s="2">
        <v>45414</v>
      </c>
      <c r="B266" t="s">
        <v>283</v>
      </c>
      <c r="C266" t="s">
        <v>22</v>
      </c>
      <c r="D266" s="6">
        <v>63558</v>
      </c>
      <c r="E266" t="s">
        <v>27</v>
      </c>
      <c r="F266" s="6">
        <v>229</v>
      </c>
      <c r="G266" s="6">
        <v>209</v>
      </c>
      <c r="H266" s="6">
        <v>39</v>
      </c>
      <c r="I266" s="6">
        <v>27</v>
      </c>
      <c r="J266" s="4">
        <f>SUM(Media[[#This Row],[VIEWS]:[SHARES]])</f>
        <v>504</v>
      </c>
      <c r="K266" s="5">
        <f>Media[[#This Row],[ENGAGEMENTS]]/Media[[#This Row],[FOLLOWERS]]</f>
        <v>7.9297649391107342E-3</v>
      </c>
      <c r="L266" t="str">
        <f>_xlfn.XLOOKUP(Media[[#This Row],[ENGAGEMENT RATE]],Engagement_Rates,Engagement_Grades,,-1)</f>
        <v>Average</v>
      </c>
      <c r="M266" s="5" t="str">
        <f>IF(OR(Media[[#This Row],[TOPIC]]="Business Attire",Media[[#This Row],[TOPIC]]="Nightwear"),"High","Low")</f>
        <v>Low</v>
      </c>
    </row>
    <row r="267" spans="1:13">
      <c r="A267" s="2">
        <v>45415</v>
      </c>
      <c r="B267" t="s">
        <v>284</v>
      </c>
      <c r="C267" t="s">
        <v>14</v>
      </c>
      <c r="D267" s="3">
        <v>122960</v>
      </c>
      <c r="E267" t="s">
        <v>18</v>
      </c>
      <c r="F267" s="3">
        <v>675</v>
      </c>
      <c r="G267" s="3">
        <v>529</v>
      </c>
      <c r="H267" s="3">
        <v>66</v>
      </c>
      <c r="I267" s="3">
        <v>54</v>
      </c>
      <c r="J267" s="4">
        <f>SUM(Media[[#This Row],[VIEWS]:[SHARES]])</f>
        <v>1324</v>
      </c>
      <c r="K267" s="5">
        <f>Media[[#This Row],[ENGAGEMENTS]]/Media[[#This Row],[FOLLOWERS]]</f>
        <v>1.0767729342875731E-2</v>
      </c>
      <c r="L267" t="str">
        <f>_xlfn.XLOOKUP(Media[[#This Row],[ENGAGEMENT RATE]],Engagement_Rates,Engagement_Grades,,-1)</f>
        <v>Good</v>
      </c>
      <c r="M267" s="5" t="str">
        <f>IF(OR(Media[[#This Row],[TOPIC]]="Business Attire",Media[[#This Row],[TOPIC]]="Nightwear"),"High","Low")</f>
        <v>High</v>
      </c>
    </row>
    <row r="268" spans="1:13">
      <c r="A268" s="2">
        <v>45415</v>
      </c>
      <c r="B268" t="s">
        <v>285</v>
      </c>
      <c r="C268" t="s">
        <v>22</v>
      </c>
      <c r="D268" s="6">
        <v>63369</v>
      </c>
      <c r="E268" t="s">
        <v>15</v>
      </c>
      <c r="F268" s="6">
        <v>287</v>
      </c>
      <c r="G268" s="6">
        <v>264</v>
      </c>
      <c r="H268" s="6">
        <v>46</v>
      </c>
      <c r="I268" s="6">
        <v>37</v>
      </c>
      <c r="J268" s="4">
        <f>SUM(Media[[#This Row],[VIEWS]:[SHARES]])</f>
        <v>634</v>
      </c>
      <c r="K268" s="5">
        <f>Media[[#This Row],[ENGAGEMENTS]]/Media[[#This Row],[FOLLOWERS]]</f>
        <v>1.0004891981883887E-2</v>
      </c>
      <c r="L268" t="str">
        <f>_xlfn.XLOOKUP(Media[[#This Row],[ENGAGEMENT RATE]],Engagement_Rates,Engagement_Grades,,-1)</f>
        <v>Good</v>
      </c>
      <c r="M268" s="5" t="str">
        <f>IF(OR(Media[[#This Row],[TOPIC]]="Business Attire",Media[[#This Row],[TOPIC]]="Nightwear"),"High","Low")</f>
        <v>Low</v>
      </c>
    </row>
    <row r="269" spans="1:13">
      <c r="A269" s="2">
        <v>45416</v>
      </c>
      <c r="B269" t="s">
        <v>286</v>
      </c>
      <c r="C269" t="s">
        <v>14</v>
      </c>
      <c r="D269" s="3">
        <v>122574</v>
      </c>
      <c r="E269" t="s">
        <v>15</v>
      </c>
      <c r="F269" s="3">
        <v>184</v>
      </c>
      <c r="G269" s="3">
        <v>163</v>
      </c>
      <c r="H269" s="3">
        <v>19</v>
      </c>
      <c r="I269" s="3">
        <v>15</v>
      </c>
      <c r="J269" s="4">
        <f>SUM(Media[[#This Row],[VIEWS]:[SHARES]])</f>
        <v>381</v>
      </c>
      <c r="K269" s="5">
        <f>Media[[#This Row],[ENGAGEMENTS]]/Media[[#This Row],[FOLLOWERS]]</f>
        <v>3.1083263987468795E-3</v>
      </c>
      <c r="L269" t="str">
        <f>_xlfn.XLOOKUP(Media[[#This Row],[ENGAGEMENT RATE]],Engagement_Rates,Engagement_Grades,,-1)</f>
        <v>Poor</v>
      </c>
      <c r="M269" s="5" t="str">
        <f>IF(OR(Media[[#This Row],[TOPIC]]="Business Attire",Media[[#This Row],[TOPIC]]="Nightwear"),"High","Low")</f>
        <v>Low</v>
      </c>
    </row>
    <row r="270" spans="1:13">
      <c r="A270" s="2">
        <v>45416</v>
      </c>
      <c r="B270" t="s">
        <v>287</v>
      </c>
      <c r="C270" t="s">
        <v>22</v>
      </c>
      <c r="D270" s="6">
        <v>63129</v>
      </c>
      <c r="E270" t="s">
        <v>18</v>
      </c>
      <c r="F270" s="6">
        <v>420</v>
      </c>
      <c r="G270" s="6">
        <v>349</v>
      </c>
      <c r="H270" s="6">
        <v>61</v>
      </c>
      <c r="I270" s="6">
        <v>46</v>
      </c>
      <c r="J270" s="4">
        <f>SUM(Media[[#This Row],[VIEWS]:[SHARES]])</f>
        <v>876</v>
      </c>
      <c r="K270" s="5">
        <f>Media[[#This Row],[ENGAGEMENTS]]/Media[[#This Row],[FOLLOWERS]]</f>
        <v>1.3876348429406453E-2</v>
      </c>
      <c r="L270" t="str">
        <f>_xlfn.XLOOKUP(Media[[#This Row],[ENGAGEMENT RATE]],Engagement_Rates,Engagement_Grades,,-1)</f>
        <v>Good</v>
      </c>
      <c r="M270" s="5" t="str">
        <f>IF(OR(Media[[#This Row],[TOPIC]]="Business Attire",Media[[#This Row],[TOPIC]]="Nightwear"),"High","Low")</f>
        <v>High</v>
      </c>
    </row>
    <row r="271" spans="1:13">
      <c r="A271" s="2">
        <v>45417</v>
      </c>
      <c r="B271" t="s">
        <v>288</v>
      </c>
      <c r="C271" t="s">
        <v>14</v>
      </c>
      <c r="D271" s="3">
        <v>122857</v>
      </c>
      <c r="E271" t="s">
        <v>18</v>
      </c>
      <c r="F271" s="3">
        <v>722</v>
      </c>
      <c r="G271" s="3">
        <v>580</v>
      </c>
      <c r="H271" s="3">
        <v>74</v>
      </c>
      <c r="I271" s="3">
        <v>52</v>
      </c>
      <c r="J271" s="4">
        <f>SUM(Media[[#This Row],[VIEWS]:[SHARES]])</f>
        <v>1428</v>
      </c>
      <c r="K271" s="5">
        <f>Media[[#This Row],[ENGAGEMENTS]]/Media[[#This Row],[FOLLOWERS]]</f>
        <v>1.1623269329382941E-2</v>
      </c>
      <c r="L271" t="str">
        <f>_xlfn.XLOOKUP(Media[[#This Row],[ENGAGEMENT RATE]],Engagement_Rates,Engagement_Grades,,-1)</f>
        <v>Good</v>
      </c>
      <c r="M271" s="5" t="str">
        <f>IF(OR(Media[[#This Row],[TOPIC]]="Business Attire",Media[[#This Row],[TOPIC]]="Nightwear"),"High","Low")</f>
        <v>High</v>
      </c>
    </row>
    <row r="272" spans="1:13">
      <c r="A272" s="2">
        <v>45417</v>
      </c>
      <c r="B272" t="s">
        <v>289</v>
      </c>
      <c r="C272" t="s">
        <v>22</v>
      </c>
      <c r="D272" s="6">
        <v>63598</v>
      </c>
      <c r="E272" t="s">
        <v>18</v>
      </c>
      <c r="F272" s="6">
        <v>476</v>
      </c>
      <c r="G272" s="6">
        <v>415</v>
      </c>
      <c r="H272" s="6">
        <v>78</v>
      </c>
      <c r="I272" s="6">
        <v>58</v>
      </c>
      <c r="J272" s="4">
        <f>SUM(Media[[#This Row],[VIEWS]:[SHARES]])</f>
        <v>1027</v>
      </c>
      <c r="K272" s="5">
        <f>Media[[#This Row],[ENGAGEMENTS]]/Media[[#This Row],[FOLLOWERS]]</f>
        <v>1.6148306550520457E-2</v>
      </c>
      <c r="L272" t="str">
        <f>_xlfn.XLOOKUP(Media[[#This Row],[ENGAGEMENT RATE]],Engagement_Rates,Engagement_Grades,,-1)</f>
        <v>Very Good</v>
      </c>
      <c r="M272" s="5" t="str">
        <f>IF(OR(Media[[#This Row],[TOPIC]]="Business Attire",Media[[#This Row],[TOPIC]]="Nightwear"),"High","Low")</f>
        <v>High</v>
      </c>
    </row>
    <row r="273" spans="1:13">
      <c r="A273" s="2">
        <v>45419</v>
      </c>
      <c r="B273" t="s">
        <v>290</v>
      </c>
      <c r="C273" t="s">
        <v>14</v>
      </c>
      <c r="D273" s="3">
        <v>122687</v>
      </c>
      <c r="E273" t="s">
        <v>15</v>
      </c>
      <c r="F273" s="3">
        <v>235</v>
      </c>
      <c r="G273" s="3">
        <v>223</v>
      </c>
      <c r="H273" s="3">
        <v>28</v>
      </c>
      <c r="I273" s="3">
        <v>20</v>
      </c>
      <c r="J273" s="4">
        <f>SUM(Media[[#This Row],[VIEWS]:[SHARES]])</f>
        <v>506</v>
      </c>
      <c r="K273" s="5">
        <f>Media[[#This Row],[ENGAGEMENTS]]/Media[[#This Row],[FOLLOWERS]]</f>
        <v>4.1243163497355056E-3</v>
      </c>
      <c r="L273" t="str">
        <f>_xlfn.XLOOKUP(Media[[#This Row],[ENGAGEMENT RATE]],Engagement_Rates,Engagement_Grades,,-1)</f>
        <v>Poor</v>
      </c>
      <c r="M273" s="5" t="str">
        <f>IF(OR(Media[[#This Row],[TOPIC]]="Business Attire",Media[[#This Row],[TOPIC]]="Nightwear"),"High","Low")</f>
        <v>Low</v>
      </c>
    </row>
    <row r="274" spans="1:13">
      <c r="A274" s="2">
        <v>45419</v>
      </c>
      <c r="B274" t="s">
        <v>291</v>
      </c>
      <c r="C274" t="s">
        <v>22</v>
      </c>
      <c r="D274" s="6">
        <v>62863</v>
      </c>
      <c r="E274" t="s">
        <v>27</v>
      </c>
      <c r="F274" s="6">
        <v>443</v>
      </c>
      <c r="G274" s="6">
        <v>393</v>
      </c>
      <c r="H274" s="6">
        <v>75</v>
      </c>
      <c r="I274" s="6">
        <v>50</v>
      </c>
      <c r="J274" s="4">
        <f>SUM(Media[[#This Row],[VIEWS]:[SHARES]])</f>
        <v>961</v>
      </c>
      <c r="K274" s="5">
        <f>Media[[#This Row],[ENGAGEMENTS]]/Media[[#This Row],[FOLLOWERS]]</f>
        <v>1.5287211873439066E-2</v>
      </c>
      <c r="L274" t="str">
        <f>_xlfn.XLOOKUP(Media[[#This Row],[ENGAGEMENT RATE]],Engagement_Rates,Engagement_Grades,,-1)</f>
        <v>Very Good</v>
      </c>
      <c r="M274" s="5" t="str">
        <f>IF(OR(Media[[#This Row],[TOPIC]]="Business Attire",Media[[#This Row],[TOPIC]]="Nightwear"),"High","Low")</f>
        <v>Low</v>
      </c>
    </row>
    <row r="275" spans="1:13">
      <c r="A275" s="2">
        <v>45420</v>
      </c>
      <c r="B275" t="s">
        <v>292</v>
      </c>
      <c r="C275" t="s">
        <v>14</v>
      </c>
      <c r="D275" s="3">
        <v>123097</v>
      </c>
      <c r="E275" t="s">
        <v>25</v>
      </c>
      <c r="F275" s="3">
        <v>313</v>
      </c>
      <c r="G275" s="3">
        <v>245</v>
      </c>
      <c r="H275" s="3">
        <v>30</v>
      </c>
      <c r="I275" s="3">
        <v>25</v>
      </c>
      <c r="J275" s="4">
        <f>SUM(Media[[#This Row],[VIEWS]:[SHARES]])</f>
        <v>613</v>
      </c>
      <c r="K275" s="5">
        <f>Media[[#This Row],[ENGAGEMENTS]]/Media[[#This Row],[FOLLOWERS]]</f>
        <v>4.9798126680585227E-3</v>
      </c>
      <c r="L275" t="str">
        <f>_xlfn.XLOOKUP(Media[[#This Row],[ENGAGEMENT RATE]],Engagement_Rates,Engagement_Grades,,-1)</f>
        <v>Poor</v>
      </c>
      <c r="M275" s="5" t="str">
        <f>IF(OR(Media[[#This Row],[TOPIC]]="Business Attire",Media[[#This Row],[TOPIC]]="Nightwear"),"High","Low")</f>
        <v>High</v>
      </c>
    </row>
    <row r="276" spans="1:13">
      <c r="A276" s="2">
        <v>45420</v>
      </c>
      <c r="B276" t="s">
        <v>293</v>
      </c>
      <c r="C276" t="s">
        <v>22</v>
      </c>
      <c r="D276" s="6">
        <v>63180</v>
      </c>
      <c r="E276" t="s">
        <v>25</v>
      </c>
      <c r="F276" s="6">
        <v>289</v>
      </c>
      <c r="G276" s="6">
        <v>251</v>
      </c>
      <c r="H276" s="6">
        <v>48</v>
      </c>
      <c r="I276" s="6">
        <v>27</v>
      </c>
      <c r="J276" s="4">
        <f>SUM(Media[[#This Row],[VIEWS]:[SHARES]])</f>
        <v>615</v>
      </c>
      <c r="K276" s="5">
        <f>Media[[#This Row],[ENGAGEMENTS]]/Media[[#This Row],[FOLLOWERS]]</f>
        <v>9.7340930674264005E-3</v>
      </c>
      <c r="L276" t="str">
        <f>_xlfn.XLOOKUP(Media[[#This Row],[ENGAGEMENT RATE]],Engagement_Rates,Engagement_Grades,,-1)</f>
        <v>Average</v>
      </c>
      <c r="M276" s="5" t="str">
        <f>IF(OR(Media[[#This Row],[TOPIC]]="Business Attire",Media[[#This Row],[TOPIC]]="Nightwear"),"High","Low")</f>
        <v>High</v>
      </c>
    </row>
    <row r="277" spans="1:13">
      <c r="A277" s="2">
        <v>45421</v>
      </c>
      <c r="B277" t="s">
        <v>294</v>
      </c>
      <c r="C277" t="s">
        <v>14</v>
      </c>
      <c r="D277" s="3">
        <v>123630</v>
      </c>
      <c r="E277" t="s">
        <v>25</v>
      </c>
      <c r="F277" s="3">
        <v>298</v>
      </c>
      <c r="G277" s="3">
        <v>221</v>
      </c>
      <c r="H277" s="3">
        <v>29</v>
      </c>
      <c r="I277" s="3">
        <v>24</v>
      </c>
      <c r="J277" s="4">
        <f>SUM(Media[[#This Row],[VIEWS]:[SHARES]])</f>
        <v>572</v>
      </c>
      <c r="K277" s="5">
        <f>Media[[#This Row],[ENGAGEMENTS]]/Media[[#This Row],[FOLLOWERS]]</f>
        <v>4.6267087276550996E-3</v>
      </c>
      <c r="L277" t="str">
        <f>_xlfn.XLOOKUP(Media[[#This Row],[ENGAGEMENT RATE]],Engagement_Rates,Engagement_Grades,,-1)</f>
        <v>Poor</v>
      </c>
      <c r="M277" s="5" t="str">
        <f>IF(OR(Media[[#This Row],[TOPIC]]="Business Attire",Media[[#This Row],[TOPIC]]="Nightwear"),"High","Low")</f>
        <v>High</v>
      </c>
    </row>
    <row r="278" spans="1:13">
      <c r="A278" s="2">
        <v>45421</v>
      </c>
      <c r="B278" t="s">
        <v>295</v>
      </c>
      <c r="C278" t="s">
        <v>22</v>
      </c>
      <c r="D278" s="6">
        <v>63006</v>
      </c>
      <c r="E278" t="s">
        <v>15</v>
      </c>
      <c r="F278" s="6">
        <v>363</v>
      </c>
      <c r="G278" s="6">
        <v>321</v>
      </c>
      <c r="H278" s="6">
        <v>56</v>
      </c>
      <c r="I278" s="6">
        <v>40</v>
      </c>
      <c r="J278" s="4">
        <f>SUM(Media[[#This Row],[VIEWS]:[SHARES]])</f>
        <v>780</v>
      </c>
      <c r="K278" s="5">
        <f>Media[[#This Row],[ENGAGEMENTS]]/Media[[#This Row],[FOLLOWERS]]</f>
        <v>1.2379773354918579E-2</v>
      </c>
      <c r="L278" t="str">
        <f>_xlfn.XLOOKUP(Media[[#This Row],[ENGAGEMENT RATE]],Engagement_Rates,Engagement_Grades,,-1)</f>
        <v>Good</v>
      </c>
      <c r="M278" s="5" t="str">
        <f>IF(OR(Media[[#This Row],[TOPIC]]="Business Attire",Media[[#This Row],[TOPIC]]="Nightwear"),"High","Low")</f>
        <v>Low</v>
      </c>
    </row>
    <row r="279" spans="1:13">
      <c r="A279" s="2">
        <v>45422</v>
      </c>
      <c r="B279" t="s">
        <v>296</v>
      </c>
      <c r="C279" t="s">
        <v>14</v>
      </c>
      <c r="D279" s="3">
        <v>123972</v>
      </c>
      <c r="E279" t="s">
        <v>27</v>
      </c>
      <c r="F279" s="3">
        <v>657</v>
      </c>
      <c r="G279" s="3">
        <v>530</v>
      </c>
      <c r="H279" s="3">
        <v>68</v>
      </c>
      <c r="I279" s="3">
        <v>51</v>
      </c>
      <c r="J279" s="4">
        <f>SUM(Media[[#This Row],[VIEWS]:[SHARES]])</f>
        <v>1306</v>
      </c>
      <c r="K279" s="5">
        <f>Media[[#This Row],[ENGAGEMENTS]]/Media[[#This Row],[FOLLOWERS]]</f>
        <v>1.0534636853483045E-2</v>
      </c>
      <c r="L279" t="str">
        <f>_xlfn.XLOOKUP(Media[[#This Row],[ENGAGEMENT RATE]],Engagement_Rates,Engagement_Grades,,-1)</f>
        <v>Good</v>
      </c>
      <c r="M279" s="5" t="str">
        <f>IF(OR(Media[[#This Row],[TOPIC]]="Business Attire",Media[[#This Row],[TOPIC]]="Nightwear"),"High","Low")</f>
        <v>Low</v>
      </c>
    </row>
    <row r="280" spans="1:13">
      <c r="A280" s="2">
        <v>45422</v>
      </c>
      <c r="B280" t="s">
        <v>297</v>
      </c>
      <c r="C280" t="s">
        <v>22</v>
      </c>
      <c r="D280" s="6">
        <v>63057</v>
      </c>
      <c r="E280" t="s">
        <v>27</v>
      </c>
      <c r="F280" s="6">
        <v>274</v>
      </c>
      <c r="G280" s="6">
        <v>236</v>
      </c>
      <c r="H280" s="6">
        <v>44</v>
      </c>
      <c r="I280" s="6">
        <v>30</v>
      </c>
      <c r="J280" s="4">
        <f>SUM(Media[[#This Row],[VIEWS]:[SHARES]])</f>
        <v>584</v>
      </c>
      <c r="K280" s="5">
        <f>Media[[#This Row],[ENGAGEMENTS]]/Media[[#This Row],[FOLLOWERS]]</f>
        <v>9.2614618519751973E-3</v>
      </c>
      <c r="L280" t="str">
        <f>_xlfn.XLOOKUP(Media[[#This Row],[ENGAGEMENT RATE]],Engagement_Rates,Engagement_Grades,,-1)</f>
        <v>Average</v>
      </c>
      <c r="M280" s="5" t="str">
        <f>IF(OR(Media[[#This Row],[TOPIC]]="Business Attire",Media[[#This Row],[TOPIC]]="Nightwear"),"High","Low")</f>
        <v>Low</v>
      </c>
    </row>
    <row r="281" spans="1:13">
      <c r="A281" s="2">
        <v>45423</v>
      </c>
      <c r="B281" t="s">
        <v>298</v>
      </c>
      <c r="C281" t="s">
        <v>14</v>
      </c>
      <c r="D281" s="3">
        <v>124215</v>
      </c>
      <c r="E281" t="s">
        <v>15</v>
      </c>
      <c r="F281" s="3">
        <v>230</v>
      </c>
      <c r="G281" s="3">
        <v>190</v>
      </c>
      <c r="H281" s="3">
        <v>24</v>
      </c>
      <c r="I281" s="3">
        <v>18</v>
      </c>
      <c r="J281" s="4">
        <f>SUM(Media[[#This Row],[VIEWS]:[SHARES]])</f>
        <v>462</v>
      </c>
      <c r="K281" s="5">
        <f>Media[[#This Row],[ENGAGEMENTS]]/Media[[#This Row],[FOLLOWERS]]</f>
        <v>3.7193575655114115E-3</v>
      </c>
      <c r="L281" t="str">
        <f>_xlfn.XLOOKUP(Media[[#This Row],[ENGAGEMENT RATE]],Engagement_Rates,Engagement_Grades,,-1)</f>
        <v>Poor</v>
      </c>
      <c r="M281" s="5" t="str">
        <f>IF(OR(Media[[#This Row],[TOPIC]]="Business Attire",Media[[#This Row],[TOPIC]]="Nightwear"),"High","Low")</f>
        <v>Low</v>
      </c>
    </row>
    <row r="282" spans="1:13">
      <c r="A282" s="2">
        <v>45424</v>
      </c>
      <c r="B282" t="s">
        <v>299</v>
      </c>
      <c r="C282" t="s">
        <v>14</v>
      </c>
      <c r="D282" s="3">
        <v>124730</v>
      </c>
      <c r="E282" t="s">
        <v>15</v>
      </c>
      <c r="F282" s="3">
        <v>244</v>
      </c>
      <c r="G282" s="3">
        <v>196</v>
      </c>
      <c r="H282" s="3">
        <v>23</v>
      </c>
      <c r="I282" s="3">
        <v>21</v>
      </c>
      <c r="J282" s="4">
        <f>SUM(Media[[#This Row],[VIEWS]:[SHARES]])</f>
        <v>484</v>
      </c>
      <c r="K282" s="5">
        <f>Media[[#This Row],[ENGAGEMENTS]]/Media[[#This Row],[FOLLOWERS]]</f>
        <v>3.8803816243085064E-3</v>
      </c>
      <c r="L282" t="str">
        <f>_xlfn.XLOOKUP(Media[[#This Row],[ENGAGEMENT RATE]],Engagement_Rates,Engagement_Grades,,-1)</f>
        <v>Poor</v>
      </c>
      <c r="M282" s="5" t="str">
        <f>IF(OR(Media[[#This Row],[TOPIC]]="Business Attire",Media[[#This Row],[TOPIC]]="Nightwear"),"High","Low")</f>
        <v>Low</v>
      </c>
    </row>
    <row r="283" spans="1:13">
      <c r="A283" s="2">
        <v>45424</v>
      </c>
      <c r="B283" t="s">
        <v>300</v>
      </c>
      <c r="C283" t="s">
        <v>22</v>
      </c>
      <c r="D283" s="6">
        <v>62672</v>
      </c>
      <c r="E283" t="s">
        <v>15</v>
      </c>
      <c r="F283" s="6">
        <v>293</v>
      </c>
      <c r="G283" s="6">
        <v>230</v>
      </c>
      <c r="H283" s="6">
        <v>46</v>
      </c>
      <c r="I283" s="6">
        <v>29</v>
      </c>
      <c r="J283" s="4">
        <f>SUM(Media[[#This Row],[VIEWS]:[SHARES]])</f>
        <v>598</v>
      </c>
      <c r="K283" s="5">
        <f>Media[[#This Row],[ENGAGEMENTS]]/Media[[#This Row],[FOLLOWERS]]</f>
        <v>9.541741128414603E-3</v>
      </c>
      <c r="L283" t="str">
        <f>_xlfn.XLOOKUP(Media[[#This Row],[ENGAGEMENT RATE]],Engagement_Rates,Engagement_Grades,,-1)</f>
        <v>Average</v>
      </c>
      <c r="M283" s="5" t="str">
        <f>IF(OR(Media[[#This Row],[TOPIC]]="Business Attire",Media[[#This Row],[TOPIC]]="Nightwear"),"High","Low")</f>
        <v>Low</v>
      </c>
    </row>
    <row r="284" spans="1:13">
      <c r="A284" s="2">
        <v>45425</v>
      </c>
      <c r="B284" t="s">
        <v>301</v>
      </c>
      <c r="C284" t="s">
        <v>14</v>
      </c>
      <c r="D284" s="3">
        <v>124921</v>
      </c>
      <c r="E284" t="s">
        <v>25</v>
      </c>
      <c r="F284" s="3">
        <v>236</v>
      </c>
      <c r="G284" s="3">
        <v>190</v>
      </c>
      <c r="H284" s="3">
        <v>25</v>
      </c>
      <c r="I284" s="3">
        <v>19</v>
      </c>
      <c r="J284" s="4">
        <f>SUM(Media[[#This Row],[VIEWS]:[SHARES]])</f>
        <v>470</v>
      </c>
      <c r="K284" s="5">
        <f>Media[[#This Row],[ENGAGEMENTS]]/Media[[#This Row],[FOLLOWERS]]</f>
        <v>3.7623778227839997E-3</v>
      </c>
      <c r="L284" t="str">
        <f>_xlfn.XLOOKUP(Media[[#This Row],[ENGAGEMENT RATE]],Engagement_Rates,Engagement_Grades,,-1)</f>
        <v>Poor</v>
      </c>
      <c r="M284" s="5" t="str">
        <f>IF(OR(Media[[#This Row],[TOPIC]]="Business Attire",Media[[#This Row],[TOPIC]]="Nightwear"),"High","Low")</f>
        <v>High</v>
      </c>
    </row>
    <row r="285" spans="1:13">
      <c r="A285" s="2">
        <v>45425</v>
      </c>
      <c r="B285" t="s">
        <v>302</v>
      </c>
      <c r="C285" t="s">
        <v>22</v>
      </c>
      <c r="D285" s="6">
        <v>62804</v>
      </c>
      <c r="E285" t="s">
        <v>15</v>
      </c>
      <c r="F285" s="6">
        <v>199</v>
      </c>
      <c r="G285" s="6">
        <v>195</v>
      </c>
      <c r="H285" s="6">
        <v>36</v>
      </c>
      <c r="I285" s="6">
        <v>24</v>
      </c>
      <c r="J285" s="4">
        <f>SUM(Media[[#This Row],[VIEWS]:[SHARES]])</f>
        <v>454</v>
      </c>
      <c r="K285" s="5">
        <f>Media[[#This Row],[ENGAGEMENTS]]/Media[[#This Row],[FOLLOWERS]]</f>
        <v>7.2288389274568496E-3</v>
      </c>
      <c r="L285" t="str">
        <f>_xlfn.XLOOKUP(Media[[#This Row],[ENGAGEMENT RATE]],Engagement_Rates,Engagement_Grades,,-1)</f>
        <v>Average</v>
      </c>
      <c r="M285" s="5" t="str">
        <f>IF(OR(Media[[#This Row],[TOPIC]]="Business Attire",Media[[#This Row],[TOPIC]]="Nightwear"),"High","Low")</f>
        <v>Low</v>
      </c>
    </row>
    <row r="286" spans="1:13">
      <c r="A286" s="2">
        <v>45425</v>
      </c>
      <c r="B286" t="s">
        <v>303</v>
      </c>
      <c r="C286" t="s">
        <v>17</v>
      </c>
      <c r="D286" s="6">
        <v>33189</v>
      </c>
      <c r="E286" t="s">
        <v>15</v>
      </c>
      <c r="F286" s="6">
        <v>30</v>
      </c>
      <c r="G286" s="6">
        <v>23</v>
      </c>
      <c r="H286" s="6">
        <v>3</v>
      </c>
      <c r="I286" s="6">
        <v>2</v>
      </c>
      <c r="J286" s="4">
        <f>SUM(Media[[#This Row],[VIEWS]:[SHARES]])</f>
        <v>58</v>
      </c>
      <c r="K286" s="5">
        <f>Media[[#This Row],[ENGAGEMENTS]]/Media[[#This Row],[FOLLOWERS]]</f>
        <v>1.7475669649582692E-3</v>
      </c>
      <c r="L286" t="str">
        <f>_xlfn.XLOOKUP(Media[[#This Row],[ENGAGEMENT RATE]],Engagement_Rates,Engagement_Grades,,-1)</f>
        <v>Poor</v>
      </c>
      <c r="M286" s="5" t="str">
        <f>IF(OR(Media[[#This Row],[TOPIC]]="Business Attire",Media[[#This Row],[TOPIC]]="Nightwear"),"High","Low")</f>
        <v>Low</v>
      </c>
    </row>
    <row r="287" spans="1:13">
      <c r="A287" s="2">
        <v>45426</v>
      </c>
      <c r="B287" t="s">
        <v>304</v>
      </c>
      <c r="C287" t="s">
        <v>14</v>
      </c>
      <c r="D287" s="3">
        <v>124991</v>
      </c>
      <c r="E287" t="s">
        <v>15</v>
      </c>
      <c r="F287" s="3">
        <v>271</v>
      </c>
      <c r="G287" s="3">
        <v>228</v>
      </c>
      <c r="H287" s="3">
        <v>25</v>
      </c>
      <c r="I287" s="3">
        <v>22</v>
      </c>
      <c r="J287" s="4">
        <f>SUM(Media[[#This Row],[VIEWS]:[SHARES]])</f>
        <v>546</v>
      </c>
      <c r="K287" s="5">
        <f>Media[[#This Row],[ENGAGEMENTS]]/Media[[#This Row],[FOLLOWERS]]</f>
        <v>4.3683145186453427E-3</v>
      </c>
      <c r="L287" t="str">
        <f>_xlfn.XLOOKUP(Media[[#This Row],[ENGAGEMENT RATE]],Engagement_Rates,Engagement_Grades,,-1)</f>
        <v>Poor</v>
      </c>
      <c r="M287" s="5" t="str">
        <f>IF(OR(Media[[#This Row],[TOPIC]]="Business Attire",Media[[#This Row],[TOPIC]]="Nightwear"),"High","Low")</f>
        <v>Low</v>
      </c>
    </row>
    <row r="288" spans="1:13">
      <c r="A288" s="2">
        <v>45426</v>
      </c>
      <c r="B288" t="s">
        <v>305</v>
      </c>
      <c r="C288" t="s">
        <v>22</v>
      </c>
      <c r="D288" s="6">
        <v>62575</v>
      </c>
      <c r="E288" t="s">
        <v>25</v>
      </c>
      <c r="F288" s="6">
        <v>241</v>
      </c>
      <c r="G288" s="6">
        <v>217</v>
      </c>
      <c r="H288" s="6">
        <v>41</v>
      </c>
      <c r="I288" s="6">
        <v>28</v>
      </c>
      <c r="J288" s="4">
        <f>SUM(Media[[#This Row],[VIEWS]:[SHARES]])</f>
        <v>527</v>
      </c>
      <c r="K288" s="5">
        <f>Media[[#This Row],[ENGAGEMENTS]]/Media[[#This Row],[FOLLOWERS]]</f>
        <v>8.4218937275269672E-3</v>
      </c>
      <c r="L288" t="str">
        <f>_xlfn.XLOOKUP(Media[[#This Row],[ENGAGEMENT RATE]],Engagement_Rates,Engagement_Grades,,-1)</f>
        <v>Average</v>
      </c>
      <c r="M288" s="5" t="str">
        <f>IF(OR(Media[[#This Row],[TOPIC]]="Business Attire",Media[[#This Row],[TOPIC]]="Nightwear"),"High","Low")</f>
        <v>High</v>
      </c>
    </row>
    <row r="289" spans="1:13">
      <c r="A289" s="2">
        <v>45427</v>
      </c>
      <c r="B289" t="s">
        <v>306</v>
      </c>
      <c r="C289" t="s">
        <v>14</v>
      </c>
      <c r="D289" s="3">
        <v>124957</v>
      </c>
      <c r="E289" t="s">
        <v>25</v>
      </c>
      <c r="F289" s="3">
        <v>308</v>
      </c>
      <c r="G289" s="3">
        <v>278</v>
      </c>
      <c r="H289" s="3">
        <v>33</v>
      </c>
      <c r="I289" s="3">
        <v>27</v>
      </c>
      <c r="J289" s="4">
        <f>SUM(Media[[#This Row],[VIEWS]:[SHARES]])</f>
        <v>646</v>
      </c>
      <c r="K289" s="5">
        <f>Media[[#This Row],[ENGAGEMENTS]]/Media[[#This Row],[FOLLOWERS]]</f>
        <v>5.1697784037708968E-3</v>
      </c>
      <c r="L289" t="str">
        <f>_xlfn.XLOOKUP(Media[[#This Row],[ENGAGEMENT RATE]],Engagement_Rates,Engagement_Grades,,-1)</f>
        <v>Average</v>
      </c>
      <c r="M289" s="5" t="str">
        <f>IF(OR(Media[[#This Row],[TOPIC]]="Business Attire",Media[[#This Row],[TOPIC]]="Nightwear"),"High","Low")</f>
        <v>High</v>
      </c>
    </row>
    <row r="290" spans="1:13">
      <c r="A290" s="2">
        <v>45428</v>
      </c>
      <c r="B290" t="s">
        <v>307</v>
      </c>
      <c r="C290" t="s">
        <v>14</v>
      </c>
      <c r="D290" s="3">
        <v>124751</v>
      </c>
      <c r="E290" t="s">
        <v>15</v>
      </c>
      <c r="F290" s="3">
        <v>214</v>
      </c>
      <c r="G290" s="3">
        <v>172</v>
      </c>
      <c r="H290" s="3">
        <v>23</v>
      </c>
      <c r="I290" s="3">
        <v>17</v>
      </c>
      <c r="J290" s="4">
        <f>SUM(Media[[#This Row],[VIEWS]:[SHARES]])</f>
        <v>426</v>
      </c>
      <c r="K290" s="5">
        <f>Media[[#This Row],[ENGAGEMENTS]]/Media[[#This Row],[FOLLOWERS]]</f>
        <v>3.4148022861540187E-3</v>
      </c>
      <c r="L290" t="str">
        <f>_xlfn.XLOOKUP(Media[[#This Row],[ENGAGEMENT RATE]],Engagement_Rates,Engagement_Grades,,-1)</f>
        <v>Poor</v>
      </c>
      <c r="M290" s="5" t="str">
        <f>IF(OR(Media[[#This Row],[TOPIC]]="Business Attire",Media[[#This Row],[TOPIC]]="Nightwear"),"High","Low")</f>
        <v>Low</v>
      </c>
    </row>
    <row r="291" spans="1:13">
      <c r="A291" s="2">
        <v>45428</v>
      </c>
      <c r="B291" t="s">
        <v>308</v>
      </c>
      <c r="C291" t="s">
        <v>17</v>
      </c>
      <c r="D291" s="6">
        <v>33179</v>
      </c>
      <c r="E291" t="s">
        <v>27</v>
      </c>
      <c r="F291" s="6">
        <v>31</v>
      </c>
      <c r="G291" s="6">
        <v>27</v>
      </c>
      <c r="H291" s="6">
        <v>4</v>
      </c>
      <c r="I291" s="6">
        <v>3</v>
      </c>
      <c r="J291" s="4">
        <f>SUM(Media[[#This Row],[VIEWS]:[SHARES]])</f>
        <v>65</v>
      </c>
      <c r="K291" s="5">
        <f>Media[[#This Row],[ENGAGEMENTS]]/Media[[#This Row],[FOLLOWERS]]</f>
        <v>1.9590704963983242E-3</v>
      </c>
      <c r="L291" t="str">
        <f>_xlfn.XLOOKUP(Media[[#This Row],[ENGAGEMENT RATE]],Engagement_Rates,Engagement_Grades,,-1)</f>
        <v>Poor</v>
      </c>
      <c r="M291" s="5" t="str">
        <f>IF(OR(Media[[#This Row],[TOPIC]]="Business Attire",Media[[#This Row],[TOPIC]]="Nightwear"),"High","Low")</f>
        <v>Low</v>
      </c>
    </row>
    <row r="292" spans="1:13">
      <c r="A292" s="2">
        <v>45429</v>
      </c>
      <c r="B292" t="s">
        <v>309</v>
      </c>
      <c r="C292" t="s">
        <v>14</v>
      </c>
      <c r="D292" s="3">
        <v>125009</v>
      </c>
      <c r="E292" t="s">
        <v>25</v>
      </c>
      <c r="F292" s="3">
        <v>240</v>
      </c>
      <c r="G292" s="3">
        <v>206</v>
      </c>
      <c r="H292" s="3">
        <v>26</v>
      </c>
      <c r="I292" s="3">
        <v>22</v>
      </c>
      <c r="J292" s="4">
        <f>SUM(Media[[#This Row],[VIEWS]:[SHARES]])</f>
        <v>494</v>
      </c>
      <c r="K292" s="5">
        <f>Media[[#This Row],[ENGAGEMENTS]]/Media[[#This Row],[FOLLOWERS]]</f>
        <v>3.9517154764856927E-3</v>
      </c>
      <c r="L292" t="str">
        <f>_xlfn.XLOOKUP(Media[[#This Row],[ENGAGEMENT RATE]],Engagement_Rates,Engagement_Grades,,-1)</f>
        <v>Poor</v>
      </c>
      <c r="M292" s="5" t="str">
        <f>IF(OR(Media[[#This Row],[TOPIC]]="Business Attire",Media[[#This Row],[TOPIC]]="Nightwear"),"High","Low")</f>
        <v>High</v>
      </c>
    </row>
    <row r="293" spans="1:13">
      <c r="A293" s="2">
        <v>45429</v>
      </c>
      <c r="B293" t="s">
        <v>310</v>
      </c>
      <c r="C293" t="s">
        <v>22</v>
      </c>
      <c r="D293" s="6">
        <v>63151</v>
      </c>
      <c r="E293" t="s">
        <v>15</v>
      </c>
      <c r="F293" s="6">
        <v>321</v>
      </c>
      <c r="G293" s="6">
        <v>285</v>
      </c>
      <c r="H293" s="6">
        <v>51</v>
      </c>
      <c r="I293" s="6">
        <v>36</v>
      </c>
      <c r="J293" s="4">
        <f>SUM(Media[[#This Row],[VIEWS]:[SHARES]])</f>
        <v>693</v>
      </c>
      <c r="K293" s="5">
        <f>Media[[#This Row],[ENGAGEMENTS]]/Media[[#This Row],[FOLLOWERS]]</f>
        <v>1.0973697962027521E-2</v>
      </c>
      <c r="L293" t="str">
        <f>_xlfn.XLOOKUP(Media[[#This Row],[ENGAGEMENT RATE]],Engagement_Rates,Engagement_Grades,,-1)</f>
        <v>Good</v>
      </c>
      <c r="M293" s="5" t="str">
        <f>IF(OR(Media[[#This Row],[TOPIC]]="Business Attire",Media[[#This Row],[TOPIC]]="Nightwear"),"High","Low")</f>
        <v>Low</v>
      </c>
    </row>
    <row r="294" spans="1:13">
      <c r="A294" s="2">
        <v>45430</v>
      </c>
      <c r="B294" t="s">
        <v>311</v>
      </c>
      <c r="C294" t="s">
        <v>14</v>
      </c>
      <c r="D294" s="3">
        <v>125107</v>
      </c>
      <c r="E294" t="s">
        <v>27</v>
      </c>
      <c r="F294" s="3">
        <v>540</v>
      </c>
      <c r="G294" s="3">
        <v>445</v>
      </c>
      <c r="H294" s="3">
        <v>58</v>
      </c>
      <c r="I294" s="3">
        <v>46</v>
      </c>
      <c r="J294" s="4">
        <f>SUM(Media[[#This Row],[VIEWS]:[SHARES]])</f>
        <v>1089</v>
      </c>
      <c r="K294" s="5">
        <f>Media[[#This Row],[ENGAGEMENTS]]/Media[[#This Row],[FOLLOWERS]]</f>
        <v>8.7045489061363477E-3</v>
      </c>
      <c r="L294" t="str">
        <f>_xlfn.XLOOKUP(Media[[#This Row],[ENGAGEMENT RATE]],Engagement_Rates,Engagement_Grades,,-1)</f>
        <v>Average</v>
      </c>
      <c r="M294" s="5" t="str">
        <f>IF(OR(Media[[#This Row],[TOPIC]]="Business Attire",Media[[#This Row],[TOPIC]]="Nightwear"),"High","Low")</f>
        <v>Low</v>
      </c>
    </row>
    <row r="295" spans="1:13">
      <c r="A295" s="2">
        <v>45430</v>
      </c>
      <c r="B295" t="s">
        <v>312</v>
      </c>
      <c r="C295" t="s">
        <v>17</v>
      </c>
      <c r="D295" s="6">
        <v>33197</v>
      </c>
      <c r="E295" t="s">
        <v>18</v>
      </c>
      <c r="F295" s="6">
        <v>38</v>
      </c>
      <c r="G295" s="6">
        <v>31</v>
      </c>
      <c r="H295" s="6">
        <v>4</v>
      </c>
      <c r="I295" s="6">
        <v>3</v>
      </c>
      <c r="J295" s="4">
        <f>SUM(Media[[#This Row],[VIEWS]:[SHARES]])</f>
        <v>76</v>
      </c>
      <c r="K295" s="5">
        <f>Media[[#This Row],[ENGAGEMENTS]]/Media[[#This Row],[FOLLOWERS]]</f>
        <v>2.2893634967015093E-3</v>
      </c>
      <c r="L295" t="str">
        <f>_xlfn.XLOOKUP(Media[[#This Row],[ENGAGEMENT RATE]],Engagement_Rates,Engagement_Grades,,-1)</f>
        <v>Poor</v>
      </c>
      <c r="M295" s="5" t="str">
        <f>IF(OR(Media[[#This Row],[TOPIC]]="Business Attire",Media[[#This Row],[TOPIC]]="Nightwear"),"High","Low")</f>
        <v>High</v>
      </c>
    </row>
    <row r="296" spans="1:13">
      <c r="A296" s="2">
        <v>45431</v>
      </c>
      <c r="B296" t="s">
        <v>313</v>
      </c>
      <c r="C296" t="s">
        <v>14</v>
      </c>
      <c r="D296" s="3">
        <v>125723</v>
      </c>
      <c r="E296" t="s">
        <v>18</v>
      </c>
      <c r="F296" s="3">
        <v>782</v>
      </c>
      <c r="G296" s="3">
        <v>655</v>
      </c>
      <c r="H296" s="3">
        <v>75</v>
      </c>
      <c r="I296" s="3">
        <v>66</v>
      </c>
      <c r="J296" s="4">
        <f>SUM(Media[[#This Row],[VIEWS]:[SHARES]])</f>
        <v>1578</v>
      </c>
      <c r="K296" s="5">
        <f>Media[[#This Row],[ENGAGEMENTS]]/Media[[#This Row],[FOLLOWERS]]</f>
        <v>1.2551402686859206E-2</v>
      </c>
      <c r="L296" t="str">
        <f>_xlfn.XLOOKUP(Media[[#This Row],[ENGAGEMENT RATE]],Engagement_Rates,Engagement_Grades,,-1)</f>
        <v>Good</v>
      </c>
      <c r="M296" s="5" t="str">
        <f>IF(OR(Media[[#This Row],[TOPIC]]="Business Attire",Media[[#This Row],[TOPIC]]="Nightwear"),"High","Low")</f>
        <v>High</v>
      </c>
    </row>
    <row r="297" spans="1:13">
      <c r="A297" s="2">
        <v>45432</v>
      </c>
      <c r="B297" t="s">
        <v>314</v>
      </c>
      <c r="C297" t="s">
        <v>14</v>
      </c>
      <c r="D297" s="3">
        <v>125842</v>
      </c>
      <c r="E297" t="s">
        <v>27</v>
      </c>
      <c r="F297" s="3">
        <v>531</v>
      </c>
      <c r="G297" s="3">
        <v>370</v>
      </c>
      <c r="H297" s="3">
        <v>49</v>
      </c>
      <c r="I297" s="3">
        <v>41</v>
      </c>
      <c r="J297" s="4">
        <f>SUM(Media[[#This Row],[VIEWS]:[SHARES]])</f>
        <v>991</v>
      </c>
      <c r="K297" s="5">
        <f>Media[[#This Row],[ENGAGEMENTS]]/Media[[#This Row],[FOLLOWERS]]</f>
        <v>7.8749543077827749E-3</v>
      </c>
      <c r="L297" t="str">
        <f>_xlfn.XLOOKUP(Media[[#This Row],[ENGAGEMENT RATE]],Engagement_Rates,Engagement_Grades,,-1)</f>
        <v>Average</v>
      </c>
      <c r="M297" s="5" t="str">
        <f>IF(OR(Media[[#This Row],[TOPIC]]="Business Attire",Media[[#This Row],[TOPIC]]="Nightwear"),"High","Low")</f>
        <v>Low</v>
      </c>
    </row>
    <row r="298" spans="1:13">
      <c r="A298" s="2">
        <v>45433</v>
      </c>
      <c r="B298" t="s">
        <v>315</v>
      </c>
      <c r="C298" t="s">
        <v>14</v>
      </c>
      <c r="D298" s="3">
        <v>125486</v>
      </c>
      <c r="E298" t="s">
        <v>15</v>
      </c>
      <c r="F298" s="3">
        <v>185</v>
      </c>
      <c r="G298" s="3">
        <v>148</v>
      </c>
      <c r="H298" s="3">
        <v>19</v>
      </c>
      <c r="I298" s="3">
        <v>16</v>
      </c>
      <c r="J298" s="4">
        <f>SUM(Media[[#This Row],[VIEWS]:[SHARES]])</f>
        <v>368</v>
      </c>
      <c r="K298" s="5">
        <f>Media[[#This Row],[ENGAGEMENTS]]/Media[[#This Row],[FOLLOWERS]]</f>
        <v>2.9325980587475895E-3</v>
      </c>
      <c r="L298" t="str">
        <f>_xlfn.XLOOKUP(Media[[#This Row],[ENGAGEMENT RATE]],Engagement_Rates,Engagement_Grades,,-1)</f>
        <v>Poor</v>
      </c>
      <c r="M298" s="5" t="str">
        <f>IF(OR(Media[[#This Row],[TOPIC]]="Business Attire",Media[[#This Row],[TOPIC]]="Nightwear"),"High","Low")</f>
        <v>Low</v>
      </c>
    </row>
    <row r="299" spans="1:13">
      <c r="A299" s="2">
        <v>45433</v>
      </c>
      <c r="B299" t="s">
        <v>316</v>
      </c>
      <c r="C299" t="s">
        <v>22</v>
      </c>
      <c r="D299" s="6">
        <v>63632</v>
      </c>
      <c r="E299" t="s">
        <v>25</v>
      </c>
      <c r="F299" s="6">
        <v>253</v>
      </c>
      <c r="G299" s="6">
        <v>211</v>
      </c>
      <c r="H299" s="6">
        <v>40</v>
      </c>
      <c r="I299" s="6">
        <v>27</v>
      </c>
      <c r="J299" s="4">
        <f>SUM(Media[[#This Row],[VIEWS]:[SHARES]])</f>
        <v>531</v>
      </c>
      <c r="K299" s="5">
        <f>Media[[#This Row],[ENGAGEMENTS]]/Media[[#This Row],[FOLLOWERS]]</f>
        <v>8.3448579331154137E-3</v>
      </c>
      <c r="L299" t="str">
        <f>_xlfn.XLOOKUP(Media[[#This Row],[ENGAGEMENT RATE]],Engagement_Rates,Engagement_Grades,,-1)</f>
        <v>Average</v>
      </c>
      <c r="M299" s="5" t="str">
        <f>IF(OR(Media[[#This Row],[TOPIC]]="Business Attire",Media[[#This Row],[TOPIC]]="Nightwear"),"High","Low")</f>
        <v>High</v>
      </c>
    </row>
    <row r="300" spans="1:13">
      <c r="A300" s="2">
        <v>45434</v>
      </c>
      <c r="B300" t="s">
        <v>317</v>
      </c>
      <c r="C300" t="s">
        <v>14</v>
      </c>
      <c r="D300" s="3">
        <v>125654</v>
      </c>
      <c r="E300" t="s">
        <v>18</v>
      </c>
      <c r="F300" s="3">
        <v>670</v>
      </c>
      <c r="G300" s="3">
        <v>614</v>
      </c>
      <c r="H300" s="3">
        <v>82</v>
      </c>
      <c r="I300" s="3">
        <v>57</v>
      </c>
      <c r="J300" s="4">
        <f>SUM(Media[[#This Row],[VIEWS]:[SHARES]])</f>
        <v>1423</v>
      </c>
      <c r="K300" s="5">
        <f>Media[[#This Row],[ENGAGEMENTS]]/Media[[#This Row],[FOLLOWERS]]</f>
        <v>1.1324748913683607E-2</v>
      </c>
      <c r="L300" t="str">
        <f>_xlfn.XLOOKUP(Media[[#This Row],[ENGAGEMENT RATE]],Engagement_Rates,Engagement_Grades,,-1)</f>
        <v>Good</v>
      </c>
      <c r="M300" s="5" t="str">
        <f>IF(OR(Media[[#This Row],[TOPIC]]="Business Attire",Media[[#This Row],[TOPIC]]="Nightwear"),"High","Low")</f>
        <v>High</v>
      </c>
    </row>
    <row r="301" spans="1:13">
      <c r="A301" s="2">
        <v>45434</v>
      </c>
      <c r="B301" t="s">
        <v>318</v>
      </c>
      <c r="C301" t="s">
        <v>22</v>
      </c>
      <c r="D301" s="6">
        <v>63608</v>
      </c>
      <c r="E301" t="s">
        <v>15</v>
      </c>
      <c r="F301" s="6">
        <v>268</v>
      </c>
      <c r="G301" s="6">
        <v>256</v>
      </c>
      <c r="H301" s="6">
        <v>44</v>
      </c>
      <c r="I301" s="6">
        <v>31</v>
      </c>
      <c r="J301" s="4">
        <f>SUM(Media[[#This Row],[VIEWS]:[SHARES]])</f>
        <v>599</v>
      </c>
      <c r="K301" s="5">
        <f>Media[[#This Row],[ENGAGEMENTS]]/Media[[#This Row],[FOLLOWERS]]</f>
        <v>9.4170544585586713E-3</v>
      </c>
      <c r="L301" t="str">
        <f>_xlfn.XLOOKUP(Media[[#This Row],[ENGAGEMENT RATE]],Engagement_Rates,Engagement_Grades,,-1)</f>
        <v>Average</v>
      </c>
      <c r="M301" s="5" t="str">
        <f>IF(OR(Media[[#This Row],[TOPIC]]="Business Attire",Media[[#This Row],[TOPIC]]="Nightwear"),"High","Low")</f>
        <v>Low</v>
      </c>
    </row>
    <row r="302" spans="1:13">
      <c r="A302" s="2">
        <v>45435</v>
      </c>
      <c r="B302" t="s">
        <v>319</v>
      </c>
      <c r="C302" t="s">
        <v>14</v>
      </c>
      <c r="D302" s="3">
        <v>125804</v>
      </c>
      <c r="E302" t="s">
        <v>18</v>
      </c>
      <c r="F302" s="3">
        <v>782</v>
      </c>
      <c r="G302" s="3">
        <v>595</v>
      </c>
      <c r="H302" s="3">
        <v>80</v>
      </c>
      <c r="I302" s="3">
        <v>60</v>
      </c>
      <c r="J302" s="4">
        <f>SUM(Media[[#This Row],[VIEWS]:[SHARES]])</f>
        <v>1517</v>
      </c>
      <c r="K302" s="5">
        <f>Media[[#This Row],[ENGAGEMENTS]]/Media[[#This Row],[FOLLOWERS]]</f>
        <v>1.2058440113191949E-2</v>
      </c>
      <c r="L302" t="str">
        <f>_xlfn.XLOOKUP(Media[[#This Row],[ENGAGEMENT RATE]],Engagement_Rates,Engagement_Grades,,-1)</f>
        <v>Good</v>
      </c>
      <c r="M302" s="5" t="str">
        <f>IF(OR(Media[[#This Row],[TOPIC]]="Business Attire",Media[[#This Row],[TOPIC]]="Nightwear"),"High","Low")</f>
        <v>High</v>
      </c>
    </row>
    <row r="303" spans="1:13">
      <c r="A303" s="2">
        <v>45435</v>
      </c>
      <c r="B303" t="s">
        <v>320</v>
      </c>
      <c r="C303" t="s">
        <v>22</v>
      </c>
      <c r="D303" s="6">
        <v>63310</v>
      </c>
      <c r="E303" t="s">
        <v>25</v>
      </c>
      <c r="F303" s="6">
        <v>237</v>
      </c>
      <c r="G303" s="6">
        <v>221</v>
      </c>
      <c r="H303" s="6">
        <v>43</v>
      </c>
      <c r="I303" s="6">
        <v>27</v>
      </c>
      <c r="J303" s="4">
        <f>SUM(Media[[#This Row],[VIEWS]:[SHARES]])</f>
        <v>528</v>
      </c>
      <c r="K303" s="5">
        <f>Media[[#This Row],[ENGAGEMENTS]]/Media[[#This Row],[FOLLOWERS]]</f>
        <v>8.3399147054177853E-3</v>
      </c>
      <c r="L303" t="str">
        <f>_xlfn.XLOOKUP(Media[[#This Row],[ENGAGEMENT RATE]],Engagement_Rates,Engagement_Grades,,-1)</f>
        <v>Average</v>
      </c>
      <c r="M303" s="5" t="str">
        <f>IF(OR(Media[[#This Row],[TOPIC]]="Business Attire",Media[[#This Row],[TOPIC]]="Nightwear"),"High","Low")</f>
        <v>High</v>
      </c>
    </row>
    <row r="304" spans="1:13">
      <c r="A304" s="2">
        <v>45436</v>
      </c>
      <c r="B304" t="s">
        <v>321</v>
      </c>
      <c r="C304" t="s">
        <v>14</v>
      </c>
      <c r="D304" s="3">
        <v>125306</v>
      </c>
      <c r="E304" t="s">
        <v>18</v>
      </c>
      <c r="F304" s="3">
        <v>653</v>
      </c>
      <c r="G304" s="3">
        <v>538</v>
      </c>
      <c r="H304" s="3">
        <v>73</v>
      </c>
      <c r="I304" s="3">
        <v>60</v>
      </c>
      <c r="J304" s="4">
        <f>SUM(Media[[#This Row],[VIEWS]:[SHARES]])</f>
        <v>1324</v>
      </c>
      <c r="K304" s="5">
        <f>Media[[#This Row],[ENGAGEMENTS]]/Media[[#This Row],[FOLLOWERS]]</f>
        <v>1.0566134103714108E-2</v>
      </c>
      <c r="L304" t="str">
        <f>_xlfn.XLOOKUP(Media[[#This Row],[ENGAGEMENT RATE]],Engagement_Rates,Engagement_Grades,,-1)</f>
        <v>Good</v>
      </c>
      <c r="M304" s="5" t="str">
        <f>IF(OR(Media[[#This Row],[TOPIC]]="Business Attire",Media[[#This Row],[TOPIC]]="Nightwear"),"High","Low")</f>
        <v>High</v>
      </c>
    </row>
    <row r="305" spans="1:13">
      <c r="A305" s="2">
        <v>45436</v>
      </c>
      <c r="B305" t="s">
        <v>322</v>
      </c>
      <c r="C305" t="s">
        <v>22</v>
      </c>
      <c r="D305" s="6">
        <v>63605</v>
      </c>
      <c r="E305" t="s">
        <v>15</v>
      </c>
      <c r="F305" s="6">
        <v>247</v>
      </c>
      <c r="G305" s="6">
        <v>236</v>
      </c>
      <c r="H305" s="6">
        <v>38</v>
      </c>
      <c r="I305" s="6">
        <v>29</v>
      </c>
      <c r="J305" s="4">
        <f>SUM(Media[[#This Row],[VIEWS]:[SHARES]])</f>
        <v>550</v>
      </c>
      <c r="K305" s="5">
        <f>Media[[#This Row],[ENGAGEMENTS]]/Media[[#This Row],[FOLLOWERS]]</f>
        <v>8.6471189371904733E-3</v>
      </c>
      <c r="L305" t="str">
        <f>_xlfn.XLOOKUP(Media[[#This Row],[ENGAGEMENT RATE]],Engagement_Rates,Engagement_Grades,,-1)</f>
        <v>Average</v>
      </c>
      <c r="M305" s="5" t="str">
        <f>IF(OR(Media[[#This Row],[TOPIC]]="Business Attire",Media[[#This Row],[TOPIC]]="Nightwear"),"High","Low")</f>
        <v>Low</v>
      </c>
    </row>
    <row r="306" spans="1:13">
      <c r="A306" s="2">
        <v>45437</v>
      </c>
      <c r="B306" t="s">
        <v>323</v>
      </c>
      <c r="C306" t="s">
        <v>14</v>
      </c>
      <c r="D306" s="3">
        <v>125047</v>
      </c>
      <c r="E306" t="s">
        <v>15</v>
      </c>
      <c r="F306" s="3">
        <v>248</v>
      </c>
      <c r="G306" s="3">
        <v>209</v>
      </c>
      <c r="H306" s="3">
        <v>24</v>
      </c>
      <c r="I306" s="3">
        <v>20</v>
      </c>
      <c r="J306" s="4">
        <f>SUM(Media[[#This Row],[VIEWS]:[SHARES]])</f>
        <v>501</v>
      </c>
      <c r="K306" s="5">
        <f>Media[[#This Row],[ENGAGEMENTS]]/Media[[#This Row],[FOLLOWERS]]</f>
        <v>4.0064935584220333E-3</v>
      </c>
      <c r="L306" t="str">
        <f>_xlfn.XLOOKUP(Media[[#This Row],[ENGAGEMENT RATE]],Engagement_Rates,Engagement_Grades,,-1)</f>
        <v>Poor</v>
      </c>
      <c r="M306" s="5" t="str">
        <f>IF(OR(Media[[#This Row],[TOPIC]]="Business Attire",Media[[#This Row],[TOPIC]]="Nightwear"),"High","Low")</f>
        <v>Low</v>
      </c>
    </row>
    <row r="307" spans="1:13">
      <c r="A307" s="2">
        <v>45438</v>
      </c>
      <c r="B307" t="s">
        <v>324</v>
      </c>
      <c r="C307" t="s">
        <v>14</v>
      </c>
      <c r="D307" s="3">
        <v>125085</v>
      </c>
      <c r="E307" t="s">
        <v>18</v>
      </c>
      <c r="F307" s="3">
        <v>905</v>
      </c>
      <c r="G307" s="3">
        <v>791</v>
      </c>
      <c r="H307" s="3">
        <v>98</v>
      </c>
      <c r="I307" s="3">
        <v>82</v>
      </c>
      <c r="J307" s="4">
        <f>SUM(Media[[#This Row],[VIEWS]:[SHARES]])</f>
        <v>1876</v>
      </c>
      <c r="K307" s="5">
        <f>Media[[#This Row],[ENGAGEMENTS]]/Media[[#This Row],[FOLLOWERS]]</f>
        <v>1.4997801494983412E-2</v>
      </c>
      <c r="L307" t="str">
        <f>_xlfn.XLOOKUP(Media[[#This Row],[ENGAGEMENT RATE]],Engagement_Rates,Engagement_Grades,,-1)</f>
        <v>Good</v>
      </c>
      <c r="M307" s="5" t="str">
        <f>IF(OR(Media[[#This Row],[TOPIC]]="Business Attire",Media[[#This Row],[TOPIC]]="Nightwear"),"High","Low")</f>
        <v>High</v>
      </c>
    </row>
    <row r="308" spans="1:13">
      <c r="A308" s="2">
        <v>45438</v>
      </c>
      <c r="B308" t="s">
        <v>325</v>
      </c>
      <c r="C308" t="s">
        <v>22</v>
      </c>
      <c r="D308" s="6">
        <v>63911</v>
      </c>
      <c r="E308" t="s">
        <v>25</v>
      </c>
      <c r="F308" s="6">
        <v>223</v>
      </c>
      <c r="G308" s="6">
        <v>196</v>
      </c>
      <c r="H308" s="6">
        <v>38</v>
      </c>
      <c r="I308" s="6">
        <v>25</v>
      </c>
      <c r="J308" s="4">
        <f>SUM(Media[[#This Row],[VIEWS]:[SHARES]])</f>
        <v>482</v>
      </c>
      <c r="K308" s="5">
        <f>Media[[#This Row],[ENGAGEMENTS]]/Media[[#This Row],[FOLLOWERS]]</f>
        <v>7.5417377290294312E-3</v>
      </c>
      <c r="L308" t="str">
        <f>_xlfn.XLOOKUP(Media[[#This Row],[ENGAGEMENT RATE]],Engagement_Rates,Engagement_Grades,,-1)</f>
        <v>Average</v>
      </c>
      <c r="M308" s="5" t="str">
        <f>IF(OR(Media[[#This Row],[TOPIC]]="Business Attire",Media[[#This Row],[TOPIC]]="Nightwear"),"High","Low")</f>
        <v>High</v>
      </c>
    </row>
    <row r="309" spans="1:13">
      <c r="A309" s="2">
        <v>45439</v>
      </c>
      <c r="B309" t="s">
        <v>326</v>
      </c>
      <c r="C309" t="s">
        <v>14</v>
      </c>
      <c r="D309" s="3">
        <v>125205</v>
      </c>
      <c r="E309" t="s">
        <v>15</v>
      </c>
      <c r="F309" s="3">
        <v>302</v>
      </c>
      <c r="G309" s="3">
        <v>212</v>
      </c>
      <c r="H309" s="3">
        <v>28</v>
      </c>
      <c r="I309" s="3">
        <v>21</v>
      </c>
      <c r="J309" s="4">
        <f>SUM(Media[[#This Row],[VIEWS]:[SHARES]])</f>
        <v>563</v>
      </c>
      <c r="K309" s="5">
        <f>Media[[#This Row],[ENGAGEMENTS]]/Media[[#This Row],[FOLLOWERS]]</f>
        <v>4.4966255341240364E-3</v>
      </c>
      <c r="L309" t="str">
        <f>_xlfn.XLOOKUP(Media[[#This Row],[ENGAGEMENT RATE]],Engagement_Rates,Engagement_Grades,,-1)</f>
        <v>Poor</v>
      </c>
      <c r="M309" s="5" t="str">
        <f>IF(OR(Media[[#This Row],[TOPIC]]="Business Attire",Media[[#This Row],[TOPIC]]="Nightwear"),"High","Low")</f>
        <v>Low</v>
      </c>
    </row>
    <row r="310" spans="1:13">
      <c r="A310" s="2">
        <v>45439</v>
      </c>
      <c r="B310" t="s">
        <v>327</v>
      </c>
      <c r="C310" t="s">
        <v>22</v>
      </c>
      <c r="D310" s="6">
        <v>63967</v>
      </c>
      <c r="E310" t="s">
        <v>25</v>
      </c>
      <c r="F310" s="6">
        <v>273</v>
      </c>
      <c r="G310" s="6">
        <v>249</v>
      </c>
      <c r="H310" s="6">
        <v>43</v>
      </c>
      <c r="I310" s="6">
        <v>30</v>
      </c>
      <c r="J310" s="4">
        <f>SUM(Media[[#This Row],[VIEWS]:[SHARES]])</f>
        <v>595</v>
      </c>
      <c r="K310" s="5">
        <f>Media[[#This Row],[ENGAGEMENTS]]/Media[[#This Row],[FOLLOWERS]]</f>
        <v>9.3016711741991959E-3</v>
      </c>
      <c r="L310" t="str">
        <f>_xlfn.XLOOKUP(Media[[#This Row],[ENGAGEMENT RATE]],Engagement_Rates,Engagement_Grades,,-1)</f>
        <v>Average</v>
      </c>
      <c r="M310" s="5" t="str">
        <f>IF(OR(Media[[#This Row],[TOPIC]]="Business Attire",Media[[#This Row],[TOPIC]]="Nightwear"),"High","Low")</f>
        <v>High</v>
      </c>
    </row>
    <row r="311" spans="1:13">
      <c r="A311" s="2">
        <v>45440</v>
      </c>
      <c r="B311" t="s">
        <v>328</v>
      </c>
      <c r="C311" t="s">
        <v>14</v>
      </c>
      <c r="D311" s="3">
        <v>125369</v>
      </c>
      <c r="E311" t="s">
        <v>15</v>
      </c>
      <c r="F311" s="3">
        <v>165</v>
      </c>
      <c r="G311" s="3">
        <v>130</v>
      </c>
      <c r="H311" s="3">
        <v>17</v>
      </c>
      <c r="I311" s="3">
        <v>14</v>
      </c>
      <c r="J311" s="4">
        <f>SUM(Media[[#This Row],[VIEWS]:[SHARES]])</f>
        <v>326</v>
      </c>
      <c r="K311" s="5">
        <f>Media[[#This Row],[ENGAGEMENTS]]/Media[[#This Row],[FOLLOWERS]]</f>
        <v>2.6003238440124752E-3</v>
      </c>
      <c r="L311" t="str">
        <f>_xlfn.XLOOKUP(Media[[#This Row],[ENGAGEMENT RATE]],Engagement_Rates,Engagement_Grades,,-1)</f>
        <v>Poor</v>
      </c>
      <c r="M311" s="5" t="str">
        <f>IF(OR(Media[[#This Row],[TOPIC]]="Business Attire",Media[[#This Row],[TOPIC]]="Nightwear"),"High","Low")</f>
        <v>Low</v>
      </c>
    </row>
    <row r="312" spans="1:13">
      <c r="A312" s="2">
        <v>45440</v>
      </c>
      <c r="B312" t="s">
        <v>329</v>
      </c>
      <c r="C312" t="s">
        <v>17</v>
      </c>
      <c r="D312" s="6">
        <v>33270</v>
      </c>
      <c r="E312" t="s">
        <v>25</v>
      </c>
      <c r="F312" s="6">
        <v>36</v>
      </c>
      <c r="G312" s="6">
        <v>28</v>
      </c>
      <c r="H312" s="6">
        <v>3</v>
      </c>
      <c r="I312" s="6">
        <v>3</v>
      </c>
      <c r="J312" s="4">
        <f>SUM(Media[[#This Row],[VIEWS]:[SHARES]])</f>
        <v>70</v>
      </c>
      <c r="K312" s="5">
        <f>Media[[#This Row],[ENGAGEMENTS]]/Media[[#This Row],[FOLLOWERS]]</f>
        <v>2.1039975954313195E-3</v>
      </c>
      <c r="L312" t="str">
        <f>_xlfn.XLOOKUP(Media[[#This Row],[ENGAGEMENT RATE]],Engagement_Rates,Engagement_Grades,,-1)</f>
        <v>Poor</v>
      </c>
      <c r="M312" s="5" t="str">
        <f>IF(OR(Media[[#This Row],[TOPIC]]="Business Attire",Media[[#This Row],[TOPIC]]="Nightwear"),"High","Low")</f>
        <v>High</v>
      </c>
    </row>
    <row r="313" spans="1:13">
      <c r="A313" s="2">
        <v>45441</v>
      </c>
      <c r="B313" t="s">
        <v>330</v>
      </c>
      <c r="C313" t="s">
        <v>14</v>
      </c>
      <c r="D313" s="3">
        <v>125417</v>
      </c>
      <c r="E313" t="s">
        <v>15</v>
      </c>
      <c r="F313" s="3">
        <v>180</v>
      </c>
      <c r="G313" s="3">
        <v>139</v>
      </c>
      <c r="H313" s="3">
        <v>17</v>
      </c>
      <c r="I313" s="3">
        <v>14</v>
      </c>
      <c r="J313" s="4">
        <f>SUM(Media[[#This Row],[VIEWS]:[SHARES]])</f>
        <v>350</v>
      </c>
      <c r="K313" s="5">
        <f>Media[[#This Row],[ENGAGEMENTS]]/Media[[#This Row],[FOLLOWERS]]</f>
        <v>2.7906902573016415E-3</v>
      </c>
      <c r="L313" t="str">
        <f>_xlfn.XLOOKUP(Media[[#This Row],[ENGAGEMENT RATE]],Engagement_Rates,Engagement_Grades,,-1)</f>
        <v>Poor</v>
      </c>
      <c r="M313" s="5" t="str">
        <f>IF(OR(Media[[#This Row],[TOPIC]]="Business Attire",Media[[#This Row],[TOPIC]]="Nightwear"),"High","Low")</f>
        <v>Low</v>
      </c>
    </row>
    <row r="314" spans="1:13">
      <c r="A314" s="2">
        <v>45441</v>
      </c>
      <c r="B314" t="s">
        <v>331</v>
      </c>
      <c r="C314" t="s">
        <v>22</v>
      </c>
      <c r="D314" s="6">
        <v>64325</v>
      </c>
      <c r="E314" t="s">
        <v>25</v>
      </c>
      <c r="F314" s="6">
        <v>259</v>
      </c>
      <c r="G314" s="6">
        <v>237</v>
      </c>
      <c r="H314" s="6">
        <v>43</v>
      </c>
      <c r="I314" s="6">
        <v>28</v>
      </c>
      <c r="J314" s="4">
        <f>SUM(Media[[#This Row],[VIEWS]:[SHARES]])</f>
        <v>567</v>
      </c>
      <c r="K314" s="5">
        <f>Media[[#This Row],[ENGAGEMENTS]]/Media[[#This Row],[FOLLOWERS]]</f>
        <v>8.8146132918771863E-3</v>
      </c>
      <c r="L314" t="str">
        <f>_xlfn.XLOOKUP(Media[[#This Row],[ENGAGEMENT RATE]],Engagement_Rates,Engagement_Grades,,-1)</f>
        <v>Average</v>
      </c>
      <c r="M314" s="5" t="str">
        <f>IF(OR(Media[[#This Row],[TOPIC]]="Business Attire",Media[[#This Row],[TOPIC]]="Nightwear"),"High","Low")</f>
        <v>High</v>
      </c>
    </row>
    <row r="315" spans="1:13">
      <c r="A315" s="2">
        <v>45442</v>
      </c>
      <c r="B315" t="s">
        <v>332</v>
      </c>
      <c r="C315" t="s">
        <v>14</v>
      </c>
      <c r="D315" s="3">
        <v>125603</v>
      </c>
      <c r="E315" t="s">
        <v>27</v>
      </c>
      <c r="F315" s="3">
        <v>743</v>
      </c>
      <c r="G315" s="3">
        <v>538</v>
      </c>
      <c r="H315" s="3">
        <v>68</v>
      </c>
      <c r="I315" s="3">
        <v>53</v>
      </c>
      <c r="J315" s="4">
        <f>SUM(Media[[#This Row],[VIEWS]:[SHARES]])</f>
        <v>1402</v>
      </c>
      <c r="K315" s="5">
        <f>Media[[#This Row],[ENGAGEMENTS]]/Media[[#This Row],[FOLLOWERS]]</f>
        <v>1.1162153770212496E-2</v>
      </c>
      <c r="L315" t="str">
        <f>_xlfn.XLOOKUP(Media[[#This Row],[ENGAGEMENT RATE]],Engagement_Rates,Engagement_Grades,,-1)</f>
        <v>Good</v>
      </c>
      <c r="M315" s="5" t="str">
        <f>IF(OR(Media[[#This Row],[TOPIC]]="Business Attire",Media[[#This Row],[TOPIC]]="Nightwear"),"High","Low")</f>
        <v>Low</v>
      </c>
    </row>
    <row r="316" spans="1:13">
      <c r="A316" s="2">
        <v>45442</v>
      </c>
      <c r="B316" t="s">
        <v>333</v>
      </c>
      <c r="C316" t="s">
        <v>22</v>
      </c>
      <c r="D316" s="6">
        <v>64118</v>
      </c>
      <c r="E316" t="s">
        <v>27</v>
      </c>
      <c r="F316" s="6">
        <v>437</v>
      </c>
      <c r="G316" s="6">
        <v>370</v>
      </c>
      <c r="H316" s="6">
        <v>69</v>
      </c>
      <c r="I316" s="6">
        <v>53</v>
      </c>
      <c r="J316" s="4">
        <f>SUM(Media[[#This Row],[VIEWS]:[SHARES]])</f>
        <v>929</v>
      </c>
      <c r="K316" s="5">
        <f>Media[[#This Row],[ENGAGEMENTS]]/Media[[#This Row],[FOLLOWERS]]</f>
        <v>1.4488911070214293E-2</v>
      </c>
      <c r="L316" t="str">
        <f>_xlfn.XLOOKUP(Media[[#This Row],[ENGAGEMENT RATE]],Engagement_Rates,Engagement_Grades,,-1)</f>
        <v>Good</v>
      </c>
      <c r="M316" s="5" t="str">
        <f>IF(OR(Media[[#This Row],[TOPIC]]="Business Attire",Media[[#This Row],[TOPIC]]="Nightwear"),"High","Low")</f>
        <v>Low</v>
      </c>
    </row>
    <row r="317" spans="1:13">
      <c r="A317" s="2">
        <v>45443</v>
      </c>
      <c r="B317" t="s">
        <v>334</v>
      </c>
      <c r="C317" t="s">
        <v>14</v>
      </c>
      <c r="D317" s="3">
        <v>125690</v>
      </c>
      <c r="E317" t="s">
        <v>27</v>
      </c>
      <c r="F317" s="3">
        <v>630</v>
      </c>
      <c r="G317" s="3">
        <v>529</v>
      </c>
      <c r="H317" s="3">
        <v>67</v>
      </c>
      <c r="I317" s="3">
        <v>47</v>
      </c>
      <c r="J317" s="4">
        <f>SUM(Media[[#This Row],[VIEWS]:[SHARES]])</f>
        <v>1273</v>
      </c>
      <c r="K317" s="5">
        <f>Media[[#This Row],[ENGAGEMENTS]]/Media[[#This Row],[FOLLOWERS]]</f>
        <v>1.0128092927042724E-2</v>
      </c>
      <c r="L317" t="str">
        <f>_xlfn.XLOOKUP(Media[[#This Row],[ENGAGEMENT RATE]],Engagement_Rates,Engagement_Grades,,-1)</f>
        <v>Good</v>
      </c>
      <c r="M317" s="5" t="str">
        <f>IF(OR(Media[[#This Row],[TOPIC]]="Business Attire",Media[[#This Row],[TOPIC]]="Nightwear"),"High","Low")</f>
        <v>Low</v>
      </c>
    </row>
    <row r="318" spans="1:13">
      <c r="A318" s="2">
        <v>45443</v>
      </c>
      <c r="B318" t="s">
        <v>335</v>
      </c>
      <c r="C318" t="s">
        <v>22</v>
      </c>
      <c r="D318" s="6">
        <v>64014</v>
      </c>
      <c r="E318" t="s">
        <v>27</v>
      </c>
      <c r="F318" s="6">
        <v>425</v>
      </c>
      <c r="G318" s="6">
        <v>396</v>
      </c>
      <c r="H318" s="6">
        <v>69</v>
      </c>
      <c r="I318" s="6">
        <v>48</v>
      </c>
      <c r="J318" s="4">
        <f>SUM(Media[[#This Row],[VIEWS]:[SHARES]])</f>
        <v>938</v>
      </c>
      <c r="K318" s="5">
        <f>Media[[#This Row],[ENGAGEMENTS]]/Media[[#This Row],[FOLLOWERS]]</f>
        <v>1.4653044646483582E-2</v>
      </c>
      <c r="L318" t="str">
        <f>_xlfn.XLOOKUP(Media[[#This Row],[ENGAGEMENT RATE]],Engagement_Rates,Engagement_Grades,,-1)</f>
        <v>Good</v>
      </c>
      <c r="M318" s="5" t="str">
        <f>IF(OR(Media[[#This Row],[TOPIC]]="Business Attire",Media[[#This Row],[TOPIC]]="Nightwear"),"High","Low")</f>
        <v>Low</v>
      </c>
    </row>
    <row r="319" spans="1:13">
      <c r="A319" s="2">
        <v>45443</v>
      </c>
      <c r="B319" t="s">
        <v>336</v>
      </c>
      <c r="C319" t="s">
        <v>17</v>
      </c>
      <c r="D319" s="6">
        <v>33266</v>
      </c>
      <c r="E319" t="s">
        <v>25</v>
      </c>
      <c r="F319" s="6">
        <v>31</v>
      </c>
      <c r="G319" s="6">
        <v>25</v>
      </c>
      <c r="H319" s="6">
        <v>3</v>
      </c>
      <c r="I319" s="6">
        <v>2</v>
      </c>
      <c r="J319" s="4">
        <f>SUM(Media[[#This Row],[VIEWS]:[SHARES]])</f>
        <v>61</v>
      </c>
      <c r="K319" s="5">
        <f>Media[[#This Row],[ENGAGEMENTS]]/Media[[#This Row],[FOLLOWERS]]</f>
        <v>1.8337040822461372E-3</v>
      </c>
      <c r="L319" t="str">
        <f>_xlfn.XLOOKUP(Media[[#This Row],[ENGAGEMENT RATE]],Engagement_Rates,Engagement_Grades,,-1)</f>
        <v>Poor</v>
      </c>
      <c r="M319" s="5" t="str">
        <f>IF(OR(Media[[#This Row],[TOPIC]]="Business Attire",Media[[#This Row],[TOPIC]]="Nightwear"),"High","Low")</f>
        <v>High</v>
      </c>
    </row>
    <row r="320" spans="1:13">
      <c r="A320" s="2">
        <v>45444</v>
      </c>
      <c r="B320" t="s">
        <v>337</v>
      </c>
      <c r="C320" t="s">
        <v>14</v>
      </c>
      <c r="D320" s="3">
        <v>125493</v>
      </c>
      <c r="E320" t="s">
        <v>18</v>
      </c>
      <c r="F320" s="3">
        <v>895</v>
      </c>
      <c r="G320" s="3">
        <v>730</v>
      </c>
      <c r="H320" s="3">
        <v>98</v>
      </c>
      <c r="I320" s="3">
        <v>76</v>
      </c>
      <c r="J320" s="4">
        <f>SUM(Media[[#This Row],[VIEWS]:[SHARES]])</f>
        <v>1799</v>
      </c>
      <c r="K320" s="5">
        <f>Media[[#This Row],[ENGAGEMENTS]]/Media[[#This Row],[FOLLOWERS]]</f>
        <v>1.4335460942044576E-2</v>
      </c>
      <c r="L320" t="str">
        <f>_xlfn.XLOOKUP(Media[[#This Row],[ENGAGEMENT RATE]],Engagement_Rates,Engagement_Grades,,-1)</f>
        <v>Good</v>
      </c>
      <c r="M320" s="5" t="str">
        <f>IF(OR(Media[[#This Row],[TOPIC]]="Business Attire",Media[[#This Row],[TOPIC]]="Nightwear"),"High","Low")</f>
        <v>High</v>
      </c>
    </row>
    <row r="321" spans="1:13">
      <c r="A321" s="2">
        <v>45444</v>
      </c>
      <c r="B321" t="s">
        <v>338</v>
      </c>
      <c r="C321" t="s">
        <v>17</v>
      </c>
      <c r="D321" s="6">
        <v>33267</v>
      </c>
      <c r="E321" t="s">
        <v>15</v>
      </c>
      <c r="F321" s="6">
        <v>33</v>
      </c>
      <c r="G321" s="6">
        <v>28</v>
      </c>
      <c r="H321" s="6">
        <v>4</v>
      </c>
      <c r="I321" s="6">
        <v>3</v>
      </c>
      <c r="J321" s="4">
        <f>SUM(Media[[#This Row],[VIEWS]:[SHARES]])</f>
        <v>68</v>
      </c>
      <c r="K321" s="5">
        <f>Media[[#This Row],[ENGAGEMENTS]]/Media[[#This Row],[FOLLOWERS]]</f>
        <v>2.0440676947124778E-3</v>
      </c>
      <c r="L321" t="str">
        <f>_xlfn.XLOOKUP(Media[[#This Row],[ENGAGEMENT RATE]],Engagement_Rates,Engagement_Grades,,-1)</f>
        <v>Poor</v>
      </c>
      <c r="M321" s="5" t="str">
        <f>IF(OR(Media[[#This Row],[TOPIC]]="Business Attire",Media[[#This Row],[TOPIC]]="Nightwear"),"High","Low")</f>
        <v>Low</v>
      </c>
    </row>
    <row r="322" spans="1:13">
      <c r="A322" s="2">
        <v>45445</v>
      </c>
      <c r="B322" t="s">
        <v>339</v>
      </c>
      <c r="C322" t="s">
        <v>14</v>
      </c>
      <c r="D322" s="3">
        <v>126156</v>
      </c>
      <c r="E322" t="s">
        <v>18</v>
      </c>
      <c r="F322" s="3">
        <v>538</v>
      </c>
      <c r="G322" s="3">
        <v>424</v>
      </c>
      <c r="H322" s="3">
        <v>65</v>
      </c>
      <c r="I322" s="3">
        <v>52</v>
      </c>
      <c r="J322" s="4">
        <f>SUM(Media[[#This Row],[VIEWS]:[SHARES]])</f>
        <v>1079</v>
      </c>
      <c r="K322" s="5">
        <f>Media[[#This Row],[ENGAGEMENTS]]/Media[[#This Row],[FOLLOWERS]]</f>
        <v>8.5529027553188121E-3</v>
      </c>
      <c r="L322" t="str">
        <f>_xlfn.XLOOKUP(Media[[#This Row],[ENGAGEMENT RATE]],Engagement_Rates,Engagement_Grades,,-1)</f>
        <v>Average</v>
      </c>
      <c r="M322" s="5" t="str">
        <f>IF(OR(Media[[#This Row],[TOPIC]]="Business Attire",Media[[#This Row],[TOPIC]]="Nightwear"),"High","Low")</f>
        <v>High</v>
      </c>
    </row>
    <row r="323" spans="1:13">
      <c r="A323" s="2">
        <v>45445</v>
      </c>
      <c r="B323" t="s">
        <v>340</v>
      </c>
      <c r="C323" t="s">
        <v>22</v>
      </c>
      <c r="D323" s="6">
        <v>63593</v>
      </c>
      <c r="E323" t="s">
        <v>18</v>
      </c>
      <c r="F323" s="6">
        <v>505</v>
      </c>
      <c r="G323" s="6">
        <v>450</v>
      </c>
      <c r="H323" s="6">
        <v>82</v>
      </c>
      <c r="I323" s="6">
        <v>60</v>
      </c>
      <c r="J323" s="4">
        <f>SUM(Media[[#This Row],[VIEWS]:[SHARES]])</f>
        <v>1097</v>
      </c>
      <c r="K323" s="5">
        <f>Media[[#This Row],[ENGAGEMENTS]]/Media[[#This Row],[FOLLOWERS]]</f>
        <v>1.7250326293774473E-2</v>
      </c>
      <c r="L323" t="str">
        <f>_xlfn.XLOOKUP(Media[[#This Row],[ENGAGEMENT RATE]],Engagement_Rates,Engagement_Grades,,-1)</f>
        <v>Very Good</v>
      </c>
      <c r="M323" s="5" t="str">
        <f>IF(OR(Media[[#This Row],[TOPIC]]="Business Attire",Media[[#This Row],[TOPIC]]="Nightwear"),"High","Low")</f>
        <v>High</v>
      </c>
    </row>
    <row r="324" spans="1:13">
      <c r="A324" s="2">
        <v>45446</v>
      </c>
      <c r="B324" t="s">
        <v>341</v>
      </c>
      <c r="C324" t="s">
        <v>14</v>
      </c>
      <c r="D324" s="3">
        <v>125832</v>
      </c>
      <c r="E324" t="s">
        <v>15</v>
      </c>
      <c r="F324" s="3">
        <v>187</v>
      </c>
      <c r="G324" s="3">
        <v>154</v>
      </c>
      <c r="H324" s="3">
        <v>21</v>
      </c>
      <c r="I324" s="3">
        <v>17</v>
      </c>
      <c r="J324" s="4">
        <f>SUM(Media[[#This Row],[VIEWS]:[SHARES]])</f>
        <v>379</v>
      </c>
      <c r="K324" s="5">
        <f>Media[[#This Row],[ENGAGEMENTS]]/Media[[#This Row],[FOLLOWERS]]</f>
        <v>3.0119524445292134E-3</v>
      </c>
      <c r="L324" t="str">
        <f>_xlfn.XLOOKUP(Media[[#This Row],[ENGAGEMENT RATE]],Engagement_Rates,Engagement_Grades,,-1)</f>
        <v>Poor</v>
      </c>
      <c r="M324" s="5" t="str">
        <f>IF(OR(Media[[#This Row],[TOPIC]]="Business Attire",Media[[#This Row],[TOPIC]]="Nightwear"),"High","Low")</f>
        <v>Low</v>
      </c>
    </row>
    <row r="325" spans="1:13">
      <c r="A325" s="2">
        <v>45446</v>
      </c>
      <c r="B325" t="s">
        <v>342</v>
      </c>
      <c r="C325" t="s">
        <v>22</v>
      </c>
      <c r="D325" s="6">
        <v>62717</v>
      </c>
      <c r="E325" t="s">
        <v>15</v>
      </c>
      <c r="F325" s="6">
        <v>310</v>
      </c>
      <c r="G325" s="6">
        <v>306</v>
      </c>
      <c r="H325" s="6">
        <v>56</v>
      </c>
      <c r="I325" s="6">
        <v>36</v>
      </c>
      <c r="J325" s="4">
        <f>SUM(Media[[#This Row],[VIEWS]:[SHARES]])</f>
        <v>708</v>
      </c>
      <c r="K325" s="5">
        <f>Media[[#This Row],[ENGAGEMENTS]]/Media[[#This Row],[FOLLOWERS]]</f>
        <v>1.1288805268109126E-2</v>
      </c>
      <c r="L325" t="str">
        <f>_xlfn.XLOOKUP(Media[[#This Row],[ENGAGEMENT RATE]],Engagement_Rates,Engagement_Grades,,-1)</f>
        <v>Good</v>
      </c>
      <c r="M325" s="5" t="str">
        <f>IF(OR(Media[[#This Row],[TOPIC]]="Business Attire",Media[[#This Row],[TOPIC]]="Nightwear"),"High","Low")</f>
        <v>Low</v>
      </c>
    </row>
    <row r="326" spans="1:13">
      <c r="A326" s="2">
        <v>45447</v>
      </c>
      <c r="B326" t="s">
        <v>343</v>
      </c>
      <c r="C326" t="s">
        <v>14</v>
      </c>
      <c r="D326" s="3">
        <v>125576</v>
      </c>
      <c r="E326" t="s">
        <v>18</v>
      </c>
      <c r="F326" s="3">
        <v>818</v>
      </c>
      <c r="G326" s="3">
        <v>692</v>
      </c>
      <c r="H326" s="3">
        <v>85</v>
      </c>
      <c r="I326" s="3">
        <v>73</v>
      </c>
      <c r="J326" s="4">
        <f>SUM(Media[[#This Row],[VIEWS]:[SHARES]])</f>
        <v>1668</v>
      </c>
      <c r="K326" s="5">
        <f>Media[[#This Row],[ENGAGEMENTS]]/Media[[#This Row],[FOLLOWERS]]</f>
        <v>1.3282792890361215E-2</v>
      </c>
      <c r="L326" t="str">
        <f>_xlfn.XLOOKUP(Media[[#This Row],[ENGAGEMENT RATE]],Engagement_Rates,Engagement_Grades,,-1)</f>
        <v>Good</v>
      </c>
      <c r="M326" s="5" t="str">
        <f>IF(OR(Media[[#This Row],[TOPIC]]="Business Attire",Media[[#This Row],[TOPIC]]="Nightwear"),"High","Low")</f>
        <v>High</v>
      </c>
    </row>
    <row r="327" spans="1:13">
      <c r="A327" s="2">
        <v>45447</v>
      </c>
      <c r="B327" t="s">
        <v>344</v>
      </c>
      <c r="C327" t="s">
        <v>22</v>
      </c>
      <c r="D327" s="6">
        <v>62869</v>
      </c>
      <c r="E327" t="s">
        <v>25</v>
      </c>
      <c r="F327" s="6">
        <v>309</v>
      </c>
      <c r="G327" s="6">
        <v>245</v>
      </c>
      <c r="H327" s="6">
        <v>47</v>
      </c>
      <c r="I327" s="6">
        <v>36</v>
      </c>
      <c r="J327" s="4">
        <f>SUM(Media[[#This Row],[VIEWS]:[SHARES]])</f>
        <v>637</v>
      </c>
      <c r="K327" s="5">
        <f>Media[[#This Row],[ENGAGEMENTS]]/Media[[#This Row],[FOLLOWERS]]</f>
        <v>1.0132179611573271E-2</v>
      </c>
      <c r="L327" t="str">
        <f>_xlfn.XLOOKUP(Media[[#This Row],[ENGAGEMENT RATE]],Engagement_Rates,Engagement_Grades,,-1)</f>
        <v>Good</v>
      </c>
      <c r="M327" s="5" t="str">
        <f>IF(OR(Media[[#This Row],[TOPIC]]="Business Attire",Media[[#This Row],[TOPIC]]="Nightwear"),"High","Low")</f>
        <v>High</v>
      </c>
    </row>
    <row r="328" spans="1:13">
      <c r="A328" s="2">
        <v>45448</v>
      </c>
      <c r="B328" t="s">
        <v>345</v>
      </c>
      <c r="C328" t="s">
        <v>14</v>
      </c>
      <c r="D328" s="3">
        <v>125512</v>
      </c>
      <c r="E328" t="s">
        <v>15</v>
      </c>
      <c r="F328" s="3">
        <v>188</v>
      </c>
      <c r="G328" s="3">
        <v>166</v>
      </c>
      <c r="H328" s="3">
        <v>21</v>
      </c>
      <c r="I328" s="3">
        <v>18</v>
      </c>
      <c r="J328" s="4">
        <f>SUM(Media[[#This Row],[VIEWS]:[SHARES]])</f>
        <v>393</v>
      </c>
      <c r="K328" s="5">
        <f>Media[[#This Row],[ENGAGEMENTS]]/Media[[#This Row],[FOLLOWERS]]</f>
        <v>3.1311747083944165E-3</v>
      </c>
      <c r="L328" t="str">
        <f>_xlfn.XLOOKUP(Media[[#This Row],[ENGAGEMENT RATE]],Engagement_Rates,Engagement_Grades,,-1)</f>
        <v>Poor</v>
      </c>
      <c r="M328" s="5" t="str">
        <f>IF(OR(Media[[#This Row],[TOPIC]]="Business Attire",Media[[#This Row],[TOPIC]]="Nightwear"),"High","Low")</f>
        <v>Low</v>
      </c>
    </row>
    <row r="329" spans="1:13">
      <c r="A329" s="2">
        <v>45448</v>
      </c>
      <c r="B329" t="s">
        <v>346</v>
      </c>
      <c r="C329" t="s">
        <v>22</v>
      </c>
      <c r="D329" s="6">
        <v>62962</v>
      </c>
      <c r="E329" t="s">
        <v>25</v>
      </c>
      <c r="F329" s="6">
        <v>282</v>
      </c>
      <c r="G329" s="6">
        <v>245</v>
      </c>
      <c r="H329" s="6">
        <v>43</v>
      </c>
      <c r="I329" s="6">
        <v>32</v>
      </c>
      <c r="J329" s="4">
        <f>SUM(Media[[#This Row],[VIEWS]:[SHARES]])</f>
        <v>602</v>
      </c>
      <c r="K329" s="5">
        <f>Media[[#This Row],[ENGAGEMENTS]]/Media[[#This Row],[FOLLOWERS]]</f>
        <v>9.5613227025825101E-3</v>
      </c>
      <c r="L329" t="str">
        <f>_xlfn.XLOOKUP(Media[[#This Row],[ENGAGEMENT RATE]],Engagement_Rates,Engagement_Grades,,-1)</f>
        <v>Average</v>
      </c>
      <c r="M329" s="5" t="str">
        <f>IF(OR(Media[[#This Row],[TOPIC]]="Business Attire",Media[[#This Row],[TOPIC]]="Nightwear"),"High","Low")</f>
        <v>High</v>
      </c>
    </row>
    <row r="330" spans="1:13">
      <c r="A330" s="2">
        <v>45448</v>
      </c>
      <c r="B330" t="s">
        <v>347</v>
      </c>
      <c r="C330" t="s">
        <v>17</v>
      </c>
      <c r="D330" s="6">
        <v>33302</v>
      </c>
      <c r="E330" t="s">
        <v>18</v>
      </c>
      <c r="F330" s="6">
        <v>41</v>
      </c>
      <c r="G330" s="6">
        <v>31</v>
      </c>
      <c r="H330" s="6">
        <v>4</v>
      </c>
      <c r="I330" s="6">
        <v>3</v>
      </c>
      <c r="J330" s="4">
        <f>SUM(Media[[#This Row],[VIEWS]:[SHARES]])</f>
        <v>79</v>
      </c>
      <c r="K330" s="5">
        <f>Media[[#This Row],[ENGAGEMENTS]]/Media[[#This Row],[FOLLOWERS]]</f>
        <v>2.372229896102336E-3</v>
      </c>
      <c r="L330" t="str">
        <f>_xlfn.XLOOKUP(Media[[#This Row],[ENGAGEMENT RATE]],Engagement_Rates,Engagement_Grades,,-1)</f>
        <v>Poor</v>
      </c>
      <c r="M330" s="5" t="str">
        <f>IF(OR(Media[[#This Row],[TOPIC]]="Business Attire",Media[[#This Row],[TOPIC]]="Nightwear"),"High","Low")</f>
        <v>High</v>
      </c>
    </row>
    <row r="331" spans="1:13">
      <c r="A331" s="2">
        <v>45449</v>
      </c>
      <c r="B331" t="s">
        <v>348</v>
      </c>
      <c r="C331" t="s">
        <v>14</v>
      </c>
      <c r="D331" s="3">
        <v>125274</v>
      </c>
      <c r="E331" t="s">
        <v>18</v>
      </c>
      <c r="F331" s="3">
        <v>470</v>
      </c>
      <c r="G331" s="3">
        <v>384</v>
      </c>
      <c r="H331" s="3">
        <v>53</v>
      </c>
      <c r="I331" s="3">
        <v>40</v>
      </c>
      <c r="J331" s="4">
        <f>SUM(Media[[#This Row],[VIEWS]:[SHARES]])</f>
        <v>947</v>
      </c>
      <c r="K331" s="5">
        <f>Media[[#This Row],[ENGAGEMENTS]]/Media[[#This Row],[FOLLOWERS]]</f>
        <v>7.5594297300317706E-3</v>
      </c>
      <c r="L331" t="str">
        <f>_xlfn.XLOOKUP(Media[[#This Row],[ENGAGEMENT RATE]],Engagement_Rates,Engagement_Grades,,-1)</f>
        <v>Average</v>
      </c>
      <c r="M331" s="5" t="str">
        <f>IF(OR(Media[[#This Row],[TOPIC]]="Business Attire",Media[[#This Row],[TOPIC]]="Nightwear"),"High","Low")</f>
        <v>High</v>
      </c>
    </row>
    <row r="332" spans="1:13">
      <c r="A332" s="2">
        <v>45449</v>
      </c>
      <c r="B332" t="s">
        <v>349</v>
      </c>
      <c r="C332" t="s">
        <v>17</v>
      </c>
      <c r="D332" s="6">
        <v>33336</v>
      </c>
      <c r="E332" t="s">
        <v>18</v>
      </c>
      <c r="F332" s="6">
        <v>44</v>
      </c>
      <c r="G332" s="6">
        <v>36</v>
      </c>
      <c r="H332" s="6">
        <v>5</v>
      </c>
      <c r="I332" s="6">
        <v>3</v>
      </c>
      <c r="J332" s="4">
        <f>SUM(Media[[#This Row],[VIEWS]:[SHARES]])</f>
        <v>88</v>
      </c>
      <c r="K332" s="5">
        <f>Media[[#This Row],[ENGAGEMENTS]]/Media[[#This Row],[FOLLOWERS]]</f>
        <v>2.6397888168946484E-3</v>
      </c>
      <c r="L332" t="str">
        <f>_xlfn.XLOOKUP(Media[[#This Row],[ENGAGEMENT RATE]],Engagement_Rates,Engagement_Grades,,-1)</f>
        <v>Poor</v>
      </c>
      <c r="M332" s="5" t="str">
        <f>IF(OR(Media[[#This Row],[TOPIC]]="Business Attire",Media[[#This Row],[TOPIC]]="Nightwear"),"High","Low")</f>
        <v>High</v>
      </c>
    </row>
    <row r="333" spans="1:13">
      <c r="A333" s="2">
        <v>45450</v>
      </c>
      <c r="B333" t="s">
        <v>350</v>
      </c>
      <c r="C333" t="s">
        <v>14</v>
      </c>
      <c r="D333" s="3">
        <v>125597</v>
      </c>
      <c r="E333" t="s">
        <v>18</v>
      </c>
      <c r="F333" s="3">
        <v>484</v>
      </c>
      <c r="G333" s="3">
        <v>352</v>
      </c>
      <c r="H333" s="3">
        <v>53</v>
      </c>
      <c r="I333" s="3">
        <v>38</v>
      </c>
      <c r="J333" s="4">
        <f>SUM(Media[[#This Row],[VIEWS]:[SHARES]])</f>
        <v>927</v>
      </c>
      <c r="K333" s="5">
        <f>Media[[#This Row],[ENGAGEMENTS]]/Media[[#This Row],[FOLLOWERS]]</f>
        <v>7.380749540196024E-3</v>
      </c>
      <c r="L333" t="str">
        <f>_xlfn.XLOOKUP(Media[[#This Row],[ENGAGEMENT RATE]],Engagement_Rates,Engagement_Grades,,-1)</f>
        <v>Average</v>
      </c>
      <c r="M333" s="5" t="str">
        <f>IF(OR(Media[[#This Row],[TOPIC]]="Business Attire",Media[[#This Row],[TOPIC]]="Nightwear"),"High","Low")</f>
        <v>High</v>
      </c>
    </row>
    <row r="334" spans="1:13">
      <c r="A334" s="2">
        <v>45450</v>
      </c>
      <c r="B334" t="s">
        <v>351</v>
      </c>
      <c r="C334" t="s">
        <v>22</v>
      </c>
      <c r="D334" s="6">
        <v>62712</v>
      </c>
      <c r="E334" t="s">
        <v>18</v>
      </c>
      <c r="F334" s="6">
        <v>456</v>
      </c>
      <c r="G334" s="6">
        <v>406</v>
      </c>
      <c r="H334" s="6">
        <v>70</v>
      </c>
      <c r="I334" s="6">
        <v>52</v>
      </c>
      <c r="J334" s="4">
        <f>SUM(Media[[#This Row],[VIEWS]:[SHARES]])</f>
        <v>984</v>
      </c>
      <c r="K334" s="5">
        <f>Media[[#This Row],[ENGAGEMENTS]]/Media[[#This Row],[FOLLOWERS]]</f>
        <v>1.5690776884806735E-2</v>
      </c>
      <c r="L334" t="str">
        <f>_xlfn.XLOOKUP(Media[[#This Row],[ENGAGEMENT RATE]],Engagement_Rates,Engagement_Grades,,-1)</f>
        <v>Very Good</v>
      </c>
      <c r="M334" s="5" t="str">
        <f>IF(OR(Media[[#This Row],[TOPIC]]="Business Attire",Media[[#This Row],[TOPIC]]="Nightwear"),"High","Low")</f>
        <v>High</v>
      </c>
    </row>
    <row r="335" spans="1:13">
      <c r="A335" s="2">
        <v>45451</v>
      </c>
      <c r="B335" t="s">
        <v>352</v>
      </c>
      <c r="C335" t="s">
        <v>14</v>
      </c>
      <c r="D335" s="3">
        <v>125202</v>
      </c>
      <c r="E335" t="s">
        <v>27</v>
      </c>
      <c r="F335" s="3">
        <v>647</v>
      </c>
      <c r="G335" s="3">
        <v>519</v>
      </c>
      <c r="H335" s="3">
        <v>72</v>
      </c>
      <c r="I335" s="3">
        <v>54</v>
      </c>
      <c r="J335" s="4">
        <f>SUM(Media[[#This Row],[VIEWS]:[SHARES]])</f>
        <v>1292</v>
      </c>
      <c r="K335" s="5">
        <f>Media[[#This Row],[ENGAGEMENTS]]/Media[[#This Row],[FOLLOWERS]]</f>
        <v>1.0319323972460505E-2</v>
      </c>
      <c r="L335" t="str">
        <f>_xlfn.XLOOKUP(Media[[#This Row],[ENGAGEMENT RATE]],Engagement_Rates,Engagement_Grades,,-1)</f>
        <v>Good</v>
      </c>
      <c r="M335" s="5" t="str">
        <f>IF(OR(Media[[#This Row],[TOPIC]]="Business Attire",Media[[#This Row],[TOPIC]]="Nightwear"),"High","Low")</f>
        <v>Low</v>
      </c>
    </row>
    <row r="336" spans="1:13">
      <c r="A336" s="2">
        <v>45451</v>
      </c>
      <c r="B336" t="s">
        <v>353</v>
      </c>
      <c r="C336" t="s">
        <v>22</v>
      </c>
      <c r="D336" s="6">
        <v>62622</v>
      </c>
      <c r="E336" t="s">
        <v>25</v>
      </c>
      <c r="F336" s="6">
        <v>339</v>
      </c>
      <c r="G336" s="6">
        <v>271</v>
      </c>
      <c r="H336" s="6">
        <v>48</v>
      </c>
      <c r="I336" s="6">
        <v>37</v>
      </c>
      <c r="J336" s="4">
        <f>SUM(Media[[#This Row],[VIEWS]:[SHARES]])</f>
        <v>695</v>
      </c>
      <c r="K336" s="5">
        <f>Media[[#This Row],[ENGAGEMENTS]]/Media[[#This Row],[FOLLOWERS]]</f>
        <v>1.1098336048034237E-2</v>
      </c>
      <c r="L336" t="str">
        <f>_xlfn.XLOOKUP(Media[[#This Row],[ENGAGEMENT RATE]],Engagement_Rates,Engagement_Grades,,-1)</f>
        <v>Good</v>
      </c>
      <c r="M336" s="5" t="str">
        <f>IF(OR(Media[[#This Row],[TOPIC]]="Business Attire",Media[[#This Row],[TOPIC]]="Nightwear"),"High","Low")</f>
        <v>High</v>
      </c>
    </row>
    <row r="337" spans="1:13">
      <c r="A337" s="2">
        <v>45452</v>
      </c>
      <c r="B337" t="s">
        <v>354</v>
      </c>
      <c r="C337" t="s">
        <v>14</v>
      </c>
      <c r="D337" s="3">
        <v>125336</v>
      </c>
      <c r="E337" t="s">
        <v>15</v>
      </c>
      <c r="F337" s="3">
        <v>213</v>
      </c>
      <c r="G337" s="3">
        <v>175</v>
      </c>
      <c r="H337" s="3">
        <v>24</v>
      </c>
      <c r="I337" s="3">
        <v>19</v>
      </c>
      <c r="J337" s="4">
        <f>SUM(Media[[#This Row],[VIEWS]:[SHARES]])</f>
        <v>431</v>
      </c>
      <c r="K337" s="5">
        <f>Media[[#This Row],[ENGAGEMENTS]]/Media[[#This Row],[FOLLOWERS]]</f>
        <v>3.4387566221995279E-3</v>
      </c>
      <c r="L337" t="str">
        <f>_xlfn.XLOOKUP(Media[[#This Row],[ENGAGEMENT RATE]],Engagement_Rates,Engagement_Grades,,-1)</f>
        <v>Poor</v>
      </c>
      <c r="M337" s="5" t="str">
        <f>IF(OR(Media[[#This Row],[TOPIC]]="Business Attire",Media[[#This Row],[TOPIC]]="Nightwear"),"High","Low")</f>
        <v>Low</v>
      </c>
    </row>
    <row r="338" spans="1:13">
      <c r="A338" s="2">
        <v>45452</v>
      </c>
      <c r="B338" t="s">
        <v>355</v>
      </c>
      <c r="C338" t="s">
        <v>22</v>
      </c>
      <c r="D338" s="6">
        <v>62768</v>
      </c>
      <c r="E338" t="s">
        <v>25</v>
      </c>
      <c r="F338" s="6">
        <v>307</v>
      </c>
      <c r="G338" s="6">
        <v>260</v>
      </c>
      <c r="H338" s="6">
        <v>51</v>
      </c>
      <c r="I338" s="6">
        <v>35</v>
      </c>
      <c r="J338" s="4">
        <f>SUM(Media[[#This Row],[VIEWS]:[SHARES]])</f>
        <v>653</v>
      </c>
      <c r="K338" s="5">
        <f>Media[[#This Row],[ENGAGEMENTS]]/Media[[#This Row],[FOLLOWERS]]</f>
        <v>1.0403390262554168E-2</v>
      </c>
      <c r="L338" t="str">
        <f>_xlfn.XLOOKUP(Media[[#This Row],[ENGAGEMENT RATE]],Engagement_Rates,Engagement_Grades,,-1)</f>
        <v>Good</v>
      </c>
      <c r="M338" s="5" t="str">
        <f>IF(OR(Media[[#This Row],[TOPIC]]="Business Attire",Media[[#This Row],[TOPIC]]="Nightwear"),"High","Low")</f>
        <v>High</v>
      </c>
    </row>
    <row r="339" spans="1:13">
      <c r="A339" s="2">
        <v>45452</v>
      </c>
      <c r="B339" t="s">
        <v>356</v>
      </c>
      <c r="C339" t="s">
        <v>17</v>
      </c>
      <c r="D339" s="6">
        <v>33361</v>
      </c>
      <c r="E339" t="s">
        <v>25</v>
      </c>
      <c r="F339" s="6">
        <v>27</v>
      </c>
      <c r="G339" s="6">
        <v>22</v>
      </c>
      <c r="H339" s="6">
        <v>3</v>
      </c>
      <c r="I339" s="6">
        <v>2</v>
      </c>
      <c r="J339" s="4">
        <f>SUM(Media[[#This Row],[VIEWS]:[SHARES]])</f>
        <v>54</v>
      </c>
      <c r="K339" s="5">
        <f>Media[[#This Row],[ENGAGEMENTS]]/Media[[#This Row],[FOLLOWERS]]</f>
        <v>1.6186565150924732E-3</v>
      </c>
      <c r="L339" t="str">
        <f>_xlfn.XLOOKUP(Media[[#This Row],[ENGAGEMENT RATE]],Engagement_Rates,Engagement_Grades,,-1)</f>
        <v>Poor</v>
      </c>
      <c r="M339" s="5" t="str">
        <f>IF(OR(Media[[#This Row],[TOPIC]]="Business Attire",Media[[#This Row],[TOPIC]]="Nightwear"),"High","Low")</f>
        <v>High</v>
      </c>
    </row>
    <row r="340" spans="1:13">
      <c r="A340" s="2">
        <v>45453</v>
      </c>
      <c r="B340" t="s">
        <v>357</v>
      </c>
      <c r="C340" t="s">
        <v>14</v>
      </c>
      <c r="D340" s="3">
        <v>125629</v>
      </c>
      <c r="E340" t="s">
        <v>25</v>
      </c>
      <c r="F340" s="3">
        <v>350</v>
      </c>
      <c r="G340" s="3">
        <v>250</v>
      </c>
      <c r="H340" s="3">
        <v>34</v>
      </c>
      <c r="I340" s="3">
        <v>27</v>
      </c>
      <c r="J340" s="4">
        <f>SUM(Media[[#This Row],[VIEWS]:[SHARES]])</f>
        <v>661</v>
      </c>
      <c r="K340" s="5">
        <f>Media[[#This Row],[ENGAGEMENTS]]/Media[[#This Row],[FOLLOWERS]]</f>
        <v>5.2615240111757635E-3</v>
      </c>
      <c r="L340" t="str">
        <f>_xlfn.XLOOKUP(Media[[#This Row],[ENGAGEMENT RATE]],Engagement_Rates,Engagement_Grades,,-1)</f>
        <v>Average</v>
      </c>
      <c r="M340" s="5" t="str">
        <f>IF(OR(Media[[#This Row],[TOPIC]]="Business Attire",Media[[#This Row],[TOPIC]]="Nightwear"),"High","Low")</f>
        <v>High</v>
      </c>
    </row>
    <row r="341" spans="1:13">
      <c r="A341" s="2">
        <v>45453</v>
      </c>
      <c r="B341" t="s">
        <v>358</v>
      </c>
      <c r="C341" t="s">
        <v>22</v>
      </c>
      <c r="D341" s="6">
        <v>62508</v>
      </c>
      <c r="E341" t="s">
        <v>15</v>
      </c>
      <c r="F341" s="6">
        <v>256</v>
      </c>
      <c r="G341" s="6">
        <v>231</v>
      </c>
      <c r="H341" s="6">
        <v>44</v>
      </c>
      <c r="I341" s="6">
        <v>29</v>
      </c>
      <c r="J341" s="4">
        <f>SUM(Media[[#This Row],[VIEWS]:[SHARES]])</f>
        <v>560</v>
      </c>
      <c r="K341" s="5">
        <f>Media[[#This Row],[ENGAGEMENTS]]/Media[[#This Row],[FOLLOWERS]]</f>
        <v>8.9588532667818511E-3</v>
      </c>
      <c r="L341" t="str">
        <f>_xlfn.XLOOKUP(Media[[#This Row],[ENGAGEMENT RATE]],Engagement_Rates,Engagement_Grades,,-1)</f>
        <v>Average</v>
      </c>
      <c r="M341" s="5" t="str">
        <f>IF(OR(Media[[#This Row],[TOPIC]]="Business Attire",Media[[#This Row],[TOPIC]]="Nightwear"),"High","Low")</f>
        <v>Low</v>
      </c>
    </row>
    <row r="342" spans="1:13">
      <c r="A342" s="2">
        <v>45454</v>
      </c>
      <c r="B342" t="s">
        <v>359</v>
      </c>
      <c r="C342" t="s">
        <v>14</v>
      </c>
      <c r="D342" s="3">
        <v>126180</v>
      </c>
      <c r="E342" t="s">
        <v>18</v>
      </c>
      <c r="F342" s="3">
        <v>793</v>
      </c>
      <c r="G342" s="3">
        <v>659</v>
      </c>
      <c r="H342" s="3">
        <v>85</v>
      </c>
      <c r="I342" s="3">
        <v>65</v>
      </c>
      <c r="J342" s="4">
        <f>SUM(Media[[#This Row],[VIEWS]:[SHARES]])</f>
        <v>1602</v>
      </c>
      <c r="K342" s="5">
        <f>Media[[#This Row],[ENGAGEMENTS]]/Media[[#This Row],[FOLLOWERS]]</f>
        <v>1.2696148359486448E-2</v>
      </c>
      <c r="L342" t="str">
        <f>_xlfn.XLOOKUP(Media[[#This Row],[ENGAGEMENT RATE]],Engagement_Rates,Engagement_Grades,,-1)</f>
        <v>Good</v>
      </c>
      <c r="M342" s="5" t="str">
        <f>IF(OR(Media[[#This Row],[TOPIC]]="Business Attire",Media[[#This Row],[TOPIC]]="Nightwear"),"High","Low")</f>
        <v>High</v>
      </c>
    </row>
    <row r="343" spans="1:13">
      <c r="A343" s="2">
        <v>45454</v>
      </c>
      <c r="B343" t="s">
        <v>360</v>
      </c>
      <c r="C343" t="s">
        <v>22</v>
      </c>
      <c r="D343" s="6">
        <v>62488</v>
      </c>
      <c r="E343" t="s">
        <v>27</v>
      </c>
      <c r="F343" s="6">
        <v>439</v>
      </c>
      <c r="G343" s="6">
        <v>384</v>
      </c>
      <c r="H343" s="6">
        <v>77</v>
      </c>
      <c r="I343" s="6">
        <v>53</v>
      </c>
      <c r="J343" s="4">
        <f>SUM(Media[[#This Row],[VIEWS]:[SHARES]])</f>
        <v>953</v>
      </c>
      <c r="K343" s="5">
        <f>Media[[#This Row],[ENGAGEMENTS]]/Media[[#This Row],[FOLLOWERS]]</f>
        <v>1.5250928178210216E-2</v>
      </c>
      <c r="L343" t="str">
        <f>_xlfn.XLOOKUP(Media[[#This Row],[ENGAGEMENT RATE]],Engagement_Rates,Engagement_Grades,,-1)</f>
        <v>Very Good</v>
      </c>
      <c r="M343" s="5" t="str">
        <f>IF(OR(Media[[#This Row],[TOPIC]]="Business Attire",Media[[#This Row],[TOPIC]]="Nightwear"),"High","Low")</f>
        <v>Low</v>
      </c>
    </row>
    <row r="344" spans="1:13">
      <c r="A344" s="2">
        <v>45454</v>
      </c>
      <c r="B344" t="s">
        <v>361</v>
      </c>
      <c r="C344" t="s">
        <v>17</v>
      </c>
      <c r="D344" s="6">
        <v>33364</v>
      </c>
      <c r="E344" t="s">
        <v>27</v>
      </c>
      <c r="F344" s="6">
        <v>37</v>
      </c>
      <c r="G344" s="6">
        <v>28</v>
      </c>
      <c r="H344" s="6">
        <v>4</v>
      </c>
      <c r="I344" s="6">
        <v>3</v>
      </c>
      <c r="J344" s="4">
        <f>SUM(Media[[#This Row],[VIEWS]:[SHARES]])</f>
        <v>72</v>
      </c>
      <c r="K344" s="5">
        <f>Media[[#This Row],[ENGAGEMENTS]]/Media[[#This Row],[FOLLOWERS]]</f>
        <v>2.1580146265435798E-3</v>
      </c>
      <c r="L344" t="str">
        <f>_xlfn.XLOOKUP(Media[[#This Row],[ENGAGEMENT RATE]],Engagement_Rates,Engagement_Grades,,-1)</f>
        <v>Poor</v>
      </c>
      <c r="M344" s="5" t="str">
        <f>IF(OR(Media[[#This Row],[TOPIC]]="Business Attire",Media[[#This Row],[TOPIC]]="Nightwear"),"High","Low")</f>
        <v>Low</v>
      </c>
    </row>
    <row r="345" spans="1:13">
      <c r="A345" s="2">
        <v>45455</v>
      </c>
      <c r="B345" t="s">
        <v>362</v>
      </c>
      <c r="C345" t="s">
        <v>14</v>
      </c>
      <c r="D345" s="3">
        <v>125921</v>
      </c>
      <c r="E345" t="s">
        <v>25</v>
      </c>
      <c r="F345" s="3">
        <v>386</v>
      </c>
      <c r="G345" s="3">
        <v>315</v>
      </c>
      <c r="H345" s="3">
        <v>41</v>
      </c>
      <c r="I345" s="3">
        <v>33</v>
      </c>
      <c r="J345" s="4">
        <f>SUM(Media[[#This Row],[VIEWS]:[SHARES]])</f>
        <v>775</v>
      </c>
      <c r="K345" s="5">
        <f>Media[[#This Row],[ENGAGEMENTS]]/Media[[#This Row],[FOLLOWERS]]</f>
        <v>6.1546525202309382E-3</v>
      </c>
      <c r="L345" t="str">
        <f>_xlfn.XLOOKUP(Media[[#This Row],[ENGAGEMENT RATE]],Engagement_Rates,Engagement_Grades,,-1)</f>
        <v>Average</v>
      </c>
      <c r="M345" s="5" t="str">
        <f>IF(OR(Media[[#This Row],[TOPIC]]="Business Attire",Media[[#This Row],[TOPIC]]="Nightwear"),"High","Low")</f>
        <v>High</v>
      </c>
    </row>
    <row r="346" spans="1:13">
      <c r="A346" s="2">
        <v>45455</v>
      </c>
      <c r="B346" t="s">
        <v>363</v>
      </c>
      <c r="C346" t="s">
        <v>22</v>
      </c>
      <c r="D346" s="6">
        <v>61952</v>
      </c>
      <c r="E346" t="s">
        <v>25</v>
      </c>
      <c r="F346" s="6">
        <v>243</v>
      </c>
      <c r="G346" s="6">
        <v>228</v>
      </c>
      <c r="H346" s="6">
        <v>44</v>
      </c>
      <c r="I346" s="6">
        <v>32</v>
      </c>
      <c r="J346" s="4">
        <f>SUM(Media[[#This Row],[VIEWS]:[SHARES]])</f>
        <v>547</v>
      </c>
      <c r="K346" s="5">
        <f>Media[[#This Row],[ENGAGEMENTS]]/Media[[#This Row],[FOLLOWERS]]</f>
        <v>8.8294163223140501E-3</v>
      </c>
      <c r="L346" t="str">
        <f>_xlfn.XLOOKUP(Media[[#This Row],[ENGAGEMENT RATE]],Engagement_Rates,Engagement_Grades,,-1)</f>
        <v>Average</v>
      </c>
      <c r="M346" s="5" t="str">
        <f>IF(OR(Media[[#This Row],[TOPIC]]="Business Attire",Media[[#This Row],[TOPIC]]="Nightwear"),"High","Low")</f>
        <v>High</v>
      </c>
    </row>
    <row r="347" spans="1:13">
      <c r="A347" s="2">
        <v>45456</v>
      </c>
      <c r="B347" t="s">
        <v>364</v>
      </c>
      <c r="C347" t="s">
        <v>14</v>
      </c>
      <c r="D347" s="3">
        <v>126124</v>
      </c>
      <c r="E347" t="s">
        <v>15</v>
      </c>
      <c r="F347" s="3">
        <v>242</v>
      </c>
      <c r="G347" s="3">
        <v>206</v>
      </c>
      <c r="H347" s="3">
        <v>27</v>
      </c>
      <c r="I347" s="3">
        <v>23</v>
      </c>
      <c r="J347" s="4">
        <f>SUM(Media[[#This Row],[VIEWS]:[SHARES]])</f>
        <v>498</v>
      </c>
      <c r="K347" s="5">
        <f>Media[[#This Row],[ENGAGEMENTS]]/Media[[#This Row],[FOLLOWERS]]</f>
        <v>3.9484951317750785E-3</v>
      </c>
      <c r="L347" t="str">
        <f>_xlfn.XLOOKUP(Media[[#This Row],[ENGAGEMENT RATE]],Engagement_Rates,Engagement_Grades,,-1)</f>
        <v>Poor</v>
      </c>
      <c r="M347" s="5" t="str">
        <f>IF(OR(Media[[#This Row],[TOPIC]]="Business Attire",Media[[#This Row],[TOPIC]]="Nightwear"),"High","Low")</f>
        <v>Low</v>
      </c>
    </row>
    <row r="348" spans="1:13">
      <c r="A348" s="2">
        <v>45456</v>
      </c>
      <c r="B348" t="s">
        <v>365</v>
      </c>
      <c r="C348" t="s">
        <v>22</v>
      </c>
      <c r="D348" s="6">
        <v>62034</v>
      </c>
      <c r="E348" t="s">
        <v>27</v>
      </c>
      <c r="F348" s="6">
        <v>350</v>
      </c>
      <c r="G348" s="6">
        <v>295</v>
      </c>
      <c r="H348" s="6">
        <v>63</v>
      </c>
      <c r="I348" s="6">
        <v>40</v>
      </c>
      <c r="J348" s="4">
        <f>SUM(Media[[#This Row],[VIEWS]:[SHARES]])</f>
        <v>748</v>
      </c>
      <c r="K348" s="5">
        <f>Media[[#This Row],[ENGAGEMENTS]]/Media[[#This Row],[FOLLOWERS]]</f>
        <v>1.2057903730212463E-2</v>
      </c>
      <c r="L348" t="str">
        <f>_xlfn.XLOOKUP(Media[[#This Row],[ENGAGEMENT RATE]],Engagement_Rates,Engagement_Grades,,-1)</f>
        <v>Good</v>
      </c>
      <c r="M348" s="5" t="str">
        <f>IF(OR(Media[[#This Row],[TOPIC]]="Business Attire",Media[[#This Row],[TOPIC]]="Nightwear"),"High","Low")</f>
        <v>Low</v>
      </c>
    </row>
    <row r="349" spans="1:13">
      <c r="A349" s="2">
        <v>45456</v>
      </c>
      <c r="B349" t="s">
        <v>366</v>
      </c>
      <c r="C349" t="s">
        <v>17</v>
      </c>
      <c r="D349" s="6">
        <v>33380</v>
      </c>
      <c r="E349" t="s">
        <v>15</v>
      </c>
      <c r="F349" s="6">
        <v>33</v>
      </c>
      <c r="G349" s="6">
        <v>25</v>
      </c>
      <c r="H349" s="6">
        <v>3</v>
      </c>
      <c r="I349" s="6">
        <v>3</v>
      </c>
      <c r="J349" s="4">
        <f>SUM(Media[[#This Row],[VIEWS]:[SHARES]])</f>
        <v>64</v>
      </c>
      <c r="K349" s="5">
        <f>Media[[#This Row],[ENGAGEMENTS]]/Media[[#This Row],[FOLLOWERS]]</f>
        <v>1.9173157579388856E-3</v>
      </c>
      <c r="L349" t="str">
        <f>_xlfn.XLOOKUP(Media[[#This Row],[ENGAGEMENT RATE]],Engagement_Rates,Engagement_Grades,,-1)</f>
        <v>Poor</v>
      </c>
      <c r="M349" s="5" t="str">
        <f>IF(OR(Media[[#This Row],[TOPIC]]="Business Attire",Media[[#This Row],[TOPIC]]="Nightwear"),"High","Low")</f>
        <v>Low</v>
      </c>
    </row>
    <row r="350" spans="1:13">
      <c r="A350" s="2">
        <v>45457</v>
      </c>
      <c r="B350" t="s">
        <v>367</v>
      </c>
      <c r="C350" t="s">
        <v>14</v>
      </c>
      <c r="D350" s="3">
        <v>126237</v>
      </c>
      <c r="E350" t="s">
        <v>25</v>
      </c>
      <c r="F350" s="3">
        <v>339</v>
      </c>
      <c r="G350" s="3">
        <v>276</v>
      </c>
      <c r="H350" s="3">
        <v>34</v>
      </c>
      <c r="I350" s="3">
        <v>30</v>
      </c>
      <c r="J350" s="4">
        <f>SUM(Media[[#This Row],[VIEWS]:[SHARES]])</f>
        <v>679</v>
      </c>
      <c r="K350" s="5">
        <f>Media[[#This Row],[ENGAGEMENTS]]/Media[[#This Row],[FOLLOWERS]]</f>
        <v>5.378771675499259E-3</v>
      </c>
      <c r="L350" t="str">
        <f>_xlfn.XLOOKUP(Media[[#This Row],[ENGAGEMENT RATE]],Engagement_Rates,Engagement_Grades,,-1)</f>
        <v>Average</v>
      </c>
      <c r="M350" s="5" t="str">
        <f>IF(OR(Media[[#This Row],[TOPIC]]="Business Attire",Media[[#This Row],[TOPIC]]="Nightwear"),"High","Low")</f>
        <v>High</v>
      </c>
    </row>
    <row r="351" spans="1:13">
      <c r="A351" s="2">
        <v>45457</v>
      </c>
      <c r="B351" t="s">
        <v>368</v>
      </c>
      <c r="C351" t="s">
        <v>22</v>
      </c>
      <c r="D351" s="6">
        <v>61924</v>
      </c>
      <c r="E351" t="s">
        <v>18</v>
      </c>
      <c r="F351" s="6">
        <v>544</v>
      </c>
      <c r="G351" s="6">
        <v>477</v>
      </c>
      <c r="H351" s="6">
        <v>87</v>
      </c>
      <c r="I351" s="6">
        <v>58</v>
      </c>
      <c r="J351" s="4">
        <f>SUM(Media[[#This Row],[VIEWS]:[SHARES]])</f>
        <v>1166</v>
      </c>
      <c r="K351" s="5">
        <f>Media[[#This Row],[ENGAGEMENTS]]/Media[[#This Row],[FOLLOWERS]]</f>
        <v>1.8829532975905949E-2</v>
      </c>
      <c r="L351" t="str">
        <f>_xlfn.XLOOKUP(Media[[#This Row],[ENGAGEMENT RATE]],Engagement_Rates,Engagement_Grades,,-1)</f>
        <v>Very Good</v>
      </c>
      <c r="M351" s="5" t="str">
        <f>IF(OR(Media[[#This Row],[TOPIC]]="Business Attire",Media[[#This Row],[TOPIC]]="Nightwear"),"High","Low")</f>
        <v>High</v>
      </c>
    </row>
    <row r="352" spans="1:13">
      <c r="A352" s="2">
        <v>45457</v>
      </c>
      <c r="B352" t="s">
        <v>369</v>
      </c>
      <c r="C352" t="s">
        <v>17</v>
      </c>
      <c r="D352" s="6">
        <v>33391</v>
      </c>
      <c r="E352" t="s">
        <v>18</v>
      </c>
      <c r="F352" s="6">
        <v>55</v>
      </c>
      <c r="G352" s="6">
        <v>46</v>
      </c>
      <c r="H352" s="6">
        <v>6</v>
      </c>
      <c r="I352" s="6">
        <v>5</v>
      </c>
      <c r="J352" s="4">
        <f>SUM(Media[[#This Row],[VIEWS]:[SHARES]])</f>
        <v>112</v>
      </c>
      <c r="K352" s="5">
        <f>Media[[#This Row],[ENGAGEMENTS]]/Media[[#This Row],[FOLLOWERS]]</f>
        <v>3.3541972387769159E-3</v>
      </c>
      <c r="L352" t="str">
        <f>_xlfn.XLOOKUP(Media[[#This Row],[ENGAGEMENT RATE]],Engagement_Rates,Engagement_Grades,,-1)</f>
        <v>Poor</v>
      </c>
      <c r="M352" s="5" t="str">
        <f>IF(OR(Media[[#This Row],[TOPIC]]="Business Attire",Media[[#This Row],[TOPIC]]="Nightwear"),"High","Low")</f>
        <v>High</v>
      </c>
    </row>
    <row r="353" spans="1:13">
      <c r="A353" s="2">
        <v>45458</v>
      </c>
      <c r="B353" t="s">
        <v>370</v>
      </c>
      <c r="C353" t="s">
        <v>22</v>
      </c>
      <c r="D353" s="6">
        <v>61719</v>
      </c>
      <c r="E353" t="s">
        <v>27</v>
      </c>
      <c r="F353" s="6">
        <v>449</v>
      </c>
      <c r="G353" s="6">
        <v>402</v>
      </c>
      <c r="H353" s="6">
        <v>72</v>
      </c>
      <c r="I353" s="6">
        <v>52</v>
      </c>
      <c r="J353" s="4">
        <f>SUM(Media[[#This Row],[VIEWS]:[SHARES]])</f>
        <v>975</v>
      </c>
      <c r="K353" s="5">
        <f>Media[[#This Row],[ENGAGEMENTS]]/Media[[#This Row],[FOLLOWERS]]</f>
        <v>1.5797404364944343E-2</v>
      </c>
      <c r="L353" t="str">
        <f>_xlfn.XLOOKUP(Media[[#This Row],[ENGAGEMENT RATE]],Engagement_Rates,Engagement_Grades,,-1)</f>
        <v>Very Good</v>
      </c>
      <c r="M353" s="5" t="str">
        <f>IF(OR(Media[[#This Row],[TOPIC]]="Business Attire",Media[[#This Row],[TOPIC]]="Nightwear"),"High","Low")</f>
        <v>Low</v>
      </c>
    </row>
    <row r="354" spans="1:13">
      <c r="A354" s="2">
        <v>45459</v>
      </c>
      <c r="B354" t="s">
        <v>371</v>
      </c>
      <c r="C354" t="s">
        <v>14</v>
      </c>
      <c r="D354" s="3">
        <v>126584</v>
      </c>
      <c r="E354" t="s">
        <v>15</v>
      </c>
      <c r="F354" s="3">
        <v>223</v>
      </c>
      <c r="G354" s="3">
        <v>181</v>
      </c>
      <c r="H354" s="3">
        <v>25</v>
      </c>
      <c r="I354" s="3">
        <v>21</v>
      </c>
      <c r="J354" s="4">
        <f>SUM(Media[[#This Row],[VIEWS]:[SHARES]])</f>
        <v>450</v>
      </c>
      <c r="K354" s="5">
        <f>Media[[#This Row],[ENGAGEMENTS]]/Media[[#This Row],[FOLLOWERS]]</f>
        <v>3.5549516526575237E-3</v>
      </c>
      <c r="L354" t="str">
        <f>_xlfn.XLOOKUP(Media[[#This Row],[ENGAGEMENT RATE]],Engagement_Rates,Engagement_Grades,,-1)</f>
        <v>Poor</v>
      </c>
      <c r="M354" s="5" t="str">
        <f>IF(OR(Media[[#This Row],[TOPIC]]="Business Attire",Media[[#This Row],[TOPIC]]="Nightwear"),"High","Low")</f>
        <v>Low</v>
      </c>
    </row>
    <row r="355" spans="1:13">
      <c r="A355" s="2">
        <v>45459</v>
      </c>
      <c r="B355" t="s">
        <v>372</v>
      </c>
      <c r="C355" t="s">
        <v>17</v>
      </c>
      <c r="D355" s="6">
        <v>33448</v>
      </c>
      <c r="E355" t="s">
        <v>15</v>
      </c>
      <c r="F355" s="6">
        <v>28</v>
      </c>
      <c r="G355" s="6">
        <v>24</v>
      </c>
      <c r="H355" s="6">
        <v>3</v>
      </c>
      <c r="I355" s="6">
        <v>3</v>
      </c>
      <c r="J355" s="4">
        <f>SUM(Media[[#This Row],[VIEWS]:[SHARES]])</f>
        <v>58</v>
      </c>
      <c r="K355" s="5">
        <f>Media[[#This Row],[ENGAGEMENTS]]/Media[[#This Row],[FOLLOWERS]]</f>
        <v>1.7340349198756279E-3</v>
      </c>
      <c r="L355" t="str">
        <f>_xlfn.XLOOKUP(Media[[#This Row],[ENGAGEMENT RATE]],Engagement_Rates,Engagement_Grades,,-1)</f>
        <v>Poor</v>
      </c>
      <c r="M355" s="5" t="str">
        <f>IF(OR(Media[[#This Row],[TOPIC]]="Business Attire",Media[[#This Row],[TOPIC]]="Nightwear"),"High","Low")</f>
        <v>Low</v>
      </c>
    </row>
    <row r="356" spans="1:13">
      <c r="A356" s="2">
        <v>45460</v>
      </c>
      <c r="B356" t="s">
        <v>373</v>
      </c>
      <c r="C356" t="s">
        <v>14</v>
      </c>
      <c r="D356" s="3">
        <v>126713</v>
      </c>
      <c r="E356" t="s">
        <v>18</v>
      </c>
      <c r="F356" s="3">
        <v>1073</v>
      </c>
      <c r="G356" s="3">
        <v>813</v>
      </c>
      <c r="H356" s="3">
        <v>112</v>
      </c>
      <c r="I356" s="3">
        <v>92</v>
      </c>
      <c r="J356" s="4">
        <f>SUM(Media[[#This Row],[VIEWS]:[SHARES]])</f>
        <v>2090</v>
      </c>
      <c r="K356" s="5">
        <f>Media[[#This Row],[ENGAGEMENTS]]/Media[[#This Row],[FOLLOWERS]]</f>
        <v>1.6493966680608936E-2</v>
      </c>
      <c r="L356" t="str">
        <f>_xlfn.XLOOKUP(Media[[#This Row],[ENGAGEMENT RATE]],Engagement_Rates,Engagement_Grades,,-1)</f>
        <v>Very Good</v>
      </c>
      <c r="M356" s="5" t="str">
        <f>IF(OR(Media[[#This Row],[TOPIC]]="Business Attire",Media[[#This Row],[TOPIC]]="Nightwear"),"High","Low")</f>
        <v>High</v>
      </c>
    </row>
    <row r="357" spans="1:13">
      <c r="A357" s="2">
        <v>45460</v>
      </c>
      <c r="B357" t="s">
        <v>374</v>
      </c>
      <c r="C357" t="s">
        <v>22</v>
      </c>
      <c r="D357" s="6">
        <v>62215</v>
      </c>
      <c r="E357" t="s">
        <v>25</v>
      </c>
      <c r="F357" s="6">
        <v>222</v>
      </c>
      <c r="G357" s="6">
        <v>206</v>
      </c>
      <c r="H357" s="6">
        <v>36</v>
      </c>
      <c r="I357" s="6">
        <v>24</v>
      </c>
      <c r="J357" s="4">
        <f>SUM(Media[[#This Row],[VIEWS]:[SHARES]])</f>
        <v>488</v>
      </c>
      <c r="K357" s="5">
        <f>Media[[#This Row],[ENGAGEMENTS]]/Media[[#This Row],[FOLLOWERS]]</f>
        <v>7.8437675801655542E-3</v>
      </c>
      <c r="L357" t="str">
        <f>_xlfn.XLOOKUP(Media[[#This Row],[ENGAGEMENT RATE]],Engagement_Rates,Engagement_Grades,,-1)</f>
        <v>Average</v>
      </c>
      <c r="M357" s="5" t="str">
        <f>IF(OR(Media[[#This Row],[TOPIC]]="Business Attire",Media[[#This Row],[TOPIC]]="Nightwear"),"High","Low")</f>
        <v>High</v>
      </c>
    </row>
    <row r="358" spans="1:13">
      <c r="A358" s="2">
        <v>45461</v>
      </c>
      <c r="B358" t="s">
        <v>375</v>
      </c>
      <c r="C358" t="s">
        <v>22</v>
      </c>
      <c r="D358" s="6">
        <v>62188</v>
      </c>
      <c r="E358" t="s">
        <v>15</v>
      </c>
      <c r="F358" s="6">
        <v>315</v>
      </c>
      <c r="G358" s="6">
        <v>271</v>
      </c>
      <c r="H358" s="6">
        <v>54</v>
      </c>
      <c r="I358" s="6">
        <v>38</v>
      </c>
      <c r="J358" s="4">
        <f>SUM(Media[[#This Row],[VIEWS]:[SHARES]])</f>
        <v>678</v>
      </c>
      <c r="K358" s="5">
        <f>Media[[#This Row],[ENGAGEMENTS]]/Media[[#This Row],[FOLLOWERS]]</f>
        <v>1.0902424905126391E-2</v>
      </c>
      <c r="L358" t="str">
        <f>_xlfn.XLOOKUP(Media[[#This Row],[ENGAGEMENT RATE]],Engagement_Rates,Engagement_Grades,,-1)</f>
        <v>Good</v>
      </c>
      <c r="M358" s="5" t="str">
        <f>IF(OR(Media[[#This Row],[TOPIC]]="Business Attire",Media[[#This Row],[TOPIC]]="Nightwear"),"High","Low")</f>
        <v>Low</v>
      </c>
    </row>
    <row r="359" spans="1:13">
      <c r="A359" s="2">
        <v>45462</v>
      </c>
      <c r="B359" t="s">
        <v>376</v>
      </c>
      <c r="C359" t="s">
        <v>14</v>
      </c>
      <c r="D359" s="3">
        <v>126716</v>
      </c>
      <c r="E359" t="s">
        <v>15</v>
      </c>
      <c r="F359" s="3">
        <v>263</v>
      </c>
      <c r="G359" s="3">
        <v>209</v>
      </c>
      <c r="H359" s="3">
        <v>26</v>
      </c>
      <c r="I359" s="3">
        <v>23</v>
      </c>
      <c r="J359" s="4">
        <f>SUM(Media[[#This Row],[VIEWS]:[SHARES]])</f>
        <v>521</v>
      </c>
      <c r="K359" s="5">
        <f>Media[[#This Row],[ENGAGEMENTS]]/Media[[#This Row],[FOLLOWERS]]</f>
        <v>4.1115565516588277E-3</v>
      </c>
      <c r="L359" t="str">
        <f>_xlfn.XLOOKUP(Media[[#This Row],[ENGAGEMENT RATE]],Engagement_Rates,Engagement_Grades,,-1)</f>
        <v>Poor</v>
      </c>
      <c r="M359" s="5" t="str">
        <f>IF(OR(Media[[#This Row],[TOPIC]]="Business Attire",Media[[#This Row],[TOPIC]]="Nightwear"),"High","Low")</f>
        <v>Low</v>
      </c>
    </row>
    <row r="360" spans="1:13">
      <c r="A360" s="2">
        <v>45462</v>
      </c>
      <c r="B360" t="s">
        <v>377</v>
      </c>
      <c r="C360" t="s">
        <v>22</v>
      </c>
      <c r="D360" s="6">
        <v>62531</v>
      </c>
      <c r="E360" t="s">
        <v>27</v>
      </c>
      <c r="F360" s="6">
        <v>410</v>
      </c>
      <c r="G360" s="6">
        <v>339</v>
      </c>
      <c r="H360" s="6">
        <v>67</v>
      </c>
      <c r="I360" s="6">
        <v>49</v>
      </c>
      <c r="J360" s="4">
        <f>SUM(Media[[#This Row],[VIEWS]:[SHARES]])</f>
        <v>865</v>
      </c>
      <c r="K360" s="5">
        <f>Media[[#This Row],[ENGAGEMENTS]]/Media[[#This Row],[FOLLOWERS]]</f>
        <v>1.3833138763173465E-2</v>
      </c>
      <c r="L360" t="str">
        <f>_xlfn.XLOOKUP(Media[[#This Row],[ENGAGEMENT RATE]],Engagement_Rates,Engagement_Grades,,-1)</f>
        <v>Good</v>
      </c>
      <c r="M360" s="5" t="str">
        <f>IF(OR(Media[[#This Row],[TOPIC]]="Business Attire",Media[[#This Row],[TOPIC]]="Nightwear"),"High","Low")</f>
        <v>Low</v>
      </c>
    </row>
    <row r="361" spans="1:13">
      <c r="A361" s="2">
        <v>45463</v>
      </c>
      <c r="B361" t="s">
        <v>378</v>
      </c>
      <c r="C361" t="s">
        <v>14</v>
      </c>
      <c r="D361" s="3">
        <v>126995</v>
      </c>
      <c r="E361" t="s">
        <v>15</v>
      </c>
      <c r="F361" s="3">
        <v>256</v>
      </c>
      <c r="G361" s="3">
        <v>196</v>
      </c>
      <c r="H361" s="3">
        <v>27</v>
      </c>
      <c r="I361" s="3">
        <v>20</v>
      </c>
      <c r="J361" s="4">
        <f>SUM(Media[[#This Row],[VIEWS]:[SHARES]])</f>
        <v>499</v>
      </c>
      <c r="K361" s="5">
        <f>Media[[#This Row],[ENGAGEMENTS]]/Media[[#This Row],[FOLLOWERS]]</f>
        <v>3.9292885546675068E-3</v>
      </c>
      <c r="L361" t="str">
        <f>_xlfn.XLOOKUP(Media[[#This Row],[ENGAGEMENT RATE]],Engagement_Rates,Engagement_Grades,,-1)</f>
        <v>Poor</v>
      </c>
      <c r="M361" s="5" t="str">
        <f>IF(OR(Media[[#This Row],[TOPIC]]="Business Attire",Media[[#This Row],[TOPIC]]="Nightwear"),"High","Low")</f>
        <v>Low</v>
      </c>
    </row>
    <row r="362" spans="1:13">
      <c r="A362" s="2">
        <v>45463</v>
      </c>
      <c r="B362" t="s">
        <v>379</v>
      </c>
      <c r="C362" t="s">
        <v>22</v>
      </c>
      <c r="D362" s="6">
        <v>62190</v>
      </c>
      <c r="E362" t="s">
        <v>27</v>
      </c>
      <c r="F362" s="6">
        <v>512</v>
      </c>
      <c r="G362" s="6">
        <v>464</v>
      </c>
      <c r="H362" s="6">
        <v>91</v>
      </c>
      <c r="I362" s="6">
        <v>59</v>
      </c>
      <c r="J362" s="4">
        <f>SUM(Media[[#This Row],[VIEWS]:[SHARES]])</f>
        <v>1126</v>
      </c>
      <c r="K362" s="5">
        <f>Media[[#This Row],[ENGAGEMENTS]]/Media[[#This Row],[FOLLOWERS]]</f>
        <v>1.8105804791767165E-2</v>
      </c>
      <c r="L362" t="str">
        <f>_xlfn.XLOOKUP(Media[[#This Row],[ENGAGEMENT RATE]],Engagement_Rates,Engagement_Grades,,-1)</f>
        <v>Very Good</v>
      </c>
      <c r="M362" s="5" t="str">
        <f>IF(OR(Media[[#This Row],[TOPIC]]="Business Attire",Media[[#This Row],[TOPIC]]="Nightwear"),"High","Low")</f>
        <v>Low</v>
      </c>
    </row>
    <row r="363" spans="1:13">
      <c r="A363" s="2">
        <v>45464</v>
      </c>
      <c r="B363" t="s">
        <v>380</v>
      </c>
      <c r="C363" t="s">
        <v>14</v>
      </c>
      <c r="D363" s="3">
        <v>127013</v>
      </c>
      <c r="E363" t="s">
        <v>18</v>
      </c>
      <c r="F363" s="3">
        <v>718</v>
      </c>
      <c r="G363" s="3">
        <v>638</v>
      </c>
      <c r="H363" s="3">
        <v>86</v>
      </c>
      <c r="I363" s="3">
        <v>61</v>
      </c>
      <c r="J363" s="4">
        <f>SUM(Media[[#This Row],[VIEWS]:[SHARES]])</f>
        <v>1503</v>
      </c>
      <c r="K363" s="5">
        <f>Media[[#This Row],[ENGAGEMENTS]]/Media[[#This Row],[FOLLOWERS]]</f>
        <v>1.1833434372859471E-2</v>
      </c>
      <c r="L363" t="str">
        <f>_xlfn.XLOOKUP(Media[[#This Row],[ENGAGEMENT RATE]],Engagement_Rates,Engagement_Grades,,-1)</f>
        <v>Good</v>
      </c>
      <c r="M363" s="5" t="str">
        <f>IF(OR(Media[[#This Row],[TOPIC]]="Business Attire",Media[[#This Row],[TOPIC]]="Nightwear"),"High","Low")</f>
        <v>High</v>
      </c>
    </row>
    <row r="364" spans="1:13">
      <c r="A364" s="2">
        <v>45464</v>
      </c>
      <c r="B364" t="s">
        <v>381</v>
      </c>
      <c r="C364" t="s">
        <v>22</v>
      </c>
      <c r="D364" s="6">
        <v>62758</v>
      </c>
      <c r="E364" t="s">
        <v>15</v>
      </c>
      <c r="F364" s="6">
        <v>368</v>
      </c>
      <c r="G364" s="6">
        <v>324</v>
      </c>
      <c r="H364" s="6">
        <v>63</v>
      </c>
      <c r="I364" s="6">
        <v>43</v>
      </c>
      <c r="J364" s="4">
        <f>SUM(Media[[#This Row],[VIEWS]:[SHARES]])</f>
        <v>798</v>
      </c>
      <c r="K364" s="5">
        <f>Media[[#This Row],[ENGAGEMENTS]]/Media[[#This Row],[FOLLOWERS]]</f>
        <v>1.2715510373179514E-2</v>
      </c>
      <c r="L364" t="str">
        <f>_xlfn.XLOOKUP(Media[[#This Row],[ENGAGEMENT RATE]],Engagement_Rates,Engagement_Grades,,-1)</f>
        <v>Good</v>
      </c>
      <c r="M364" s="5" t="str">
        <f>IF(OR(Media[[#This Row],[TOPIC]]="Business Attire",Media[[#This Row],[TOPIC]]="Nightwear"),"High","Low")</f>
        <v>Low</v>
      </c>
    </row>
    <row r="365" spans="1:13">
      <c r="A365" s="2">
        <v>45465</v>
      </c>
      <c r="B365" t="s">
        <v>382</v>
      </c>
      <c r="C365" t="s">
        <v>22</v>
      </c>
      <c r="D365" s="6">
        <v>62955</v>
      </c>
      <c r="E365" t="s">
        <v>25</v>
      </c>
      <c r="F365" s="6">
        <v>282</v>
      </c>
      <c r="G365" s="6">
        <v>241</v>
      </c>
      <c r="H365" s="6">
        <v>46</v>
      </c>
      <c r="I365" s="6">
        <v>32</v>
      </c>
      <c r="J365" s="4">
        <f>SUM(Media[[#This Row],[VIEWS]:[SHARES]])</f>
        <v>601</v>
      </c>
      <c r="K365" s="5">
        <f>Media[[#This Row],[ENGAGEMENTS]]/Media[[#This Row],[FOLLOWERS]]</f>
        <v>9.54650146930347E-3</v>
      </c>
      <c r="L365" t="str">
        <f>_xlfn.XLOOKUP(Media[[#This Row],[ENGAGEMENT RATE]],Engagement_Rates,Engagement_Grades,,-1)</f>
        <v>Average</v>
      </c>
      <c r="M365" s="5" t="str">
        <f>IF(OR(Media[[#This Row],[TOPIC]]="Business Attire",Media[[#This Row],[TOPIC]]="Nightwear"),"High","Low")</f>
        <v>High</v>
      </c>
    </row>
    <row r="366" spans="1:13">
      <c r="A366" s="2">
        <v>45465</v>
      </c>
      <c r="B366" t="s">
        <v>383</v>
      </c>
      <c r="C366" t="s">
        <v>17</v>
      </c>
      <c r="D366" s="6">
        <v>33426</v>
      </c>
      <c r="E366" t="s">
        <v>25</v>
      </c>
      <c r="F366" s="6">
        <v>36</v>
      </c>
      <c r="G366" s="6">
        <v>30</v>
      </c>
      <c r="H366" s="6">
        <v>4</v>
      </c>
      <c r="I366" s="6">
        <v>3</v>
      </c>
      <c r="J366" s="4">
        <f>SUM(Media[[#This Row],[VIEWS]:[SHARES]])</f>
        <v>73</v>
      </c>
      <c r="K366" s="5">
        <f>Media[[#This Row],[ENGAGEMENTS]]/Media[[#This Row],[FOLLOWERS]]</f>
        <v>2.1839286782743971E-3</v>
      </c>
      <c r="L366" t="str">
        <f>_xlfn.XLOOKUP(Media[[#This Row],[ENGAGEMENT RATE]],Engagement_Rates,Engagement_Grades,,-1)</f>
        <v>Poor</v>
      </c>
      <c r="M366" s="5" t="str">
        <f>IF(OR(Media[[#This Row],[TOPIC]]="Business Attire",Media[[#This Row],[TOPIC]]="Nightwear"),"High","Low")</f>
        <v>High</v>
      </c>
    </row>
    <row r="367" spans="1:13">
      <c r="A367" s="2">
        <v>45466</v>
      </c>
      <c r="B367" t="s">
        <v>384</v>
      </c>
      <c r="C367" t="s">
        <v>14</v>
      </c>
      <c r="D367" s="3">
        <v>127392</v>
      </c>
      <c r="E367" t="s">
        <v>25</v>
      </c>
      <c r="F367" s="3">
        <v>315</v>
      </c>
      <c r="G367" s="3">
        <v>231</v>
      </c>
      <c r="H367" s="3">
        <v>33</v>
      </c>
      <c r="I367" s="3">
        <v>26</v>
      </c>
      <c r="J367" s="4">
        <f>SUM(Media[[#This Row],[VIEWS]:[SHARES]])</f>
        <v>605</v>
      </c>
      <c r="K367" s="5">
        <f>Media[[#This Row],[ENGAGEMENTS]]/Media[[#This Row],[FOLLOWERS]]</f>
        <v>4.7491208239135892E-3</v>
      </c>
      <c r="L367" t="str">
        <f>_xlfn.XLOOKUP(Media[[#This Row],[ENGAGEMENT RATE]],Engagement_Rates,Engagement_Grades,,-1)</f>
        <v>Poor</v>
      </c>
      <c r="M367" s="5" t="str">
        <f>IF(OR(Media[[#This Row],[TOPIC]]="Business Attire",Media[[#This Row],[TOPIC]]="Nightwear"),"High","Low")</f>
        <v>High</v>
      </c>
    </row>
    <row r="368" spans="1:13">
      <c r="A368" s="2">
        <v>45466</v>
      </c>
      <c r="B368" t="s">
        <v>385</v>
      </c>
      <c r="C368" t="s">
        <v>17</v>
      </c>
      <c r="D368" s="6">
        <v>33393</v>
      </c>
      <c r="E368" t="s">
        <v>15</v>
      </c>
      <c r="F368" s="6">
        <v>36</v>
      </c>
      <c r="G368" s="6">
        <v>28</v>
      </c>
      <c r="H368" s="6">
        <v>4</v>
      </c>
      <c r="I368" s="6">
        <v>3</v>
      </c>
      <c r="J368" s="4">
        <f>SUM(Media[[#This Row],[VIEWS]:[SHARES]])</f>
        <v>71</v>
      </c>
      <c r="K368" s="5">
        <f>Media[[#This Row],[ENGAGEMENTS]]/Media[[#This Row],[FOLLOWERS]]</f>
        <v>2.1261941125385558E-3</v>
      </c>
      <c r="L368" t="str">
        <f>_xlfn.XLOOKUP(Media[[#This Row],[ENGAGEMENT RATE]],Engagement_Rates,Engagement_Grades,,-1)</f>
        <v>Poor</v>
      </c>
      <c r="M368" s="5" t="str">
        <f>IF(OR(Media[[#This Row],[TOPIC]]="Business Attire",Media[[#This Row],[TOPIC]]="Nightwear"),"High","Low")</f>
        <v>Low</v>
      </c>
    </row>
    <row r="369" spans="1:13">
      <c r="A369" s="2">
        <v>45467</v>
      </c>
      <c r="B369" t="s">
        <v>386</v>
      </c>
      <c r="C369" t="s">
        <v>14</v>
      </c>
      <c r="D369" s="3">
        <v>127307</v>
      </c>
      <c r="E369" t="s">
        <v>18</v>
      </c>
      <c r="F369" s="3">
        <v>585</v>
      </c>
      <c r="G369" s="3">
        <v>476</v>
      </c>
      <c r="H369" s="3">
        <v>65</v>
      </c>
      <c r="I369" s="3">
        <v>56</v>
      </c>
      <c r="J369" s="4">
        <f>SUM(Media[[#This Row],[VIEWS]:[SHARES]])</f>
        <v>1182</v>
      </c>
      <c r="K369" s="5">
        <f>Media[[#This Row],[ENGAGEMENTS]]/Media[[#This Row],[FOLLOWERS]]</f>
        <v>9.2846426355188642E-3</v>
      </c>
      <c r="L369" t="str">
        <f>_xlfn.XLOOKUP(Media[[#This Row],[ENGAGEMENT RATE]],Engagement_Rates,Engagement_Grades,,-1)</f>
        <v>Average</v>
      </c>
      <c r="M369" s="5" t="str">
        <f>IF(OR(Media[[#This Row],[TOPIC]]="Business Attire",Media[[#This Row],[TOPIC]]="Nightwear"),"High","Low")</f>
        <v>High</v>
      </c>
    </row>
    <row r="370" spans="1:13">
      <c r="A370" s="2">
        <v>45467</v>
      </c>
      <c r="B370" t="s">
        <v>387</v>
      </c>
      <c r="C370" t="s">
        <v>22</v>
      </c>
      <c r="D370" s="6">
        <v>62995</v>
      </c>
      <c r="E370" t="s">
        <v>18</v>
      </c>
      <c r="F370" s="6">
        <v>472</v>
      </c>
      <c r="G370" s="6">
        <v>415</v>
      </c>
      <c r="H370" s="6">
        <v>86</v>
      </c>
      <c r="I370" s="6">
        <v>60</v>
      </c>
      <c r="J370" s="4">
        <f>SUM(Media[[#This Row],[VIEWS]:[SHARES]])</f>
        <v>1033</v>
      </c>
      <c r="K370" s="5">
        <f>Media[[#This Row],[ENGAGEMENTS]]/Media[[#This Row],[FOLLOWERS]]</f>
        <v>1.6398126835463132E-2</v>
      </c>
      <c r="L370" t="str">
        <f>_xlfn.XLOOKUP(Media[[#This Row],[ENGAGEMENT RATE]],Engagement_Rates,Engagement_Grades,,-1)</f>
        <v>Very Good</v>
      </c>
      <c r="M370" s="5" t="str">
        <f>IF(OR(Media[[#This Row],[TOPIC]]="Business Attire",Media[[#This Row],[TOPIC]]="Nightwear"),"High","Low")</f>
        <v>High</v>
      </c>
    </row>
    <row r="371" spans="1:13">
      <c r="A371" s="2">
        <v>45467</v>
      </c>
      <c r="B371" t="s">
        <v>388</v>
      </c>
      <c r="C371" t="s">
        <v>17</v>
      </c>
      <c r="D371" s="6">
        <v>33406</v>
      </c>
      <c r="E371" t="s">
        <v>18</v>
      </c>
      <c r="F371" s="6">
        <v>50</v>
      </c>
      <c r="G371" s="6">
        <v>43</v>
      </c>
      <c r="H371" s="6">
        <v>5</v>
      </c>
      <c r="I371" s="6">
        <v>4</v>
      </c>
      <c r="J371" s="4">
        <f>SUM(Media[[#This Row],[VIEWS]:[SHARES]])</f>
        <v>102</v>
      </c>
      <c r="K371" s="5">
        <f>Media[[#This Row],[ENGAGEMENTS]]/Media[[#This Row],[FOLLOWERS]]</f>
        <v>3.053343710710651E-3</v>
      </c>
      <c r="L371" t="str">
        <f>_xlfn.XLOOKUP(Media[[#This Row],[ENGAGEMENT RATE]],Engagement_Rates,Engagement_Grades,,-1)</f>
        <v>Poor</v>
      </c>
      <c r="M371" s="5" t="str">
        <f>IF(OR(Media[[#This Row],[TOPIC]]="Business Attire",Media[[#This Row],[TOPIC]]="Nightwear"),"High","Low")</f>
        <v>High</v>
      </c>
    </row>
    <row r="372" spans="1:13">
      <c r="A372" s="2">
        <v>45468</v>
      </c>
      <c r="B372" t="s">
        <v>389</v>
      </c>
      <c r="C372" t="s">
        <v>22</v>
      </c>
      <c r="D372" s="6">
        <v>62830</v>
      </c>
      <c r="E372" t="s">
        <v>27</v>
      </c>
      <c r="F372" s="6">
        <v>500</v>
      </c>
      <c r="G372" s="6">
        <v>440</v>
      </c>
      <c r="H372" s="6">
        <v>83</v>
      </c>
      <c r="I372" s="6">
        <v>57</v>
      </c>
      <c r="J372" s="4">
        <f>SUM(Media[[#This Row],[VIEWS]:[SHARES]])</f>
        <v>1080</v>
      </c>
      <c r="K372" s="5">
        <f>Media[[#This Row],[ENGAGEMENTS]]/Media[[#This Row],[FOLLOWERS]]</f>
        <v>1.7189240808530955E-2</v>
      </c>
      <c r="L372" t="str">
        <f>_xlfn.XLOOKUP(Media[[#This Row],[ENGAGEMENT RATE]],Engagement_Rates,Engagement_Grades,,-1)</f>
        <v>Very Good</v>
      </c>
      <c r="M372" s="5" t="str">
        <f>IF(OR(Media[[#This Row],[TOPIC]]="Business Attire",Media[[#This Row],[TOPIC]]="Nightwear"),"High","Low")</f>
        <v>Low</v>
      </c>
    </row>
    <row r="373" spans="1:13">
      <c r="A373" s="2">
        <v>45469</v>
      </c>
      <c r="B373" t="s">
        <v>390</v>
      </c>
      <c r="C373" t="s">
        <v>14</v>
      </c>
      <c r="D373" s="3">
        <v>127674</v>
      </c>
      <c r="E373" t="s">
        <v>25</v>
      </c>
      <c r="F373" s="3">
        <v>404</v>
      </c>
      <c r="G373" s="3">
        <v>289</v>
      </c>
      <c r="H373" s="3">
        <v>44</v>
      </c>
      <c r="I373" s="3">
        <v>34</v>
      </c>
      <c r="J373" s="4">
        <f>SUM(Media[[#This Row],[VIEWS]:[SHARES]])</f>
        <v>771</v>
      </c>
      <c r="K373" s="5">
        <f>Media[[#This Row],[ENGAGEMENTS]]/Media[[#This Row],[FOLLOWERS]]</f>
        <v>6.0388176136096624E-3</v>
      </c>
      <c r="L373" t="str">
        <f>_xlfn.XLOOKUP(Media[[#This Row],[ENGAGEMENT RATE]],Engagement_Rates,Engagement_Grades,,-1)</f>
        <v>Average</v>
      </c>
      <c r="M373" s="5" t="str">
        <f>IF(OR(Media[[#This Row],[TOPIC]]="Business Attire",Media[[#This Row],[TOPIC]]="Nightwear"),"High","Low")</f>
        <v>High</v>
      </c>
    </row>
    <row r="374" spans="1:13">
      <c r="A374" s="2">
        <v>45469</v>
      </c>
      <c r="B374" t="s">
        <v>391</v>
      </c>
      <c r="C374" t="s">
        <v>22</v>
      </c>
      <c r="D374" s="6">
        <v>62702</v>
      </c>
      <c r="E374" t="s">
        <v>18</v>
      </c>
      <c r="F374" s="6">
        <v>687</v>
      </c>
      <c r="G374" s="6">
        <v>570</v>
      </c>
      <c r="H374" s="6">
        <v>109</v>
      </c>
      <c r="I374" s="6">
        <v>74</v>
      </c>
      <c r="J374" s="4">
        <f>SUM(Media[[#This Row],[VIEWS]:[SHARES]])</f>
        <v>1440</v>
      </c>
      <c r="K374" s="5">
        <f>Media[[#This Row],[ENGAGEMENTS]]/Media[[#This Row],[FOLLOWERS]]</f>
        <v>2.2965774616439668E-2</v>
      </c>
      <c r="L374" t="str">
        <f>_xlfn.XLOOKUP(Media[[#This Row],[ENGAGEMENT RATE]],Engagement_Rates,Engagement_Grades,,-1)</f>
        <v>Excellent</v>
      </c>
      <c r="M374" s="5" t="str">
        <f>IF(OR(Media[[#This Row],[TOPIC]]="Business Attire",Media[[#This Row],[TOPIC]]="Nightwear"),"High","Low")</f>
        <v>High</v>
      </c>
    </row>
    <row r="375" spans="1:13">
      <c r="A375" s="2">
        <v>45469</v>
      </c>
      <c r="B375" t="s">
        <v>392</v>
      </c>
      <c r="C375" t="s">
        <v>17</v>
      </c>
      <c r="D375" s="6">
        <v>33382</v>
      </c>
      <c r="E375" t="s">
        <v>25</v>
      </c>
      <c r="F375" s="6">
        <v>40</v>
      </c>
      <c r="G375" s="6">
        <v>31</v>
      </c>
      <c r="H375" s="6">
        <v>5</v>
      </c>
      <c r="I375" s="6">
        <v>3</v>
      </c>
      <c r="J375" s="4">
        <f>SUM(Media[[#This Row],[VIEWS]:[SHARES]])</f>
        <v>79</v>
      </c>
      <c r="K375" s="5">
        <f>Media[[#This Row],[ENGAGEMENTS]]/Media[[#This Row],[FOLLOWERS]]</f>
        <v>2.3665448445269904E-3</v>
      </c>
      <c r="L375" t="str">
        <f>_xlfn.XLOOKUP(Media[[#This Row],[ENGAGEMENT RATE]],Engagement_Rates,Engagement_Grades,,-1)</f>
        <v>Poor</v>
      </c>
      <c r="M375" s="5" t="str">
        <f>IF(OR(Media[[#This Row],[TOPIC]]="Business Attire",Media[[#This Row],[TOPIC]]="Nightwear"),"High","Low")</f>
        <v>High</v>
      </c>
    </row>
    <row r="376" spans="1:13">
      <c r="A376" s="2">
        <v>45470</v>
      </c>
      <c r="B376" t="s">
        <v>393</v>
      </c>
      <c r="C376" t="s">
        <v>22</v>
      </c>
      <c r="D376" s="6">
        <v>62626</v>
      </c>
      <c r="E376" t="s">
        <v>25</v>
      </c>
      <c r="F376" s="6">
        <v>385</v>
      </c>
      <c r="G376" s="6">
        <v>319</v>
      </c>
      <c r="H376" s="6">
        <v>61</v>
      </c>
      <c r="I376" s="6">
        <v>42</v>
      </c>
      <c r="J376" s="4">
        <f>SUM(Media[[#This Row],[VIEWS]:[SHARES]])</f>
        <v>807</v>
      </c>
      <c r="K376" s="5">
        <f>Media[[#This Row],[ENGAGEMENTS]]/Media[[#This Row],[FOLLOWERS]]</f>
        <v>1.2886021780091336E-2</v>
      </c>
      <c r="L376" t="str">
        <f>_xlfn.XLOOKUP(Media[[#This Row],[ENGAGEMENT RATE]],Engagement_Rates,Engagement_Grades,,-1)</f>
        <v>Good</v>
      </c>
      <c r="M376" s="5" t="str">
        <f>IF(OR(Media[[#This Row],[TOPIC]]="Business Attire",Media[[#This Row],[TOPIC]]="Nightwear"),"High","Low")</f>
        <v>High</v>
      </c>
    </row>
    <row r="377" spans="1:13">
      <c r="A377" s="2">
        <v>45470</v>
      </c>
      <c r="B377" t="s">
        <v>394</v>
      </c>
      <c r="C377" t="s">
        <v>17</v>
      </c>
      <c r="D377" s="6">
        <v>33353</v>
      </c>
      <c r="E377" t="s">
        <v>15</v>
      </c>
      <c r="F377" s="6">
        <v>28</v>
      </c>
      <c r="G377" s="6">
        <v>26</v>
      </c>
      <c r="H377" s="6">
        <v>3</v>
      </c>
      <c r="I377" s="6">
        <v>3</v>
      </c>
      <c r="J377" s="4">
        <f>SUM(Media[[#This Row],[VIEWS]:[SHARES]])</f>
        <v>60</v>
      </c>
      <c r="K377" s="5">
        <f>Media[[#This Row],[ENGAGEMENTS]]/Media[[#This Row],[FOLLOWERS]]</f>
        <v>1.7989386262105358E-3</v>
      </c>
      <c r="L377" t="str">
        <f>_xlfn.XLOOKUP(Media[[#This Row],[ENGAGEMENT RATE]],Engagement_Rates,Engagement_Grades,,-1)</f>
        <v>Poor</v>
      </c>
      <c r="M377" s="5" t="str">
        <f>IF(OR(Media[[#This Row],[TOPIC]]="Business Attire",Media[[#This Row],[TOPIC]]="Nightwear"),"High","Low")</f>
        <v>Low</v>
      </c>
    </row>
    <row r="378" spans="1:13">
      <c r="A378" s="2">
        <v>45471</v>
      </c>
      <c r="B378" t="s">
        <v>395</v>
      </c>
      <c r="C378" t="s">
        <v>14</v>
      </c>
      <c r="D378" s="3">
        <v>128035</v>
      </c>
      <c r="E378" t="s">
        <v>15</v>
      </c>
      <c r="F378" s="3">
        <v>222</v>
      </c>
      <c r="G378" s="3">
        <v>206</v>
      </c>
      <c r="H378" s="3">
        <v>25</v>
      </c>
      <c r="I378" s="3">
        <v>20</v>
      </c>
      <c r="J378" s="4">
        <f>SUM(Media[[#This Row],[VIEWS]:[SHARES]])</f>
        <v>473</v>
      </c>
      <c r="K378" s="5">
        <f>Media[[#This Row],[ENGAGEMENTS]]/Media[[#This Row],[FOLLOWERS]]</f>
        <v>3.694302339204124E-3</v>
      </c>
      <c r="L378" t="str">
        <f>_xlfn.XLOOKUP(Media[[#This Row],[ENGAGEMENT RATE]],Engagement_Rates,Engagement_Grades,,-1)</f>
        <v>Poor</v>
      </c>
      <c r="M378" s="5" t="str">
        <f>IF(OR(Media[[#This Row],[TOPIC]]="Business Attire",Media[[#This Row],[TOPIC]]="Nightwear"),"High","Low")</f>
        <v>Low</v>
      </c>
    </row>
    <row r="379" spans="1:13">
      <c r="A379" s="2">
        <v>45471</v>
      </c>
      <c r="B379" t="s">
        <v>396</v>
      </c>
      <c r="C379" t="s">
        <v>22</v>
      </c>
      <c r="D379" s="6">
        <v>62625</v>
      </c>
      <c r="E379" t="s">
        <v>25</v>
      </c>
      <c r="F379" s="6">
        <v>248</v>
      </c>
      <c r="G379" s="6">
        <v>205</v>
      </c>
      <c r="H379" s="6">
        <v>37</v>
      </c>
      <c r="I379" s="6">
        <v>29</v>
      </c>
      <c r="J379" s="4">
        <f>SUM(Media[[#This Row],[VIEWS]:[SHARES]])</f>
        <v>519</v>
      </c>
      <c r="K379" s="5">
        <f>Media[[#This Row],[ENGAGEMENTS]]/Media[[#This Row],[FOLLOWERS]]</f>
        <v>8.2874251497005984E-3</v>
      </c>
      <c r="L379" t="str">
        <f>_xlfn.XLOOKUP(Media[[#This Row],[ENGAGEMENT RATE]],Engagement_Rates,Engagement_Grades,,-1)</f>
        <v>Average</v>
      </c>
      <c r="M379" s="5" t="str">
        <f>IF(OR(Media[[#This Row],[TOPIC]]="Business Attire",Media[[#This Row],[TOPIC]]="Nightwear"),"High","Low")</f>
        <v>High</v>
      </c>
    </row>
    <row r="380" spans="1:13">
      <c r="A380" s="2">
        <v>45471</v>
      </c>
      <c r="B380" t="s">
        <v>397</v>
      </c>
      <c r="C380" t="s">
        <v>17</v>
      </c>
      <c r="D380" s="6">
        <v>33362</v>
      </c>
      <c r="E380" t="s">
        <v>25</v>
      </c>
      <c r="F380" s="6">
        <v>27</v>
      </c>
      <c r="G380" s="6">
        <v>19</v>
      </c>
      <c r="H380" s="6">
        <v>3</v>
      </c>
      <c r="I380" s="6">
        <v>2</v>
      </c>
      <c r="J380" s="4">
        <f>SUM(Media[[#This Row],[VIEWS]:[SHARES]])</f>
        <v>51</v>
      </c>
      <c r="K380" s="5">
        <f>Media[[#This Row],[ENGAGEMENTS]]/Media[[#This Row],[FOLLOWERS]]</f>
        <v>1.5286853306156706E-3</v>
      </c>
      <c r="L380" t="str">
        <f>_xlfn.XLOOKUP(Media[[#This Row],[ENGAGEMENT RATE]],Engagement_Rates,Engagement_Grades,,-1)</f>
        <v>Poor</v>
      </c>
      <c r="M380" s="5" t="str">
        <f>IF(OR(Media[[#This Row],[TOPIC]]="Business Attire",Media[[#This Row],[TOPIC]]="Nightwear"),"High","Low")</f>
        <v>High</v>
      </c>
    </row>
    <row r="381" spans="1:13">
      <c r="A381" s="2">
        <v>45472</v>
      </c>
      <c r="B381" t="s">
        <v>398</v>
      </c>
      <c r="C381" t="s">
        <v>14</v>
      </c>
      <c r="D381" s="3">
        <v>127956</v>
      </c>
      <c r="E381" t="s">
        <v>15</v>
      </c>
      <c r="F381" s="3">
        <v>234</v>
      </c>
      <c r="G381" s="3">
        <v>189</v>
      </c>
      <c r="H381" s="3">
        <v>27</v>
      </c>
      <c r="I381" s="3">
        <v>20</v>
      </c>
      <c r="J381" s="4">
        <f>SUM(Media[[#This Row],[VIEWS]:[SHARES]])</f>
        <v>470</v>
      </c>
      <c r="K381" s="5">
        <f>Media[[#This Row],[ENGAGEMENTS]]/Media[[#This Row],[FOLLOWERS]]</f>
        <v>3.6731376410641158E-3</v>
      </c>
      <c r="L381" t="str">
        <f>_xlfn.XLOOKUP(Media[[#This Row],[ENGAGEMENT RATE]],Engagement_Rates,Engagement_Grades,,-1)</f>
        <v>Poor</v>
      </c>
      <c r="M381" s="5" t="str">
        <f>IF(OR(Media[[#This Row],[TOPIC]]="Business Attire",Media[[#This Row],[TOPIC]]="Nightwear"),"High","Low")</f>
        <v>Low</v>
      </c>
    </row>
    <row r="382" spans="1:13">
      <c r="A382" s="2">
        <v>45473</v>
      </c>
      <c r="B382" t="s">
        <v>399</v>
      </c>
      <c r="C382" t="s">
        <v>14</v>
      </c>
      <c r="D382" s="3">
        <v>127824</v>
      </c>
      <c r="E382" t="s">
        <v>25</v>
      </c>
      <c r="F382" s="3">
        <v>358</v>
      </c>
      <c r="G382" s="3">
        <v>281</v>
      </c>
      <c r="H382" s="3">
        <v>37</v>
      </c>
      <c r="I382" s="3">
        <v>31</v>
      </c>
      <c r="J382" s="4">
        <f>SUM(Media[[#This Row],[VIEWS]:[SHARES]])</f>
        <v>707</v>
      </c>
      <c r="K382" s="5">
        <f>Media[[#This Row],[ENGAGEMENTS]]/Media[[#This Row],[FOLLOWERS]]</f>
        <v>5.5310426836900741E-3</v>
      </c>
      <c r="L382" t="str">
        <f>_xlfn.XLOOKUP(Media[[#This Row],[ENGAGEMENT RATE]],Engagement_Rates,Engagement_Grades,,-1)</f>
        <v>Average</v>
      </c>
      <c r="M382" s="5" t="str">
        <f>IF(OR(Media[[#This Row],[TOPIC]]="Business Attire",Media[[#This Row],[TOPIC]]="Nightwear"),"High","Low")</f>
        <v>High</v>
      </c>
    </row>
    <row r="383" spans="1:13">
      <c r="A383" s="2">
        <v>45474</v>
      </c>
      <c r="B383" t="s">
        <v>400</v>
      </c>
      <c r="C383" t="s">
        <v>14</v>
      </c>
      <c r="D383" s="3">
        <v>128106</v>
      </c>
      <c r="E383" t="s">
        <v>25</v>
      </c>
      <c r="F383" s="3">
        <v>395</v>
      </c>
      <c r="G383" s="3">
        <v>301</v>
      </c>
      <c r="H383" s="3">
        <v>45</v>
      </c>
      <c r="I383" s="3">
        <v>38</v>
      </c>
      <c r="J383" s="4">
        <f>SUM(Media[[#This Row],[VIEWS]:[SHARES]])</f>
        <v>779</v>
      </c>
      <c r="K383" s="5">
        <f>Media[[#This Row],[ENGAGEMENTS]]/Media[[#This Row],[FOLLOWERS]]</f>
        <v>6.080901753235602E-3</v>
      </c>
      <c r="L383" t="str">
        <f>_xlfn.XLOOKUP(Media[[#This Row],[ENGAGEMENT RATE]],Engagement_Rates,Engagement_Grades,,-1)</f>
        <v>Average</v>
      </c>
      <c r="M383" s="5" t="str">
        <f>IF(OR(Media[[#This Row],[TOPIC]]="Business Attire",Media[[#This Row],[TOPIC]]="Nightwear"),"High","Low")</f>
        <v>High</v>
      </c>
    </row>
    <row r="384" spans="1:13">
      <c r="A384" s="2">
        <v>45474</v>
      </c>
      <c r="B384" t="s">
        <v>401</v>
      </c>
      <c r="C384" t="s">
        <v>22</v>
      </c>
      <c r="D384" s="6">
        <v>62371</v>
      </c>
      <c r="E384" t="s">
        <v>25</v>
      </c>
      <c r="F384" s="6">
        <v>302</v>
      </c>
      <c r="G384" s="6">
        <v>269</v>
      </c>
      <c r="H384" s="6">
        <v>56</v>
      </c>
      <c r="I384" s="6">
        <v>40</v>
      </c>
      <c r="J384" s="4">
        <f>SUM(Media[[#This Row],[VIEWS]:[SHARES]])</f>
        <v>667</v>
      </c>
      <c r="K384" s="5">
        <f>Media[[#This Row],[ENGAGEMENTS]]/Media[[#This Row],[FOLLOWERS]]</f>
        <v>1.0694072565775762E-2</v>
      </c>
      <c r="L384" t="str">
        <f>_xlfn.XLOOKUP(Media[[#This Row],[ENGAGEMENT RATE]],Engagement_Rates,Engagement_Grades,,-1)</f>
        <v>Good</v>
      </c>
      <c r="M384" s="5" t="str">
        <f>IF(OR(Media[[#This Row],[TOPIC]]="Business Attire",Media[[#This Row],[TOPIC]]="Nightwear"),"High","Low")</f>
        <v>High</v>
      </c>
    </row>
    <row r="385" spans="1:13">
      <c r="A385" s="2">
        <v>45474</v>
      </c>
      <c r="B385" t="s">
        <v>402</v>
      </c>
      <c r="C385" t="s">
        <v>17</v>
      </c>
      <c r="D385" s="6">
        <v>33442</v>
      </c>
      <c r="E385" t="s">
        <v>18</v>
      </c>
      <c r="F385" s="6">
        <v>48</v>
      </c>
      <c r="G385" s="6">
        <v>37</v>
      </c>
      <c r="H385" s="6">
        <v>6</v>
      </c>
      <c r="I385" s="6">
        <v>4</v>
      </c>
      <c r="J385" s="4">
        <f>SUM(Media[[#This Row],[VIEWS]:[SHARES]])</f>
        <v>95</v>
      </c>
      <c r="K385" s="5">
        <f>Media[[#This Row],[ENGAGEMENTS]]/Media[[#This Row],[FOLLOWERS]]</f>
        <v>2.8407391902398184E-3</v>
      </c>
      <c r="L385" t="str">
        <f>_xlfn.XLOOKUP(Media[[#This Row],[ENGAGEMENT RATE]],Engagement_Rates,Engagement_Grades,,-1)</f>
        <v>Poor</v>
      </c>
      <c r="M385" s="5" t="str">
        <f>IF(OR(Media[[#This Row],[TOPIC]]="Business Attire",Media[[#This Row],[TOPIC]]="Nightwear"),"High","Low")</f>
        <v>High</v>
      </c>
    </row>
    <row r="386" spans="1:13">
      <c r="A386" s="2">
        <v>45475</v>
      </c>
      <c r="B386" t="s">
        <v>403</v>
      </c>
      <c r="C386" t="s">
        <v>14</v>
      </c>
      <c r="D386" s="3">
        <v>127778</v>
      </c>
      <c r="E386" t="s">
        <v>27</v>
      </c>
      <c r="F386" s="3">
        <v>370</v>
      </c>
      <c r="G386" s="3">
        <v>278</v>
      </c>
      <c r="H386" s="3">
        <v>46</v>
      </c>
      <c r="I386" s="3">
        <v>36</v>
      </c>
      <c r="J386" s="4">
        <f>SUM(Media[[#This Row],[VIEWS]:[SHARES]])</f>
        <v>730</v>
      </c>
      <c r="K386" s="5">
        <f>Media[[#This Row],[ENGAGEMENTS]]/Media[[#This Row],[FOLLOWERS]]</f>
        <v>5.7130335425503607E-3</v>
      </c>
      <c r="L386" t="str">
        <f>_xlfn.XLOOKUP(Media[[#This Row],[ENGAGEMENT RATE]],Engagement_Rates,Engagement_Grades,,-1)</f>
        <v>Average</v>
      </c>
      <c r="M386" s="5" t="str">
        <f>IF(OR(Media[[#This Row],[TOPIC]]="Business Attire",Media[[#This Row],[TOPIC]]="Nightwear"),"High","Low")</f>
        <v>Low</v>
      </c>
    </row>
    <row r="387" spans="1:13">
      <c r="A387" s="2">
        <v>45475</v>
      </c>
      <c r="B387" t="s">
        <v>404</v>
      </c>
      <c r="C387" t="s">
        <v>22</v>
      </c>
      <c r="D387" s="6">
        <v>62103</v>
      </c>
      <c r="E387" t="s">
        <v>15</v>
      </c>
      <c r="F387" s="6">
        <v>234</v>
      </c>
      <c r="G387" s="6">
        <v>193</v>
      </c>
      <c r="H387" s="6">
        <v>40</v>
      </c>
      <c r="I387" s="6">
        <v>26</v>
      </c>
      <c r="J387" s="4">
        <f>SUM(Media[[#This Row],[VIEWS]:[SHARES]])</f>
        <v>493</v>
      </c>
      <c r="K387" s="5">
        <f>Media[[#This Row],[ENGAGEMENTS]]/Media[[#This Row],[FOLLOWERS]]</f>
        <v>7.9384248748047594E-3</v>
      </c>
      <c r="L387" t="str">
        <f>_xlfn.XLOOKUP(Media[[#This Row],[ENGAGEMENT RATE]],Engagement_Rates,Engagement_Grades,,-1)</f>
        <v>Average</v>
      </c>
      <c r="M387" s="5" t="str">
        <f>IF(OR(Media[[#This Row],[TOPIC]]="Business Attire",Media[[#This Row],[TOPIC]]="Nightwear"),"High","Low")</f>
        <v>Low</v>
      </c>
    </row>
    <row r="388" spans="1:13">
      <c r="A388" s="2">
        <v>45475</v>
      </c>
      <c r="B388" t="s">
        <v>405</v>
      </c>
      <c r="C388" t="s">
        <v>17</v>
      </c>
      <c r="D388" s="6">
        <v>33429</v>
      </c>
      <c r="E388" t="s">
        <v>18</v>
      </c>
      <c r="F388" s="6">
        <v>37</v>
      </c>
      <c r="G388" s="6">
        <v>33</v>
      </c>
      <c r="H388" s="6">
        <v>4</v>
      </c>
      <c r="I388" s="6">
        <v>4</v>
      </c>
      <c r="J388" s="4">
        <f>SUM(Media[[#This Row],[VIEWS]:[SHARES]])</f>
        <v>78</v>
      </c>
      <c r="K388" s="5">
        <f>Media[[#This Row],[ENGAGEMENTS]]/Media[[#This Row],[FOLLOWERS]]</f>
        <v>2.3333034191869335E-3</v>
      </c>
      <c r="L388" t="str">
        <f>_xlfn.XLOOKUP(Media[[#This Row],[ENGAGEMENT RATE]],Engagement_Rates,Engagement_Grades,,-1)</f>
        <v>Poor</v>
      </c>
      <c r="M388" s="5" t="str">
        <f>IF(OR(Media[[#This Row],[TOPIC]]="Business Attire",Media[[#This Row],[TOPIC]]="Nightwear"),"High","Low")</f>
        <v>High</v>
      </c>
    </row>
    <row r="389" spans="1:13">
      <c r="A389" s="2">
        <v>45476</v>
      </c>
      <c r="B389" t="s">
        <v>406</v>
      </c>
      <c r="C389" t="s">
        <v>14</v>
      </c>
      <c r="D389" s="3">
        <v>127893</v>
      </c>
      <c r="E389" t="s">
        <v>27</v>
      </c>
      <c r="F389" s="3">
        <v>593</v>
      </c>
      <c r="G389" s="3">
        <v>458</v>
      </c>
      <c r="H389" s="3">
        <v>67</v>
      </c>
      <c r="I389" s="3">
        <v>57</v>
      </c>
      <c r="J389" s="4">
        <f>SUM(Media[[#This Row],[VIEWS]:[SHARES]])</f>
        <v>1175</v>
      </c>
      <c r="K389" s="5">
        <f>Media[[#This Row],[ENGAGEMENTS]]/Media[[#This Row],[FOLLOWERS]]</f>
        <v>9.1873675650739287E-3</v>
      </c>
      <c r="L389" t="str">
        <f>_xlfn.XLOOKUP(Media[[#This Row],[ENGAGEMENT RATE]],Engagement_Rates,Engagement_Grades,,-1)</f>
        <v>Average</v>
      </c>
      <c r="M389" s="5" t="str">
        <f>IF(OR(Media[[#This Row],[TOPIC]]="Business Attire",Media[[#This Row],[TOPIC]]="Nightwear"),"High","Low")</f>
        <v>Low</v>
      </c>
    </row>
    <row r="390" spans="1:13">
      <c r="A390" s="2">
        <v>45477</v>
      </c>
      <c r="B390" t="s">
        <v>407</v>
      </c>
      <c r="C390" t="s">
        <v>14</v>
      </c>
      <c r="D390" s="3">
        <v>128129</v>
      </c>
      <c r="E390" t="s">
        <v>27</v>
      </c>
      <c r="F390" s="3">
        <v>618</v>
      </c>
      <c r="G390" s="3">
        <v>499</v>
      </c>
      <c r="H390" s="3">
        <v>71</v>
      </c>
      <c r="I390" s="3">
        <v>63</v>
      </c>
      <c r="J390" s="4">
        <f>SUM(Media[[#This Row],[VIEWS]:[SHARES]])</f>
        <v>1251</v>
      </c>
      <c r="K390" s="5">
        <f>Media[[#This Row],[ENGAGEMENTS]]/Media[[#This Row],[FOLLOWERS]]</f>
        <v>9.7635976242692914E-3</v>
      </c>
      <c r="L390" t="str">
        <f>_xlfn.XLOOKUP(Media[[#This Row],[ENGAGEMENT RATE]],Engagement_Rates,Engagement_Grades,,-1)</f>
        <v>Average</v>
      </c>
      <c r="M390" s="5" t="str">
        <f>IF(OR(Media[[#This Row],[TOPIC]]="Business Attire",Media[[#This Row],[TOPIC]]="Nightwear"),"High","Low")</f>
        <v>Low</v>
      </c>
    </row>
    <row r="391" spans="1:13">
      <c r="A391" s="2">
        <v>45477</v>
      </c>
      <c r="B391" t="s">
        <v>408</v>
      </c>
      <c r="C391" t="s">
        <v>22</v>
      </c>
      <c r="D391" s="6">
        <v>62546</v>
      </c>
      <c r="E391" t="s">
        <v>15</v>
      </c>
      <c r="F391" s="6">
        <v>222</v>
      </c>
      <c r="G391" s="6">
        <v>186</v>
      </c>
      <c r="H391" s="6">
        <v>38</v>
      </c>
      <c r="I391" s="6">
        <v>25</v>
      </c>
      <c r="J391" s="4">
        <f>SUM(Media[[#This Row],[VIEWS]:[SHARES]])</f>
        <v>471</v>
      </c>
      <c r="K391" s="5">
        <f>Media[[#This Row],[ENGAGEMENTS]]/Media[[#This Row],[FOLLOWERS]]</f>
        <v>7.530457583218751E-3</v>
      </c>
      <c r="L391" t="str">
        <f>_xlfn.XLOOKUP(Media[[#This Row],[ENGAGEMENT RATE]],Engagement_Rates,Engagement_Grades,,-1)</f>
        <v>Average</v>
      </c>
      <c r="M391" s="5" t="str">
        <f>IF(OR(Media[[#This Row],[TOPIC]]="Business Attire",Media[[#This Row],[TOPIC]]="Nightwear"),"High","Low")</f>
        <v>Low</v>
      </c>
    </row>
    <row r="392" spans="1:13">
      <c r="A392" s="2">
        <v>45478</v>
      </c>
      <c r="B392" t="s">
        <v>409</v>
      </c>
      <c r="C392" t="s">
        <v>14</v>
      </c>
      <c r="D392" s="3">
        <v>127982</v>
      </c>
      <c r="E392" t="s">
        <v>25</v>
      </c>
      <c r="F392" s="3">
        <v>305</v>
      </c>
      <c r="G392" s="3">
        <v>239</v>
      </c>
      <c r="H392" s="3">
        <v>33</v>
      </c>
      <c r="I392" s="3">
        <v>29</v>
      </c>
      <c r="J392" s="4">
        <f>SUM(Media[[#This Row],[VIEWS]:[SHARES]])</f>
        <v>606</v>
      </c>
      <c r="K392" s="5">
        <f>Media[[#This Row],[ENGAGEMENTS]]/Media[[#This Row],[FOLLOWERS]]</f>
        <v>4.7350408651216577E-3</v>
      </c>
      <c r="L392" t="str">
        <f>_xlfn.XLOOKUP(Media[[#This Row],[ENGAGEMENT RATE]],Engagement_Rates,Engagement_Grades,,-1)</f>
        <v>Poor</v>
      </c>
      <c r="M392" s="5" t="str">
        <f>IF(OR(Media[[#This Row],[TOPIC]]="Business Attire",Media[[#This Row],[TOPIC]]="Nightwear"),"High","Low")</f>
        <v>High</v>
      </c>
    </row>
    <row r="393" spans="1:13">
      <c r="A393" s="2">
        <v>45478</v>
      </c>
      <c r="B393" t="s">
        <v>410</v>
      </c>
      <c r="C393" t="s">
        <v>22</v>
      </c>
      <c r="D393" s="6">
        <v>63065</v>
      </c>
      <c r="E393" t="s">
        <v>25</v>
      </c>
      <c r="F393" s="6">
        <v>253</v>
      </c>
      <c r="G393" s="6">
        <v>209</v>
      </c>
      <c r="H393" s="6">
        <v>42</v>
      </c>
      <c r="I393" s="6">
        <v>32</v>
      </c>
      <c r="J393" s="4">
        <f>SUM(Media[[#This Row],[VIEWS]:[SHARES]])</f>
        <v>536</v>
      </c>
      <c r="K393" s="5">
        <f>Media[[#This Row],[ENGAGEMENTS]]/Media[[#This Row],[FOLLOWERS]]</f>
        <v>8.4991675255688577E-3</v>
      </c>
      <c r="L393" t="str">
        <f>_xlfn.XLOOKUP(Media[[#This Row],[ENGAGEMENT RATE]],Engagement_Rates,Engagement_Grades,,-1)</f>
        <v>Average</v>
      </c>
      <c r="M393" s="5" t="str">
        <f>IF(OR(Media[[#This Row],[TOPIC]]="Business Attire",Media[[#This Row],[TOPIC]]="Nightwear"),"High","Low")</f>
        <v>High</v>
      </c>
    </row>
    <row r="394" spans="1:13">
      <c r="A394" s="2">
        <v>45479</v>
      </c>
      <c r="B394" t="s">
        <v>411</v>
      </c>
      <c r="C394" t="s">
        <v>14</v>
      </c>
      <c r="D394" s="3">
        <v>128048</v>
      </c>
      <c r="E394" t="s">
        <v>18</v>
      </c>
      <c r="F394" s="3">
        <v>957</v>
      </c>
      <c r="G394" s="3">
        <v>829</v>
      </c>
      <c r="H394" s="3">
        <v>116</v>
      </c>
      <c r="I394" s="3">
        <v>89</v>
      </c>
      <c r="J394" s="4">
        <f>SUM(Media[[#This Row],[VIEWS]:[SHARES]])</f>
        <v>1991</v>
      </c>
      <c r="K394" s="5">
        <f>Media[[#This Row],[ENGAGEMENTS]]/Media[[#This Row],[FOLLOWERS]]</f>
        <v>1.5548856678745471E-2</v>
      </c>
      <c r="L394" t="str">
        <f>_xlfn.XLOOKUP(Media[[#This Row],[ENGAGEMENT RATE]],Engagement_Rates,Engagement_Grades,,-1)</f>
        <v>Very Good</v>
      </c>
      <c r="M394" s="5" t="str">
        <f>IF(OR(Media[[#This Row],[TOPIC]]="Business Attire",Media[[#This Row],[TOPIC]]="Nightwear"),"High","Low")</f>
        <v>High</v>
      </c>
    </row>
    <row r="395" spans="1:13">
      <c r="A395" s="2">
        <v>45479</v>
      </c>
      <c r="B395" t="s">
        <v>412</v>
      </c>
      <c r="C395" t="s">
        <v>22</v>
      </c>
      <c r="D395" s="6">
        <v>63370</v>
      </c>
      <c r="E395" t="s">
        <v>27</v>
      </c>
      <c r="F395" s="6">
        <v>533</v>
      </c>
      <c r="G395" s="6">
        <v>466</v>
      </c>
      <c r="H395" s="6">
        <v>93</v>
      </c>
      <c r="I395" s="6">
        <v>57</v>
      </c>
      <c r="J395" s="4">
        <f>SUM(Media[[#This Row],[VIEWS]:[SHARES]])</f>
        <v>1149</v>
      </c>
      <c r="K395" s="5">
        <f>Media[[#This Row],[ENGAGEMENTS]]/Media[[#This Row],[FOLLOWERS]]</f>
        <v>1.813160801641155E-2</v>
      </c>
      <c r="L395" t="str">
        <f>_xlfn.XLOOKUP(Media[[#This Row],[ENGAGEMENT RATE]],Engagement_Rates,Engagement_Grades,,-1)</f>
        <v>Very Good</v>
      </c>
      <c r="M395" s="5" t="str">
        <f>IF(OR(Media[[#This Row],[TOPIC]]="Business Attire",Media[[#This Row],[TOPIC]]="Nightwear"),"High","Low")</f>
        <v>Low</v>
      </c>
    </row>
    <row r="396" spans="1:13">
      <c r="A396" s="2">
        <v>45480</v>
      </c>
      <c r="B396" t="s">
        <v>413</v>
      </c>
      <c r="C396" t="s">
        <v>14</v>
      </c>
      <c r="D396" s="3">
        <v>128201</v>
      </c>
      <c r="E396" t="s">
        <v>15</v>
      </c>
      <c r="F396" s="3">
        <v>231</v>
      </c>
      <c r="G396" s="3">
        <v>185</v>
      </c>
      <c r="H396" s="3">
        <v>30</v>
      </c>
      <c r="I396" s="3">
        <v>23</v>
      </c>
      <c r="J396" s="4">
        <f>SUM(Media[[#This Row],[VIEWS]:[SHARES]])</f>
        <v>469</v>
      </c>
      <c r="K396" s="5">
        <f>Media[[#This Row],[ENGAGEMENTS]]/Media[[#This Row],[FOLLOWERS]]</f>
        <v>3.6583177978330903E-3</v>
      </c>
      <c r="L396" t="str">
        <f>_xlfn.XLOOKUP(Media[[#This Row],[ENGAGEMENT RATE]],Engagement_Rates,Engagement_Grades,,-1)</f>
        <v>Poor</v>
      </c>
      <c r="M396" s="5" t="str">
        <f>IF(OR(Media[[#This Row],[TOPIC]]="Business Attire",Media[[#This Row],[TOPIC]]="Nightwear"),"High","Low")</f>
        <v>Low</v>
      </c>
    </row>
    <row r="397" spans="1:13">
      <c r="A397" s="2">
        <v>45481</v>
      </c>
      <c r="B397" t="s">
        <v>414</v>
      </c>
      <c r="C397" t="s">
        <v>14</v>
      </c>
      <c r="D397" s="3">
        <v>128198</v>
      </c>
      <c r="E397" t="s">
        <v>25</v>
      </c>
      <c r="F397" s="3">
        <v>301</v>
      </c>
      <c r="G397" s="3">
        <v>273</v>
      </c>
      <c r="H397" s="3">
        <v>34</v>
      </c>
      <c r="I397" s="3">
        <v>28</v>
      </c>
      <c r="J397" s="4">
        <f>SUM(Media[[#This Row],[VIEWS]:[SHARES]])</f>
        <v>636</v>
      </c>
      <c r="K397" s="5">
        <f>Media[[#This Row],[ENGAGEMENTS]]/Media[[#This Row],[FOLLOWERS]]</f>
        <v>4.9610758358164713E-3</v>
      </c>
      <c r="L397" t="str">
        <f>_xlfn.XLOOKUP(Media[[#This Row],[ENGAGEMENT RATE]],Engagement_Rates,Engagement_Grades,,-1)</f>
        <v>Poor</v>
      </c>
      <c r="M397" s="5" t="str">
        <f>IF(OR(Media[[#This Row],[TOPIC]]="Business Attire",Media[[#This Row],[TOPIC]]="Nightwear"),"High","Low")</f>
        <v>High</v>
      </c>
    </row>
    <row r="398" spans="1:13">
      <c r="A398" s="2">
        <v>45481</v>
      </c>
      <c r="B398" t="s">
        <v>415</v>
      </c>
      <c r="C398" t="s">
        <v>22</v>
      </c>
      <c r="D398" s="6">
        <v>63790</v>
      </c>
      <c r="E398" t="s">
        <v>25</v>
      </c>
      <c r="F398" s="6">
        <v>282</v>
      </c>
      <c r="G398" s="6">
        <v>251</v>
      </c>
      <c r="H398" s="6">
        <v>53</v>
      </c>
      <c r="I398" s="6">
        <v>34</v>
      </c>
      <c r="J398" s="4">
        <f>SUM(Media[[#This Row],[VIEWS]:[SHARES]])</f>
        <v>620</v>
      </c>
      <c r="K398" s="5">
        <f>Media[[#This Row],[ENGAGEMENTS]]/Media[[#This Row],[FOLLOWERS]]</f>
        <v>9.7193917541934481E-3</v>
      </c>
      <c r="L398" t="str">
        <f>_xlfn.XLOOKUP(Media[[#This Row],[ENGAGEMENT RATE]],Engagement_Rates,Engagement_Grades,,-1)</f>
        <v>Average</v>
      </c>
      <c r="M398" s="5" t="str">
        <f>IF(OR(Media[[#This Row],[TOPIC]]="Business Attire",Media[[#This Row],[TOPIC]]="Nightwear"),"High","Low")</f>
        <v>High</v>
      </c>
    </row>
    <row r="399" spans="1:13">
      <c r="A399" s="2">
        <v>45481</v>
      </c>
      <c r="B399" t="s">
        <v>416</v>
      </c>
      <c r="C399" t="s">
        <v>17</v>
      </c>
      <c r="D399" s="6">
        <v>33497</v>
      </c>
      <c r="E399" t="s">
        <v>25</v>
      </c>
      <c r="F399" s="6">
        <v>33</v>
      </c>
      <c r="G399" s="6">
        <v>26</v>
      </c>
      <c r="H399" s="6">
        <v>3</v>
      </c>
      <c r="I399" s="6">
        <v>3</v>
      </c>
      <c r="J399" s="4">
        <f>SUM(Media[[#This Row],[VIEWS]:[SHARES]])</f>
        <v>65</v>
      </c>
      <c r="K399" s="5">
        <f>Media[[#This Row],[ENGAGEMENTS]]/Media[[#This Row],[FOLLOWERS]]</f>
        <v>1.9404722810998001E-3</v>
      </c>
      <c r="L399" t="str">
        <f>_xlfn.XLOOKUP(Media[[#This Row],[ENGAGEMENT RATE]],Engagement_Rates,Engagement_Grades,,-1)</f>
        <v>Poor</v>
      </c>
      <c r="M399" s="5" t="str">
        <f>IF(OR(Media[[#This Row],[TOPIC]]="Business Attire",Media[[#This Row],[TOPIC]]="Nightwear"),"High","Low")</f>
        <v>High</v>
      </c>
    </row>
    <row r="400" spans="1:13">
      <c r="A400" s="2">
        <v>45482</v>
      </c>
      <c r="B400" t="s">
        <v>417</v>
      </c>
      <c r="C400" t="s">
        <v>14</v>
      </c>
      <c r="D400" s="3">
        <v>128544</v>
      </c>
      <c r="E400" t="s">
        <v>18</v>
      </c>
      <c r="F400" s="3">
        <v>711</v>
      </c>
      <c r="G400" s="3">
        <v>593</v>
      </c>
      <c r="H400" s="3">
        <v>78</v>
      </c>
      <c r="I400" s="3">
        <v>61</v>
      </c>
      <c r="J400" s="4">
        <f>SUM(Media[[#This Row],[VIEWS]:[SHARES]])</f>
        <v>1443</v>
      </c>
      <c r="K400" s="5">
        <f>Media[[#This Row],[ENGAGEMENTS]]/Media[[#This Row],[FOLLOWERS]]</f>
        <v>1.1225728155339806E-2</v>
      </c>
      <c r="L400" t="str">
        <f>_xlfn.XLOOKUP(Media[[#This Row],[ENGAGEMENT RATE]],Engagement_Rates,Engagement_Grades,,-1)</f>
        <v>Good</v>
      </c>
      <c r="M400" s="5" t="str">
        <f>IF(OR(Media[[#This Row],[TOPIC]]="Business Attire",Media[[#This Row],[TOPIC]]="Nightwear"),"High","Low")</f>
        <v>High</v>
      </c>
    </row>
    <row r="401" spans="1:13">
      <c r="A401" s="2">
        <v>45482</v>
      </c>
      <c r="B401" t="s">
        <v>418</v>
      </c>
      <c r="C401" t="s">
        <v>22</v>
      </c>
      <c r="D401" s="6">
        <v>63862</v>
      </c>
      <c r="E401" t="s">
        <v>15</v>
      </c>
      <c r="F401" s="6">
        <v>338</v>
      </c>
      <c r="G401" s="6">
        <v>286</v>
      </c>
      <c r="H401" s="6">
        <v>55</v>
      </c>
      <c r="I401" s="6">
        <v>45</v>
      </c>
      <c r="J401" s="4">
        <f>SUM(Media[[#This Row],[VIEWS]:[SHARES]])</f>
        <v>724</v>
      </c>
      <c r="K401" s="5">
        <f>Media[[#This Row],[ENGAGEMENTS]]/Media[[#This Row],[FOLLOWERS]]</f>
        <v>1.1336945288277849E-2</v>
      </c>
      <c r="L401" t="str">
        <f>_xlfn.XLOOKUP(Media[[#This Row],[ENGAGEMENT RATE]],Engagement_Rates,Engagement_Grades,,-1)</f>
        <v>Good</v>
      </c>
      <c r="M401" s="5" t="str">
        <f>IF(OR(Media[[#This Row],[TOPIC]]="Business Attire",Media[[#This Row],[TOPIC]]="Nightwear"),"High","Low")</f>
        <v>Low</v>
      </c>
    </row>
    <row r="402" spans="1:13">
      <c r="A402" s="2">
        <v>45482</v>
      </c>
      <c r="B402" t="s">
        <v>419</v>
      </c>
      <c r="C402" t="s">
        <v>17</v>
      </c>
      <c r="D402" s="6">
        <v>33480</v>
      </c>
      <c r="E402" t="s">
        <v>18</v>
      </c>
      <c r="F402" s="6">
        <v>52</v>
      </c>
      <c r="G402" s="6">
        <v>40</v>
      </c>
      <c r="H402" s="6">
        <v>5</v>
      </c>
      <c r="I402" s="6">
        <v>4</v>
      </c>
      <c r="J402" s="4">
        <f>SUM(Media[[#This Row],[VIEWS]:[SHARES]])</f>
        <v>101</v>
      </c>
      <c r="K402" s="5">
        <f>Media[[#This Row],[ENGAGEMENTS]]/Media[[#This Row],[FOLLOWERS]]</f>
        <v>3.016726403823178E-3</v>
      </c>
      <c r="L402" t="str">
        <f>_xlfn.XLOOKUP(Media[[#This Row],[ENGAGEMENT RATE]],Engagement_Rates,Engagement_Grades,,-1)</f>
        <v>Poor</v>
      </c>
      <c r="M402" s="5" t="str">
        <f>IF(OR(Media[[#This Row],[TOPIC]]="Business Attire",Media[[#This Row],[TOPIC]]="Nightwear"),"High","Low")</f>
        <v>High</v>
      </c>
    </row>
    <row r="403" spans="1:13">
      <c r="A403" s="2">
        <v>45483</v>
      </c>
      <c r="B403" t="s">
        <v>420</v>
      </c>
      <c r="C403" t="s">
        <v>14</v>
      </c>
      <c r="D403" s="3">
        <v>128395</v>
      </c>
      <c r="E403" t="s">
        <v>15</v>
      </c>
      <c r="F403" s="3">
        <v>287</v>
      </c>
      <c r="G403" s="3">
        <v>243</v>
      </c>
      <c r="H403" s="3">
        <v>32</v>
      </c>
      <c r="I403" s="3">
        <v>27</v>
      </c>
      <c r="J403" s="4">
        <f>SUM(Media[[#This Row],[VIEWS]:[SHARES]])</f>
        <v>589</v>
      </c>
      <c r="K403" s="5">
        <f>Media[[#This Row],[ENGAGEMENTS]]/Media[[#This Row],[FOLLOWERS]]</f>
        <v>4.5874060516375246E-3</v>
      </c>
      <c r="L403" t="str">
        <f>_xlfn.XLOOKUP(Media[[#This Row],[ENGAGEMENT RATE]],Engagement_Rates,Engagement_Grades,,-1)</f>
        <v>Poor</v>
      </c>
      <c r="M403" s="5" t="str">
        <f>IF(OR(Media[[#This Row],[TOPIC]]="Business Attire",Media[[#This Row],[TOPIC]]="Nightwear"),"High","Low")</f>
        <v>Low</v>
      </c>
    </row>
    <row r="404" spans="1:13">
      <c r="A404" s="2">
        <v>45483</v>
      </c>
      <c r="B404" t="s">
        <v>421</v>
      </c>
      <c r="C404" t="s">
        <v>22</v>
      </c>
      <c r="D404" s="6">
        <v>64166</v>
      </c>
      <c r="E404" t="s">
        <v>15</v>
      </c>
      <c r="F404" s="6">
        <v>293</v>
      </c>
      <c r="G404" s="6">
        <v>255</v>
      </c>
      <c r="H404" s="6">
        <v>51</v>
      </c>
      <c r="I404" s="6">
        <v>37</v>
      </c>
      <c r="J404" s="4">
        <f>SUM(Media[[#This Row],[VIEWS]:[SHARES]])</f>
        <v>636</v>
      </c>
      <c r="K404" s="5">
        <f>Media[[#This Row],[ENGAGEMENTS]]/Media[[#This Row],[FOLLOWERS]]</f>
        <v>9.9117912913380922E-3</v>
      </c>
      <c r="L404" t="str">
        <f>_xlfn.XLOOKUP(Media[[#This Row],[ENGAGEMENT RATE]],Engagement_Rates,Engagement_Grades,,-1)</f>
        <v>Average</v>
      </c>
      <c r="M404" s="5" t="str">
        <f>IF(OR(Media[[#This Row],[TOPIC]]="Business Attire",Media[[#This Row],[TOPIC]]="Nightwear"),"High","Low")</f>
        <v>Low</v>
      </c>
    </row>
    <row r="405" spans="1:13">
      <c r="A405" s="2">
        <v>45484</v>
      </c>
      <c r="B405" t="s">
        <v>422</v>
      </c>
      <c r="C405" t="s">
        <v>14</v>
      </c>
      <c r="D405" s="3">
        <v>128611</v>
      </c>
      <c r="E405" t="s">
        <v>15</v>
      </c>
      <c r="F405" s="3">
        <v>291</v>
      </c>
      <c r="G405" s="3">
        <v>219</v>
      </c>
      <c r="H405" s="3">
        <v>34</v>
      </c>
      <c r="I405" s="3">
        <v>27</v>
      </c>
      <c r="J405" s="4">
        <f>SUM(Media[[#This Row],[VIEWS]:[SHARES]])</f>
        <v>571</v>
      </c>
      <c r="K405" s="5">
        <f>Media[[#This Row],[ENGAGEMENTS]]/Media[[#This Row],[FOLLOWERS]]</f>
        <v>4.4397446563668739E-3</v>
      </c>
      <c r="L405" t="str">
        <f>_xlfn.XLOOKUP(Media[[#This Row],[ENGAGEMENT RATE]],Engagement_Rates,Engagement_Grades,,-1)</f>
        <v>Poor</v>
      </c>
      <c r="M405" s="5" t="str">
        <f>IF(OR(Media[[#This Row],[TOPIC]]="Business Attire",Media[[#This Row],[TOPIC]]="Nightwear"),"High","Low")</f>
        <v>Low</v>
      </c>
    </row>
    <row r="406" spans="1:13">
      <c r="A406" s="2">
        <v>45484</v>
      </c>
      <c r="B406" t="s">
        <v>423</v>
      </c>
      <c r="C406" t="s">
        <v>22</v>
      </c>
      <c r="D406" s="6">
        <v>64801</v>
      </c>
      <c r="E406" t="s">
        <v>18</v>
      </c>
      <c r="F406" s="6">
        <v>662</v>
      </c>
      <c r="G406" s="6">
        <v>531</v>
      </c>
      <c r="H406" s="6">
        <v>120</v>
      </c>
      <c r="I406" s="6">
        <v>79</v>
      </c>
      <c r="J406" s="4">
        <f>SUM(Media[[#This Row],[VIEWS]:[SHARES]])</f>
        <v>1392</v>
      </c>
      <c r="K406" s="5">
        <f>Media[[#This Row],[ENGAGEMENTS]]/Media[[#This Row],[FOLLOWERS]]</f>
        <v>2.148114998225336E-2</v>
      </c>
      <c r="L406" t="str">
        <f>_xlfn.XLOOKUP(Media[[#This Row],[ENGAGEMENT RATE]],Engagement_Rates,Engagement_Grades,,-1)</f>
        <v>Excellent</v>
      </c>
      <c r="M406" s="5" t="str">
        <f>IF(OR(Media[[#This Row],[TOPIC]]="Business Attire",Media[[#This Row],[TOPIC]]="Nightwear"),"High","Low")</f>
        <v>High</v>
      </c>
    </row>
    <row r="407" spans="1:13">
      <c r="A407" s="2">
        <v>45485</v>
      </c>
      <c r="B407" t="s">
        <v>424</v>
      </c>
      <c r="C407" t="s">
        <v>14</v>
      </c>
      <c r="D407" s="3">
        <v>128818</v>
      </c>
      <c r="E407" t="s">
        <v>25</v>
      </c>
      <c r="F407" s="3">
        <v>319</v>
      </c>
      <c r="G407" s="3">
        <v>256</v>
      </c>
      <c r="H407" s="3">
        <v>34</v>
      </c>
      <c r="I407" s="3">
        <v>28</v>
      </c>
      <c r="J407" s="4">
        <f>SUM(Media[[#This Row],[VIEWS]:[SHARES]])</f>
        <v>637</v>
      </c>
      <c r="K407" s="5">
        <f>Media[[#This Row],[ENGAGEMENTS]]/Media[[#This Row],[FOLLOWERS]]</f>
        <v>4.9449611079197004E-3</v>
      </c>
      <c r="L407" t="str">
        <f>_xlfn.XLOOKUP(Media[[#This Row],[ENGAGEMENT RATE]],Engagement_Rates,Engagement_Grades,,-1)</f>
        <v>Poor</v>
      </c>
      <c r="M407" s="5" t="str">
        <f>IF(OR(Media[[#This Row],[TOPIC]]="Business Attire",Media[[#This Row],[TOPIC]]="Nightwear"),"High","Low")</f>
        <v>High</v>
      </c>
    </row>
    <row r="408" spans="1:13">
      <c r="A408" s="2">
        <v>45485</v>
      </c>
      <c r="B408" t="s">
        <v>425</v>
      </c>
      <c r="C408" t="s">
        <v>22</v>
      </c>
      <c r="D408" s="6">
        <v>64241</v>
      </c>
      <c r="E408" t="s">
        <v>15</v>
      </c>
      <c r="F408" s="6">
        <v>307</v>
      </c>
      <c r="G408" s="6">
        <v>279</v>
      </c>
      <c r="H408" s="6">
        <v>59</v>
      </c>
      <c r="I408" s="6">
        <v>41</v>
      </c>
      <c r="J408" s="4">
        <f>SUM(Media[[#This Row],[VIEWS]:[SHARES]])</f>
        <v>686</v>
      </c>
      <c r="K408" s="5">
        <f>Media[[#This Row],[ENGAGEMENTS]]/Media[[#This Row],[FOLLOWERS]]</f>
        <v>1.0678538627979017E-2</v>
      </c>
      <c r="L408" t="str">
        <f>_xlfn.XLOOKUP(Media[[#This Row],[ENGAGEMENT RATE]],Engagement_Rates,Engagement_Grades,,-1)</f>
        <v>Good</v>
      </c>
      <c r="M408" s="5" t="str">
        <f>IF(OR(Media[[#This Row],[TOPIC]]="Business Attire",Media[[#This Row],[TOPIC]]="Nightwear"),"High","Low")</f>
        <v>Low</v>
      </c>
    </row>
    <row r="409" spans="1:13">
      <c r="A409" s="2">
        <v>45485</v>
      </c>
      <c r="B409" t="s">
        <v>426</v>
      </c>
      <c r="C409" t="s">
        <v>17</v>
      </c>
      <c r="D409" s="6">
        <v>33526</v>
      </c>
      <c r="E409" t="s">
        <v>27</v>
      </c>
      <c r="F409" s="6">
        <v>47</v>
      </c>
      <c r="G409" s="6">
        <v>37</v>
      </c>
      <c r="H409" s="6">
        <v>5</v>
      </c>
      <c r="I409" s="6">
        <v>5</v>
      </c>
      <c r="J409" s="4">
        <f>SUM(Media[[#This Row],[VIEWS]:[SHARES]])</f>
        <v>94</v>
      </c>
      <c r="K409" s="5">
        <f>Media[[#This Row],[ENGAGEMENTS]]/Media[[#This Row],[FOLLOWERS]]</f>
        <v>2.8037940702738172E-3</v>
      </c>
      <c r="L409" t="str">
        <f>_xlfn.XLOOKUP(Media[[#This Row],[ENGAGEMENT RATE]],Engagement_Rates,Engagement_Grades,,-1)</f>
        <v>Poor</v>
      </c>
      <c r="M409" s="5" t="str">
        <f>IF(OR(Media[[#This Row],[TOPIC]]="Business Attire",Media[[#This Row],[TOPIC]]="Nightwear"),"High","Low")</f>
        <v>Low</v>
      </c>
    </row>
    <row r="410" spans="1:13">
      <c r="A410" s="2">
        <v>45486</v>
      </c>
      <c r="B410" t="s">
        <v>427</v>
      </c>
      <c r="C410" t="s">
        <v>14</v>
      </c>
      <c r="D410" s="3">
        <v>128655</v>
      </c>
      <c r="E410" t="s">
        <v>15</v>
      </c>
      <c r="F410" s="3">
        <v>282</v>
      </c>
      <c r="G410" s="3">
        <v>218</v>
      </c>
      <c r="H410" s="3">
        <v>32</v>
      </c>
      <c r="I410" s="3">
        <v>24</v>
      </c>
      <c r="J410" s="4">
        <f>SUM(Media[[#This Row],[VIEWS]:[SHARES]])</f>
        <v>556</v>
      </c>
      <c r="K410" s="5">
        <f>Media[[#This Row],[ENGAGEMENTS]]/Media[[#This Row],[FOLLOWERS]]</f>
        <v>4.3216353814465045E-3</v>
      </c>
      <c r="L410" t="str">
        <f>_xlfn.XLOOKUP(Media[[#This Row],[ENGAGEMENT RATE]],Engagement_Rates,Engagement_Grades,,-1)</f>
        <v>Poor</v>
      </c>
      <c r="M410" s="5" t="str">
        <f>IF(OR(Media[[#This Row],[TOPIC]]="Business Attire",Media[[#This Row],[TOPIC]]="Nightwear"),"High","Low")</f>
        <v>Low</v>
      </c>
    </row>
    <row r="411" spans="1:13">
      <c r="A411" s="2">
        <v>45486</v>
      </c>
      <c r="B411" t="s">
        <v>428</v>
      </c>
      <c r="C411" t="s">
        <v>22</v>
      </c>
      <c r="D411" s="6">
        <v>64384</v>
      </c>
      <c r="E411" t="s">
        <v>27</v>
      </c>
      <c r="F411" s="6">
        <v>386</v>
      </c>
      <c r="G411" s="6">
        <v>379</v>
      </c>
      <c r="H411" s="6">
        <v>72</v>
      </c>
      <c r="I411" s="6">
        <v>53</v>
      </c>
      <c r="J411" s="4">
        <f>SUM(Media[[#This Row],[VIEWS]:[SHARES]])</f>
        <v>890</v>
      </c>
      <c r="K411" s="5">
        <f>Media[[#This Row],[ENGAGEMENTS]]/Media[[#This Row],[FOLLOWERS]]</f>
        <v>1.3823310139165009E-2</v>
      </c>
      <c r="L411" t="str">
        <f>_xlfn.XLOOKUP(Media[[#This Row],[ENGAGEMENT RATE]],Engagement_Rates,Engagement_Grades,,-1)</f>
        <v>Good</v>
      </c>
      <c r="M411" s="5" t="str">
        <f>IF(OR(Media[[#This Row],[TOPIC]]="Business Attire",Media[[#This Row],[TOPIC]]="Nightwear"),"High","Low")</f>
        <v>Low</v>
      </c>
    </row>
    <row r="412" spans="1:13">
      <c r="A412" s="2">
        <v>45487</v>
      </c>
      <c r="B412" t="s">
        <v>429</v>
      </c>
      <c r="C412" t="s">
        <v>14</v>
      </c>
      <c r="D412" s="3">
        <v>129033</v>
      </c>
      <c r="E412" t="s">
        <v>27</v>
      </c>
      <c r="F412" s="3">
        <v>471</v>
      </c>
      <c r="G412" s="3">
        <v>361</v>
      </c>
      <c r="H412" s="3">
        <v>51</v>
      </c>
      <c r="I412" s="3">
        <v>44</v>
      </c>
      <c r="J412" s="4">
        <f>SUM(Media[[#This Row],[VIEWS]:[SHARES]])</f>
        <v>927</v>
      </c>
      <c r="K412" s="5">
        <f>Media[[#This Row],[ENGAGEMENTS]]/Media[[#This Row],[FOLLOWERS]]</f>
        <v>7.1842086908000275E-3</v>
      </c>
      <c r="L412" t="str">
        <f>_xlfn.XLOOKUP(Media[[#This Row],[ENGAGEMENT RATE]],Engagement_Rates,Engagement_Grades,,-1)</f>
        <v>Average</v>
      </c>
      <c r="M412" s="5" t="str">
        <f>IF(OR(Media[[#This Row],[TOPIC]]="Business Attire",Media[[#This Row],[TOPIC]]="Nightwear"),"High","Low")</f>
        <v>Low</v>
      </c>
    </row>
    <row r="413" spans="1:13">
      <c r="A413" s="2">
        <v>45487</v>
      </c>
      <c r="B413" t="s">
        <v>430</v>
      </c>
      <c r="C413" t="s">
        <v>22</v>
      </c>
      <c r="D413" s="6">
        <v>64440</v>
      </c>
      <c r="E413" t="s">
        <v>18</v>
      </c>
      <c r="F413" s="6">
        <v>663</v>
      </c>
      <c r="G413" s="6">
        <v>564</v>
      </c>
      <c r="H413" s="6">
        <v>115</v>
      </c>
      <c r="I413" s="6">
        <v>86</v>
      </c>
      <c r="J413" s="4">
        <f>SUM(Media[[#This Row],[VIEWS]:[SHARES]])</f>
        <v>1428</v>
      </c>
      <c r="K413" s="5">
        <f>Media[[#This Row],[ENGAGEMENTS]]/Media[[#This Row],[FOLLOWERS]]</f>
        <v>2.2160148975791435E-2</v>
      </c>
      <c r="L413" t="str">
        <f>_xlfn.XLOOKUP(Media[[#This Row],[ENGAGEMENT RATE]],Engagement_Rates,Engagement_Grades,,-1)</f>
        <v>Excellent</v>
      </c>
      <c r="M413" s="5" t="str">
        <f>IF(OR(Media[[#This Row],[TOPIC]]="Business Attire",Media[[#This Row],[TOPIC]]="Nightwear"),"High","Low")</f>
        <v>High</v>
      </c>
    </row>
    <row r="414" spans="1:13">
      <c r="A414" s="2">
        <v>45488</v>
      </c>
      <c r="B414" t="s">
        <v>431</v>
      </c>
      <c r="C414" t="s">
        <v>14</v>
      </c>
      <c r="D414" s="3">
        <v>129145</v>
      </c>
      <c r="E414" t="s">
        <v>15</v>
      </c>
      <c r="F414" s="3">
        <v>237</v>
      </c>
      <c r="G414" s="3">
        <v>191</v>
      </c>
      <c r="H414" s="3">
        <v>29</v>
      </c>
      <c r="I414" s="3">
        <v>23</v>
      </c>
      <c r="J414" s="4">
        <f>SUM(Media[[#This Row],[VIEWS]:[SHARES]])</f>
        <v>480</v>
      </c>
      <c r="K414" s="5">
        <f>Media[[#This Row],[ENGAGEMENTS]]/Media[[#This Row],[FOLLOWERS]]</f>
        <v>3.7167524875140346E-3</v>
      </c>
      <c r="L414" t="str">
        <f>_xlfn.XLOOKUP(Media[[#This Row],[ENGAGEMENT RATE]],Engagement_Rates,Engagement_Grades,,-1)</f>
        <v>Poor</v>
      </c>
      <c r="M414" s="5" t="str">
        <f>IF(OR(Media[[#This Row],[TOPIC]]="Business Attire",Media[[#This Row],[TOPIC]]="Nightwear"),"High","Low")</f>
        <v>Low</v>
      </c>
    </row>
    <row r="415" spans="1:13">
      <c r="A415" s="2">
        <v>45488</v>
      </c>
      <c r="B415" t="s">
        <v>432</v>
      </c>
      <c r="C415" t="s">
        <v>22</v>
      </c>
      <c r="D415" s="6">
        <v>64662</v>
      </c>
      <c r="E415" t="s">
        <v>27</v>
      </c>
      <c r="F415" s="6">
        <v>452</v>
      </c>
      <c r="G415" s="6">
        <v>398</v>
      </c>
      <c r="H415" s="6">
        <v>79</v>
      </c>
      <c r="I415" s="6">
        <v>50</v>
      </c>
      <c r="J415" s="4">
        <f>SUM(Media[[#This Row],[VIEWS]:[SHARES]])</f>
        <v>979</v>
      </c>
      <c r="K415" s="5">
        <f>Media[[#This Row],[ENGAGEMENTS]]/Media[[#This Row],[FOLLOWERS]]</f>
        <v>1.5140267854381243E-2</v>
      </c>
      <c r="L415" t="str">
        <f>_xlfn.XLOOKUP(Media[[#This Row],[ENGAGEMENT RATE]],Engagement_Rates,Engagement_Grades,,-1)</f>
        <v>Very Good</v>
      </c>
      <c r="M415" s="5" t="str">
        <f>IF(OR(Media[[#This Row],[TOPIC]]="Business Attire",Media[[#This Row],[TOPIC]]="Nightwear"),"High","Low")</f>
        <v>Low</v>
      </c>
    </row>
    <row r="416" spans="1:13">
      <c r="A416" s="2">
        <v>45489</v>
      </c>
      <c r="B416" t="s">
        <v>433</v>
      </c>
      <c r="C416" t="s">
        <v>14</v>
      </c>
      <c r="D416" s="3">
        <v>128386</v>
      </c>
      <c r="E416" t="s">
        <v>25</v>
      </c>
      <c r="F416" s="3">
        <v>372</v>
      </c>
      <c r="G416" s="3">
        <v>303</v>
      </c>
      <c r="H416" s="3">
        <v>40</v>
      </c>
      <c r="I416" s="3">
        <v>36</v>
      </c>
      <c r="J416" s="4">
        <f>SUM(Media[[#This Row],[VIEWS]:[SHARES]])</f>
        <v>751</v>
      </c>
      <c r="K416" s="5">
        <f>Media[[#This Row],[ENGAGEMENTS]]/Media[[#This Row],[FOLLOWERS]]</f>
        <v>5.8495474584456253E-3</v>
      </c>
      <c r="L416" t="str">
        <f>_xlfn.XLOOKUP(Media[[#This Row],[ENGAGEMENT RATE]],Engagement_Rates,Engagement_Grades,,-1)</f>
        <v>Average</v>
      </c>
      <c r="M416" s="5" t="str">
        <f>IF(OR(Media[[#This Row],[TOPIC]]="Business Attire",Media[[#This Row],[TOPIC]]="Nightwear"),"High","Low")</f>
        <v>High</v>
      </c>
    </row>
    <row r="417" spans="1:13">
      <c r="A417" s="2">
        <v>45489</v>
      </c>
      <c r="B417" t="s">
        <v>434</v>
      </c>
      <c r="C417" t="s">
        <v>22</v>
      </c>
      <c r="D417" s="6">
        <v>64322</v>
      </c>
      <c r="E417" t="s">
        <v>15</v>
      </c>
      <c r="F417" s="6">
        <v>344</v>
      </c>
      <c r="G417" s="6">
        <v>298</v>
      </c>
      <c r="H417" s="6">
        <v>62</v>
      </c>
      <c r="I417" s="6">
        <v>40</v>
      </c>
      <c r="J417" s="4">
        <f>SUM(Media[[#This Row],[VIEWS]:[SHARES]])</f>
        <v>744</v>
      </c>
      <c r="K417" s="5">
        <f>Media[[#This Row],[ENGAGEMENTS]]/Media[[#This Row],[FOLLOWERS]]</f>
        <v>1.1566804514784987E-2</v>
      </c>
      <c r="L417" t="str">
        <f>_xlfn.XLOOKUP(Media[[#This Row],[ENGAGEMENT RATE]],Engagement_Rates,Engagement_Grades,,-1)</f>
        <v>Good</v>
      </c>
      <c r="M417" s="5" t="str">
        <f>IF(OR(Media[[#This Row],[TOPIC]]="Business Attire",Media[[#This Row],[TOPIC]]="Nightwear"),"High","Low")</f>
        <v>Low</v>
      </c>
    </row>
    <row r="418" spans="1:13">
      <c r="A418" s="2">
        <v>45490</v>
      </c>
      <c r="B418" t="s">
        <v>435</v>
      </c>
      <c r="C418" t="s">
        <v>14</v>
      </c>
      <c r="D418" s="3">
        <v>128491</v>
      </c>
      <c r="E418" t="s">
        <v>27</v>
      </c>
      <c r="F418" s="3">
        <v>583</v>
      </c>
      <c r="G418" s="3">
        <v>518</v>
      </c>
      <c r="H418" s="3">
        <v>65</v>
      </c>
      <c r="I418" s="3">
        <v>56</v>
      </c>
      <c r="J418" s="4">
        <f>SUM(Media[[#This Row],[VIEWS]:[SHARES]])</f>
        <v>1222</v>
      </c>
      <c r="K418" s="5">
        <f>Media[[#This Row],[ENGAGEMENTS]]/Media[[#This Row],[FOLLOWERS]]</f>
        <v>9.5103937240740601E-3</v>
      </c>
      <c r="L418" t="str">
        <f>_xlfn.XLOOKUP(Media[[#This Row],[ENGAGEMENT RATE]],Engagement_Rates,Engagement_Grades,,-1)</f>
        <v>Average</v>
      </c>
      <c r="M418" s="5" t="str">
        <f>IF(OR(Media[[#This Row],[TOPIC]]="Business Attire",Media[[#This Row],[TOPIC]]="Nightwear"),"High","Low")</f>
        <v>Low</v>
      </c>
    </row>
    <row r="419" spans="1:13">
      <c r="A419" s="2">
        <v>45491</v>
      </c>
      <c r="B419" t="s">
        <v>436</v>
      </c>
      <c r="C419" t="s">
        <v>14</v>
      </c>
      <c r="D419" s="3">
        <v>128521</v>
      </c>
      <c r="E419" t="s">
        <v>15</v>
      </c>
      <c r="F419" s="3">
        <v>233</v>
      </c>
      <c r="G419" s="3">
        <v>169</v>
      </c>
      <c r="H419" s="3">
        <v>27</v>
      </c>
      <c r="I419" s="3">
        <v>20</v>
      </c>
      <c r="J419" s="4">
        <f>SUM(Media[[#This Row],[VIEWS]:[SHARES]])</f>
        <v>449</v>
      </c>
      <c r="K419" s="5">
        <f>Media[[#This Row],[ENGAGEMENTS]]/Media[[#This Row],[FOLLOWERS]]</f>
        <v>3.493592486830946E-3</v>
      </c>
      <c r="L419" t="str">
        <f>_xlfn.XLOOKUP(Media[[#This Row],[ENGAGEMENT RATE]],Engagement_Rates,Engagement_Grades,,-1)</f>
        <v>Poor</v>
      </c>
      <c r="M419" s="5" t="str">
        <f>IF(OR(Media[[#This Row],[TOPIC]]="Business Attire",Media[[#This Row],[TOPIC]]="Nightwear"),"High","Low")</f>
        <v>Low</v>
      </c>
    </row>
    <row r="420" spans="1:13">
      <c r="A420" s="2">
        <v>45491</v>
      </c>
      <c r="B420" t="s">
        <v>437</v>
      </c>
      <c r="C420" t="s">
        <v>22</v>
      </c>
      <c r="D420" s="6">
        <v>64258</v>
      </c>
      <c r="E420" t="s">
        <v>18</v>
      </c>
      <c r="F420" s="6">
        <v>710</v>
      </c>
      <c r="G420" s="6">
        <v>684</v>
      </c>
      <c r="H420" s="6">
        <v>137</v>
      </c>
      <c r="I420" s="6">
        <v>86</v>
      </c>
      <c r="J420" s="4">
        <f>SUM(Media[[#This Row],[VIEWS]:[SHARES]])</f>
        <v>1617</v>
      </c>
      <c r="K420" s="5">
        <f>Media[[#This Row],[ENGAGEMENTS]]/Media[[#This Row],[FOLLOWERS]]</f>
        <v>2.5164181891748887E-2</v>
      </c>
      <c r="L420" t="str">
        <f>_xlfn.XLOOKUP(Media[[#This Row],[ENGAGEMENT RATE]],Engagement_Rates,Engagement_Grades,,-1)</f>
        <v>Excellent</v>
      </c>
      <c r="M420" s="5" t="str">
        <f>IF(OR(Media[[#This Row],[TOPIC]]="Business Attire",Media[[#This Row],[TOPIC]]="Nightwear"),"High","Low")</f>
        <v>High</v>
      </c>
    </row>
    <row r="421" spans="1:13">
      <c r="A421" s="2">
        <v>45492</v>
      </c>
      <c r="B421" t="s">
        <v>438</v>
      </c>
      <c r="C421" t="s">
        <v>14</v>
      </c>
      <c r="D421" s="3">
        <v>128387</v>
      </c>
      <c r="E421" t="s">
        <v>25</v>
      </c>
      <c r="F421" s="3">
        <v>376</v>
      </c>
      <c r="G421" s="3">
        <v>284</v>
      </c>
      <c r="H421" s="3">
        <v>42</v>
      </c>
      <c r="I421" s="3">
        <v>36</v>
      </c>
      <c r="J421" s="4">
        <f>SUM(Media[[#This Row],[VIEWS]:[SHARES]])</f>
        <v>738</v>
      </c>
      <c r="K421" s="5">
        <f>Media[[#This Row],[ENGAGEMENTS]]/Media[[#This Row],[FOLLOWERS]]</f>
        <v>5.7482455388785467E-3</v>
      </c>
      <c r="L421" t="str">
        <f>_xlfn.XLOOKUP(Media[[#This Row],[ENGAGEMENT RATE]],Engagement_Rates,Engagement_Grades,,-1)</f>
        <v>Average</v>
      </c>
      <c r="M421" s="5" t="str">
        <f>IF(OR(Media[[#This Row],[TOPIC]]="Business Attire",Media[[#This Row],[TOPIC]]="Nightwear"),"High","Low")</f>
        <v>High</v>
      </c>
    </row>
    <row r="422" spans="1:13">
      <c r="A422" s="2">
        <v>45492</v>
      </c>
      <c r="B422" t="s">
        <v>439</v>
      </c>
      <c r="C422" t="s">
        <v>22</v>
      </c>
      <c r="D422" s="6">
        <v>64047</v>
      </c>
      <c r="E422" t="s">
        <v>15</v>
      </c>
      <c r="F422" s="6">
        <v>235</v>
      </c>
      <c r="G422" s="6">
        <v>185</v>
      </c>
      <c r="H422" s="6">
        <v>44</v>
      </c>
      <c r="I422" s="6">
        <v>31</v>
      </c>
      <c r="J422" s="4">
        <f>SUM(Media[[#This Row],[VIEWS]:[SHARES]])</f>
        <v>495</v>
      </c>
      <c r="K422" s="5">
        <f>Media[[#This Row],[ENGAGEMENTS]]/Media[[#This Row],[FOLLOWERS]]</f>
        <v>7.7286992364981964E-3</v>
      </c>
      <c r="L422" t="str">
        <f>_xlfn.XLOOKUP(Media[[#This Row],[ENGAGEMENT RATE]],Engagement_Rates,Engagement_Grades,,-1)</f>
        <v>Average</v>
      </c>
      <c r="M422" s="5" t="str">
        <f>IF(OR(Media[[#This Row],[TOPIC]]="Business Attire",Media[[#This Row],[TOPIC]]="Nightwear"),"High","Low")</f>
        <v>Low</v>
      </c>
    </row>
    <row r="423" spans="1:13">
      <c r="A423" s="2">
        <v>45492</v>
      </c>
      <c r="B423" t="s">
        <v>440</v>
      </c>
      <c r="C423" t="s">
        <v>17</v>
      </c>
      <c r="D423" s="6">
        <v>33556</v>
      </c>
      <c r="E423" t="s">
        <v>15</v>
      </c>
      <c r="F423" s="6">
        <v>40</v>
      </c>
      <c r="G423" s="6">
        <v>32</v>
      </c>
      <c r="H423" s="6">
        <v>4</v>
      </c>
      <c r="I423" s="6">
        <v>4</v>
      </c>
      <c r="J423" s="4">
        <f>SUM(Media[[#This Row],[VIEWS]:[SHARES]])</f>
        <v>80</v>
      </c>
      <c r="K423" s="5">
        <f>Media[[#This Row],[ENGAGEMENTS]]/Media[[#This Row],[FOLLOWERS]]</f>
        <v>2.3840743831207534E-3</v>
      </c>
      <c r="L423" t="str">
        <f>_xlfn.XLOOKUP(Media[[#This Row],[ENGAGEMENT RATE]],Engagement_Rates,Engagement_Grades,,-1)</f>
        <v>Poor</v>
      </c>
      <c r="M423" s="5" t="str">
        <f>IF(OR(Media[[#This Row],[TOPIC]]="Business Attire",Media[[#This Row],[TOPIC]]="Nightwear"),"High","Low")</f>
        <v>Low</v>
      </c>
    </row>
    <row r="424" spans="1:13">
      <c r="A424" s="2">
        <v>45493</v>
      </c>
      <c r="B424" t="s">
        <v>441</v>
      </c>
      <c r="C424" t="s">
        <v>14</v>
      </c>
      <c r="D424" s="3">
        <v>128529</v>
      </c>
      <c r="E424" t="s">
        <v>27</v>
      </c>
      <c r="F424" s="3">
        <v>655</v>
      </c>
      <c r="G424" s="3">
        <v>525</v>
      </c>
      <c r="H424" s="3">
        <v>72</v>
      </c>
      <c r="I424" s="3">
        <v>55</v>
      </c>
      <c r="J424" s="4">
        <f>SUM(Media[[#This Row],[VIEWS]:[SHARES]])</f>
        <v>1307</v>
      </c>
      <c r="K424" s="5">
        <f>Media[[#This Row],[ENGAGEMENTS]]/Media[[#This Row],[FOLLOWERS]]</f>
        <v>1.0168911296283329E-2</v>
      </c>
      <c r="L424" t="str">
        <f>_xlfn.XLOOKUP(Media[[#This Row],[ENGAGEMENT RATE]],Engagement_Rates,Engagement_Grades,,-1)</f>
        <v>Good</v>
      </c>
      <c r="M424" s="5" t="str">
        <f>IF(OR(Media[[#This Row],[TOPIC]]="Business Attire",Media[[#This Row],[TOPIC]]="Nightwear"),"High","Low")</f>
        <v>Low</v>
      </c>
    </row>
    <row r="425" spans="1:13">
      <c r="A425" s="2">
        <v>45493</v>
      </c>
      <c r="B425" t="s">
        <v>442</v>
      </c>
      <c r="C425" t="s">
        <v>22</v>
      </c>
      <c r="D425" s="6">
        <v>64497</v>
      </c>
      <c r="E425" t="s">
        <v>18</v>
      </c>
      <c r="F425" s="6">
        <v>489</v>
      </c>
      <c r="G425" s="6">
        <v>453</v>
      </c>
      <c r="H425" s="6">
        <v>82</v>
      </c>
      <c r="I425" s="6">
        <v>67</v>
      </c>
      <c r="J425" s="4">
        <f>SUM(Media[[#This Row],[VIEWS]:[SHARES]])</f>
        <v>1091</v>
      </c>
      <c r="K425" s="5">
        <f>Media[[#This Row],[ENGAGEMENTS]]/Media[[#This Row],[FOLLOWERS]]</f>
        <v>1.6915515450331021E-2</v>
      </c>
      <c r="L425" t="str">
        <f>_xlfn.XLOOKUP(Media[[#This Row],[ENGAGEMENT RATE]],Engagement_Rates,Engagement_Grades,,-1)</f>
        <v>Very Good</v>
      </c>
      <c r="M425" s="5" t="str">
        <f>IF(OR(Media[[#This Row],[TOPIC]]="Business Attire",Media[[#This Row],[TOPIC]]="Nightwear"),"High","Low")</f>
        <v>High</v>
      </c>
    </row>
    <row r="426" spans="1:13">
      <c r="A426" s="2">
        <v>45494</v>
      </c>
      <c r="B426" t="s">
        <v>443</v>
      </c>
      <c r="C426" t="s">
        <v>14</v>
      </c>
      <c r="D426" s="3">
        <v>128944</v>
      </c>
      <c r="E426" t="s">
        <v>27</v>
      </c>
      <c r="F426" s="3">
        <v>642</v>
      </c>
      <c r="G426" s="3">
        <v>575</v>
      </c>
      <c r="H426" s="3">
        <v>87</v>
      </c>
      <c r="I426" s="3">
        <v>67</v>
      </c>
      <c r="J426" s="4">
        <f>SUM(Media[[#This Row],[VIEWS]:[SHARES]])</f>
        <v>1371</v>
      </c>
      <c r="K426" s="5">
        <f>Media[[#This Row],[ENGAGEMENTS]]/Media[[#This Row],[FOLLOWERS]]</f>
        <v>1.0632522645489514E-2</v>
      </c>
      <c r="L426" t="str">
        <f>_xlfn.XLOOKUP(Media[[#This Row],[ENGAGEMENT RATE]],Engagement_Rates,Engagement_Grades,,-1)</f>
        <v>Good</v>
      </c>
      <c r="M426" s="5" t="str">
        <f>IF(OR(Media[[#This Row],[TOPIC]]="Business Attire",Media[[#This Row],[TOPIC]]="Nightwear"),"High","Low")</f>
        <v>Low</v>
      </c>
    </row>
    <row r="427" spans="1:13">
      <c r="A427" s="2">
        <v>45494</v>
      </c>
      <c r="B427" t="s">
        <v>444</v>
      </c>
      <c r="C427" t="s">
        <v>22</v>
      </c>
      <c r="D427" s="6">
        <v>64331</v>
      </c>
      <c r="E427" t="s">
        <v>15</v>
      </c>
      <c r="F427" s="6">
        <v>358</v>
      </c>
      <c r="G427" s="6">
        <v>321</v>
      </c>
      <c r="H427" s="6">
        <v>61</v>
      </c>
      <c r="I427" s="6">
        <v>43</v>
      </c>
      <c r="J427" s="4">
        <f>SUM(Media[[#This Row],[VIEWS]:[SHARES]])</f>
        <v>783</v>
      </c>
      <c r="K427" s="5">
        <f>Media[[#This Row],[ENGAGEMENTS]]/Media[[#This Row],[FOLLOWERS]]</f>
        <v>1.21714259066391E-2</v>
      </c>
      <c r="L427" t="str">
        <f>_xlfn.XLOOKUP(Media[[#This Row],[ENGAGEMENT RATE]],Engagement_Rates,Engagement_Grades,,-1)</f>
        <v>Good</v>
      </c>
      <c r="M427" s="5" t="str">
        <f>IF(OR(Media[[#This Row],[TOPIC]]="Business Attire",Media[[#This Row],[TOPIC]]="Nightwear"),"High","Low")</f>
        <v>Low</v>
      </c>
    </row>
    <row r="428" spans="1:13">
      <c r="A428" s="2">
        <v>45494</v>
      </c>
      <c r="B428" t="s">
        <v>445</v>
      </c>
      <c r="C428" t="s">
        <v>17</v>
      </c>
      <c r="D428" s="6">
        <v>33598</v>
      </c>
      <c r="E428" t="s">
        <v>25</v>
      </c>
      <c r="F428" s="6">
        <v>27</v>
      </c>
      <c r="G428" s="6">
        <v>25</v>
      </c>
      <c r="H428" s="6">
        <v>3</v>
      </c>
      <c r="I428" s="6">
        <v>3</v>
      </c>
      <c r="J428" s="4">
        <f>SUM(Media[[#This Row],[VIEWS]:[SHARES]])</f>
        <v>58</v>
      </c>
      <c r="K428" s="5">
        <f>Media[[#This Row],[ENGAGEMENTS]]/Media[[#This Row],[FOLLOWERS]]</f>
        <v>1.7262932317399845E-3</v>
      </c>
      <c r="L428" t="str">
        <f>_xlfn.XLOOKUP(Media[[#This Row],[ENGAGEMENT RATE]],Engagement_Rates,Engagement_Grades,,-1)</f>
        <v>Poor</v>
      </c>
      <c r="M428" s="5" t="str">
        <f>IF(OR(Media[[#This Row],[TOPIC]]="Business Attire",Media[[#This Row],[TOPIC]]="Nightwear"),"High","Low")</f>
        <v>High</v>
      </c>
    </row>
    <row r="429" spans="1:13">
      <c r="A429" s="2">
        <v>45495</v>
      </c>
      <c r="B429" t="s">
        <v>446</v>
      </c>
      <c r="C429" t="s">
        <v>14</v>
      </c>
      <c r="D429" s="3">
        <v>129478</v>
      </c>
      <c r="E429" t="s">
        <v>15</v>
      </c>
      <c r="F429" s="3">
        <v>251</v>
      </c>
      <c r="G429" s="3">
        <v>212</v>
      </c>
      <c r="H429" s="3">
        <v>27</v>
      </c>
      <c r="I429" s="3">
        <v>26</v>
      </c>
      <c r="J429" s="4">
        <f>SUM(Media[[#This Row],[VIEWS]:[SHARES]])</f>
        <v>516</v>
      </c>
      <c r="K429" s="5">
        <f>Media[[#This Row],[ENGAGEMENTS]]/Media[[#This Row],[FOLLOWERS]]</f>
        <v>3.9852330125581181E-3</v>
      </c>
      <c r="L429" t="str">
        <f>_xlfn.XLOOKUP(Media[[#This Row],[ENGAGEMENT RATE]],Engagement_Rates,Engagement_Grades,,-1)</f>
        <v>Poor</v>
      </c>
      <c r="M429" s="5" t="str">
        <f>IF(OR(Media[[#This Row],[TOPIC]]="Business Attire",Media[[#This Row],[TOPIC]]="Nightwear"),"High","Low")</f>
        <v>Low</v>
      </c>
    </row>
    <row r="430" spans="1:13">
      <c r="A430" s="2">
        <v>45495</v>
      </c>
      <c r="B430" t="s">
        <v>447</v>
      </c>
      <c r="C430" t="s">
        <v>22</v>
      </c>
      <c r="D430" s="6">
        <v>63919</v>
      </c>
      <c r="E430" t="s">
        <v>25</v>
      </c>
      <c r="F430" s="6">
        <v>271</v>
      </c>
      <c r="G430" s="6">
        <v>223</v>
      </c>
      <c r="H430" s="6">
        <v>45</v>
      </c>
      <c r="I430" s="6">
        <v>32</v>
      </c>
      <c r="J430" s="4">
        <f>SUM(Media[[#This Row],[VIEWS]:[SHARES]])</f>
        <v>571</v>
      </c>
      <c r="K430" s="5">
        <f>Media[[#This Row],[ENGAGEMENTS]]/Media[[#This Row],[FOLLOWERS]]</f>
        <v>8.9331810572756149E-3</v>
      </c>
      <c r="L430" t="str">
        <f>_xlfn.XLOOKUP(Media[[#This Row],[ENGAGEMENT RATE]],Engagement_Rates,Engagement_Grades,,-1)</f>
        <v>Average</v>
      </c>
      <c r="M430" s="5" t="str">
        <f>IF(OR(Media[[#This Row],[TOPIC]]="Business Attire",Media[[#This Row],[TOPIC]]="Nightwear"),"High","Low")</f>
        <v>High</v>
      </c>
    </row>
    <row r="431" spans="1:13">
      <c r="A431" s="2">
        <v>45495</v>
      </c>
      <c r="B431" t="s">
        <v>448</v>
      </c>
      <c r="C431" t="s">
        <v>17</v>
      </c>
      <c r="D431" s="6">
        <v>33583</v>
      </c>
      <c r="E431" t="s">
        <v>18</v>
      </c>
      <c r="F431" s="6">
        <v>48</v>
      </c>
      <c r="G431" s="6">
        <v>41</v>
      </c>
      <c r="H431" s="6">
        <v>5</v>
      </c>
      <c r="I431" s="6">
        <v>5</v>
      </c>
      <c r="J431" s="4">
        <f>SUM(Media[[#This Row],[VIEWS]:[SHARES]])</f>
        <v>99</v>
      </c>
      <c r="K431" s="5">
        <f>Media[[#This Row],[ENGAGEMENTS]]/Media[[#This Row],[FOLLOWERS]]</f>
        <v>2.9479200786112019E-3</v>
      </c>
      <c r="L431" t="str">
        <f>_xlfn.XLOOKUP(Media[[#This Row],[ENGAGEMENT RATE]],Engagement_Rates,Engagement_Grades,,-1)</f>
        <v>Poor</v>
      </c>
      <c r="M431" s="5" t="str">
        <f>IF(OR(Media[[#This Row],[TOPIC]]="Business Attire",Media[[#This Row],[TOPIC]]="Nightwear"),"High","Low")</f>
        <v>High</v>
      </c>
    </row>
    <row r="432" spans="1:13">
      <c r="A432" s="2">
        <v>45496</v>
      </c>
      <c r="B432" t="s">
        <v>449</v>
      </c>
      <c r="C432" t="s">
        <v>22</v>
      </c>
      <c r="D432" s="6">
        <v>64027</v>
      </c>
      <c r="E432" t="s">
        <v>25</v>
      </c>
      <c r="F432" s="6">
        <v>316</v>
      </c>
      <c r="G432" s="6">
        <v>281</v>
      </c>
      <c r="H432" s="6">
        <v>57</v>
      </c>
      <c r="I432" s="6">
        <v>41</v>
      </c>
      <c r="J432" s="4">
        <f>SUM(Media[[#This Row],[VIEWS]:[SHARES]])</f>
        <v>695</v>
      </c>
      <c r="K432" s="5">
        <f>Media[[#This Row],[ENGAGEMENTS]]/Media[[#This Row],[FOLLOWERS]]</f>
        <v>1.0854795633092289E-2</v>
      </c>
      <c r="L432" t="str">
        <f>_xlfn.XLOOKUP(Media[[#This Row],[ENGAGEMENT RATE]],Engagement_Rates,Engagement_Grades,,-1)</f>
        <v>Good</v>
      </c>
      <c r="M432" s="5" t="str">
        <f>IF(OR(Media[[#This Row],[TOPIC]]="Business Attire",Media[[#This Row],[TOPIC]]="Nightwear"),"High","Low")</f>
        <v>High</v>
      </c>
    </row>
    <row r="433" spans="1:13">
      <c r="A433" s="2">
        <v>45496</v>
      </c>
      <c r="B433" t="s">
        <v>450</v>
      </c>
      <c r="C433" t="s">
        <v>17</v>
      </c>
      <c r="D433" s="6">
        <v>33616</v>
      </c>
      <c r="E433" t="s">
        <v>27</v>
      </c>
      <c r="F433" s="6">
        <v>45</v>
      </c>
      <c r="G433" s="6">
        <v>34</v>
      </c>
      <c r="H433" s="6">
        <v>5</v>
      </c>
      <c r="I433" s="6">
        <v>4</v>
      </c>
      <c r="J433" s="4">
        <f>SUM(Media[[#This Row],[VIEWS]:[SHARES]])</f>
        <v>88</v>
      </c>
      <c r="K433" s="5">
        <f>Media[[#This Row],[ENGAGEMENTS]]/Media[[#This Row],[FOLLOWERS]]</f>
        <v>2.617801047120419E-3</v>
      </c>
      <c r="L433" t="str">
        <f>_xlfn.XLOOKUP(Media[[#This Row],[ENGAGEMENT RATE]],Engagement_Rates,Engagement_Grades,,-1)</f>
        <v>Poor</v>
      </c>
      <c r="M433" s="5" t="str">
        <f>IF(OR(Media[[#This Row],[TOPIC]]="Business Attire",Media[[#This Row],[TOPIC]]="Nightwear"),"High","Low")</f>
        <v>Low</v>
      </c>
    </row>
    <row r="434" spans="1:13">
      <c r="A434" s="2">
        <v>45497</v>
      </c>
      <c r="B434" t="s">
        <v>451</v>
      </c>
      <c r="C434" t="s">
        <v>14</v>
      </c>
      <c r="D434" s="3">
        <v>129726</v>
      </c>
      <c r="E434" t="s">
        <v>25</v>
      </c>
      <c r="F434" s="3">
        <v>269</v>
      </c>
      <c r="G434" s="3">
        <v>216</v>
      </c>
      <c r="H434" s="3">
        <v>31</v>
      </c>
      <c r="I434" s="3">
        <v>29</v>
      </c>
      <c r="J434" s="4">
        <f>SUM(Media[[#This Row],[VIEWS]:[SHARES]])</f>
        <v>545</v>
      </c>
      <c r="K434" s="5">
        <f>Media[[#This Row],[ENGAGEMENTS]]/Media[[#This Row],[FOLLOWERS]]</f>
        <v>4.2011624500871069E-3</v>
      </c>
      <c r="L434" t="str">
        <f>_xlfn.XLOOKUP(Media[[#This Row],[ENGAGEMENT RATE]],Engagement_Rates,Engagement_Grades,,-1)</f>
        <v>Poor</v>
      </c>
      <c r="M434" s="5" t="str">
        <f>IF(OR(Media[[#This Row],[TOPIC]]="Business Attire",Media[[#This Row],[TOPIC]]="Nightwear"),"High","Low")</f>
        <v>High</v>
      </c>
    </row>
    <row r="435" spans="1:13">
      <c r="A435" s="2">
        <v>45497</v>
      </c>
      <c r="B435" t="s">
        <v>452</v>
      </c>
      <c r="C435" t="s">
        <v>22</v>
      </c>
      <c r="D435" s="6">
        <v>63524</v>
      </c>
      <c r="E435" t="s">
        <v>18</v>
      </c>
      <c r="F435" s="6">
        <v>628</v>
      </c>
      <c r="G435" s="6">
        <v>507</v>
      </c>
      <c r="H435" s="6">
        <v>115</v>
      </c>
      <c r="I435" s="6">
        <v>71</v>
      </c>
      <c r="J435" s="4">
        <f>SUM(Media[[#This Row],[VIEWS]:[SHARES]])</f>
        <v>1321</v>
      </c>
      <c r="K435" s="5">
        <f>Media[[#This Row],[ENGAGEMENTS]]/Media[[#This Row],[FOLLOWERS]]</f>
        <v>2.0795289969145519E-2</v>
      </c>
      <c r="L435" t="str">
        <f>_xlfn.XLOOKUP(Media[[#This Row],[ENGAGEMENT RATE]],Engagement_Rates,Engagement_Grades,,-1)</f>
        <v>Excellent</v>
      </c>
      <c r="M435" s="5" t="str">
        <f>IF(OR(Media[[#This Row],[TOPIC]]="Business Attire",Media[[#This Row],[TOPIC]]="Nightwear"),"High","Low")</f>
        <v>High</v>
      </c>
    </row>
    <row r="436" spans="1:13">
      <c r="A436" s="2">
        <v>45498</v>
      </c>
      <c r="B436" t="s">
        <v>453</v>
      </c>
      <c r="C436" t="s">
        <v>14</v>
      </c>
      <c r="D436" s="3">
        <v>129827</v>
      </c>
      <c r="E436" t="s">
        <v>15</v>
      </c>
      <c r="F436" s="3">
        <v>269</v>
      </c>
      <c r="G436" s="3">
        <v>206</v>
      </c>
      <c r="H436" s="3">
        <v>29</v>
      </c>
      <c r="I436" s="3">
        <v>23</v>
      </c>
      <c r="J436" s="4">
        <f>SUM(Media[[#This Row],[VIEWS]:[SHARES]])</f>
        <v>527</v>
      </c>
      <c r="K436" s="5">
        <f>Media[[#This Row],[ENGAGEMENTS]]/Media[[#This Row],[FOLLOWERS]]</f>
        <v>4.0592480762861342E-3</v>
      </c>
      <c r="L436" t="str">
        <f>_xlfn.XLOOKUP(Media[[#This Row],[ENGAGEMENT RATE]],Engagement_Rates,Engagement_Grades,,-1)</f>
        <v>Poor</v>
      </c>
      <c r="M436" s="5" t="str">
        <f>IF(OR(Media[[#This Row],[TOPIC]]="Business Attire",Media[[#This Row],[TOPIC]]="Nightwear"),"High","Low")</f>
        <v>Low</v>
      </c>
    </row>
    <row r="437" spans="1:13">
      <c r="A437" s="2">
        <v>45498</v>
      </c>
      <c r="B437" t="s">
        <v>454</v>
      </c>
      <c r="C437" t="s">
        <v>22</v>
      </c>
      <c r="D437" s="6">
        <v>62985</v>
      </c>
      <c r="E437" t="s">
        <v>25</v>
      </c>
      <c r="F437" s="6">
        <v>331</v>
      </c>
      <c r="G437" s="6">
        <v>285</v>
      </c>
      <c r="H437" s="6">
        <v>55</v>
      </c>
      <c r="I437" s="6">
        <v>40</v>
      </c>
      <c r="J437" s="4">
        <f>SUM(Media[[#This Row],[VIEWS]:[SHARES]])</f>
        <v>711</v>
      </c>
      <c r="K437" s="5">
        <f>Media[[#This Row],[ENGAGEMENTS]]/Media[[#This Row],[FOLLOWERS]]</f>
        <v>1.1288402000476304E-2</v>
      </c>
      <c r="L437" t="str">
        <f>_xlfn.XLOOKUP(Media[[#This Row],[ENGAGEMENT RATE]],Engagement_Rates,Engagement_Grades,,-1)</f>
        <v>Good</v>
      </c>
      <c r="M437" s="5" t="str">
        <f>IF(OR(Media[[#This Row],[TOPIC]]="Business Attire",Media[[#This Row],[TOPIC]]="Nightwear"),"High","Low")</f>
        <v>High</v>
      </c>
    </row>
    <row r="438" spans="1:13">
      <c r="A438" s="2">
        <v>45499</v>
      </c>
      <c r="B438" t="s">
        <v>455</v>
      </c>
      <c r="C438" t="s">
        <v>14</v>
      </c>
      <c r="D438" s="3">
        <v>129382</v>
      </c>
      <c r="E438" t="s">
        <v>15</v>
      </c>
      <c r="F438" s="3">
        <v>213</v>
      </c>
      <c r="G438" s="3">
        <v>181</v>
      </c>
      <c r="H438" s="3">
        <v>22</v>
      </c>
      <c r="I438" s="3">
        <v>18</v>
      </c>
      <c r="J438" s="4">
        <f>SUM(Media[[#This Row],[VIEWS]:[SHARES]])</f>
        <v>434</v>
      </c>
      <c r="K438" s="5">
        <f>Media[[#This Row],[ENGAGEMENTS]]/Media[[#This Row],[FOLLOWERS]]</f>
        <v>3.3544078774481768E-3</v>
      </c>
      <c r="L438" t="str">
        <f>_xlfn.XLOOKUP(Media[[#This Row],[ENGAGEMENT RATE]],Engagement_Rates,Engagement_Grades,,-1)</f>
        <v>Poor</v>
      </c>
      <c r="M438" s="5" t="str">
        <f>IF(OR(Media[[#This Row],[TOPIC]]="Business Attire",Media[[#This Row],[TOPIC]]="Nightwear"),"High","Low")</f>
        <v>Low</v>
      </c>
    </row>
    <row r="439" spans="1:13">
      <c r="A439" s="2">
        <v>45499</v>
      </c>
      <c r="B439" t="s">
        <v>456</v>
      </c>
      <c r="C439" t="s">
        <v>22</v>
      </c>
      <c r="D439" s="6">
        <v>62919</v>
      </c>
      <c r="E439" t="s">
        <v>25</v>
      </c>
      <c r="F439" s="6">
        <v>278</v>
      </c>
      <c r="G439" s="6">
        <v>230</v>
      </c>
      <c r="H439" s="6">
        <v>46</v>
      </c>
      <c r="I439" s="6">
        <v>34</v>
      </c>
      <c r="J439" s="4">
        <f>SUM(Media[[#This Row],[VIEWS]:[SHARES]])</f>
        <v>588</v>
      </c>
      <c r="K439" s="5">
        <f>Media[[#This Row],[ENGAGEMENTS]]/Media[[#This Row],[FOLLOWERS]]</f>
        <v>9.3453487817670346E-3</v>
      </c>
      <c r="L439" t="str">
        <f>_xlfn.XLOOKUP(Media[[#This Row],[ENGAGEMENT RATE]],Engagement_Rates,Engagement_Grades,,-1)</f>
        <v>Average</v>
      </c>
      <c r="M439" s="5" t="str">
        <f>IF(OR(Media[[#This Row],[TOPIC]]="Business Attire",Media[[#This Row],[TOPIC]]="Nightwear"),"High","Low")</f>
        <v>High</v>
      </c>
    </row>
    <row r="440" spans="1:13">
      <c r="A440" s="2">
        <v>45499</v>
      </c>
      <c r="B440" t="s">
        <v>457</v>
      </c>
      <c r="C440" t="s">
        <v>17</v>
      </c>
      <c r="D440" s="6">
        <v>33587</v>
      </c>
      <c r="E440" t="s">
        <v>27</v>
      </c>
      <c r="F440" s="6">
        <v>49</v>
      </c>
      <c r="G440" s="6">
        <v>41</v>
      </c>
      <c r="H440" s="6">
        <v>6</v>
      </c>
      <c r="I440" s="6">
        <v>5</v>
      </c>
      <c r="J440" s="4">
        <f>SUM(Media[[#This Row],[VIEWS]:[SHARES]])</f>
        <v>101</v>
      </c>
      <c r="K440" s="5">
        <f>Media[[#This Row],[ENGAGEMENTS]]/Media[[#This Row],[FOLLOWERS]]</f>
        <v>3.0071158483937236E-3</v>
      </c>
      <c r="L440" t="str">
        <f>_xlfn.XLOOKUP(Media[[#This Row],[ENGAGEMENT RATE]],Engagement_Rates,Engagement_Grades,,-1)</f>
        <v>Poor</v>
      </c>
      <c r="M440" s="5" t="str">
        <f>IF(OR(Media[[#This Row],[TOPIC]]="Business Attire",Media[[#This Row],[TOPIC]]="Nightwear"),"High","Low")</f>
        <v>Low</v>
      </c>
    </row>
    <row r="441" spans="1:13">
      <c r="A441" s="2">
        <v>45500</v>
      </c>
      <c r="B441" t="s">
        <v>458</v>
      </c>
      <c r="C441" t="s">
        <v>14</v>
      </c>
      <c r="D441" s="3">
        <v>129764</v>
      </c>
      <c r="E441" t="s">
        <v>27</v>
      </c>
      <c r="F441" s="3">
        <v>787</v>
      </c>
      <c r="G441" s="3">
        <v>759</v>
      </c>
      <c r="H441" s="3">
        <v>94</v>
      </c>
      <c r="I441" s="3">
        <v>77</v>
      </c>
      <c r="J441" s="4">
        <f>SUM(Media[[#This Row],[VIEWS]:[SHARES]])</f>
        <v>1717</v>
      </c>
      <c r="K441" s="5">
        <f>Media[[#This Row],[ENGAGEMENTS]]/Media[[#This Row],[FOLLOWERS]]</f>
        <v>1.3231712955827502E-2</v>
      </c>
      <c r="L441" t="str">
        <f>_xlfn.XLOOKUP(Media[[#This Row],[ENGAGEMENT RATE]],Engagement_Rates,Engagement_Grades,,-1)</f>
        <v>Good</v>
      </c>
      <c r="M441" s="5" t="str">
        <f>IF(OR(Media[[#This Row],[TOPIC]]="Business Attire",Media[[#This Row],[TOPIC]]="Nightwear"),"High","Low")</f>
        <v>Low</v>
      </c>
    </row>
    <row r="442" spans="1:13">
      <c r="A442" s="2">
        <v>45500</v>
      </c>
      <c r="B442" t="s">
        <v>459</v>
      </c>
      <c r="C442" t="s">
        <v>22</v>
      </c>
      <c r="D442" s="6">
        <v>63460</v>
      </c>
      <c r="E442" t="s">
        <v>18</v>
      </c>
      <c r="F442" s="6">
        <v>555</v>
      </c>
      <c r="G442" s="6">
        <v>509</v>
      </c>
      <c r="H442" s="6">
        <v>97</v>
      </c>
      <c r="I442" s="6">
        <v>68</v>
      </c>
      <c r="J442" s="4">
        <f>SUM(Media[[#This Row],[VIEWS]:[SHARES]])</f>
        <v>1229</v>
      </c>
      <c r="K442" s="5">
        <f>Media[[#This Row],[ENGAGEMENTS]]/Media[[#This Row],[FOLLOWERS]]</f>
        <v>1.9366530097699338E-2</v>
      </c>
      <c r="L442" t="str">
        <f>_xlfn.XLOOKUP(Media[[#This Row],[ENGAGEMENT RATE]],Engagement_Rates,Engagement_Grades,,-1)</f>
        <v>Very Good</v>
      </c>
      <c r="M442" s="5" t="str">
        <f>IF(OR(Media[[#This Row],[TOPIC]]="Business Attire",Media[[#This Row],[TOPIC]]="Nightwear"),"High","Low")</f>
        <v>High</v>
      </c>
    </row>
    <row r="443" spans="1:13">
      <c r="A443" s="2">
        <v>45501</v>
      </c>
      <c r="B443" t="s">
        <v>460</v>
      </c>
      <c r="C443" t="s">
        <v>14</v>
      </c>
      <c r="D443" s="3">
        <v>129904</v>
      </c>
      <c r="E443" t="s">
        <v>25</v>
      </c>
      <c r="F443" s="3">
        <v>272</v>
      </c>
      <c r="G443" s="3">
        <v>235</v>
      </c>
      <c r="H443" s="3">
        <v>30</v>
      </c>
      <c r="I443" s="3">
        <v>26</v>
      </c>
      <c r="J443" s="4">
        <f>SUM(Media[[#This Row],[VIEWS]:[SHARES]])</f>
        <v>563</v>
      </c>
      <c r="K443" s="5">
        <f>Media[[#This Row],[ENGAGEMENTS]]/Media[[#This Row],[FOLLOWERS]]</f>
        <v>4.3339697007020572E-3</v>
      </c>
      <c r="L443" t="str">
        <f>_xlfn.XLOOKUP(Media[[#This Row],[ENGAGEMENT RATE]],Engagement_Rates,Engagement_Grades,,-1)</f>
        <v>Poor</v>
      </c>
      <c r="M443" s="5" t="str">
        <f>IF(OR(Media[[#This Row],[TOPIC]]="Business Attire",Media[[#This Row],[TOPIC]]="Nightwear"),"High","Low")</f>
        <v>High</v>
      </c>
    </row>
    <row r="444" spans="1:13">
      <c r="A444" s="2">
        <v>45501</v>
      </c>
      <c r="B444" t="s">
        <v>461</v>
      </c>
      <c r="C444" t="s">
        <v>22</v>
      </c>
      <c r="D444" s="6">
        <v>63179</v>
      </c>
      <c r="E444" t="s">
        <v>27</v>
      </c>
      <c r="F444" s="6">
        <v>475</v>
      </c>
      <c r="G444" s="6">
        <v>356</v>
      </c>
      <c r="H444" s="6">
        <v>87</v>
      </c>
      <c r="I444" s="6">
        <v>53</v>
      </c>
      <c r="J444" s="4">
        <f>SUM(Media[[#This Row],[VIEWS]:[SHARES]])</f>
        <v>971</v>
      </c>
      <c r="K444" s="5">
        <f>Media[[#This Row],[ENGAGEMENTS]]/Media[[#This Row],[FOLLOWERS]]</f>
        <v>1.5369030848858007E-2</v>
      </c>
      <c r="L444" t="str">
        <f>_xlfn.XLOOKUP(Media[[#This Row],[ENGAGEMENT RATE]],Engagement_Rates,Engagement_Grades,,-1)</f>
        <v>Very Good</v>
      </c>
      <c r="M444" s="5" t="str">
        <f>IF(OR(Media[[#This Row],[TOPIC]]="Business Attire",Media[[#This Row],[TOPIC]]="Nightwear"),"High","Low")</f>
        <v>Low</v>
      </c>
    </row>
    <row r="445" spans="1:13">
      <c r="A445" s="2">
        <v>45502</v>
      </c>
      <c r="B445" t="s">
        <v>462</v>
      </c>
      <c r="C445" t="s">
        <v>14</v>
      </c>
      <c r="D445" s="3">
        <v>129883</v>
      </c>
      <c r="E445" t="s">
        <v>25</v>
      </c>
      <c r="F445" s="3">
        <v>389</v>
      </c>
      <c r="G445" s="3">
        <v>310</v>
      </c>
      <c r="H445" s="3">
        <v>43</v>
      </c>
      <c r="I445" s="3">
        <v>33</v>
      </c>
      <c r="J445" s="4">
        <f>SUM(Media[[#This Row],[VIEWS]:[SHARES]])</f>
        <v>775</v>
      </c>
      <c r="K445" s="5">
        <f>Media[[#This Row],[ENGAGEMENTS]]/Media[[#This Row],[FOLLOWERS]]</f>
        <v>5.9669086793498766E-3</v>
      </c>
      <c r="L445" t="str">
        <f>_xlfn.XLOOKUP(Media[[#This Row],[ENGAGEMENT RATE]],Engagement_Rates,Engagement_Grades,,-1)</f>
        <v>Average</v>
      </c>
      <c r="M445" s="5" t="str">
        <f>IF(OR(Media[[#This Row],[TOPIC]]="Business Attire",Media[[#This Row],[TOPIC]]="Nightwear"),"High","Low")</f>
        <v>High</v>
      </c>
    </row>
    <row r="446" spans="1:13">
      <c r="A446" s="2">
        <v>45502</v>
      </c>
      <c r="B446" t="s">
        <v>463</v>
      </c>
      <c r="C446" t="s">
        <v>22</v>
      </c>
      <c r="D446" s="6">
        <v>63264</v>
      </c>
      <c r="E446" t="s">
        <v>25</v>
      </c>
      <c r="F446" s="6">
        <v>295</v>
      </c>
      <c r="G446" s="6">
        <v>265</v>
      </c>
      <c r="H446" s="6">
        <v>49</v>
      </c>
      <c r="I446" s="6">
        <v>38</v>
      </c>
      <c r="J446" s="4">
        <f>SUM(Media[[#This Row],[VIEWS]:[SHARES]])</f>
        <v>647</v>
      </c>
      <c r="K446" s="5">
        <f>Media[[#This Row],[ENGAGEMENTS]]/Media[[#This Row],[FOLLOWERS]]</f>
        <v>1.0226985331310065E-2</v>
      </c>
      <c r="L446" t="str">
        <f>_xlfn.XLOOKUP(Media[[#This Row],[ENGAGEMENT RATE]],Engagement_Rates,Engagement_Grades,,-1)</f>
        <v>Good</v>
      </c>
      <c r="M446" s="5" t="str">
        <f>IF(OR(Media[[#This Row],[TOPIC]]="Business Attire",Media[[#This Row],[TOPIC]]="Nightwear"),"High","Low")</f>
        <v>High</v>
      </c>
    </row>
    <row r="447" spans="1:13">
      <c r="A447" s="2">
        <v>45503</v>
      </c>
      <c r="B447" t="s">
        <v>464</v>
      </c>
      <c r="C447" t="s">
        <v>14</v>
      </c>
      <c r="D447" s="3">
        <v>129971</v>
      </c>
      <c r="E447" t="s">
        <v>15</v>
      </c>
      <c r="F447" s="3">
        <v>258</v>
      </c>
      <c r="G447" s="3">
        <v>227</v>
      </c>
      <c r="H447" s="3">
        <v>35</v>
      </c>
      <c r="I447" s="3">
        <v>28</v>
      </c>
      <c r="J447" s="4">
        <f>SUM(Media[[#This Row],[VIEWS]:[SHARES]])</f>
        <v>548</v>
      </c>
      <c r="K447" s="5">
        <f>Media[[#This Row],[ENGAGEMENTS]]/Media[[#This Row],[FOLLOWERS]]</f>
        <v>4.2163251802325137E-3</v>
      </c>
      <c r="L447" t="str">
        <f>_xlfn.XLOOKUP(Media[[#This Row],[ENGAGEMENT RATE]],Engagement_Rates,Engagement_Grades,,-1)</f>
        <v>Poor</v>
      </c>
      <c r="M447" s="5" t="str">
        <f>IF(OR(Media[[#This Row],[TOPIC]]="Business Attire",Media[[#This Row],[TOPIC]]="Nightwear"),"High","Low")</f>
        <v>Low</v>
      </c>
    </row>
    <row r="448" spans="1:13">
      <c r="A448" s="2">
        <v>45503</v>
      </c>
      <c r="B448" t="s">
        <v>465</v>
      </c>
      <c r="C448" t="s">
        <v>17</v>
      </c>
      <c r="D448" s="6">
        <v>33631</v>
      </c>
      <c r="E448" t="s">
        <v>25</v>
      </c>
      <c r="F448" s="6">
        <v>42</v>
      </c>
      <c r="G448" s="6">
        <v>30</v>
      </c>
      <c r="H448" s="6">
        <v>5</v>
      </c>
      <c r="I448" s="6">
        <v>4</v>
      </c>
      <c r="J448" s="4">
        <f>SUM(Media[[#This Row],[VIEWS]:[SHARES]])</f>
        <v>81</v>
      </c>
      <c r="K448" s="5">
        <f>Media[[#This Row],[ENGAGEMENTS]]/Media[[#This Row],[FOLLOWERS]]</f>
        <v>2.4084921649668461E-3</v>
      </c>
      <c r="L448" t="str">
        <f>_xlfn.XLOOKUP(Media[[#This Row],[ENGAGEMENT RATE]],Engagement_Rates,Engagement_Grades,,-1)</f>
        <v>Poor</v>
      </c>
      <c r="M448" s="5" t="str">
        <f>IF(OR(Media[[#This Row],[TOPIC]]="Business Attire",Media[[#This Row],[TOPIC]]="Nightwear"),"High","Low")</f>
        <v>High</v>
      </c>
    </row>
    <row r="449" spans="1:13">
      <c r="A449" s="2">
        <v>45504</v>
      </c>
      <c r="B449" t="s">
        <v>466</v>
      </c>
      <c r="C449" t="s">
        <v>14</v>
      </c>
      <c r="D449" s="3">
        <v>130079</v>
      </c>
      <c r="E449" t="s">
        <v>27</v>
      </c>
      <c r="F449" s="3">
        <v>697</v>
      </c>
      <c r="G449" s="3">
        <v>541</v>
      </c>
      <c r="H449" s="3">
        <v>78</v>
      </c>
      <c r="I449" s="3">
        <v>64</v>
      </c>
      <c r="J449" s="4">
        <f>SUM(Media[[#This Row],[VIEWS]:[SHARES]])</f>
        <v>1380</v>
      </c>
      <c r="K449" s="5">
        <f>Media[[#This Row],[ENGAGEMENTS]]/Media[[#This Row],[FOLLOWERS]]</f>
        <v>1.0608937645584605E-2</v>
      </c>
      <c r="L449" t="str">
        <f>_xlfn.XLOOKUP(Media[[#This Row],[ENGAGEMENT RATE]],Engagement_Rates,Engagement_Grades,,-1)</f>
        <v>Good</v>
      </c>
      <c r="M449" s="5" t="str">
        <f>IF(OR(Media[[#This Row],[TOPIC]]="Business Attire",Media[[#This Row],[TOPIC]]="Nightwear"),"High","Low")</f>
        <v>Low</v>
      </c>
    </row>
    <row r="450" spans="1:13">
      <c r="A450" s="2">
        <v>45504</v>
      </c>
      <c r="B450" t="s">
        <v>467</v>
      </c>
      <c r="C450" t="s">
        <v>22</v>
      </c>
      <c r="D450" s="6">
        <v>63259</v>
      </c>
      <c r="E450" t="s">
        <v>25</v>
      </c>
      <c r="F450" s="6">
        <v>302</v>
      </c>
      <c r="G450" s="6">
        <v>277</v>
      </c>
      <c r="H450" s="6">
        <v>58</v>
      </c>
      <c r="I450" s="6">
        <v>37</v>
      </c>
      <c r="J450" s="4">
        <f>SUM(Media[[#This Row],[VIEWS]:[SHARES]])</f>
        <v>674</v>
      </c>
      <c r="K450" s="5">
        <f>Media[[#This Row],[ENGAGEMENTS]]/Media[[#This Row],[FOLLOWERS]]</f>
        <v>1.065461041116679E-2</v>
      </c>
      <c r="L450" t="str">
        <f>_xlfn.XLOOKUP(Media[[#This Row],[ENGAGEMENT RATE]],Engagement_Rates,Engagement_Grades,,-1)</f>
        <v>Good</v>
      </c>
      <c r="M450" s="5" t="str">
        <f>IF(OR(Media[[#This Row],[TOPIC]]="Business Attire",Media[[#This Row],[TOPIC]]="Nightwear"),"High","Low")</f>
        <v>High</v>
      </c>
    </row>
    <row r="451" spans="1:13">
      <c r="A451" s="2">
        <v>45504</v>
      </c>
      <c r="B451" t="s">
        <v>468</v>
      </c>
      <c r="C451" t="s">
        <v>17</v>
      </c>
      <c r="D451" s="6">
        <v>33629</v>
      </c>
      <c r="E451" t="s">
        <v>25</v>
      </c>
      <c r="F451" s="6">
        <v>45</v>
      </c>
      <c r="G451" s="6">
        <v>33</v>
      </c>
      <c r="H451" s="6">
        <v>5</v>
      </c>
      <c r="I451" s="6">
        <v>4</v>
      </c>
      <c r="J451" s="4">
        <f>SUM(Media[[#This Row],[VIEWS]:[SHARES]])</f>
        <v>87</v>
      </c>
      <c r="K451" s="5">
        <f>Media[[#This Row],[ENGAGEMENTS]]/Media[[#This Row],[FOLLOWERS]]</f>
        <v>2.5870528412976893E-3</v>
      </c>
      <c r="L451" t="str">
        <f>_xlfn.XLOOKUP(Media[[#This Row],[ENGAGEMENT RATE]],Engagement_Rates,Engagement_Grades,,-1)</f>
        <v>Poor</v>
      </c>
      <c r="M451" s="5" t="str">
        <f>IF(OR(Media[[#This Row],[TOPIC]]="Business Attire",Media[[#This Row],[TOPIC]]="Nightwear"),"High","Low")</f>
        <v>High</v>
      </c>
    </row>
    <row r="452" spans="1:13">
      <c r="A452" s="2">
        <v>45505</v>
      </c>
      <c r="B452" t="s">
        <v>469</v>
      </c>
      <c r="C452" t="s">
        <v>14</v>
      </c>
      <c r="D452" s="3">
        <v>129728</v>
      </c>
      <c r="E452" t="s">
        <v>25</v>
      </c>
      <c r="F452" s="3">
        <v>511</v>
      </c>
      <c r="G452" s="3">
        <v>370</v>
      </c>
      <c r="H452" s="3">
        <v>62</v>
      </c>
      <c r="I452" s="3">
        <v>46</v>
      </c>
      <c r="J452" s="4">
        <f>SUM(Media[[#This Row],[VIEWS]:[SHARES]])</f>
        <v>989</v>
      </c>
      <c r="K452" s="5">
        <f>Media[[#This Row],[ENGAGEMENTS]]/Media[[#This Row],[FOLLOWERS]]</f>
        <v>7.6236433152442034E-3</v>
      </c>
      <c r="L452" t="str">
        <f>_xlfn.XLOOKUP(Media[[#This Row],[ENGAGEMENT RATE]],Engagement_Rates,Engagement_Grades,,-1)</f>
        <v>Average</v>
      </c>
      <c r="M452" s="5" t="str">
        <f>IF(OR(Media[[#This Row],[TOPIC]]="Business Attire",Media[[#This Row],[TOPIC]]="Nightwear"),"High","Low")</f>
        <v>High</v>
      </c>
    </row>
    <row r="453" spans="1:13">
      <c r="A453" s="2">
        <v>45505</v>
      </c>
      <c r="B453" t="s">
        <v>470</v>
      </c>
      <c r="C453" t="s">
        <v>22</v>
      </c>
      <c r="D453" s="6">
        <v>63822</v>
      </c>
      <c r="E453" t="s">
        <v>15</v>
      </c>
      <c r="F453" s="6">
        <v>319</v>
      </c>
      <c r="G453" s="6">
        <v>268</v>
      </c>
      <c r="H453" s="6">
        <v>64</v>
      </c>
      <c r="I453" s="6">
        <v>42</v>
      </c>
      <c r="J453" s="4">
        <f>SUM(Media[[#This Row],[VIEWS]:[SHARES]])</f>
        <v>693</v>
      </c>
      <c r="K453" s="5">
        <f>Media[[#This Row],[ENGAGEMENTS]]/Media[[#This Row],[FOLLOWERS]]</f>
        <v>1.0858324715615306E-2</v>
      </c>
      <c r="L453" t="str">
        <f>_xlfn.XLOOKUP(Media[[#This Row],[ENGAGEMENT RATE]],Engagement_Rates,Engagement_Grades,,-1)</f>
        <v>Good</v>
      </c>
      <c r="M453" s="5" t="str">
        <f>IF(OR(Media[[#This Row],[TOPIC]]="Business Attire",Media[[#This Row],[TOPIC]]="Nightwear"),"High","Low")</f>
        <v>Low</v>
      </c>
    </row>
    <row r="454" spans="1:13">
      <c r="A454" s="2">
        <v>45506</v>
      </c>
      <c r="B454" t="s">
        <v>471</v>
      </c>
      <c r="C454" t="s">
        <v>14</v>
      </c>
      <c r="D454" s="3">
        <v>129366</v>
      </c>
      <c r="E454" t="s">
        <v>15</v>
      </c>
      <c r="F454" s="3">
        <v>224</v>
      </c>
      <c r="G454" s="3">
        <v>196</v>
      </c>
      <c r="H454" s="3">
        <v>28</v>
      </c>
      <c r="I454" s="3">
        <v>22</v>
      </c>
      <c r="J454" s="4">
        <f>SUM(Media[[#This Row],[VIEWS]:[SHARES]])</f>
        <v>470</v>
      </c>
      <c r="K454" s="5">
        <f>Media[[#This Row],[ENGAGEMENTS]]/Media[[#This Row],[FOLLOWERS]]</f>
        <v>3.6331029791444431E-3</v>
      </c>
      <c r="L454" t="str">
        <f>_xlfn.XLOOKUP(Media[[#This Row],[ENGAGEMENT RATE]],Engagement_Rates,Engagement_Grades,,-1)</f>
        <v>Poor</v>
      </c>
      <c r="M454" s="5" t="str">
        <f>IF(OR(Media[[#This Row],[TOPIC]]="Business Attire",Media[[#This Row],[TOPIC]]="Nightwear"),"High","Low")</f>
        <v>Low</v>
      </c>
    </row>
    <row r="455" spans="1:13">
      <c r="A455" s="2">
        <v>45506</v>
      </c>
      <c r="B455" t="s">
        <v>472</v>
      </c>
      <c r="C455" t="s">
        <v>22</v>
      </c>
      <c r="D455" s="6">
        <v>63799</v>
      </c>
      <c r="E455" t="s">
        <v>25</v>
      </c>
      <c r="F455" s="6">
        <v>246</v>
      </c>
      <c r="G455" s="6">
        <v>235</v>
      </c>
      <c r="H455" s="6">
        <v>47</v>
      </c>
      <c r="I455" s="6">
        <v>33</v>
      </c>
      <c r="J455" s="4">
        <f>SUM(Media[[#This Row],[VIEWS]:[SHARES]])</f>
        <v>561</v>
      </c>
      <c r="K455" s="5">
        <f>Media[[#This Row],[ENGAGEMENTS]]/Media[[#This Row],[FOLLOWERS]]</f>
        <v>8.7932412733741916E-3</v>
      </c>
      <c r="L455" t="str">
        <f>_xlfn.XLOOKUP(Media[[#This Row],[ENGAGEMENT RATE]],Engagement_Rates,Engagement_Grades,,-1)</f>
        <v>Average</v>
      </c>
      <c r="M455" s="5" t="str">
        <f>IF(OR(Media[[#This Row],[TOPIC]]="Business Attire",Media[[#This Row],[TOPIC]]="Nightwear"),"High","Low")</f>
        <v>High</v>
      </c>
    </row>
    <row r="456" spans="1:13">
      <c r="A456" s="2">
        <v>45506</v>
      </c>
      <c r="B456" t="s">
        <v>473</v>
      </c>
      <c r="C456" t="s">
        <v>17</v>
      </c>
      <c r="D456" s="6">
        <v>33673</v>
      </c>
      <c r="E456" t="s">
        <v>18</v>
      </c>
      <c r="F456" s="6">
        <v>57</v>
      </c>
      <c r="G456" s="6">
        <v>46</v>
      </c>
      <c r="H456" s="6">
        <v>6</v>
      </c>
      <c r="I456" s="6">
        <v>6</v>
      </c>
      <c r="J456" s="4">
        <f>SUM(Media[[#This Row],[VIEWS]:[SHARES]])</f>
        <v>115</v>
      </c>
      <c r="K456" s="5">
        <f>Media[[#This Row],[ENGAGEMENTS]]/Media[[#This Row],[FOLLOWERS]]</f>
        <v>3.4151991209574436E-3</v>
      </c>
      <c r="L456" t="str">
        <f>_xlfn.XLOOKUP(Media[[#This Row],[ENGAGEMENT RATE]],Engagement_Rates,Engagement_Grades,,-1)</f>
        <v>Poor</v>
      </c>
      <c r="M456" s="5" t="str">
        <f>IF(OR(Media[[#This Row],[TOPIC]]="Business Attire",Media[[#This Row],[TOPIC]]="Nightwear"),"High","Low")</f>
        <v>High</v>
      </c>
    </row>
    <row r="457" spans="1:13">
      <c r="A457" s="2">
        <v>45507</v>
      </c>
      <c r="B457" t="s">
        <v>474</v>
      </c>
      <c r="C457" t="s">
        <v>14</v>
      </c>
      <c r="D457" s="3">
        <v>128901</v>
      </c>
      <c r="E457" t="s">
        <v>15</v>
      </c>
      <c r="F457" s="3">
        <v>258</v>
      </c>
      <c r="G457" s="3">
        <v>207</v>
      </c>
      <c r="H457" s="3">
        <v>29</v>
      </c>
      <c r="I457" s="3">
        <v>26</v>
      </c>
      <c r="J457" s="4">
        <f>SUM(Media[[#This Row],[VIEWS]:[SHARES]])</f>
        <v>520</v>
      </c>
      <c r="K457" s="5">
        <f>Media[[#This Row],[ENGAGEMENTS]]/Media[[#This Row],[FOLLOWERS]]</f>
        <v>4.034103691980667E-3</v>
      </c>
      <c r="L457" t="str">
        <f>_xlfn.XLOOKUP(Media[[#This Row],[ENGAGEMENT RATE]],Engagement_Rates,Engagement_Grades,,-1)</f>
        <v>Poor</v>
      </c>
      <c r="M457" s="5" t="str">
        <f>IF(OR(Media[[#This Row],[TOPIC]]="Business Attire",Media[[#This Row],[TOPIC]]="Nightwear"),"High","Low")</f>
        <v>Low</v>
      </c>
    </row>
    <row r="458" spans="1:13">
      <c r="A458" s="2">
        <v>45507</v>
      </c>
      <c r="B458" t="s">
        <v>475</v>
      </c>
      <c r="C458" t="s">
        <v>22</v>
      </c>
      <c r="D458" s="6">
        <v>64136</v>
      </c>
      <c r="E458" t="s">
        <v>18</v>
      </c>
      <c r="F458" s="6">
        <v>519</v>
      </c>
      <c r="G458" s="6">
        <v>462</v>
      </c>
      <c r="H458" s="6">
        <v>103</v>
      </c>
      <c r="I458" s="6">
        <v>65</v>
      </c>
      <c r="J458" s="4">
        <f>SUM(Media[[#This Row],[VIEWS]:[SHARES]])</f>
        <v>1149</v>
      </c>
      <c r="K458" s="5">
        <f>Media[[#This Row],[ENGAGEMENTS]]/Media[[#This Row],[FOLLOWERS]]</f>
        <v>1.7915055507047525E-2</v>
      </c>
      <c r="L458" t="str">
        <f>_xlfn.XLOOKUP(Media[[#This Row],[ENGAGEMENT RATE]],Engagement_Rates,Engagement_Grades,,-1)</f>
        <v>Very Good</v>
      </c>
      <c r="M458" s="5" t="str">
        <f>IF(OR(Media[[#This Row],[TOPIC]]="Business Attire",Media[[#This Row],[TOPIC]]="Nightwear"),"High","Low")</f>
        <v>High</v>
      </c>
    </row>
    <row r="459" spans="1:13">
      <c r="A459" s="2">
        <v>45508</v>
      </c>
      <c r="B459" t="s">
        <v>476</v>
      </c>
      <c r="C459" t="s">
        <v>14</v>
      </c>
      <c r="D459" s="3">
        <v>128692</v>
      </c>
      <c r="E459" t="s">
        <v>15</v>
      </c>
      <c r="F459" s="3">
        <v>279</v>
      </c>
      <c r="G459" s="3">
        <v>253</v>
      </c>
      <c r="H459" s="3">
        <v>35</v>
      </c>
      <c r="I459" s="3">
        <v>27</v>
      </c>
      <c r="J459" s="4">
        <f>SUM(Media[[#This Row],[VIEWS]:[SHARES]])</f>
        <v>594</v>
      </c>
      <c r="K459" s="5">
        <f>Media[[#This Row],[ENGAGEMENTS]]/Media[[#This Row],[FOLLOWERS]]</f>
        <v>4.6156715258135706E-3</v>
      </c>
      <c r="L459" t="str">
        <f>_xlfn.XLOOKUP(Media[[#This Row],[ENGAGEMENT RATE]],Engagement_Rates,Engagement_Grades,,-1)</f>
        <v>Poor</v>
      </c>
      <c r="M459" s="5" t="str">
        <f>IF(OR(Media[[#This Row],[TOPIC]]="Business Attire",Media[[#This Row],[TOPIC]]="Nightwear"),"High","Low")</f>
        <v>Low</v>
      </c>
    </row>
    <row r="460" spans="1:13">
      <c r="A460" s="2">
        <v>45508</v>
      </c>
      <c r="B460" t="s">
        <v>477</v>
      </c>
      <c r="C460" t="s">
        <v>17</v>
      </c>
      <c r="D460" s="6">
        <v>33624</v>
      </c>
      <c r="E460" t="s">
        <v>15</v>
      </c>
      <c r="F460" s="6">
        <v>37</v>
      </c>
      <c r="G460" s="6">
        <v>29</v>
      </c>
      <c r="H460" s="6">
        <v>4</v>
      </c>
      <c r="I460" s="6">
        <v>4</v>
      </c>
      <c r="J460" s="4">
        <f>SUM(Media[[#This Row],[VIEWS]:[SHARES]])</f>
        <v>74</v>
      </c>
      <c r="K460" s="5">
        <f>Media[[#This Row],[ENGAGEMENTS]]/Media[[#This Row],[FOLLOWERS]]</f>
        <v>2.200808945990959E-3</v>
      </c>
      <c r="L460" t="str">
        <f>_xlfn.XLOOKUP(Media[[#This Row],[ENGAGEMENT RATE]],Engagement_Rates,Engagement_Grades,,-1)</f>
        <v>Poor</v>
      </c>
      <c r="M460" s="5" t="str">
        <f>IF(OR(Media[[#This Row],[TOPIC]]="Business Attire",Media[[#This Row],[TOPIC]]="Nightwear"),"High","Low")</f>
        <v>Low</v>
      </c>
    </row>
    <row r="461" spans="1:13">
      <c r="A461" s="2">
        <v>45509</v>
      </c>
      <c r="B461" t="s">
        <v>478</v>
      </c>
      <c r="C461" t="s">
        <v>22</v>
      </c>
      <c r="D461" s="6">
        <v>63571</v>
      </c>
      <c r="E461" t="s">
        <v>25</v>
      </c>
      <c r="F461" s="6">
        <v>307</v>
      </c>
      <c r="G461" s="6">
        <v>249</v>
      </c>
      <c r="H461" s="6">
        <v>54</v>
      </c>
      <c r="I461" s="6">
        <v>40</v>
      </c>
      <c r="J461" s="4">
        <f>SUM(Media[[#This Row],[VIEWS]:[SHARES]])</f>
        <v>650</v>
      </c>
      <c r="K461" s="5">
        <f>Media[[#This Row],[ENGAGEMENTS]]/Media[[#This Row],[FOLLOWERS]]</f>
        <v>1.0224788032278869E-2</v>
      </c>
      <c r="L461" t="str">
        <f>_xlfn.XLOOKUP(Media[[#This Row],[ENGAGEMENT RATE]],Engagement_Rates,Engagement_Grades,,-1)</f>
        <v>Good</v>
      </c>
      <c r="M461" s="5" t="str">
        <f>IF(OR(Media[[#This Row],[TOPIC]]="Business Attire",Media[[#This Row],[TOPIC]]="Nightwear"),"High","Low")</f>
        <v>High</v>
      </c>
    </row>
    <row r="462" spans="1:13">
      <c r="A462" s="2">
        <v>45510</v>
      </c>
      <c r="B462" t="s">
        <v>479</v>
      </c>
      <c r="C462" t="s">
        <v>14</v>
      </c>
      <c r="D462" s="3">
        <v>129412</v>
      </c>
      <c r="E462" t="s">
        <v>15</v>
      </c>
      <c r="F462" s="3">
        <v>330</v>
      </c>
      <c r="G462" s="3">
        <v>263</v>
      </c>
      <c r="H462" s="3">
        <v>41</v>
      </c>
      <c r="I462" s="3">
        <v>32</v>
      </c>
      <c r="J462" s="4">
        <f>SUM(Media[[#This Row],[VIEWS]:[SHARES]])</f>
        <v>666</v>
      </c>
      <c r="K462" s="5">
        <f>Media[[#This Row],[ENGAGEMENTS]]/Media[[#This Row],[FOLLOWERS]]</f>
        <v>5.1463542793558558E-3</v>
      </c>
      <c r="L462" t="str">
        <f>_xlfn.XLOOKUP(Media[[#This Row],[ENGAGEMENT RATE]],Engagement_Rates,Engagement_Grades,,-1)</f>
        <v>Average</v>
      </c>
      <c r="M462" s="5" t="str">
        <f>IF(OR(Media[[#This Row],[TOPIC]]="Business Attire",Media[[#This Row],[TOPIC]]="Nightwear"),"High","Low")</f>
        <v>Low</v>
      </c>
    </row>
    <row r="463" spans="1:13">
      <c r="A463" s="2">
        <v>45510</v>
      </c>
      <c r="B463" t="s">
        <v>480</v>
      </c>
      <c r="C463" t="s">
        <v>22</v>
      </c>
      <c r="D463" s="6">
        <v>63500</v>
      </c>
      <c r="E463" t="s">
        <v>18</v>
      </c>
      <c r="F463" s="6">
        <v>533</v>
      </c>
      <c r="G463" s="6">
        <v>471</v>
      </c>
      <c r="H463" s="6">
        <v>97</v>
      </c>
      <c r="I463" s="6">
        <v>65</v>
      </c>
      <c r="J463" s="4">
        <f>SUM(Media[[#This Row],[VIEWS]:[SHARES]])</f>
        <v>1166</v>
      </c>
      <c r="K463" s="5">
        <f>Media[[#This Row],[ENGAGEMENTS]]/Media[[#This Row],[FOLLOWERS]]</f>
        <v>1.8362204724409449E-2</v>
      </c>
      <c r="L463" t="str">
        <f>_xlfn.XLOOKUP(Media[[#This Row],[ENGAGEMENT RATE]],Engagement_Rates,Engagement_Grades,,-1)</f>
        <v>Very Good</v>
      </c>
      <c r="M463" s="5" t="str">
        <f>IF(OR(Media[[#This Row],[TOPIC]]="Business Attire",Media[[#This Row],[TOPIC]]="Nightwear"),"High","Low")</f>
        <v>High</v>
      </c>
    </row>
    <row r="464" spans="1:13">
      <c r="A464" s="2">
        <v>45511</v>
      </c>
      <c r="B464" t="s">
        <v>481</v>
      </c>
      <c r="C464" t="s">
        <v>14</v>
      </c>
      <c r="D464" s="3">
        <v>129420</v>
      </c>
      <c r="E464" t="s">
        <v>18</v>
      </c>
      <c r="F464" s="3">
        <v>1234</v>
      </c>
      <c r="G464" s="3">
        <v>936</v>
      </c>
      <c r="H464" s="3">
        <v>132</v>
      </c>
      <c r="I464" s="3">
        <v>121</v>
      </c>
      <c r="J464" s="4">
        <f>SUM(Media[[#This Row],[VIEWS]:[SHARES]])</f>
        <v>2423</v>
      </c>
      <c r="K464" s="5">
        <f>Media[[#This Row],[ENGAGEMENTS]]/Media[[#This Row],[FOLLOWERS]]</f>
        <v>1.872199041879153E-2</v>
      </c>
      <c r="L464" t="str">
        <f>_xlfn.XLOOKUP(Media[[#This Row],[ENGAGEMENT RATE]],Engagement_Rates,Engagement_Grades,,-1)</f>
        <v>Very Good</v>
      </c>
      <c r="M464" s="5" t="str">
        <f>IF(OR(Media[[#This Row],[TOPIC]]="Business Attire",Media[[#This Row],[TOPIC]]="Nightwear"),"High","Low")</f>
        <v>High</v>
      </c>
    </row>
    <row r="465" spans="1:13">
      <c r="A465" s="2">
        <v>45511</v>
      </c>
      <c r="B465" t="s">
        <v>482</v>
      </c>
      <c r="C465" t="s">
        <v>22</v>
      </c>
      <c r="D465" s="6">
        <v>63522</v>
      </c>
      <c r="E465" t="s">
        <v>27</v>
      </c>
      <c r="F465" s="6">
        <v>466</v>
      </c>
      <c r="G465" s="6">
        <v>459</v>
      </c>
      <c r="H465" s="6">
        <v>94</v>
      </c>
      <c r="I465" s="6">
        <v>64</v>
      </c>
      <c r="J465" s="4">
        <f>SUM(Media[[#This Row],[VIEWS]:[SHARES]])</f>
        <v>1083</v>
      </c>
      <c r="K465" s="5">
        <f>Media[[#This Row],[ENGAGEMENTS]]/Media[[#This Row],[FOLLOWERS]]</f>
        <v>1.7049211296873524E-2</v>
      </c>
      <c r="L465" t="str">
        <f>_xlfn.XLOOKUP(Media[[#This Row],[ENGAGEMENT RATE]],Engagement_Rates,Engagement_Grades,,-1)</f>
        <v>Very Good</v>
      </c>
      <c r="M465" s="5" t="str">
        <f>IF(OR(Media[[#This Row],[TOPIC]]="Business Attire",Media[[#This Row],[TOPIC]]="Nightwear"),"High","Low")</f>
        <v>Low</v>
      </c>
    </row>
    <row r="466" spans="1:13">
      <c r="A466" s="2">
        <v>45511</v>
      </c>
      <c r="B466" t="s">
        <v>483</v>
      </c>
      <c r="C466" t="s">
        <v>17</v>
      </c>
      <c r="D466" s="6">
        <v>33590</v>
      </c>
      <c r="E466" t="s">
        <v>18</v>
      </c>
      <c r="F466" s="6">
        <v>60</v>
      </c>
      <c r="G466" s="6">
        <v>50</v>
      </c>
      <c r="H466" s="6">
        <v>8</v>
      </c>
      <c r="I466" s="6">
        <v>6</v>
      </c>
      <c r="J466" s="4">
        <f>SUM(Media[[#This Row],[VIEWS]:[SHARES]])</f>
        <v>124</v>
      </c>
      <c r="K466" s="5">
        <f>Media[[#This Row],[ENGAGEMENTS]]/Media[[#This Row],[FOLLOWERS]]</f>
        <v>3.6915748734742482E-3</v>
      </c>
      <c r="L466" t="str">
        <f>_xlfn.XLOOKUP(Media[[#This Row],[ENGAGEMENT RATE]],Engagement_Rates,Engagement_Grades,,-1)</f>
        <v>Poor</v>
      </c>
      <c r="M466" s="5" t="str">
        <f>IF(OR(Media[[#This Row],[TOPIC]]="Business Attire",Media[[#This Row],[TOPIC]]="Nightwear"),"High","Low")</f>
        <v>High</v>
      </c>
    </row>
    <row r="467" spans="1:13">
      <c r="A467" s="2">
        <v>45512</v>
      </c>
      <c r="B467" t="s">
        <v>484</v>
      </c>
      <c r="C467" t="s">
        <v>14</v>
      </c>
      <c r="D467" s="3">
        <v>129564</v>
      </c>
      <c r="E467" t="s">
        <v>25</v>
      </c>
      <c r="F467" s="3">
        <v>279</v>
      </c>
      <c r="G467" s="3">
        <v>232</v>
      </c>
      <c r="H467" s="3">
        <v>34</v>
      </c>
      <c r="I467" s="3">
        <v>27</v>
      </c>
      <c r="J467" s="4">
        <f>SUM(Media[[#This Row],[VIEWS]:[SHARES]])</f>
        <v>572</v>
      </c>
      <c r="K467" s="5">
        <f>Media[[#This Row],[ENGAGEMENTS]]/Media[[#This Row],[FOLLOWERS]]</f>
        <v>4.4148065820752676E-3</v>
      </c>
      <c r="L467" t="str">
        <f>_xlfn.XLOOKUP(Media[[#This Row],[ENGAGEMENT RATE]],Engagement_Rates,Engagement_Grades,,-1)</f>
        <v>Poor</v>
      </c>
      <c r="M467" s="5" t="str">
        <f>IF(OR(Media[[#This Row],[TOPIC]]="Business Attire",Media[[#This Row],[TOPIC]]="Nightwear"),"High","Low")</f>
        <v>High</v>
      </c>
    </row>
    <row r="468" spans="1:13">
      <c r="A468" s="2">
        <v>45512</v>
      </c>
      <c r="B468" t="s">
        <v>485</v>
      </c>
      <c r="C468" t="s">
        <v>22</v>
      </c>
      <c r="D468" s="6">
        <v>63670</v>
      </c>
      <c r="E468" t="s">
        <v>27</v>
      </c>
      <c r="F468" s="6">
        <v>353</v>
      </c>
      <c r="G468" s="6">
        <v>285</v>
      </c>
      <c r="H468" s="6">
        <v>63</v>
      </c>
      <c r="I468" s="6">
        <v>42</v>
      </c>
      <c r="J468" s="4">
        <f>SUM(Media[[#This Row],[VIEWS]:[SHARES]])</f>
        <v>743</v>
      </c>
      <c r="K468" s="5">
        <f>Media[[#This Row],[ENGAGEMENTS]]/Media[[#This Row],[FOLLOWERS]]</f>
        <v>1.166954609706298E-2</v>
      </c>
      <c r="L468" t="str">
        <f>_xlfn.XLOOKUP(Media[[#This Row],[ENGAGEMENT RATE]],Engagement_Rates,Engagement_Grades,,-1)</f>
        <v>Good</v>
      </c>
      <c r="M468" s="5" t="str">
        <f>IF(OR(Media[[#This Row],[TOPIC]]="Business Attire",Media[[#This Row],[TOPIC]]="Nightwear"),"High","Low")</f>
        <v>Low</v>
      </c>
    </row>
    <row r="469" spans="1:13">
      <c r="A469" s="2">
        <v>45513</v>
      </c>
      <c r="B469" t="s">
        <v>486</v>
      </c>
      <c r="C469" t="s">
        <v>22</v>
      </c>
      <c r="D469" s="6">
        <v>63410</v>
      </c>
      <c r="E469" t="s">
        <v>27</v>
      </c>
      <c r="F469" s="6">
        <v>558</v>
      </c>
      <c r="G469" s="6">
        <v>491</v>
      </c>
      <c r="H469" s="6">
        <v>110</v>
      </c>
      <c r="I469" s="6">
        <v>67</v>
      </c>
      <c r="J469" s="4">
        <f>SUM(Media[[#This Row],[VIEWS]:[SHARES]])</f>
        <v>1226</v>
      </c>
      <c r="K469" s="5">
        <f>Media[[#This Row],[ENGAGEMENTS]]/Media[[#This Row],[FOLLOWERS]]</f>
        <v>1.9334489828102822E-2</v>
      </c>
      <c r="L469" t="str">
        <f>_xlfn.XLOOKUP(Media[[#This Row],[ENGAGEMENT RATE]],Engagement_Rates,Engagement_Grades,,-1)</f>
        <v>Very Good</v>
      </c>
      <c r="M469" s="5" t="str">
        <f>IF(OR(Media[[#This Row],[TOPIC]]="Business Attire",Media[[#This Row],[TOPIC]]="Nightwear"),"High","Low")</f>
        <v>Low</v>
      </c>
    </row>
    <row r="470" spans="1:13">
      <c r="A470" s="2">
        <v>45514</v>
      </c>
      <c r="B470" t="s">
        <v>487</v>
      </c>
      <c r="C470" t="s">
        <v>14</v>
      </c>
      <c r="D470" s="3">
        <v>130002</v>
      </c>
      <c r="E470" t="s">
        <v>15</v>
      </c>
      <c r="F470" s="3">
        <v>233</v>
      </c>
      <c r="G470" s="3">
        <v>209</v>
      </c>
      <c r="H470" s="3">
        <v>31</v>
      </c>
      <c r="I470" s="3">
        <v>24</v>
      </c>
      <c r="J470" s="4">
        <f>SUM(Media[[#This Row],[VIEWS]:[SHARES]])</f>
        <v>497</v>
      </c>
      <c r="K470" s="5">
        <f>Media[[#This Row],[ENGAGEMENTS]]/Media[[#This Row],[FOLLOWERS]]</f>
        <v>3.8230181074137321E-3</v>
      </c>
      <c r="L470" t="str">
        <f>_xlfn.XLOOKUP(Media[[#This Row],[ENGAGEMENT RATE]],Engagement_Rates,Engagement_Grades,,-1)</f>
        <v>Poor</v>
      </c>
      <c r="M470" s="5" t="str">
        <f>IF(OR(Media[[#This Row],[TOPIC]]="Business Attire",Media[[#This Row],[TOPIC]]="Nightwear"),"High","Low")</f>
        <v>Low</v>
      </c>
    </row>
    <row r="471" spans="1:13">
      <c r="A471" s="2">
        <v>45514</v>
      </c>
      <c r="B471" t="s">
        <v>488</v>
      </c>
      <c r="C471" t="s">
        <v>22</v>
      </c>
      <c r="D471" s="6">
        <v>63902</v>
      </c>
      <c r="E471" t="s">
        <v>25</v>
      </c>
      <c r="F471" s="6">
        <v>353</v>
      </c>
      <c r="G471" s="6">
        <v>316</v>
      </c>
      <c r="H471" s="6">
        <v>64</v>
      </c>
      <c r="I471" s="6">
        <v>44</v>
      </c>
      <c r="J471" s="4">
        <f>SUM(Media[[#This Row],[VIEWS]:[SHARES]])</f>
        <v>777</v>
      </c>
      <c r="K471" s="5">
        <f>Media[[#This Row],[ENGAGEMENTS]]/Media[[#This Row],[FOLLOWERS]]</f>
        <v>1.2159243842133266E-2</v>
      </c>
      <c r="L471" t="str">
        <f>_xlfn.XLOOKUP(Media[[#This Row],[ENGAGEMENT RATE]],Engagement_Rates,Engagement_Grades,,-1)</f>
        <v>Good</v>
      </c>
      <c r="M471" s="5" t="str">
        <f>IF(OR(Media[[#This Row],[TOPIC]]="Business Attire",Media[[#This Row],[TOPIC]]="Nightwear"),"High","Low")</f>
        <v>High</v>
      </c>
    </row>
    <row r="472" spans="1:13">
      <c r="A472" s="2">
        <v>45515</v>
      </c>
      <c r="B472" t="s">
        <v>489</v>
      </c>
      <c r="C472" t="s">
        <v>14</v>
      </c>
      <c r="D472" s="3">
        <v>129942</v>
      </c>
      <c r="E472" t="s">
        <v>15</v>
      </c>
      <c r="F472" s="3">
        <v>220</v>
      </c>
      <c r="G472" s="3">
        <v>168</v>
      </c>
      <c r="H472" s="3">
        <v>25</v>
      </c>
      <c r="I472" s="3">
        <v>20</v>
      </c>
      <c r="J472" s="4">
        <f>SUM(Media[[#This Row],[VIEWS]:[SHARES]])</f>
        <v>433</v>
      </c>
      <c r="K472" s="5">
        <f>Media[[#This Row],[ENGAGEMENTS]]/Media[[#This Row],[FOLLOWERS]]</f>
        <v>3.3322559295685767E-3</v>
      </c>
      <c r="L472" t="str">
        <f>_xlfn.XLOOKUP(Media[[#This Row],[ENGAGEMENT RATE]],Engagement_Rates,Engagement_Grades,,-1)</f>
        <v>Poor</v>
      </c>
      <c r="M472" s="5" t="str">
        <f>IF(OR(Media[[#This Row],[TOPIC]]="Business Attire",Media[[#This Row],[TOPIC]]="Nightwear"),"High","Low")</f>
        <v>Low</v>
      </c>
    </row>
    <row r="473" spans="1:13">
      <c r="A473" s="2">
        <v>45515</v>
      </c>
      <c r="B473" t="s">
        <v>490</v>
      </c>
      <c r="C473" t="s">
        <v>22</v>
      </c>
      <c r="D473" s="6">
        <v>64076</v>
      </c>
      <c r="E473" t="s">
        <v>18</v>
      </c>
      <c r="F473" s="6">
        <v>532</v>
      </c>
      <c r="G473" s="6">
        <v>421</v>
      </c>
      <c r="H473" s="6">
        <v>100</v>
      </c>
      <c r="I473" s="6">
        <v>66</v>
      </c>
      <c r="J473" s="4">
        <f>SUM(Media[[#This Row],[VIEWS]:[SHARES]])</f>
        <v>1119</v>
      </c>
      <c r="K473" s="5">
        <f>Media[[#This Row],[ENGAGEMENTS]]/Media[[#This Row],[FOLLOWERS]]</f>
        <v>1.7463636931144267E-2</v>
      </c>
      <c r="L473" t="str">
        <f>_xlfn.XLOOKUP(Media[[#This Row],[ENGAGEMENT RATE]],Engagement_Rates,Engagement_Grades,,-1)</f>
        <v>Very Good</v>
      </c>
      <c r="M473" s="5" t="str">
        <f>IF(OR(Media[[#This Row],[TOPIC]]="Business Attire",Media[[#This Row],[TOPIC]]="Nightwear"),"High","Low")</f>
        <v>High</v>
      </c>
    </row>
    <row r="474" spans="1:13">
      <c r="A474" s="2">
        <v>45515</v>
      </c>
      <c r="B474" t="s">
        <v>491</v>
      </c>
      <c r="C474" t="s">
        <v>17</v>
      </c>
      <c r="D474" s="6">
        <v>33602</v>
      </c>
      <c r="E474" t="s">
        <v>15</v>
      </c>
      <c r="F474" s="6">
        <v>41</v>
      </c>
      <c r="G474" s="6">
        <v>33</v>
      </c>
      <c r="H474" s="6">
        <v>5</v>
      </c>
      <c r="I474" s="6">
        <v>4</v>
      </c>
      <c r="J474" s="4">
        <f>SUM(Media[[#This Row],[VIEWS]:[SHARES]])</f>
        <v>83</v>
      </c>
      <c r="K474" s="5">
        <f>Media[[#This Row],[ENGAGEMENTS]]/Media[[#This Row],[FOLLOWERS]]</f>
        <v>2.4700910660079758E-3</v>
      </c>
      <c r="L474" t="str">
        <f>_xlfn.XLOOKUP(Media[[#This Row],[ENGAGEMENT RATE]],Engagement_Rates,Engagement_Grades,,-1)</f>
        <v>Poor</v>
      </c>
      <c r="M474" s="5" t="str">
        <f>IF(OR(Media[[#This Row],[TOPIC]]="Business Attire",Media[[#This Row],[TOPIC]]="Nightwear"),"High","Low")</f>
        <v>Low</v>
      </c>
    </row>
    <row r="475" spans="1:13">
      <c r="A475" s="2">
        <v>45516</v>
      </c>
      <c r="B475" t="s">
        <v>492</v>
      </c>
      <c r="C475" t="s">
        <v>14</v>
      </c>
      <c r="D475" s="3">
        <v>129942</v>
      </c>
      <c r="E475" t="s">
        <v>27</v>
      </c>
      <c r="F475" s="3">
        <v>625</v>
      </c>
      <c r="G475" s="3">
        <v>527</v>
      </c>
      <c r="H475" s="3">
        <v>75</v>
      </c>
      <c r="I475" s="3">
        <v>64</v>
      </c>
      <c r="J475" s="4">
        <f>SUM(Media[[#This Row],[VIEWS]:[SHARES]])</f>
        <v>1291</v>
      </c>
      <c r="K475" s="5">
        <f>Media[[#This Row],[ENGAGEMENTS]]/Media[[#This Row],[FOLLOWERS]]</f>
        <v>9.9352018592910683E-3</v>
      </c>
      <c r="L475" t="str">
        <f>_xlfn.XLOOKUP(Media[[#This Row],[ENGAGEMENT RATE]],Engagement_Rates,Engagement_Grades,,-1)</f>
        <v>Average</v>
      </c>
      <c r="M475" s="5" t="str">
        <f>IF(OR(Media[[#This Row],[TOPIC]]="Business Attire",Media[[#This Row],[TOPIC]]="Nightwear"),"High","Low")</f>
        <v>Low</v>
      </c>
    </row>
    <row r="476" spans="1:13">
      <c r="A476" s="2">
        <v>45516</v>
      </c>
      <c r="B476" t="s">
        <v>493</v>
      </c>
      <c r="C476" t="s">
        <v>22</v>
      </c>
      <c r="D476" s="6">
        <v>64795</v>
      </c>
      <c r="E476" t="s">
        <v>15</v>
      </c>
      <c r="F476" s="6">
        <v>333</v>
      </c>
      <c r="G476" s="6">
        <v>304</v>
      </c>
      <c r="H476" s="6">
        <v>68</v>
      </c>
      <c r="I476" s="6">
        <v>44</v>
      </c>
      <c r="J476" s="4">
        <f>SUM(Media[[#This Row],[VIEWS]:[SHARES]])</f>
        <v>749</v>
      </c>
      <c r="K476" s="5">
        <f>Media[[#This Row],[ENGAGEMENTS]]/Media[[#This Row],[FOLLOWERS]]</f>
        <v>1.1559533914653908E-2</v>
      </c>
      <c r="L476" t="str">
        <f>_xlfn.XLOOKUP(Media[[#This Row],[ENGAGEMENT RATE]],Engagement_Rates,Engagement_Grades,,-1)</f>
        <v>Good</v>
      </c>
      <c r="M476" s="5" t="str">
        <f>IF(OR(Media[[#This Row],[TOPIC]]="Business Attire",Media[[#This Row],[TOPIC]]="Nightwear"),"High","Low")</f>
        <v>Low</v>
      </c>
    </row>
    <row r="477" spans="1:13">
      <c r="A477" s="2">
        <v>45516</v>
      </c>
      <c r="B477" t="s">
        <v>494</v>
      </c>
      <c r="C477" t="s">
        <v>17</v>
      </c>
      <c r="D477" s="6">
        <v>33627</v>
      </c>
      <c r="E477" t="s">
        <v>15</v>
      </c>
      <c r="F477" s="6">
        <v>45</v>
      </c>
      <c r="G477" s="6">
        <v>35</v>
      </c>
      <c r="H477" s="6">
        <v>5</v>
      </c>
      <c r="I477" s="6">
        <v>5</v>
      </c>
      <c r="J477" s="4">
        <f>SUM(Media[[#This Row],[VIEWS]:[SHARES]])</f>
        <v>90</v>
      </c>
      <c r="K477" s="5">
        <f>Media[[#This Row],[ENGAGEMENTS]]/Media[[#This Row],[FOLLOWERS]]</f>
        <v>2.6764207333392809E-3</v>
      </c>
      <c r="L477" t="str">
        <f>_xlfn.XLOOKUP(Media[[#This Row],[ENGAGEMENT RATE]],Engagement_Rates,Engagement_Grades,,-1)</f>
        <v>Poor</v>
      </c>
      <c r="M477" s="5" t="str">
        <f>IF(OR(Media[[#This Row],[TOPIC]]="Business Attire",Media[[#This Row],[TOPIC]]="Nightwear"),"High","Low")</f>
        <v>Low</v>
      </c>
    </row>
    <row r="478" spans="1:13">
      <c r="A478" s="2">
        <v>45517</v>
      </c>
      <c r="B478" t="s">
        <v>495</v>
      </c>
      <c r="C478" t="s">
        <v>14</v>
      </c>
      <c r="D478" s="3">
        <v>129603</v>
      </c>
      <c r="E478" t="s">
        <v>27</v>
      </c>
      <c r="F478" s="3">
        <v>847</v>
      </c>
      <c r="G478" s="3">
        <v>627</v>
      </c>
      <c r="H478" s="3">
        <v>93</v>
      </c>
      <c r="I478" s="3">
        <v>78</v>
      </c>
      <c r="J478" s="4">
        <f>SUM(Media[[#This Row],[VIEWS]:[SHARES]])</f>
        <v>1645</v>
      </c>
      <c r="K478" s="5">
        <f>Media[[#This Row],[ENGAGEMENTS]]/Media[[#This Row],[FOLLOWERS]]</f>
        <v>1.2692607424210859E-2</v>
      </c>
      <c r="L478" t="str">
        <f>_xlfn.XLOOKUP(Media[[#This Row],[ENGAGEMENT RATE]],Engagement_Rates,Engagement_Grades,,-1)</f>
        <v>Good</v>
      </c>
      <c r="M478" s="5" t="str">
        <f>IF(OR(Media[[#This Row],[TOPIC]]="Business Attire",Media[[#This Row],[TOPIC]]="Nightwear"),"High","Low")</f>
        <v>Low</v>
      </c>
    </row>
    <row r="479" spans="1:13">
      <c r="A479" s="2">
        <v>45517</v>
      </c>
      <c r="B479" t="s">
        <v>496</v>
      </c>
      <c r="C479" t="s">
        <v>22</v>
      </c>
      <c r="D479" s="6">
        <v>64505</v>
      </c>
      <c r="E479" t="s">
        <v>15</v>
      </c>
      <c r="F479" s="6">
        <v>318</v>
      </c>
      <c r="G479" s="6">
        <v>251</v>
      </c>
      <c r="H479" s="6">
        <v>61</v>
      </c>
      <c r="I479" s="6">
        <v>38</v>
      </c>
      <c r="J479" s="4">
        <f>SUM(Media[[#This Row],[VIEWS]:[SHARES]])</f>
        <v>668</v>
      </c>
      <c r="K479" s="5">
        <f>Media[[#This Row],[ENGAGEMENTS]]/Media[[#This Row],[FOLLOWERS]]</f>
        <v>1.0355786373149368E-2</v>
      </c>
      <c r="L479" t="str">
        <f>_xlfn.XLOOKUP(Media[[#This Row],[ENGAGEMENT RATE]],Engagement_Rates,Engagement_Grades,,-1)</f>
        <v>Good</v>
      </c>
      <c r="M479" s="5" t="str">
        <f>IF(OR(Media[[#This Row],[TOPIC]]="Business Attire",Media[[#This Row],[TOPIC]]="Nightwear"),"High","Low")</f>
        <v>Low</v>
      </c>
    </row>
    <row r="480" spans="1:13">
      <c r="A480" s="2">
        <v>45517</v>
      </c>
      <c r="B480" t="s">
        <v>497</v>
      </c>
      <c r="C480" t="s">
        <v>17</v>
      </c>
      <c r="D480" s="6">
        <v>33645</v>
      </c>
      <c r="E480" t="s">
        <v>15</v>
      </c>
      <c r="F480" s="6">
        <v>25</v>
      </c>
      <c r="G480" s="6">
        <v>19</v>
      </c>
      <c r="H480" s="6">
        <v>3</v>
      </c>
      <c r="I480" s="6">
        <v>2</v>
      </c>
      <c r="J480" s="4">
        <f>SUM(Media[[#This Row],[VIEWS]:[SHARES]])</f>
        <v>49</v>
      </c>
      <c r="K480" s="5">
        <f>Media[[#This Row],[ENGAGEMENTS]]/Media[[#This Row],[FOLLOWERS]]</f>
        <v>1.4563828206271363E-3</v>
      </c>
      <c r="L480" t="str">
        <f>_xlfn.XLOOKUP(Media[[#This Row],[ENGAGEMENT RATE]],Engagement_Rates,Engagement_Grades,,-1)</f>
        <v>Poor</v>
      </c>
      <c r="M480" s="5" t="str">
        <f>IF(OR(Media[[#This Row],[TOPIC]]="Business Attire",Media[[#This Row],[TOPIC]]="Nightwear"),"High","Low")</f>
        <v>Low</v>
      </c>
    </row>
    <row r="481" spans="1:13">
      <c r="A481" s="2">
        <v>45518</v>
      </c>
      <c r="B481" t="s">
        <v>498</v>
      </c>
      <c r="C481" t="s">
        <v>22</v>
      </c>
      <c r="D481" s="6">
        <v>64591</v>
      </c>
      <c r="E481" t="s">
        <v>25</v>
      </c>
      <c r="F481" s="6">
        <v>339</v>
      </c>
      <c r="G481" s="6">
        <v>286</v>
      </c>
      <c r="H481" s="6">
        <v>53</v>
      </c>
      <c r="I481" s="6">
        <v>40</v>
      </c>
      <c r="J481" s="4">
        <f>SUM(Media[[#This Row],[VIEWS]:[SHARES]])</f>
        <v>718</v>
      </c>
      <c r="K481" s="5">
        <f>Media[[#This Row],[ENGAGEMENTS]]/Media[[#This Row],[FOLLOWERS]]</f>
        <v>1.1116099766221301E-2</v>
      </c>
      <c r="L481" t="str">
        <f>_xlfn.XLOOKUP(Media[[#This Row],[ENGAGEMENT RATE]],Engagement_Rates,Engagement_Grades,,-1)</f>
        <v>Good</v>
      </c>
      <c r="M481" s="5" t="str">
        <f>IF(OR(Media[[#This Row],[TOPIC]]="Business Attire",Media[[#This Row],[TOPIC]]="Nightwear"),"High","Low")</f>
        <v>High</v>
      </c>
    </row>
    <row r="482" spans="1:13">
      <c r="A482" s="2">
        <v>45518</v>
      </c>
      <c r="B482" t="s">
        <v>499</v>
      </c>
      <c r="C482" t="s">
        <v>17</v>
      </c>
      <c r="D482" s="6">
        <v>33656</v>
      </c>
      <c r="E482" t="s">
        <v>18</v>
      </c>
      <c r="F482" s="6">
        <v>52</v>
      </c>
      <c r="G482" s="6">
        <v>40</v>
      </c>
      <c r="H482" s="6">
        <v>6</v>
      </c>
      <c r="I482" s="6">
        <v>5</v>
      </c>
      <c r="J482" s="4">
        <f>SUM(Media[[#This Row],[VIEWS]:[SHARES]])</f>
        <v>103</v>
      </c>
      <c r="K482" s="5">
        <f>Media[[#This Row],[ENGAGEMENTS]]/Media[[#This Row],[FOLLOWERS]]</f>
        <v>3.0603755645352984E-3</v>
      </c>
      <c r="L482" t="str">
        <f>_xlfn.XLOOKUP(Media[[#This Row],[ENGAGEMENT RATE]],Engagement_Rates,Engagement_Grades,,-1)</f>
        <v>Poor</v>
      </c>
      <c r="M482" s="5" t="str">
        <f>IF(OR(Media[[#This Row],[TOPIC]]="Business Attire",Media[[#This Row],[TOPIC]]="Nightwear"),"High","Low")</f>
        <v>High</v>
      </c>
    </row>
    <row r="483" spans="1:13">
      <c r="A483" s="2">
        <v>45519</v>
      </c>
      <c r="B483" t="s">
        <v>500</v>
      </c>
      <c r="C483" t="s">
        <v>14</v>
      </c>
      <c r="D483" s="3">
        <v>129460</v>
      </c>
      <c r="E483" t="s">
        <v>15</v>
      </c>
      <c r="F483" s="3">
        <v>283</v>
      </c>
      <c r="G483" s="3">
        <v>232</v>
      </c>
      <c r="H483" s="3">
        <v>33</v>
      </c>
      <c r="I483" s="3">
        <v>28</v>
      </c>
      <c r="J483" s="4">
        <f>SUM(Media[[#This Row],[VIEWS]:[SHARES]])</f>
        <v>576</v>
      </c>
      <c r="K483" s="5">
        <f>Media[[#This Row],[ENGAGEMENTS]]/Media[[#This Row],[FOLLOWERS]]</f>
        <v>4.4492507338173949E-3</v>
      </c>
      <c r="L483" t="str">
        <f>_xlfn.XLOOKUP(Media[[#This Row],[ENGAGEMENT RATE]],Engagement_Rates,Engagement_Grades,,-1)</f>
        <v>Poor</v>
      </c>
      <c r="M483" s="5" t="str">
        <f>IF(OR(Media[[#This Row],[TOPIC]]="Business Attire",Media[[#This Row],[TOPIC]]="Nightwear"),"High","Low")</f>
        <v>Low</v>
      </c>
    </row>
    <row r="484" spans="1:13">
      <c r="A484" s="2">
        <v>45519</v>
      </c>
      <c r="B484" t="s">
        <v>501</v>
      </c>
      <c r="C484" t="s">
        <v>22</v>
      </c>
      <c r="D484" s="6">
        <v>64725</v>
      </c>
      <c r="E484" t="s">
        <v>18</v>
      </c>
      <c r="F484" s="6">
        <v>499</v>
      </c>
      <c r="G484" s="6">
        <v>451</v>
      </c>
      <c r="H484" s="6">
        <v>93</v>
      </c>
      <c r="I484" s="6">
        <v>65</v>
      </c>
      <c r="J484" s="4">
        <f>SUM(Media[[#This Row],[VIEWS]:[SHARES]])</f>
        <v>1108</v>
      </c>
      <c r="K484" s="5">
        <f>Media[[#This Row],[ENGAGEMENTS]]/Media[[#This Row],[FOLLOWERS]]</f>
        <v>1.7118578601776749E-2</v>
      </c>
      <c r="L484" t="str">
        <f>_xlfn.XLOOKUP(Media[[#This Row],[ENGAGEMENT RATE]],Engagement_Rates,Engagement_Grades,,-1)</f>
        <v>Very Good</v>
      </c>
      <c r="M484" s="5" t="str">
        <f>IF(OR(Media[[#This Row],[TOPIC]]="Business Attire",Media[[#This Row],[TOPIC]]="Nightwear"),"High","Low")</f>
        <v>High</v>
      </c>
    </row>
    <row r="485" spans="1:13">
      <c r="A485" s="2">
        <v>45520</v>
      </c>
      <c r="B485" t="s">
        <v>502</v>
      </c>
      <c r="C485" t="s">
        <v>14</v>
      </c>
      <c r="D485" s="3">
        <v>129710</v>
      </c>
      <c r="E485" t="s">
        <v>15</v>
      </c>
      <c r="F485" s="3">
        <v>209</v>
      </c>
      <c r="G485" s="3">
        <v>179</v>
      </c>
      <c r="H485" s="3">
        <v>26</v>
      </c>
      <c r="I485" s="3">
        <v>22</v>
      </c>
      <c r="J485" s="4">
        <f>SUM(Media[[#This Row],[VIEWS]:[SHARES]])</f>
        <v>436</v>
      </c>
      <c r="K485" s="5">
        <f>Media[[#This Row],[ENGAGEMENTS]]/Media[[#This Row],[FOLLOWERS]]</f>
        <v>3.3613445378151263E-3</v>
      </c>
      <c r="L485" t="str">
        <f>_xlfn.XLOOKUP(Media[[#This Row],[ENGAGEMENT RATE]],Engagement_Rates,Engagement_Grades,,-1)</f>
        <v>Poor</v>
      </c>
      <c r="M485" s="5" t="str">
        <f>IF(OR(Media[[#This Row],[TOPIC]]="Business Attire",Media[[#This Row],[TOPIC]]="Nightwear"),"High","Low")</f>
        <v>Low</v>
      </c>
    </row>
    <row r="486" spans="1:13">
      <c r="A486" s="2">
        <v>45520</v>
      </c>
      <c r="B486" t="s">
        <v>503</v>
      </c>
      <c r="C486" t="s">
        <v>22</v>
      </c>
      <c r="D486" s="6">
        <v>65099</v>
      </c>
      <c r="E486" t="s">
        <v>18</v>
      </c>
      <c r="F486" s="6">
        <v>652</v>
      </c>
      <c r="G486" s="6">
        <v>616</v>
      </c>
      <c r="H486" s="6">
        <v>123</v>
      </c>
      <c r="I486" s="6">
        <v>78</v>
      </c>
      <c r="J486" s="4">
        <f>SUM(Media[[#This Row],[VIEWS]:[SHARES]])</f>
        <v>1469</v>
      </c>
      <c r="K486" s="5">
        <f>Media[[#This Row],[ENGAGEMENTS]]/Media[[#This Row],[FOLLOWERS]]</f>
        <v>2.2565630808460961E-2</v>
      </c>
      <c r="L486" t="str">
        <f>_xlfn.XLOOKUP(Media[[#This Row],[ENGAGEMENT RATE]],Engagement_Rates,Engagement_Grades,,-1)</f>
        <v>Excellent</v>
      </c>
      <c r="M486" s="5" t="str">
        <f>IF(OR(Media[[#This Row],[TOPIC]]="Business Attire",Media[[#This Row],[TOPIC]]="Nightwear"),"High","Low")</f>
        <v>High</v>
      </c>
    </row>
    <row r="487" spans="1:13">
      <c r="A487" s="2">
        <v>45520</v>
      </c>
      <c r="B487" t="s">
        <v>504</v>
      </c>
      <c r="C487" t="s">
        <v>17</v>
      </c>
      <c r="D487" s="6">
        <v>33661</v>
      </c>
      <c r="E487" t="s">
        <v>25</v>
      </c>
      <c r="F487" s="6">
        <v>52</v>
      </c>
      <c r="G487" s="6">
        <v>39</v>
      </c>
      <c r="H487" s="6">
        <v>5</v>
      </c>
      <c r="I487" s="6">
        <v>5</v>
      </c>
      <c r="J487" s="4">
        <f>SUM(Media[[#This Row],[VIEWS]:[SHARES]])</f>
        <v>101</v>
      </c>
      <c r="K487" s="5">
        <f>Media[[#This Row],[ENGAGEMENTS]]/Media[[#This Row],[FOLLOWERS]]</f>
        <v>3.000505035501025E-3</v>
      </c>
      <c r="L487" t="str">
        <f>_xlfn.XLOOKUP(Media[[#This Row],[ENGAGEMENT RATE]],Engagement_Rates,Engagement_Grades,,-1)</f>
        <v>Poor</v>
      </c>
      <c r="M487" s="5" t="str">
        <f>IF(OR(Media[[#This Row],[TOPIC]]="Business Attire",Media[[#This Row],[TOPIC]]="Nightwear"),"High","Low")</f>
        <v>High</v>
      </c>
    </row>
    <row r="488" spans="1:13">
      <c r="A488" s="2">
        <v>45521</v>
      </c>
      <c r="B488" t="s">
        <v>505</v>
      </c>
      <c r="C488" t="s">
        <v>14</v>
      </c>
      <c r="D488" s="3">
        <v>130006</v>
      </c>
      <c r="E488" t="s">
        <v>15</v>
      </c>
      <c r="F488" s="3">
        <v>333</v>
      </c>
      <c r="G488" s="3">
        <v>250</v>
      </c>
      <c r="H488" s="3">
        <v>36</v>
      </c>
      <c r="I488" s="3">
        <v>34</v>
      </c>
      <c r="J488" s="4">
        <f>SUM(Media[[#This Row],[VIEWS]:[SHARES]])</f>
        <v>653</v>
      </c>
      <c r="K488" s="5">
        <f>Media[[#This Row],[ENGAGEMENTS]]/Media[[#This Row],[FOLLOWERS]]</f>
        <v>5.0228450994569485E-3</v>
      </c>
      <c r="L488" t="str">
        <f>_xlfn.XLOOKUP(Media[[#This Row],[ENGAGEMENT RATE]],Engagement_Rates,Engagement_Grades,,-1)</f>
        <v>Average</v>
      </c>
      <c r="M488" s="5" t="str">
        <f>IF(OR(Media[[#This Row],[TOPIC]]="Business Attire",Media[[#This Row],[TOPIC]]="Nightwear"),"High","Low")</f>
        <v>Low</v>
      </c>
    </row>
    <row r="489" spans="1:13">
      <c r="A489" s="2">
        <v>45522</v>
      </c>
      <c r="B489" t="s">
        <v>506</v>
      </c>
      <c r="C489" t="s">
        <v>14</v>
      </c>
      <c r="D489" s="3">
        <v>129851</v>
      </c>
      <c r="E489" t="s">
        <v>15</v>
      </c>
      <c r="F489" s="3">
        <v>313</v>
      </c>
      <c r="G489" s="3">
        <v>251</v>
      </c>
      <c r="H489" s="3">
        <v>37</v>
      </c>
      <c r="I489" s="3">
        <v>31</v>
      </c>
      <c r="J489" s="4">
        <f>SUM(Media[[#This Row],[VIEWS]:[SHARES]])</f>
        <v>632</v>
      </c>
      <c r="K489" s="5">
        <f>Media[[#This Row],[ENGAGEMENTS]]/Media[[#This Row],[FOLLOWERS]]</f>
        <v>4.8671169263232476E-3</v>
      </c>
      <c r="L489" t="str">
        <f>_xlfn.XLOOKUP(Media[[#This Row],[ENGAGEMENT RATE]],Engagement_Rates,Engagement_Grades,,-1)</f>
        <v>Poor</v>
      </c>
      <c r="M489" s="5" t="str">
        <f>IF(OR(Media[[#This Row],[TOPIC]]="Business Attire",Media[[#This Row],[TOPIC]]="Nightwear"),"High","Low")</f>
        <v>Low</v>
      </c>
    </row>
    <row r="490" spans="1:13">
      <c r="A490" s="2">
        <v>45522</v>
      </c>
      <c r="B490" t="s">
        <v>507</v>
      </c>
      <c r="C490" t="s">
        <v>22</v>
      </c>
      <c r="D490" s="6">
        <v>65611</v>
      </c>
      <c r="E490" t="s">
        <v>15</v>
      </c>
      <c r="F490" s="6">
        <v>357</v>
      </c>
      <c r="G490" s="6">
        <v>288</v>
      </c>
      <c r="H490" s="6">
        <v>61</v>
      </c>
      <c r="I490" s="6">
        <v>44</v>
      </c>
      <c r="J490" s="4">
        <f>SUM(Media[[#This Row],[VIEWS]:[SHARES]])</f>
        <v>750</v>
      </c>
      <c r="K490" s="5">
        <f>Media[[#This Row],[ENGAGEMENTS]]/Media[[#This Row],[FOLLOWERS]]</f>
        <v>1.1431010044047491E-2</v>
      </c>
      <c r="L490" t="str">
        <f>_xlfn.XLOOKUP(Media[[#This Row],[ENGAGEMENT RATE]],Engagement_Rates,Engagement_Grades,,-1)</f>
        <v>Good</v>
      </c>
      <c r="M490" s="5" t="str">
        <f>IF(OR(Media[[#This Row],[TOPIC]]="Business Attire",Media[[#This Row],[TOPIC]]="Nightwear"),"High","Low")</f>
        <v>Low</v>
      </c>
    </row>
    <row r="491" spans="1:13">
      <c r="A491" s="2">
        <v>45523</v>
      </c>
      <c r="B491" t="s">
        <v>508</v>
      </c>
      <c r="C491" t="s">
        <v>14</v>
      </c>
      <c r="D491" s="3">
        <v>129927</v>
      </c>
      <c r="E491" t="s">
        <v>15</v>
      </c>
      <c r="F491" s="3">
        <v>379</v>
      </c>
      <c r="G491" s="3">
        <v>303</v>
      </c>
      <c r="H491" s="3">
        <v>43</v>
      </c>
      <c r="I491" s="3">
        <v>32</v>
      </c>
      <c r="J491" s="4">
        <f>SUM(Media[[#This Row],[VIEWS]:[SHARES]])</f>
        <v>757</v>
      </c>
      <c r="K491" s="5">
        <f>Media[[#This Row],[ENGAGEMENTS]]/Media[[#This Row],[FOLLOWERS]]</f>
        <v>5.8263486419296989E-3</v>
      </c>
      <c r="L491" t="str">
        <f>_xlfn.XLOOKUP(Media[[#This Row],[ENGAGEMENT RATE]],Engagement_Rates,Engagement_Grades,,-1)</f>
        <v>Average</v>
      </c>
      <c r="M491" s="5" t="str">
        <f>IF(OR(Media[[#This Row],[TOPIC]]="Business Attire",Media[[#This Row],[TOPIC]]="Nightwear"),"High","Low")</f>
        <v>Low</v>
      </c>
    </row>
    <row r="492" spans="1:13">
      <c r="A492" s="2">
        <v>45523</v>
      </c>
      <c r="B492" t="s">
        <v>509</v>
      </c>
      <c r="C492" t="s">
        <v>22</v>
      </c>
      <c r="D492" s="6">
        <v>65504</v>
      </c>
      <c r="E492" t="s">
        <v>25</v>
      </c>
      <c r="F492" s="6">
        <v>274</v>
      </c>
      <c r="G492" s="6">
        <v>242</v>
      </c>
      <c r="H492" s="6">
        <v>48</v>
      </c>
      <c r="I492" s="6">
        <v>35</v>
      </c>
      <c r="J492" s="4">
        <f>SUM(Media[[#This Row],[VIEWS]:[SHARES]])</f>
        <v>599</v>
      </c>
      <c r="K492" s="5">
        <f>Media[[#This Row],[ENGAGEMENTS]]/Media[[#This Row],[FOLLOWERS]]</f>
        <v>9.144479726428921E-3</v>
      </c>
      <c r="L492" t="str">
        <f>_xlfn.XLOOKUP(Media[[#This Row],[ENGAGEMENT RATE]],Engagement_Rates,Engagement_Grades,,-1)</f>
        <v>Average</v>
      </c>
      <c r="M492" s="5" t="str">
        <f>IF(OR(Media[[#This Row],[TOPIC]]="Business Attire",Media[[#This Row],[TOPIC]]="Nightwear"),"High","Low")</f>
        <v>High</v>
      </c>
    </row>
    <row r="493" spans="1:13">
      <c r="A493" s="2">
        <v>45524</v>
      </c>
      <c r="B493" t="s">
        <v>510</v>
      </c>
      <c r="C493" t="s">
        <v>14</v>
      </c>
      <c r="D493" s="3">
        <v>129765</v>
      </c>
      <c r="E493" t="s">
        <v>27</v>
      </c>
      <c r="F493" s="3">
        <v>772</v>
      </c>
      <c r="G493" s="3">
        <v>657</v>
      </c>
      <c r="H493" s="3">
        <v>88</v>
      </c>
      <c r="I493" s="3">
        <v>68</v>
      </c>
      <c r="J493" s="4">
        <f>SUM(Media[[#This Row],[VIEWS]:[SHARES]])</f>
        <v>1585</v>
      </c>
      <c r="K493" s="5">
        <f>Media[[#This Row],[ENGAGEMENTS]]/Media[[#This Row],[FOLLOWERS]]</f>
        <v>1.2214387546719069E-2</v>
      </c>
      <c r="L493" t="str">
        <f>_xlfn.XLOOKUP(Media[[#This Row],[ENGAGEMENT RATE]],Engagement_Rates,Engagement_Grades,,-1)</f>
        <v>Good</v>
      </c>
      <c r="M493" s="5" t="str">
        <f>IF(OR(Media[[#This Row],[TOPIC]]="Business Attire",Media[[#This Row],[TOPIC]]="Nightwear"),"High","Low")</f>
        <v>Low</v>
      </c>
    </row>
    <row r="494" spans="1:13">
      <c r="A494" s="2">
        <v>45524</v>
      </c>
      <c r="B494" t="s">
        <v>511</v>
      </c>
      <c r="C494" t="s">
        <v>22</v>
      </c>
      <c r="D494" s="6">
        <v>65243</v>
      </c>
      <c r="E494" t="s">
        <v>25</v>
      </c>
      <c r="F494" s="6">
        <v>330</v>
      </c>
      <c r="G494" s="6">
        <v>292</v>
      </c>
      <c r="H494" s="6">
        <v>61</v>
      </c>
      <c r="I494" s="6">
        <v>43</v>
      </c>
      <c r="J494" s="4">
        <f>SUM(Media[[#This Row],[VIEWS]:[SHARES]])</f>
        <v>726</v>
      </c>
      <c r="K494" s="5">
        <f>Media[[#This Row],[ENGAGEMENTS]]/Media[[#This Row],[FOLLOWERS]]</f>
        <v>1.1127630550403875E-2</v>
      </c>
      <c r="L494" t="str">
        <f>_xlfn.XLOOKUP(Media[[#This Row],[ENGAGEMENT RATE]],Engagement_Rates,Engagement_Grades,,-1)</f>
        <v>Good</v>
      </c>
      <c r="M494" s="5" t="str">
        <f>IF(OR(Media[[#This Row],[TOPIC]]="Business Attire",Media[[#This Row],[TOPIC]]="Nightwear"),"High","Low")</f>
        <v>High</v>
      </c>
    </row>
    <row r="495" spans="1:13">
      <c r="A495" s="2">
        <v>45524</v>
      </c>
      <c r="B495" t="s">
        <v>512</v>
      </c>
      <c r="C495" t="s">
        <v>17</v>
      </c>
      <c r="D495" s="6">
        <v>33685</v>
      </c>
      <c r="E495" t="s">
        <v>18</v>
      </c>
      <c r="F495" s="6">
        <v>53</v>
      </c>
      <c r="G495" s="6">
        <v>46</v>
      </c>
      <c r="H495" s="6">
        <v>7</v>
      </c>
      <c r="I495" s="6">
        <v>6</v>
      </c>
      <c r="J495" s="4">
        <f>SUM(Media[[#This Row],[VIEWS]:[SHARES]])</f>
        <v>112</v>
      </c>
      <c r="K495" s="5">
        <f>Media[[#This Row],[ENGAGEMENTS]]/Media[[#This Row],[FOLLOWERS]]</f>
        <v>3.3249220721389343E-3</v>
      </c>
      <c r="L495" t="str">
        <f>_xlfn.XLOOKUP(Media[[#This Row],[ENGAGEMENT RATE]],Engagement_Rates,Engagement_Grades,,-1)</f>
        <v>Poor</v>
      </c>
      <c r="M495" s="5" t="str">
        <f>IF(OR(Media[[#This Row],[TOPIC]]="Business Attire",Media[[#This Row],[TOPIC]]="Nightwear"),"High","Low")</f>
        <v>High</v>
      </c>
    </row>
    <row r="496" spans="1:13">
      <c r="A496" s="2">
        <v>45525</v>
      </c>
      <c r="B496" t="s">
        <v>513</v>
      </c>
      <c r="C496" t="s">
        <v>14</v>
      </c>
      <c r="D496" s="3">
        <v>129660</v>
      </c>
      <c r="E496" t="s">
        <v>18</v>
      </c>
      <c r="F496" s="3">
        <v>1136</v>
      </c>
      <c r="G496" s="3">
        <v>824</v>
      </c>
      <c r="H496" s="3">
        <v>131</v>
      </c>
      <c r="I496" s="3">
        <v>117</v>
      </c>
      <c r="J496" s="4">
        <f>SUM(Media[[#This Row],[VIEWS]:[SHARES]])</f>
        <v>2208</v>
      </c>
      <c r="K496" s="5">
        <f>Media[[#This Row],[ENGAGEMENTS]]/Media[[#This Row],[FOLLOWERS]]</f>
        <v>1.7029153169828781E-2</v>
      </c>
      <c r="L496" t="str">
        <f>_xlfn.XLOOKUP(Media[[#This Row],[ENGAGEMENT RATE]],Engagement_Rates,Engagement_Grades,,-1)</f>
        <v>Very Good</v>
      </c>
      <c r="M496" s="5" t="str">
        <f>IF(OR(Media[[#This Row],[TOPIC]]="Business Attire",Media[[#This Row],[TOPIC]]="Nightwear"),"High","Low")</f>
        <v>High</v>
      </c>
    </row>
    <row r="497" spans="1:13">
      <c r="A497" s="2">
        <v>45525</v>
      </c>
      <c r="B497" t="s">
        <v>514</v>
      </c>
      <c r="C497" t="s">
        <v>17</v>
      </c>
      <c r="D497" s="6">
        <v>33679</v>
      </c>
      <c r="E497" t="s">
        <v>27</v>
      </c>
      <c r="F497" s="6">
        <v>44</v>
      </c>
      <c r="G497" s="6">
        <v>39</v>
      </c>
      <c r="H497" s="6">
        <v>5</v>
      </c>
      <c r="I497" s="6">
        <v>5</v>
      </c>
      <c r="J497" s="4">
        <f>SUM(Media[[#This Row],[VIEWS]:[SHARES]])</f>
        <v>93</v>
      </c>
      <c r="K497" s="5">
        <f>Media[[#This Row],[ENGAGEMENTS]]/Media[[#This Row],[FOLLOWERS]]</f>
        <v>2.7613646485940796E-3</v>
      </c>
      <c r="L497" t="str">
        <f>_xlfn.XLOOKUP(Media[[#This Row],[ENGAGEMENT RATE]],Engagement_Rates,Engagement_Grades,,-1)</f>
        <v>Poor</v>
      </c>
      <c r="M497" s="5" t="str">
        <f>IF(OR(Media[[#This Row],[TOPIC]]="Business Attire",Media[[#This Row],[TOPIC]]="Nightwear"),"High","Low")</f>
        <v>Low</v>
      </c>
    </row>
    <row r="498" spans="1:13">
      <c r="A498" s="2">
        <v>45526</v>
      </c>
      <c r="B498" t="s">
        <v>515</v>
      </c>
      <c r="C498" t="s">
        <v>14</v>
      </c>
      <c r="D498" s="3">
        <v>129085</v>
      </c>
      <c r="E498" t="s">
        <v>15</v>
      </c>
      <c r="F498" s="3">
        <v>219</v>
      </c>
      <c r="G498" s="3">
        <v>200</v>
      </c>
      <c r="H498" s="3">
        <v>27</v>
      </c>
      <c r="I498" s="3">
        <v>23</v>
      </c>
      <c r="J498" s="4">
        <f>SUM(Media[[#This Row],[VIEWS]:[SHARES]])</f>
        <v>469</v>
      </c>
      <c r="K498" s="5">
        <f>Media[[#This Row],[ENGAGEMENTS]]/Media[[#This Row],[FOLLOWERS]]</f>
        <v>3.6332649029709105E-3</v>
      </c>
      <c r="L498" t="str">
        <f>_xlfn.XLOOKUP(Media[[#This Row],[ENGAGEMENT RATE]],Engagement_Rates,Engagement_Grades,,-1)</f>
        <v>Poor</v>
      </c>
      <c r="M498" s="5" t="str">
        <f>IF(OR(Media[[#This Row],[TOPIC]]="Business Attire",Media[[#This Row],[TOPIC]]="Nightwear"),"High","Low")</f>
        <v>Low</v>
      </c>
    </row>
    <row r="499" spans="1:13">
      <c r="A499" s="2">
        <v>45526</v>
      </c>
      <c r="B499" t="s">
        <v>516</v>
      </c>
      <c r="C499" t="s">
        <v>22</v>
      </c>
      <c r="D499" s="6">
        <v>65094</v>
      </c>
      <c r="E499" t="s">
        <v>18</v>
      </c>
      <c r="F499" s="6">
        <v>852</v>
      </c>
      <c r="G499" s="6">
        <v>687</v>
      </c>
      <c r="H499" s="6">
        <v>142</v>
      </c>
      <c r="I499" s="6">
        <v>98</v>
      </c>
      <c r="J499" s="4">
        <f>SUM(Media[[#This Row],[VIEWS]:[SHARES]])</f>
        <v>1779</v>
      </c>
      <c r="K499" s="5">
        <f>Media[[#This Row],[ENGAGEMENTS]]/Media[[#This Row],[FOLLOWERS]]</f>
        <v>2.7329707807171168E-2</v>
      </c>
      <c r="L499" t="str">
        <f>_xlfn.XLOOKUP(Media[[#This Row],[ENGAGEMENT RATE]],Engagement_Rates,Engagement_Grades,,-1)</f>
        <v>Excellent</v>
      </c>
      <c r="M499" s="5" t="str">
        <f>IF(OR(Media[[#This Row],[TOPIC]]="Business Attire",Media[[#This Row],[TOPIC]]="Nightwear"),"High","Low")</f>
        <v>High</v>
      </c>
    </row>
    <row r="500" spans="1:13">
      <c r="A500" s="2">
        <v>45526</v>
      </c>
      <c r="B500" t="s">
        <v>517</v>
      </c>
      <c r="C500" t="s">
        <v>17</v>
      </c>
      <c r="D500" s="6">
        <v>33673</v>
      </c>
      <c r="E500" t="s">
        <v>15</v>
      </c>
      <c r="F500" s="6">
        <v>46</v>
      </c>
      <c r="G500" s="6">
        <v>38</v>
      </c>
      <c r="H500" s="6">
        <v>6</v>
      </c>
      <c r="I500" s="6">
        <v>5</v>
      </c>
      <c r="J500" s="4">
        <f>SUM(Media[[#This Row],[VIEWS]:[SHARES]])</f>
        <v>95</v>
      </c>
      <c r="K500" s="5">
        <f>Media[[#This Row],[ENGAGEMENTS]]/Media[[#This Row],[FOLLOWERS]]</f>
        <v>2.8212514477474536E-3</v>
      </c>
      <c r="L500" t="str">
        <f>_xlfn.XLOOKUP(Media[[#This Row],[ENGAGEMENT RATE]],Engagement_Rates,Engagement_Grades,,-1)</f>
        <v>Poor</v>
      </c>
      <c r="M500" s="5" t="str">
        <f>IF(OR(Media[[#This Row],[TOPIC]]="Business Attire",Media[[#This Row],[TOPIC]]="Nightwear"),"High","Low")</f>
        <v>Low</v>
      </c>
    </row>
    <row r="501" spans="1:13">
      <c r="A501" s="2">
        <v>45527</v>
      </c>
      <c r="B501" t="s">
        <v>518</v>
      </c>
      <c r="C501" t="s">
        <v>14</v>
      </c>
      <c r="D501" s="3">
        <v>128829</v>
      </c>
      <c r="E501" t="s">
        <v>15</v>
      </c>
      <c r="F501" s="3">
        <v>226</v>
      </c>
      <c r="G501" s="3">
        <v>182</v>
      </c>
      <c r="H501" s="3">
        <v>28</v>
      </c>
      <c r="I501" s="3">
        <v>23</v>
      </c>
      <c r="J501" s="4">
        <f>SUM(Media[[#This Row],[VIEWS]:[SHARES]])</f>
        <v>459</v>
      </c>
      <c r="K501" s="5">
        <f>Media[[#This Row],[ENGAGEMENTS]]/Media[[#This Row],[FOLLOWERS]]</f>
        <v>3.5628623989940153E-3</v>
      </c>
      <c r="L501" t="str">
        <f>_xlfn.XLOOKUP(Media[[#This Row],[ENGAGEMENT RATE]],Engagement_Rates,Engagement_Grades,,-1)</f>
        <v>Poor</v>
      </c>
      <c r="M501" s="5" t="str">
        <f>IF(OR(Media[[#This Row],[TOPIC]]="Business Attire",Media[[#This Row],[TOPIC]]="Nightwear"),"High","Low")</f>
        <v>Low</v>
      </c>
    </row>
    <row r="502" spans="1:13">
      <c r="A502" s="2">
        <v>45527</v>
      </c>
      <c r="B502" t="s">
        <v>519</v>
      </c>
      <c r="C502" t="s">
        <v>22</v>
      </c>
      <c r="D502" s="6">
        <v>65468</v>
      </c>
      <c r="E502" t="s">
        <v>18</v>
      </c>
      <c r="F502" s="6">
        <v>588</v>
      </c>
      <c r="G502" s="6">
        <v>548</v>
      </c>
      <c r="H502" s="6">
        <v>116</v>
      </c>
      <c r="I502" s="6">
        <v>81</v>
      </c>
      <c r="J502" s="4">
        <f>SUM(Media[[#This Row],[VIEWS]:[SHARES]])</f>
        <v>1333</v>
      </c>
      <c r="K502" s="5">
        <f>Media[[#This Row],[ENGAGEMENTS]]/Media[[#This Row],[FOLLOWERS]]</f>
        <v>2.0361092442109121E-2</v>
      </c>
      <c r="L502" t="str">
        <f>_xlfn.XLOOKUP(Media[[#This Row],[ENGAGEMENT RATE]],Engagement_Rates,Engagement_Grades,,-1)</f>
        <v>Excellent</v>
      </c>
      <c r="M502" s="5" t="str">
        <f>IF(OR(Media[[#This Row],[TOPIC]]="Business Attire",Media[[#This Row],[TOPIC]]="Nightwear"),"High","Low")</f>
        <v>High</v>
      </c>
    </row>
    <row r="503" spans="1:13">
      <c r="A503" s="2">
        <v>45527</v>
      </c>
      <c r="B503" t="s">
        <v>520</v>
      </c>
      <c r="C503" t="s">
        <v>17</v>
      </c>
      <c r="D503" s="6">
        <v>33689</v>
      </c>
      <c r="E503" t="s">
        <v>18</v>
      </c>
      <c r="F503" s="6">
        <v>49</v>
      </c>
      <c r="G503" s="6">
        <v>43</v>
      </c>
      <c r="H503" s="6">
        <v>6</v>
      </c>
      <c r="I503" s="6">
        <v>5</v>
      </c>
      <c r="J503" s="4">
        <f>SUM(Media[[#This Row],[VIEWS]:[SHARES]])</f>
        <v>103</v>
      </c>
      <c r="K503" s="5">
        <f>Media[[#This Row],[ENGAGEMENTS]]/Media[[#This Row],[FOLLOWERS]]</f>
        <v>3.0573777790970347E-3</v>
      </c>
      <c r="L503" t="str">
        <f>_xlfn.XLOOKUP(Media[[#This Row],[ENGAGEMENT RATE]],Engagement_Rates,Engagement_Grades,,-1)</f>
        <v>Poor</v>
      </c>
      <c r="M503" s="5" t="str">
        <f>IF(OR(Media[[#This Row],[TOPIC]]="Business Attire",Media[[#This Row],[TOPIC]]="Nightwear"),"High","Low")</f>
        <v>High</v>
      </c>
    </row>
    <row r="504" spans="1:13">
      <c r="A504" s="2">
        <v>45528</v>
      </c>
      <c r="B504" t="s">
        <v>521</v>
      </c>
      <c r="C504" t="s">
        <v>14</v>
      </c>
      <c r="D504" s="3">
        <v>128822</v>
      </c>
      <c r="E504" t="s">
        <v>18</v>
      </c>
      <c r="F504" s="3">
        <v>905</v>
      </c>
      <c r="G504" s="3">
        <v>722</v>
      </c>
      <c r="H504" s="3">
        <v>110</v>
      </c>
      <c r="I504" s="3">
        <v>79</v>
      </c>
      <c r="J504" s="4">
        <f>SUM(Media[[#This Row],[VIEWS]:[SHARES]])</f>
        <v>1816</v>
      </c>
      <c r="K504" s="5">
        <f>Media[[#This Row],[ENGAGEMENTS]]/Media[[#This Row],[FOLLOWERS]]</f>
        <v>1.409697101426775E-2</v>
      </c>
      <c r="L504" t="str">
        <f>_xlfn.XLOOKUP(Media[[#This Row],[ENGAGEMENT RATE]],Engagement_Rates,Engagement_Grades,,-1)</f>
        <v>Good</v>
      </c>
      <c r="M504" s="5" t="str">
        <f>IF(OR(Media[[#This Row],[TOPIC]]="Business Attire",Media[[#This Row],[TOPIC]]="Nightwear"),"High","Low")</f>
        <v>High</v>
      </c>
    </row>
    <row r="505" spans="1:13">
      <c r="A505" s="2">
        <v>45528</v>
      </c>
      <c r="B505" t="s">
        <v>522</v>
      </c>
      <c r="C505" t="s">
        <v>22</v>
      </c>
      <c r="D505" s="6">
        <v>65938</v>
      </c>
      <c r="E505" t="s">
        <v>25</v>
      </c>
      <c r="F505" s="6">
        <v>314</v>
      </c>
      <c r="G505" s="6">
        <v>249</v>
      </c>
      <c r="H505" s="6">
        <v>56</v>
      </c>
      <c r="I505" s="6">
        <v>42</v>
      </c>
      <c r="J505" s="4">
        <f>SUM(Media[[#This Row],[VIEWS]:[SHARES]])</f>
        <v>661</v>
      </c>
      <c r="K505" s="5">
        <f>Media[[#This Row],[ENGAGEMENTS]]/Media[[#This Row],[FOLLOWERS]]</f>
        <v>1.0024568534077467E-2</v>
      </c>
      <c r="L505" t="str">
        <f>_xlfn.XLOOKUP(Media[[#This Row],[ENGAGEMENT RATE]],Engagement_Rates,Engagement_Grades,,-1)</f>
        <v>Good</v>
      </c>
      <c r="M505" s="5" t="str">
        <f>IF(OR(Media[[#This Row],[TOPIC]]="Business Attire",Media[[#This Row],[TOPIC]]="Nightwear"),"High","Low")</f>
        <v>High</v>
      </c>
    </row>
    <row r="506" spans="1:13">
      <c r="A506" s="2">
        <v>45529</v>
      </c>
      <c r="B506" t="s">
        <v>523</v>
      </c>
      <c r="C506" t="s">
        <v>14</v>
      </c>
      <c r="D506" s="3">
        <v>128842</v>
      </c>
      <c r="E506" t="s">
        <v>18</v>
      </c>
      <c r="F506" s="3">
        <v>768</v>
      </c>
      <c r="G506" s="3">
        <v>637</v>
      </c>
      <c r="H506" s="3">
        <v>85</v>
      </c>
      <c r="I506" s="3">
        <v>79</v>
      </c>
      <c r="J506" s="4">
        <f>SUM(Media[[#This Row],[VIEWS]:[SHARES]])</f>
        <v>1569</v>
      </c>
      <c r="K506" s="5">
        <f>Media[[#This Row],[ENGAGEMENTS]]/Media[[#This Row],[FOLLOWERS]]</f>
        <v>1.2177706027537604E-2</v>
      </c>
      <c r="L506" t="str">
        <f>_xlfn.XLOOKUP(Media[[#This Row],[ENGAGEMENT RATE]],Engagement_Rates,Engagement_Grades,,-1)</f>
        <v>Good</v>
      </c>
      <c r="M506" s="5" t="str">
        <f>IF(OR(Media[[#This Row],[TOPIC]]="Business Attire",Media[[#This Row],[TOPIC]]="Nightwear"),"High","Low")</f>
        <v>High</v>
      </c>
    </row>
    <row r="507" spans="1:13">
      <c r="A507" s="2">
        <v>45529</v>
      </c>
      <c r="B507" t="s">
        <v>524</v>
      </c>
      <c r="C507" t="s">
        <v>22</v>
      </c>
      <c r="D507" s="6">
        <v>66062</v>
      </c>
      <c r="E507" t="s">
        <v>25</v>
      </c>
      <c r="F507" s="6">
        <v>305</v>
      </c>
      <c r="G507" s="6">
        <v>242</v>
      </c>
      <c r="H507" s="6">
        <v>55</v>
      </c>
      <c r="I507" s="6">
        <v>37</v>
      </c>
      <c r="J507" s="4">
        <f>SUM(Media[[#This Row],[VIEWS]:[SHARES]])</f>
        <v>639</v>
      </c>
      <c r="K507" s="5">
        <f>Media[[#This Row],[ENGAGEMENTS]]/Media[[#This Row],[FOLLOWERS]]</f>
        <v>9.6727316763040774E-3</v>
      </c>
      <c r="L507" t="str">
        <f>_xlfn.XLOOKUP(Media[[#This Row],[ENGAGEMENT RATE]],Engagement_Rates,Engagement_Grades,,-1)</f>
        <v>Average</v>
      </c>
      <c r="M507" s="5" t="str">
        <f>IF(OR(Media[[#This Row],[TOPIC]]="Business Attire",Media[[#This Row],[TOPIC]]="Nightwear"),"High","Low")</f>
        <v>High</v>
      </c>
    </row>
    <row r="508" spans="1:13">
      <c r="A508" s="2">
        <v>45530</v>
      </c>
      <c r="B508" t="s">
        <v>525</v>
      </c>
      <c r="C508" t="s">
        <v>14</v>
      </c>
      <c r="D508" s="3">
        <v>128786</v>
      </c>
      <c r="E508" t="s">
        <v>15</v>
      </c>
      <c r="F508" s="3">
        <v>388</v>
      </c>
      <c r="G508" s="3">
        <v>300</v>
      </c>
      <c r="H508" s="3">
        <v>40</v>
      </c>
      <c r="I508" s="3">
        <v>33</v>
      </c>
      <c r="J508" s="4">
        <f>SUM(Media[[#This Row],[VIEWS]:[SHARES]])</f>
        <v>761</v>
      </c>
      <c r="K508" s="5">
        <f>Media[[#This Row],[ENGAGEMENTS]]/Media[[#This Row],[FOLLOWERS]]</f>
        <v>5.9090273787523488E-3</v>
      </c>
      <c r="L508" t="str">
        <f>_xlfn.XLOOKUP(Media[[#This Row],[ENGAGEMENT RATE]],Engagement_Rates,Engagement_Grades,,-1)</f>
        <v>Average</v>
      </c>
      <c r="M508" s="5" t="str">
        <f>IF(OR(Media[[#This Row],[TOPIC]]="Business Attire",Media[[#This Row],[TOPIC]]="Nightwear"),"High","Low")</f>
        <v>Low</v>
      </c>
    </row>
    <row r="509" spans="1:13">
      <c r="A509" s="2">
        <v>45530</v>
      </c>
      <c r="B509" t="s">
        <v>526</v>
      </c>
      <c r="C509" t="s">
        <v>22</v>
      </c>
      <c r="D509" s="6">
        <v>66312</v>
      </c>
      <c r="E509" t="s">
        <v>18</v>
      </c>
      <c r="F509" s="6">
        <v>665</v>
      </c>
      <c r="G509" s="6">
        <v>577</v>
      </c>
      <c r="H509" s="6">
        <v>128</v>
      </c>
      <c r="I509" s="6">
        <v>85</v>
      </c>
      <c r="J509" s="4">
        <f>SUM(Media[[#This Row],[VIEWS]:[SHARES]])</f>
        <v>1455</v>
      </c>
      <c r="K509" s="5">
        <f>Media[[#This Row],[ENGAGEMENTS]]/Media[[#This Row],[FOLLOWERS]]</f>
        <v>2.1941730003619254E-2</v>
      </c>
      <c r="L509" t="str">
        <f>_xlfn.XLOOKUP(Media[[#This Row],[ENGAGEMENT RATE]],Engagement_Rates,Engagement_Grades,,-1)</f>
        <v>Excellent</v>
      </c>
      <c r="M509" s="5" t="str">
        <f>IF(OR(Media[[#This Row],[TOPIC]]="Business Attire",Media[[#This Row],[TOPIC]]="Nightwear"),"High","Low")</f>
        <v>High</v>
      </c>
    </row>
    <row r="510" spans="1:13">
      <c r="A510" s="2">
        <v>45531</v>
      </c>
      <c r="B510" t="s">
        <v>527</v>
      </c>
      <c r="C510" t="s">
        <v>14</v>
      </c>
      <c r="D510" s="3">
        <v>129043</v>
      </c>
      <c r="E510" t="s">
        <v>18</v>
      </c>
      <c r="F510" s="3">
        <v>915</v>
      </c>
      <c r="G510" s="3">
        <v>782</v>
      </c>
      <c r="H510" s="3">
        <v>116</v>
      </c>
      <c r="I510" s="3">
        <v>94</v>
      </c>
      <c r="J510" s="4">
        <f>SUM(Media[[#This Row],[VIEWS]:[SHARES]])</f>
        <v>1907</v>
      </c>
      <c r="K510" s="5">
        <f>Media[[#This Row],[ENGAGEMENTS]]/Media[[#This Row],[FOLLOWERS]]</f>
        <v>1.4778019729857489E-2</v>
      </c>
      <c r="L510" t="str">
        <f>_xlfn.XLOOKUP(Media[[#This Row],[ENGAGEMENT RATE]],Engagement_Rates,Engagement_Grades,,-1)</f>
        <v>Good</v>
      </c>
      <c r="M510" s="5" t="str">
        <f>IF(OR(Media[[#This Row],[TOPIC]]="Business Attire",Media[[#This Row],[TOPIC]]="Nightwear"),"High","Low")</f>
        <v>High</v>
      </c>
    </row>
    <row r="511" spans="1:13">
      <c r="A511" s="2">
        <v>45531</v>
      </c>
      <c r="B511" t="s">
        <v>528</v>
      </c>
      <c r="C511" t="s">
        <v>22</v>
      </c>
      <c r="D511" s="6">
        <v>66125</v>
      </c>
      <c r="E511" t="s">
        <v>15</v>
      </c>
      <c r="F511" s="6">
        <v>394</v>
      </c>
      <c r="G511" s="6">
        <v>310</v>
      </c>
      <c r="H511" s="6">
        <v>64</v>
      </c>
      <c r="I511" s="6">
        <v>49</v>
      </c>
      <c r="J511" s="4">
        <f>SUM(Media[[#This Row],[VIEWS]:[SHARES]])</f>
        <v>817</v>
      </c>
      <c r="K511" s="5">
        <f>Media[[#This Row],[ENGAGEMENTS]]/Media[[#This Row],[FOLLOWERS]]</f>
        <v>1.2355387523629489E-2</v>
      </c>
      <c r="L511" t="str">
        <f>_xlfn.XLOOKUP(Media[[#This Row],[ENGAGEMENT RATE]],Engagement_Rates,Engagement_Grades,,-1)</f>
        <v>Good</v>
      </c>
      <c r="M511" s="5" t="str">
        <f>IF(OR(Media[[#This Row],[TOPIC]]="Business Attire",Media[[#This Row],[TOPIC]]="Nightwear"),"High","Low")</f>
        <v>Low</v>
      </c>
    </row>
    <row r="512" spans="1:13">
      <c r="A512" s="2">
        <v>45532</v>
      </c>
      <c r="B512" t="s">
        <v>529</v>
      </c>
      <c r="C512" t="s">
        <v>14</v>
      </c>
      <c r="D512" s="3">
        <v>129323</v>
      </c>
      <c r="E512" t="s">
        <v>25</v>
      </c>
      <c r="F512" s="3">
        <v>459</v>
      </c>
      <c r="G512" s="3">
        <v>418</v>
      </c>
      <c r="H512" s="3">
        <v>59</v>
      </c>
      <c r="I512" s="3">
        <v>46</v>
      </c>
      <c r="J512" s="4">
        <f>SUM(Media[[#This Row],[VIEWS]:[SHARES]])</f>
        <v>982</v>
      </c>
      <c r="K512" s="5">
        <f>Media[[#This Row],[ENGAGEMENTS]]/Media[[#This Row],[FOLLOWERS]]</f>
        <v>7.5933901935463918E-3</v>
      </c>
      <c r="L512" t="str">
        <f>_xlfn.XLOOKUP(Media[[#This Row],[ENGAGEMENT RATE]],Engagement_Rates,Engagement_Grades,,-1)</f>
        <v>Average</v>
      </c>
      <c r="M512" s="5" t="str">
        <f>IF(OR(Media[[#This Row],[TOPIC]]="Business Attire",Media[[#This Row],[TOPIC]]="Nightwear"),"High","Low")</f>
        <v>High</v>
      </c>
    </row>
    <row r="513" spans="1:13">
      <c r="A513" s="2">
        <v>45532</v>
      </c>
      <c r="B513" t="s">
        <v>530</v>
      </c>
      <c r="C513" t="s">
        <v>22</v>
      </c>
      <c r="D513" s="6">
        <v>65843</v>
      </c>
      <c r="E513" t="s">
        <v>15</v>
      </c>
      <c r="F513" s="6">
        <v>332</v>
      </c>
      <c r="G513" s="6">
        <v>297</v>
      </c>
      <c r="H513" s="6">
        <v>58</v>
      </c>
      <c r="I513" s="6">
        <v>43</v>
      </c>
      <c r="J513" s="4">
        <f>SUM(Media[[#This Row],[VIEWS]:[SHARES]])</f>
        <v>730</v>
      </c>
      <c r="K513" s="5">
        <f>Media[[#This Row],[ENGAGEMENTS]]/Media[[#This Row],[FOLLOWERS]]</f>
        <v>1.1086979633370291E-2</v>
      </c>
      <c r="L513" t="str">
        <f>_xlfn.XLOOKUP(Media[[#This Row],[ENGAGEMENT RATE]],Engagement_Rates,Engagement_Grades,,-1)</f>
        <v>Good</v>
      </c>
      <c r="M513" s="5" t="str">
        <f>IF(OR(Media[[#This Row],[TOPIC]]="Business Attire",Media[[#This Row],[TOPIC]]="Nightwear"),"High","Low")</f>
        <v>Low</v>
      </c>
    </row>
    <row r="514" spans="1:13">
      <c r="A514" s="2">
        <v>45532</v>
      </c>
      <c r="B514" t="s">
        <v>531</v>
      </c>
      <c r="C514" t="s">
        <v>17</v>
      </c>
      <c r="D514" s="6">
        <v>33691</v>
      </c>
      <c r="E514" t="s">
        <v>18</v>
      </c>
      <c r="F514" s="6">
        <v>61</v>
      </c>
      <c r="G514" s="6">
        <v>51</v>
      </c>
      <c r="H514" s="6">
        <v>8</v>
      </c>
      <c r="I514" s="6">
        <v>7</v>
      </c>
      <c r="J514" s="4">
        <f>SUM(Media[[#This Row],[VIEWS]:[SHARES]])</f>
        <v>127</v>
      </c>
      <c r="K514" s="5">
        <f>Media[[#This Row],[ENGAGEMENTS]]/Media[[#This Row],[FOLLOWERS]]</f>
        <v>3.769552699534E-3</v>
      </c>
      <c r="L514" t="str">
        <f>_xlfn.XLOOKUP(Media[[#This Row],[ENGAGEMENT RATE]],Engagement_Rates,Engagement_Grades,,-1)</f>
        <v>Poor</v>
      </c>
      <c r="M514" s="5" t="str">
        <f>IF(OR(Media[[#This Row],[TOPIC]]="Business Attire",Media[[#This Row],[TOPIC]]="Nightwear"),"High","Low")</f>
        <v>High</v>
      </c>
    </row>
    <row r="515" spans="1:13">
      <c r="A515" s="2">
        <v>45533</v>
      </c>
      <c r="B515" t="s">
        <v>532</v>
      </c>
      <c r="C515" t="s">
        <v>14</v>
      </c>
      <c r="D515" s="3">
        <v>128738</v>
      </c>
      <c r="E515" t="s">
        <v>18</v>
      </c>
      <c r="F515" s="3">
        <v>1105</v>
      </c>
      <c r="G515" s="3">
        <v>814</v>
      </c>
      <c r="H515" s="3">
        <v>131</v>
      </c>
      <c r="I515" s="3">
        <v>98</v>
      </c>
      <c r="J515" s="4">
        <f>SUM(Media[[#This Row],[VIEWS]:[SHARES]])</f>
        <v>2148</v>
      </c>
      <c r="K515" s="5">
        <f>Media[[#This Row],[ENGAGEMENTS]]/Media[[#This Row],[FOLLOWERS]]</f>
        <v>1.6685050257111343E-2</v>
      </c>
      <c r="L515" t="str">
        <f>_xlfn.XLOOKUP(Media[[#This Row],[ENGAGEMENT RATE]],Engagement_Rates,Engagement_Grades,,-1)</f>
        <v>Very Good</v>
      </c>
      <c r="M515" s="5" t="str">
        <f>IF(OR(Media[[#This Row],[TOPIC]]="Business Attire",Media[[#This Row],[TOPIC]]="Nightwear"),"High","Low")</f>
        <v>High</v>
      </c>
    </row>
    <row r="516" spans="1:13">
      <c r="A516" s="2">
        <v>45533</v>
      </c>
      <c r="B516" t="s">
        <v>533</v>
      </c>
      <c r="C516" t="s">
        <v>22</v>
      </c>
      <c r="D516" s="6">
        <v>65925</v>
      </c>
      <c r="E516" t="s">
        <v>15</v>
      </c>
      <c r="F516" s="6">
        <v>404</v>
      </c>
      <c r="G516" s="6">
        <v>345</v>
      </c>
      <c r="H516" s="6">
        <v>72</v>
      </c>
      <c r="I516" s="6">
        <v>49</v>
      </c>
      <c r="J516" s="4">
        <f>SUM(Media[[#This Row],[VIEWS]:[SHARES]])</f>
        <v>870</v>
      </c>
      <c r="K516" s="5">
        <f>Media[[#This Row],[ENGAGEMENTS]]/Media[[#This Row],[FOLLOWERS]]</f>
        <v>1.3196814562002276E-2</v>
      </c>
      <c r="L516" t="str">
        <f>_xlfn.XLOOKUP(Media[[#This Row],[ENGAGEMENT RATE]],Engagement_Rates,Engagement_Grades,,-1)</f>
        <v>Good</v>
      </c>
      <c r="M516" s="5" t="str">
        <f>IF(OR(Media[[#This Row],[TOPIC]]="Business Attire",Media[[#This Row],[TOPIC]]="Nightwear"),"High","Low")</f>
        <v>Low</v>
      </c>
    </row>
    <row r="517" spans="1:13">
      <c r="A517" s="2">
        <v>45534</v>
      </c>
      <c r="B517" t="s">
        <v>534</v>
      </c>
      <c r="C517" t="s">
        <v>14</v>
      </c>
      <c r="D517" s="3">
        <v>128648</v>
      </c>
      <c r="E517" t="s">
        <v>15</v>
      </c>
      <c r="F517" s="3">
        <v>197</v>
      </c>
      <c r="G517" s="3">
        <v>174</v>
      </c>
      <c r="H517" s="3">
        <v>26</v>
      </c>
      <c r="I517" s="3">
        <v>22</v>
      </c>
      <c r="J517" s="4">
        <f>SUM(Media[[#This Row],[VIEWS]:[SHARES]])</f>
        <v>419</v>
      </c>
      <c r="K517" s="5">
        <f>Media[[#This Row],[ENGAGEMENTS]]/Media[[#This Row],[FOLLOWERS]]</f>
        <v>3.2569491947018222E-3</v>
      </c>
      <c r="L517" t="str">
        <f>_xlfn.XLOOKUP(Media[[#This Row],[ENGAGEMENT RATE]],Engagement_Rates,Engagement_Grades,,-1)</f>
        <v>Poor</v>
      </c>
      <c r="M517" s="5" t="str">
        <f>IF(OR(Media[[#This Row],[TOPIC]]="Business Attire",Media[[#This Row],[TOPIC]]="Nightwear"),"High","Low")</f>
        <v>Low</v>
      </c>
    </row>
    <row r="518" spans="1:13">
      <c r="A518" s="2">
        <v>45534</v>
      </c>
      <c r="B518" t="s">
        <v>535</v>
      </c>
      <c r="C518" t="s">
        <v>22</v>
      </c>
      <c r="D518" s="6">
        <v>65835</v>
      </c>
      <c r="E518" t="s">
        <v>27</v>
      </c>
      <c r="F518" s="6">
        <v>360</v>
      </c>
      <c r="G518" s="6">
        <v>280</v>
      </c>
      <c r="H518" s="6">
        <v>64</v>
      </c>
      <c r="I518" s="6">
        <v>46</v>
      </c>
      <c r="J518" s="4">
        <f>SUM(Media[[#This Row],[VIEWS]:[SHARES]])</f>
        <v>750</v>
      </c>
      <c r="K518" s="5">
        <f>Media[[#This Row],[ENGAGEMENTS]]/Media[[#This Row],[FOLLOWERS]]</f>
        <v>1.1392116655274551E-2</v>
      </c>
      <c r="L518" t="str">
        <f>_xlfn.XLOOKUP(Media[[#This Row],[ENGAGEMENT RATE]],Engagement_Rates,Engagement_Grades,,-1)</f>
        <v>Good</v>
      </c>
      <c r="M518" s="5" t="str">
        <f>IF(OR(Media[[#This Row],[TOPIC]]="Business Attire",Media[[#This Row],[TOPIC]]="Nightwear"),"High","Low")</f>
        <v>Low</v>
      </c>
    </row>
    <row r="519" spans="1:13">
      <c r="A519" s="2">
        <v>45535</v>
      </c>
      <c r="B519" t="s">
        <v>536</v>
      </c>
      <c r="C519" t="s">
        <v>14</v>
      </c>
      <c r="D519" s="3">
        <v>128696</v>
      </c>
      <c r="E519" t="s">
        <v>15</v>
      </c>
      <c r="F519" s="3">
        <v>264</v>
      </c>
      <c r="G519" s="3">
        <v>222</v>
      </c>
      <c r="H519" s="3">
        <v>33</v>
      </c>
      <c r="I519" s="3">
        <v>28</v>
      </c>
      <c r="J519" s="4">
        <f>SUM(Media[[#This Row],[VIEWS]:[SHARES]])</f>
        <v>547</v>
      </c>
      <c r="K519" s="5">
        <f>Media[[#This Row],[ENGAGEMENTS]]/Media[[#This Row],[FOLLOWERS]]</f>
        <v>4.2503263504693233E-3</v>
      </c>
      <c r="L519" t="str">
        <f>_xlfn.XLOOKUP(Media[[#This Row],[ENGAGEMENT RATE]],Engagement_Rates,Engagement_Grades,,-1)</f>
        <v>Poor</v>
      </c>
      <c r="M519" s="5" t="str">
        <f>IF(OR(Media[[#This Row],[TOPIC]]="Business Attire",Media[[#This Row],[TOPIC]]="Nightwear"),"High","Low")</f>
        <v>Low</v>
      </c>
    </row>
    <row r="520" spans="1:13">
      <c r="A520" s="2">
        <v>45535</v>
      </c>
      <c r="B520" t="s">
        <v>537</v>
      </c>
      <c r="C520" t="s">
        <v>22</v>
      </c>
      <c r="D520" s="6">
        <v>65918</v>
      </c>
      <c r="E520" t="s">
        <v>27</v>
      </c>
      <c r="F520" s="6">
        <v>696</v>
      </c>
      <c r="G520" s="6">
        <v>567</v>
      </c>
      <c r="H520" s="6">
        <v>117</v>
      </c>
      <c r="I520" s="6">
        <v>83</v>
      </c>
      <c r="J520" s="4">
        <f>SUM(Media[[#This Row],[VIEWS]:[SHARES]])</f>
        <v>1463</v>
      </c>
      <c r="K520" s="5">
        <f>Media[[#This Row],[ENGAGEMENTS]]/Media[[#This Row],[FOLLOWERS]]</f>
        <v>2.2194241330137445E-2</v>
      </c>
      <c r="L520" t="str">
        <f>_xlfn.XLOOKUP(Media[[#This Row],[ENGAGEMENT RATE]],Engagement_Rates,Engagement_Grades,,-1)</f>
        <v>Excellent</v>
      </c>
      <c r="M520" s="5" t="str">
        <f>IF(OR(Media[[#This Row],[TOPIC]]="Business Attire",Media[[#This Row],[TOPIC]]="Nightwear"),"High","Low")</f>
        <v>Low</v>
      </c>
    </row>
    <row r="521" spans="1:13">
      <c r="A521" s="2">
        <v>45536</v>
      </c>
      <c r="B521" t="s">
        <v>538</v>
      </c>
      <c r="C521" t="s">
        <v>14</v>
      </c>
      <c r="D521" s="3">
        <v>128780</v>
      </c>
      <c r="E521" t="s">
        <v>18</v>
      </c>
      <c r="F521" s="3">
        <v>1030</v>
      </c>
      <c r="G521" s="3">
        <v>883</v>
      </c>
      <c r="H521" s="3">
        <v>135</v>
      </c>
      <c r="I521" s="3">
        <v>109</v>
      </c>
      <c r="J521" s="4">
        <f>SUM(Media[[#This Row],[VIEWS]:[SHARES]])</f>
        <v>2157</v>
      </c>
      <c r="K521" s="5">
        <f>Media[[#This Row],[ENGAGEMENTS]]/Media[[#This Row],[FOLLOWERS]]</f>
        <v>1.6749495263239635E-2</v>
      </c>
      <c r="L521" t="str">
        <f>_xlfn.XLOOKUP(Media[[#This Row],[ENGAGEMENT RATE]],Engagement_Rates,Engagement_Grades,,-1)</f>
        <v>Very Good</v>
      </c>
      <c r="M521" s="5" t="str">
        <f>IF(OR(Media[[#This Row],[TOPIC]]="Business Attire",Media[[#This Row],[TOPIC]]="Nightwear"),"High","Low")</f>
        <v>High</v>
      </c>
    </row>
    <row r="522" spans="1:13">
      <c r="A522" s="2">
        <v>45536</v>
      </c>
      <c r="B522" t="s">
        <v>539</v>
      </c>
      <c r="C522" t="s">
        <v>22</v>
      </c>
      <c r="D522" s="6">
        <v>65746</v>
      </c>
      <c r="E522" t="s">
        <v>18</v>
      </c>
      <c r="F522" s="6">
        <v>461</v>
      </c>
      <c r="G522" s="6">
        <v>389</v>
      </c>
      <c r="H522" s="6">
        <v>91</v>
      </c>
      <c r="I522" s="6">
        <v>59</v>
      </c>
      <c r="J522" s="4">
        <f>SUM(Media[[#This Row],[VIEWS]:[SHARES]])</f>
        <v>1000</v>
      </c>
      <c r="K522" s="5">
        <f>Media[[#This Row],[ENGAGEMENTS]]/Media[[#This Row],[FOLLOWERS]]</f>
        <v>1.5210050801569678E-2</v>
      </c>
      <c r="L522" t="str">
        <f>_xlfn.XLOOKUP(Media[[#This Row],[ENGAGEMENT RATE]],Engagement_Rates,Engagement_Grades,,-1)</f>
        <v>Very Good</v>
      </c>
      <c r="M522" s="5" t="str">
        <f>IF(OR(Media[[#This Row],[TOPIC]]="Business Attire",Media[[#This Row],[TOPIC]]="Nightwear"),"High","Low")</f>
        <v>High</v>
      </c>
    </row>
    <row r="523" spans="1:13">
      <c r="A523" s="2">
        <v>45537</v>
      </c>
      <c r="B523" t="s">
        <v>540</v>
      </c>
      <c r="C523" t="s">
        <v>14</v>
      </c>
      <c r="D523" s="3">
        <v>128893</v>
      </c>
      <c r="E523" t="s">
        <v>15</v>
      </c>
      <c r="F523" s="3">
        <v>337</v>
      </c>
      <c r="G523" s="3">
        <v>282</v>
      </c>
      <c r="H523" s="3">
        <v>43</v>
      </c>
      <c r="I523" s="3">
        <v>35</v>
      </c>
      <c r="J523" s="4">
        <f>SUM(Media[[#This Row],[VIEWS]:[SHARES]])</f>
        <v>697</v>
      </c>
      <c r="K523" s="5">
        <f>Media[[#This Row],[ENGAGEMENTS]]/Media[[#This Row],[FOLLOWERS]]</f>
        <v>5.4075861373387227E-3</v>
      </c>
      <c r="L523" t="str">
        <f>_xlfn.XLOOKUP(Media[[#This Row],[ENGAGEMENT RATE]],Engagement_Rates,Engagement_Grades,,-1)</f>
        <v>Average</v>
      </c>
      <c r="M523" s="5" t="str">
        <f>IF(OR(Media[[#This Row],[TOPIC]]="Business Attire",Media[[#This Row],[TOPIC]]="Nightwear"),"High","Low")</f>
        <v>Low</v>
      </c>
    </row>
    <row r="524" spans="1:13">
      <c r="A524" s="2">
        <v>45537</v>
      </c>
      <c r="B524" t="s">
        <v>541</v>
      </c>
      <c r="C524" t="s">
        <v>22</v>
      </c>
      <c r="D524" s="6">
        <v>65275</v>
      </c>
      <c r="E524" t="s">
        <v>25</v>
      </c>
      <c r="F524" s="6">
        <v>320</v>
      </c>
      <c r="G524" s="6">
        <v>278</v>
      </c>
      <c r="H524" s="6">
        <v>62</v>
      </c>
      <c r="I524" s="6">
        <v>42</v>
      </c>
      <c r="J524" s="4">
        <f>SUM(Media[[#This Row],[VIEWS]:[SHARES]])</f>
        <v>702</v>
      </c>
      <c r="K524" s="5">
        <f>Media[[#This Row],[ENGAGEMENTS]]/Media[[#This Row],[FOLLOWERS]]</f>
        <v>1.0754500191497511E-2</v>
      </c>
      <c r="L524" t="str">
        <f>_xlfn.XLOOKUP(Media[[#This Row],[ENGAGEMENT RATE]],Engagement_Rates,Engagement_Grades,,-1)</f>
        <v>Good</v>
      </c>
      <c r="M524" s="5" t="str">
        <f>IF(OR(Media[[#This Row],[TOPIC]]="Business Attire",Media[[#This Row],[TOPIC]]="Nightwear"),"High","Low")</f>
        <v>High</v>
      </c>
    </row>
    <row r="525" spans="1:13">
      <c r="A525" s="2">
        <v>45537</v>
      </c>
      <c r="B525" t="s">
        <v>542</v>
      </c>
      <c r="C525" t="s">
        <v>17</v>
      </c>
      <c r="D525" s="6">
        <v>33724</v>
      </c>
      <c r="E525" t="s">
        <v>25</v>
      </c>
      <c r="F525" s="6">
        <v>35</v>
      </c>
      <c r="G525" s="6">
        <v>25</v>
      </c>
      <c r="H525" s="6">
        <v>4</v>
      </c>
      <c r="I525" s="6">
        <v>4</v>
      </c>
      <c r="J525" s="4">
        <f>SUM(Media[[#This Row],[VIEWS]:[SHARES]])</f>
        <v>68</v>
      </c>
      <c r="K525" s="5">
        <f>Media[[#This Row],[ENGAGEMENTS]]/Media[[#This Row],[FOLLOWERS]]</f>
        <v>2.0163681651049698E-3</v>
      </c>
      <c r="L525" t="str">
        <f>_xlfn.XLOOKUP(Media[[#This Row],[ENGAGEMENT RATE]],Engagement_Rates,Engagement_Grades,,-1)</f>
        <v>Poor</v>
      </c>
      <c r="M525" s="5" t="str">
        <f>IF(OR(Media[[#This Row],[TOPIC]]="Business Attire",Media[[#This Row],[TOPIC]]="Nightwear"),"High","Low")</f>
        <v>High</v>
      </c>
    </row>
    <row r="526" spans="1:13">
      <c r="A526" s="2">
        <v>45538</v>
      </c>
      <c r="B526" t="s">
        <v>543</v>
      </c>
      <c r="C526" t="s">
        <v>14</v>
      </c>
      <c r="D526" s="3">
        <v>128654</v>
      </c>
      <c r="E526" t="s">
        <v>25</v>
      </c>
      <c r="F526" s="3">
        <v>359</v>
      </c>
      <c r="G526" s="3">
        <v>301</v>
      </c>
      <c r="H526" s="3">
        <v>47</v>
      </c>
      <c r="I526" s="3">
        <v>39</v>
      </c>
      <c r="J526" s="4">
        <f>SUM(Media[[#This Row],[VIEWS]:[SHARES]])</f>
        <v>746</v>
      </c>
      <c r="K526" s="5">
        <f>Media[[#This Row],[ENGAGEMENTS]]/Media[[#This Row],[FOLLOWERS]]</f>
        <v>5.7984982977598827E-3</v>
      </c>
      <c r="L526" t="str">
        <f>_xlfn.XLOOKUP(Media[[#This Row],[ENGAGEMENT RATE]],Engagement_Rates,Engagement_Grades,,-1)</f>
        <v>Average</v>
      </c>
      <c r="M526" s="5" t="str">
        <f>IF(OR(Media[[#This Row],[TOPIC]]="Business Attire",Media[[#This Row],[TOPIC]]="Nightwear"),"High","Low")</f>
        <v>High</v>
      </c>
    </row>
    <row r="527" spans="1:13">
      <c r="A527" s="2">
        <v>45538</v>
      </c>
      <c r="B527" t="s">
        <v>544</v>
      </c>
      <c r="C527" t="s">
        <v>22</v>
      </c>
      <c r="D527" s="6">
        <v>65359</v>
      </c>
      <c r="E527" t="s">
        <v>27</v>
      </c>
      <c r="F527" s="6">
        <v>468</v>
      </c>
      <c r="G527" s="6">
        <v>401</v>
      </c>
      <c r="H527" s="6">
        <v>99</v>
      </c>
      <c r="I527" s="6">
        <v>64</v>
      </c>
      <c r="J527" s="4">
        <f>SUM(Media[[#This Row],[VIEWS]:[SHARES]])</f>
        <v>1032</v>
      </c>
      <c r="K527" s="5">
        <f>Media[[#This Row],[ENGAGEMENTS]]/Media[[#This Row],[FOLLOWERS]]</f>
        <v>1.5789715264921435E-2</v>
      </c>
      <c r="L527" t="str">
        <f>_xlfn.XLOOKUP(Media[[#This Row],[ENGAGEMENT RATE]],Engagement_Rates,Engagement_Grades,,-1)</f>
        <v>Very Good</v>
      </c>
      <c r="M527" s="5" t="str">
        <f>IF(OR(Media[[#This Row],[TOPIC]]="Business Attire",Media[[#This Row],[TOPIC]]="Nightwear"),"High","Low")</f>
        <v>Low</v>
      </c>
    </row>
    <row r="528" spans="1:13">
      <c r="A528" s="2">
        <v>45538</v>
      </c>
      <c r="B528" t="s">
        <v>545</v>
      </c>
      <c r="C528" t="s">
        <v>17</v>
      </c>
      <c r="D528" s="6">
        <v>33734</v>
      </c>
      <c r="E528" t="s">
        <v>27</v>
      </c>
      <c r="F528" s="6">
        <v>46</v>
      </c>
      <c r="G528" s="6">
        <v>33</v>
      </c>
      <c r="H528" s="6">
        <v>6</v>
      </c>
      <c r="I528" s="6">
        <v>5</v>
      </c>
      <c r="J528" s="4">
        <f>SUM(Media[[#This Row],[VIEWS]:[SHARES]])</f>
        <v>90</v>
      </c>
      <c r="K528" s="5">
        <f>Media[[#This Row],[ENGAGEMENTS]]/Media[[#This Row],[FOLLOWERS]]</f>
        <v>2.6679314638050631E-3</v>
      </c>
      <c r="L528" t="str">
        <f>_xlfn.XLOOKUP(Media[[#This Row],[ENGAGEMENT RATE]],Engagement_Rates,Engagement_Grades,,-1)</f>
        <v>Poor</v>
      </c>
      <c r="M528" s="5" t="str">
        <f>IF(OR(Media[[#This Row],[TOPIC]]="Business Attire",Media[[#This Row],[TOPIC]]="Nightwear"),"High","Low")</f>
        <v>Low</v>
      </c>
    </row>
    <row r="529" spans="1:13">
      <c r="A529" s="2">
        <v>45539</v>
      </c>
      <c r="B529" t="s">
        <v>546</v>
      </c>
      <c r="C529" t="s">
        <v>14</v>
      </c>
      <c r="D529" s="3">
        <v>128748</v>
      </c>
      <c r="E529" t="s">
        <v>15</v>
      </c>
      <c r="F529" s="3">
        <v>369</v>
      </c>
      <c r="G529" s="3">
        <v>269</v>
      </c>
      <c r="H529" s="3">
        <v>40</v>
      </c>
      <c r="I529" s="3">
        <v>32</v>
      </c>
      <c r="J529" s="4">
        <f>SUM(Media[[#This Row],[VIEWS]:[SHARES]])</f>
        <v>710</v>
      </c>
      <c r="K529" s="5">
        <f>Media[[#This Row],[ENGAGEMENTS]]/Media[[#This Row],[FOLLOWERS]]</f>
        <v>5.5146487712430482E-3</v>
      </c>
      <c r="L529" t="str">
        <f>_xlfn.XLOOKUP(Media[[#This Row],[ENGAGEMENT RATE]],Engagement_Rates,Engagement_Grades,,-1)</f>
        <v>Average</v>
      </c>
      <c r="M529" s="5" t="str">
        <f>IF(OR(Media[[#This Row],[TOPIC]]="Business Attire",Media[[#This Row],[TOPIC]]="Nightwear"),"High","Low")</f>
        <v>Low</v>
      </c>
    </row>
    <row r="530" spans="1:13">
      <c r="A530" s="2">
        <v>45539</v>
      </c>
      <c r="B530" t="s">
        <v>547</v>
      </c>
      <c r="C530" t="s">
        <v>22</v>
      </c>
      <c r="D530" s="6">
        <v>65592</v>
      </c>
      <c r="E530" t="s">
        <v>15</v>
      </c>
      <c r="F530" s="6">
        <v>363</v>
      </c>
      <c r="G530" s="6">
        <v>339</v>
      </c>
      <c r="H530" s="6">
        <v>75</v>
      </c>
      <c r="I530" s="6">
        <v>52</v>
      </c>
      <c r="J530" s="4">
        <f>SUM(Media[[#This Row],[VIEWS]:[SHARES]])</f>
        <v>829</v>
      </c>
      <c r="K530" s="5">
        <f>Media[[#This Row],[ENGAGEMENTS]]/Media[[#This Row],[FOLLOWERS]]</f>
        <v>1.2638736431272106E-2</v>
      </c>
      <c r="L530" t="str">
        <f>_xlfn.XLOOKUP(Media[[#This Row],[ENGAGEMENT RATE]],Engagement_Rates,Engagement_Grades,,-1)</f>
        <v>Good</v>
      </c>
      <c r="M530" s="5" t="str">
        <f>IF(OR(Media[[#This Row],[TOPIC]]="Business Attire",Media[[#This Row],[TOPIC]]="Nightwear"),"High","Low")</f>
        <v>Low</v>
      </c>
    </row>
    <row r="531" spans="1:13">
      <c r="A531" s="2">
        <v>45539</v>
      </c>
      <c r="B531" t="s">
        <v>548</v>
      </c>
      <c r="C531" t="s">
        <v>17</v>
      </c>
      <c r="D531" s="6">
        <v>33728</v>
      </c>
      <c r="E531" t="s">
        <v>18</v>
      </c>
      <c r="F531" s="6">
        <v>49</v>
      </c>
      <c r="G531" s="6">
        <v>45</v>
      </c>
      <c r="H531" s="6">
        <v>6</v>
      </c>
      <c r="I531" s="6">
        <v>6</v>
      </c>
      <c r="J531" s="4">
        <f>SUM(Media[[#This Row],[VIEWS]:[SHARES]])</f>
        <v>106</v>
      </c>
      <c r="K531" s="5">
        <f>Media[[#This Row],[ENGAGEMENTS]]/Media[[#This Row],[FOLLOWERS]]</f>
        <v>3.1427893738140418E-3</v>
      </c>
      <c r="L531" t="str">
        <f>_xlfn.XLOOKUP(Media[[#This Row],[ENGAGEMENT RATE]],Engagement_Rates,Engagement_Grades,,-1)</f>
        <v>Poor</v>
      </c>
      <c r="M531" s="5" t="str">
        <f>IF(OR(Media[[#This Row],[TOPIC]]="Business Attire",Media[[#This Row],[TOPIC]]="Nightwear"),"High","Low")</f>
        <v>High</v>
      </c>
    </row>
    <row r="532" spans="1:13">
      <c r="A532" s="2">
        <v>45540</v>
      </c>
      <c r="B532" t="s">
        <v>549</v>
      </c>
      <c r="C532" t="s">
        <v>22</v>
      </c>
      <c r="D532" s="6">
        <v>65295</v>
      </c>
      <c r="E532" t="s">
        <v>25</v>
      </c>
      <c r="F532" s="6">
        <v>372</v>
      </c>
      <c r="G532" s="6">
        <v>297</v>
      </c>
      <c r="H532" s="6">
        <v>79</v>
      </c>
      <c r="I532" s="6">
        <v>47</v>
      </c>
      <c r="J532" s="4">
        <f>SUM(Media[[#This Row],[VIEWS]:[SHARES]])</f>
        <v>795</v>
      </c>
      <c r="K532" s="5">
        <f>Media[[#This Row],[ENGAGEMENTS]]/Media[[#This Row],[FOLLOWERS]]</f>
        <v>1.2175511141741327E-2</v>
      </c>
      <c r="L532" t="str">
        <f>_xlfn.XLOOKUP(Media[[#This Row],[ENGAGEMENT RATE]],Engagement_Rates,Engagement_Grades,,-1)</f>
        <v>Good</v>
      </c>
      <c r="M532" s="5" t="str">
        <f>IF(OR(Media[[#This Row],[TOPIC]]="Business Attire",Media[[#This Row],[TOPIC]]="Nightwear"),"High","Low")</f>
        <v>High</v>
      </c>
    </row>
    <row r="533" spans="1:13">
      <c r="A533" s="2">
        <v>45541</v>
      </c>
      <c r="B533" t="s">
        <v>550</v>
      </c>
      <c r="C533" t="s">
        <v>14</v>
      </c>
      <c r="D533" s="3">
        <v>128927</v>
      </c>
      <c r="E533" t="s">
        <v>27</v>
      </c>
      <c r="F533" s="3">
        <v>610</v>
      </c>
      <c r="G533" s="3">
        <v>521</v>
      </c>
      <c r="H533" s="3">
        <v>79</v>
      </c>
      <c r="I533" s="3">
        <v>63</v>
      </c>
      <c r="J533" s="4">
        <f>SUM(Media[[#This Row],[VIEWS]:[SHARES]])</f>
        <v>1273</v>
      </c>
      <c r="K533" s="5">
        <f>Media[[#This Row],[ENGAGEMENTS]]/Media[[#This Row],[FOLLOWERS]]</f>
        <v>9.8738045560666111E-3</v>
      </c>
      <c r="L533" t="str">
        <f>_xlfn.XLOOKUP(Media[[#This Row],[ENGAGEMENT RATE]],Engagement_Rates,Engagement_Grades,,-1)</f>
        <v>Average</v>
      </c>
      <c r="M533" s="5" t="str">
        <f>IF(OR(Media[[#This Row],[TOPIC]]="Business Attire",Media[[#This Row],[TOPIC]]="Nightwear"),"High","Low")</f>
        <v>Low</v>
      </c>
    </row>
    <row r="534" spans="1:13">
      <c r="A534" s="2">
        <v>45541</v>
      </c>
      <c r="B534" t="s">
        <v>551</v>
      </c>
      <c r="C534" t="s">
        <v>22</v>
      </c>
      <c r="D534" s="6">
        <v>65909</v>
      </c>
      <c r="E534" t="s">
        <v>15</v>
      </c>
      <c r="F534" s="6">
        <v>432</v>
      </c>
      <c r="G534" s="6">
        <v>345</v>
      </c>
      <c r="H534" s="6">
        <v>80</v>
      </c>
      <c r="I534" s="6">
        <v>60</v>
      </c>
      <c r="J534" s="4">
        <f>SUM(Media[[#This Row],[VIEWS]:[SHARES]])</f>
        <v>917</v>
      </c>
      <c r="K534" s="5">
        <f>Media[[#This Row],[ENGAGEMENTS]]/Media[[#This Row],[FOLLOWERS]]</f>
        <v>1.3913122638789847E-2</v>
      </c>
      <c r="L534" t="str">
        <f>_xlfn.XLOOKUP(Media[[#This Row],[ENGAGEMENT RATE]],Engagement_Rates,Engagement_Grades,,-1)</f>
        <v>Good</v>
      </c>
      <c r="M534" s="5" t="str">
        <f>IF(OR(Media[[#This Row],[TOPIC]]="Business Attire",Media[[#This Row],[TOPIC]]="Nightwear"),"High","Low")</f>
        <v>Low</v>
      </c>
    </row>
    <row r="535" spans="1:13">
      <c r="A535" s="2">
        <v>45542</v>
      </c>
      <c r="B535" t="s">
        <v>552</v>
      </c>
      <c r="C535" t="s">
        <v>14</v>
      </c>
      <c r="D535" s="3">
        <v>128954</v>
      </c>
      <c r="E535" t="s">
        <v>27</v>
      </c>
      <c r="F535" s="3">
        <v>541</v>
      </c>
      <c r="G535" s="3">
        <v>486</v>
      </c>
      <c r="H535" s="3">
        <v>69</v>
      </c>
      <c r="I535" s="3">
        <v>54</v>
      </c>
      <c r="J535" s="4">
        <f>SUM(Media[[#This Row],[VIEWS]:[SHARES]])</f>
        <v>1150</v>
      </c>
      <c r="K535" s="5">
        <f>Media[[#This Row],[ENGAGEMENTS]]/Media[[#This Row],[FOLLOWERS]]</f>
        <v>8.9179087116336066E-3</v>
      </c>
      <c r="L535" t="str">
        <f>_xlfn.XLOOKUP(Media[[#This Row],[ENGAGEMENT RATE]],Engagement_Rates,Engagement_Grades,,-1)</f>
        <v>Average</v>
      </c>
      <c r="M535" s="5" t="str">
        <f>IF(OR(Media[[#This Row],[TOPIC]]="Business Attire",Media[[#This Row],[TOPIC]]="Nightwear"),"High","Low")</f>
        <v>Low</v>
      </c>
    </row>
    <row r="536" spans="1:13">
      <c r="A536" s="2">
        <v>45542</v>
      </c>
      <c r="B536" t="s">
        <v>553</v>
      </c>
      <c r="C536" t="s">
        <v>22</v>
      </c>
      <c r="D536" s="6">
        <v>66024</v>
      </c>
      <c r="E536" t="s">
        <v>15</v>
      </c>
      <c r="F536" s="6">
        <v>379</v>
      </c>
      <c r="G536" s="6">
        <v>320</v>
      </c>
      <c r="H536" s="6">
        <v>70</v>
      </c>
      <c r="I536" s="6">
        <v>53</v>
      </c>
      <c r="J536" s="4">
        <f>SUM(Media[[#This Row],[VIEWS]:[SHARES]])</f>
        <v>822</v>
      </c>
      <c r="K536" s="5">
        <f>Media[[#This Row],[ENGAGEMENTS]]/Media[[#This Row],[FOLLOWERS]]</f>
        <v>1.2450018175209014E-2</v>
      </c>
      <c r="L536" t="str">
        <f>_xlfn.XLOOKUP(Media[[#This Row],[ENGAGEMENT RATE]],Engagement_Rates,Engagement_Grades,,-1)</f>
        <v>Good</v>
      </c>
      <c r="M536" s="5" t="str">
        <f>IF(OR(Media[[#This Row],[TOPIC]]="Business Attire",Media[[#This Row],[TOPIC]]="Nightwear"),"High","Low")</f>
        <v>Low</v>
      </c>
    </row>
    <row r="537" spans="1:13">
      <c r="A537" s="2">
        <v>45543</v>
      </c>
      <c r="B537" t="s">
        <v>554</v>
      </c>
      <c r="C537" t="s">
        <v>14</v>
      </c>
      <c r="D537" s="3">
        <v>128813</v>
      </c>
      <c r="E537" t="s">
        <v>25</v>
      </c>
      <c r="F537" s="3">
        <v>310</v>
      </c>
      <c r="G537" s="3">
        <v>260</v>
      </c>
      <c r="H537" s="3">
        <v>42</v>
      </c>
      <c r="I537" s="3">
        <v>33</v>
      </c>
      <c r="J537" s="4">
        <f>SUM(Media[[#This Row],[VIEWS]:[SHARES]])</f>
        <v>645</v>
      </c>
      <c r="K537" s="5">
        <f>Media[[#This Row],[ENGAGEMENTS]]/Media[[#This Row],[FOLLOWERS]]</f>
        <v>5.007258584149115E-3</v>
      </c>
      <c r="L537" t="str">
        <f>_xlfn.XLOOKUP(Media[[#This Row],[ENGAGEMENT RATE]],Engagement_Rates,Engagement_Grades,,-1)</f>
        <v>Average</v>
      </c>
      <c r="M537" s="5" t="str">
        <f>IF(OR(Media[[#This Row],[TOPIC]]="Business Attire",Media[[#This Row],[TOPIC]]="Nightwear"),"High","Low")</f>
        <v>High</v>
      </c>
    </row>
    <row r="538" spans="1:13">
      <c r="A538" s="2">
        <v>45543</v>
      </c>
      <c r="B538" t="s">
        <v>555</v>
      </c>
      <c r="C538" t="s">
        <v>22</v>
      </c>
      <c r="D538" s="6">
        <v>65855</v>
      </c>
      <c r="E538" t="s">
        <v>15</v>
      </c>
      <c r="F538" s="6">
        <v>394</v>
      </c>
      <c r="G538" s="6">
        <v>330</v>
      </c>
      <c r="H538" s="6">
        <v>78</v>
      </c>
      <c r="I538" s="6">
        <v>48</v>
      </c>
      <c r="J538" s="4">
        <f>SUM(Media[[#This Row],[VIEWS]:[SHARES]])</f>
        <v>850</v>
      </c>
      <c r="K538" s="5">
        <f>Media[[#This Row],[ENGAGEMENTS]]/Media[[#This Row],[FOLLOWERS]]</f>
        <v>1.2907144484093842E-2</v>
      </c>
      <c r="L538" t="str">
        <f>_xlfn.XLOOKUP(Media[[#This Row],[ENGAGEMENT RATE]],Engagement_Rates,Engagement_Grades,,-1)</f>
        <v>Good</v>
      </c>
      <c r="M538" s="5" t="str">
        <f>IF(OR(Media[[#This Row],[TOPIC]]="Business Attire",Media[[#This Row],[TOPIC]]="Nightwear"),"High","Low")</f>
        <v>Low</v>
      </c>
    </row>
    <row r="539" spans="1:13">
      <c r="A539" s="2">
        <v>45543</v>
      </c>
      <c r="B539" t="s">
        <v>556</v>
      </c>
      <c r="C539" t="s">
        <v>17</v>
      </c>
      <c r="D539" s="6">
        <v>33739</v>
      </c>
      <c r="E539" t="s">
        <v>18</v>
      </c>
      <c r="F539" s="6">
        <v>68</v>
      </c>
      <c r="G539" s="6">
        <v>53</v>
      </c>
      <c r="H539" s="6">
        <v>8</v>
      </c>
      <c r="I539" s="6">
        <v>7</v>
      </c>
      <c r="J539" s="4">
        <f>SUM(Media[[#This Row],[VIEWS]:[SHARES]])</f>
        <v>136</v>
      </c>
      <c r="K539" s="5">
        <f>Media[[#This Row],[ENGAGEMENTS]]/Media[[#This Row],[FOLLOWERS]]</f>
        <v>4.0309434185956906E-3</v>
      </c>
      <c r="L539" t="str">
        <f>_xlfn.XLOOKUP(Media[[#This Row],[ENGAGEMENT RATE]],Engagement_Rates,Engagement_Grades,,-1)</f>
        <v>Poor</v>
      </c>
      <c r="M539" s="5" t="str">
        <f>IF(OR(Media[[#This Row],[TOPIC]]="Business Attire",Media[[#This Row],[TOPIC]]="Nightwear"),"High","Low")</f>
        <v>High</v>
      </c>
    </row>
    <row r="540" spans="1:13">
      <c r="A540" s="2">
        <v>45544</v>
      </c>
      <c r="B540" t="s">
        <v>557</v>
      </c>
      <c r="C540" t="s">
        <v>14</v>
      </c>
      <c r="D540" s="3">
        <v>128840</v>
      </c>
      <c r="E540" t="s">
        <v>25</v>
      </c>
      <c r="F540" s="3">
        <v>426</v>
      </c>
      <c r="G540" s="3">
        <v>379</v>
      </c>
      <c r="H540" s="3">
        <v>56</v>
      </c>
      <c r="I540" s="3">
        <v>49</v>
      </c>
      <c r="J540" s="4">
        <f>SUM(Media[[#This Row],[VIEWS]:[SHARES]])</f>
        <v>910</v>
      </c>
      <c r="K540" s="5">
        <f>Media[[#This Row],[ENGAGEMENTS]]/Media[[#This Row],[FOLLOWERS]]</f>
        <v>7.0630239056193728E-3</v>
      </c>
      <c r="L540" t="str">
        <f>_xlfn.XLOOKUP(Media[[#This Row],[ENGAGEMENT RATE]],Engagement_Rates,Engagement_Grades,,-1)</f>
        <v>Average</v>
      </c>
      <c r="M540" s="5" t="str">
        <f>IF(OR(Media[[#This Row],[TOPIC]]="Business Attire",Media[[#This Row],[TOPIC]]="Nightwear"),"High","Low")</f>
        <v>High</v>
      </c>
    </row>
    <row r="541" spans="1:13">
      <c r="A541" s="2">
        <v>45544</v>
      </c>
      <c r="B541" t="s">
        <v>558</v>
      </c>
      <c r="C541" t="s">
        <v>22</v>
      </c>
      <c r="D541" s="6">
        <v>65819</v>
      </c>
      <c r="E541" t="s">
        <v>15</v>
      </c>
      <c r="F541" s="6">
        <v>302</v>
      </c>
      <c r="G541" s="6">
        <v>288</v>
      </c>
      <c r="H541" s="6">
        <v>70</v>
      </c>
      <c r="I541" s="6">
        <v>42</v>
      </c>
      <c r="J541" s="4">
        <f>SUM(Media[[#This Row],[VIEWS]:[SHARES]])</f>
        <v>702</v>
      </c>
      <c r="K541" s="5">
        <f>Media[[#This Row],[ENGAGEMENTS]]/Media[[#This Row],[FOLLOWERS]]</f>
        <v>1.0665613272763184E-2</v>
      </c>
      <c r="L541" t="str">
        <f>_xlfn.XLOOKUP(Media[[#This Row],[ENGAGEMENT RATE]],Engagement_Rates,Engagement_Grades,,-1)</f>
        <v>Good</v>
      </c>
      <c r="M541" s="5" t="str">
        <f>IF(OR(Media[[#This Row],[TOPIC]]="Business Attire",Media[[#This Row],[TOPIC]]="Nightwear"),"High","Low")</f>
        <v>Low</v>
      </c>
    </row>
    <row r="542" spans="1:13">
      <c r="A542" s="2">
        <v>45545</v>
      </c>
      <c r="B542" t="s">
        <v>559</v>
      </c>
      <c r="C542" t="s">
        <v>14</v>
      </c>
      <c r="D542" s="3">
        <v>128923</v>
      </c>
      <c r="E542" t="s">
        <v>25</v>
      </c>
      <c r="F542" s="3">
        <v>424</v>
      </c>
      <c r="G542" s="3">
        <v>330</v>
      </c>
      <c r="H542" s="3">
        <v>45</v>
      </c>
      <c r="I542" s="3">
        <v>46</v>
      </c>
      <c r="J542" s="4">
        <f>SUM(Media[[#This Row],[VIEWS]:[SHARES]])</f>
        <v>845</v>
      </c>
      <c r="K542" s="5">
        <f>Media[[#This Row],[ENGAGEMENTS]]/Media[[#This Row],[FOLLOWERS]]</f>
        <v>6.5542998534008669E-3</v>
      </c>
      <c r="L542" t="str">
        <f>_xlfn.XLOOKUP(Media[[#This Row],[ENGAGEMENT RATE]],Engagement_Rates,Engagement_Grades,,-1)</f>
        <v>Average</v>
      </c>
      <c r="M542" s="5" t="str">
        <f>IF(OR(Media[[#This Row],[TOPIC]]="Business Attire",Media[[#This Row],[TOPIC]]="Nightwear"),"High","Low")</f>
        <v>High</v>
      </c>
    </row>
    <row r="543" spans="1:13">
      <c r="A543" s="2">
        <v>45546</v>
      </c>
      <c r="B543" t="s">
        <v>560</v>
      </c>
      <c r="C543" t="s">
        <v>14</v>
      </c>
      <c r="D543" s="3">
        <v>129122</v>
      </c>
      <c r="E543" t="s">
        <v>18</v>
      </c>
      <c r="F543" s="3">
        <v>1037</v>
      </c>
      <c r="G543" s="3">
        <v>995</v>
      </c>
      <c r="H543" s="3">
        <v>144</v>
      </c>
      <c r="I543" s="3">
        <v>137</v>
      </c>
      <c r="J543" s="4">
        <f>SUM(Media[[#This Row],[VIEWS]:[SHARES]])</f>
        <v>2313</v>
      </c>
      <c r="K543" s="5">
        <f>Media[[#This Row],[ENGAGEMENTS]]/Media[[#This Row],[FOLLOWERS]]</f>
        <v>1.791329130589675E-2</v>
      </c>
      <c r="L543" t="str">
        <f>_xlfn.XLOOKUP(Media[[#This Row],[ENGAGEMENT RATE]],Engagement_Rates,Engagement_Grades,,-1)</f>
        <v>Very Good</v>
      </c>
      <c r="M543" s="5" t="str">
        <f>IF(OR(Media[[#This Row],[TOPIC]]="Business Attire",Media[[#This Row],[TOPIC]]="Nightwear"),"High","Low")</f>
        <v>High</v>
      </c>
    </row>
    <row r="544" spans="1:13">
      <c r="A544" s="2">
        <v>45546</v>
      </c>
      <c r="B544" t="s">
        <v>561</v>
      </c>
      <c r="C544" t="s">
        <v>17</v>
      </c>
      <c r="D544" s="6">
        <v>33729</v>
      </c>
      <c r="E544" t="s">
        <v>27</v>
      </c>
      <c r="F544" s="6">
        <v>56</v>
      </c>
      <c r="G544" s="6">
        <v>42</v>
      </c>
      <c r="H544" s="6">
        <v>6</v>
      </c>
      <c r="I544" s="6">
        <v>5</v>
      </c>
      <c r="J544" s="4">
        <f>SUM(Media[[#This Row],[VIEWS]:[SHARES]])</f>
        <v>109</v>
      </c>
      <c r="K544" s="5">
        <f>Media[[#This Row],[ENGAGEMENTS]]/Media[[#This Row],[FOLLOWERS]]</f>
        <v>3.2316404281182366E-3</v>
      </c>
      <c r="L544" t="str">
        <f>_xlfn.XLOOKUP(Media[[#This Row],[ENGAGEMENT RATE]],Engagement_Rates,Engagement_Grades,,-1)</f>
        <v>Poor</v>
      </c>
      <c r="M544" s="5" t="str">
        <f>IF(OR(Media[[#This Row],[TOPIC]]="Business Attire",Media[[#This Row],[TOPIC]]="Nightwear"),"High","Low")</f>
        <v>Low</v>
      </c>
    </row>
    <row r="545" spans="1:13">
      <c r="A545" s="2">
        <v>45547</v>
      </c>
      <c r="B545" t="s">
        <v>562</v>
      </c>
      <c r="C545" t="s">
        <v>14</v>
      </c>
      <c r="D545" s="3">
        <v>129000</v>
      </c>
      <c r="E545" t="s">
        <v>15</v>
      </c>
      <c r="F545" s="3">
        <v>331</v>
      </c>
      <c r="G545" s="3">
        <v>249</v>
      </c>
      <c r="H545" s="3">
        <v>39</v>
      </c>
      <c r="I545" s="3">
        <v>33</v>
      </c>
      <c r="J545" s="4">
        <f>SUM(Media[[#This Row],[VIEWS]:[SHARES]])</f>
        <v>652</v>
      </c>
      <c r="K545" s="5">
        <f>Media[[#This Row],[ENGAGEMENTS]]/Media[[#This Row],[FOLLOWERS]]</f>
        <v>5.0542635658914732E-3</v>
      </c>
      <c r="L545" t="str">
        <f>_xlfn.XLOOKUP(Media[[#This Row],[ENGAGEMENT RATE]],Engagement_Rates,Engagement_Grades,,-1)</f>
        <v>Average</v>
      </c>
      <c r="M545" s="5" t="str">
        <f>IF(OR(Media[[#This Row],[TOPIC]]="Business Attire",Media[[#This Row],[TOPIC]]="Nightwear"),"High","Low")</f>
        <v>Low</v>
      </c>
    </row>
    <row r="546" spans="1:13">
      <c r="A546" s="2">
        <v>45547</v>
      </c>
      <c r="B546" t="s">
        <v>563</v>
      </c>
      <c r="C546" t="s">
        <v>22</v>
      </c>
      <c r="D546" s="6">
        <v>65805</v>
      </c>
      <c r="E546" t="s">
        <v>15</v>
      </c>
      <c r="F546" s="6">
        <v>323</v>
      </c>
      <c r="G546" s="6">
        <v>253</v>
      </c>
      <c r="H546" s="6">
        <v>61</v>
      </c>
      <c r="I546" s="6">
        <v>40</v>
      </c>
      <c r="J546" s="4">
        <f>SUM(Media[[#This Row],[VIEWS]:[SHARES]])</f>
        <v>677</v>
      </c>
      <c r="K546" s="5">
        <f>Media[[#This Row],[ENGAGEMENTS]]/Media[[#This Row],[FOLLOWERS]]</f>
        <v>1.0287972038598891E-2</v>
      </c>
      <c r="L546" t="str">
        <f>_xlfn.XLOOKUP(Media[[#This Row],[ENGAGEMENT RATE]],Engagement_Rates,Engagement_Grades,,-1)</f>
        <v>Good</v>
      </c>
      <c r="M546" s="5" t="str">
        <f>IF(OR(Media[[#This Row],[TOPIC]]="Business Attire",Media[[#This Row],[TOPIC]]="Nightwear"),"High","Low")</f>
        <v>Low</v>
      </c>
    </row>
    <row r="547" spans="1:13">
      <c r="A547" s="2">
        <v>45547</v>
      </c>
      <c r="B547" t="s">
        <v>564</v>
      </c>
      <c r="C547" t="s">
        <v>17</v>
      </c>
      <c r="D547" s="6">
        <v>33719</v>
      </c>
      <c r="E547" t="s">
        <v>27</v>
      </c>
      <c r="F547" s="6">
        <v>58</v>
      </c>
      <c r="G547" s="6">
        <v>49</v>
      </c>
      <c r="H547" s="6">
        <v>8</v>
      </c>
      <c r="I547" s="6">
        <v>6</v>
      </c>
      <c r="J547" s="4">
        <f>SUM(Media[[#This Row],[VIEWS]:[SHARES]])</f>
        <v>121</v>
      </c>
      <c r="K547" s="5">
        <f>Media[[#This Row],[ENGAGEMENTS]]/Media[[#This Row],[FOLLOWERS]]</f>
        <v>3.5884812716865861E-3</v>
      </c>
      <c r="L547" t="str">
        <f>_xlfn.XLOOKUP(Media[[#This Row],[ENGAGEMENT RATE]],Engagement_Rates,Engagement_Grades,,-1)</f>
        <v>Poor</v>
      </c>
      <c r="M547" s="5" t="str">
        <f>IF(OR(Media[[#This Row],[TOPIC]]="Business Attire",Media[[#This Row],[TOPIC]]="Nightwear"),"High","Low")</f>
        <v>Low</v>
      </c>
    </row>
    <row r="548" spans="1:13">
      <c r="A548" s="2">
        <v>45548</v>
      </c>
      <c r="B548" t="s">
        <v>565</v>
      </c>
      <c r="C548" t="s">
        <v>14</v>
      </c>
      <c r="D548" s="3">
        <v>129231</v>
      </c>
      <c r="E548" t="s">
        <v>18</v>
      </c>
      <c r="F548" s="3">
        <v>754</v>
      </c>
      <c r="G548" s="3">
        <v>566</v>
      </c>
      <c r="H548" s="3">
        <v>97</v>
      </c>
      <c r="I548" s="3">
        <v>77</v>
      </c>
      <c r="J548" s="4">
        <f>SUM(Media[[#This Row],[VIEWS]:[SHARES]])</f>
        <v>1494</v>
      </c>
      <c r="K548" s="5">
        <f>Media[[#This Row],[ENGAGEMENTS]]/Media[[#This Row],[FOLLOWERS]]</f>
        <v>1.1560693641618497E-2</v>
      </c>
      <c r="L548" t="str">
        <f>_xlfn.XLOOKUP(Media[[#This Row],[ENGAGEMENT RATE]],Engagement_Rates,Engagement_Grades,,-1)</f>
        <v>Good</v>
      </c>
      <c r="M548" s="5" t="str">
        <f>IF(OR(Media[[#This Row],[TOPIC]]="Business Attire",Media[[#This Row],[TOPIC]]="Nightwear"),"High","Low")</f>
        <v>High</v>
      </c>
    </row>
    <row r="549" spans="1:13">
      <c r="A549" s="2">
        <v>45548</v>
      </c>
      <c r="B549" t="s">
        <v>566</v>
      </c>
      <c r="C549" t="s">
        <v>22</v>
      </c>
      <c r="D549" s="6">
        <v>65601</v>
      </c>
      <c r="E549" t="s">
        <v>27</v>
      </c>
      <c r="F549" s="6">
        <v>450</v>
      </c>
      <c r="G549" s="6">
        <v>379</v>
      </c>
      <c r="H549" s="6">
        <v>84</v>
      </c>
      <c r="I549" s="6">
        <v>65</v>
      </c>
      <c r="J549" s="4">
        <f>SUM(Media[[#This Row],[VIEWS]:[SHARES]])</f>
        <v>978</v>
      </c>
      <c r="K549" s="5">
        <f>Media[[#This Row],[ENGAGEMENTS]]/Media[[#This Row],[FOLLOWERS]]</f>
        <v>1.490830932455298E-2</v>
      </c>
      <c r="L549" t="str">
        <f>_xlfn.XLOOKUP(Media[[#This Row],[ENGAGEMENT RATE]],Engagement_Rates,Engagement_Grades,,-1)</f>
        <v>Good</v>
      </c>
      <c r="M549" s="5" t="str">
        <f>IF(OR(Media[[#This Row],[TOPIC]]="Business Attire",Media[[#This Row],[TOPIC]]="Nightwear"),"High","Low")</f>
        <v>Low</v>
      </c>
    </row>
    <row r="550" spans="1:13">
      <c r="A550" s="2">
        <v>45548</v>
      </c>
      <c r="B550" t="s">
        <v>567</v>
      </c>
      <c r="C550" t="s">
        <v>17</v>
      </c>
      <c r="D550" s="6">
        <v>33715</v>
      </c>
      <c r="E550" t="s">
        <v>25</v>
      </c>
      <c r="F550" s="6">
        <v>44</v>
      </c>
      <c r="G550" s="6">
        <v>35</v>
      </c>
      <c r="H550" s="6">
        <v>5</v>
      </c>
      <c r="I550" s="6">
        <v>5</v>
      </c>
      <c r="J550" s="4">
        <f>SUM(Media[[#This Row],[VIEWS]:[SHARES]])</f>
        <v>89</v>
      </c>
      <c r="K550" s="5">
        <f>Media[[#This Row],[ENGAGEMENTS]]/Media[[#This Row],[FOLLOWERS]]</f>
        <v>2.6397745810470118E-3</v>
      </c>
      <c r="L550" t="str">
        <f>_xlfn.XLOOKUP(Media[[#This Row],[ENGAGEMENT RATE]],Engagement_Rates,Engagement_Grades,,-1)</f>
        <v>Poor</v>
      </c>
      <c r="M550" s="5" t="str">
        <f>IF(OR(Media[[#This Row],[TOPIC]]="Business Attire",Media[[#This Row],[TOPIC]]="Nightwear"),"High","Low")</f>
        <v>High</v>
      </c>
    </row>
    <row r="551" spans="1:13">
      <c r="A551" s="2">
        <v>45549</v>
      </c>
      <c r="B551" t="s">
        <v>568</v>
      </c>
      <c r="C551" t="s">
        <v>14</v>
      </c>
      <c r="D551" s="3">
        <v>129093</v>
      </c>
      <c r="E551" t="s">
        <v>25</v>
      </c>
      <c r="F551" s="3">
        <v>342</v>
      </c>
      <c r="G551" s="3">
        <v>257</v>
      </c>
      <c r="H551" s="3">
        <v>43</v>
      </c>
      <c r="I551" s="3">
        <v>34</v>
      </c>
      <c r="J551" s="4">
        <f>SUM(Media[[#This Row],[VIEWS]:[SHARES]])</f>
        <v>676</v>
      </c>
      <c r="K551" s="5">
        <f>Media[[#This Row],[ENGAGEMENTS]]/Media[[#This Row],[FOLLOWERS]]</f>
        <v>5.2365349011952627E-3</v>
      </c>
      <c r="L551" t="str">
        <f>_xlfn.XLOOKUP(Media[[#This Row],[ENGAGEMENT RATE]],Engagement_Rates,Engagement_Grades,,-1)</f>
        <v>Average</v>
      </c>
      <c r="M551" s="5" t="str">
        <f>IF(OR(Media[[#This Row],[TOPIC]]="Business Attire",Media[[#This Row],[TOPIC]]="Nightwear"),"High","Low")</f>
        <v>High</v>
      </c>
    </row>
    <row r="552" spans="1:13">
      <c r="A552" s="2">
        <v>45549</v>
      </c>
      <c r="B552" t="s">
        <v>569</v>
      </c>
      <c r="C552" t="s">
        <v>22</v>
      </c>
      <c r="D552" s="6">
        <v>65561</v>
      </c>
      <c r="E552" t="s">
        <v>27</v>
      </c>
      <c r="F552" s="6">
        <v>504</v>
      </c>
      <c r="G552" s="6">
        <v>415</v>
      </c>
      <c r="H552" s="6">
        <v>96</v>
      </c>
      <c r="I552" s="6">
        <v>65</v>
      </c>
      <c r="J552" s="4">
        <f>SUM(Media[[#This Row],[VIEWS]:[SHARES]])</f>
        <v>1080</v>
      </c>
      <c r="K552" s="5">
        <f>Media[[#This Row],[ENGAGEMENTS]]/Media[[#This Row],[FOLLOWERS]]</f>
        <v>1.6473208157288633E-2</v>
      </c>
      <c r="L552" t="str">
        <f>_xlfn.XLOOKUP(Media[[#This Row],[ENGAGEMENT RATE]],Engagement_Rates,Engagement_Grades,,-1)</f>
        <v>Very Good</v>
      </c>
      <c r="M552" s="5" t="str">
        <f>IF(OR(Media[[#This Row],[TOPIC]]="Business Attire",Media[[#This Row],[TOPIC]]="Nightwear"),"High","Low")</f>
        <v>Low</v>
      </c>
    </row>
    <row r="553" spans="1:13">
      <c r="A553" s="2">
        <v>45549</v>
      </c>
      <c r="B553" t="s">
        <v>570</v>
      </c>
      <c r="C553" t="s">
        <v>17</v>
      </c>
      <c r="D553" s="6">
        <v>33735</v>
      </c>
      <c r="E553" t="s">
        <v>15</v>
      </c>
      <c r="F553" s="6">
        <v>40</v>
      </c>
      <c r="G553" s="6">
        <v>30</v>
      </c>
      <c r="H553" s="6">
        <v>5</v>
      </c>
      <c r="I553" s="6">
        <v>4</v>
      </c>
      <c r="J553" s="4">
        <f>SUM(Media[[#This Row],[VIEWS]:[SHARES]])</f>
        <v>79</v>
      </c>
      <c r="K553" s="5">
        <f>Media[[#This Row],[ENGAGEMENTS]]/Media[[#This Row],[FOLLOWERS]]</f>
        <v>2.3417815325329776E-3</v>
      </c>
      <c r="L553" t="str">
        <f>_xlfn.XLOOKUP(Media[[#This Row],[ENGAGEMENT RATE]],Engagement_Rates,Engagement_Grades,,-1)</f>
        <v>Poor</v>
      </c>
      <c r="M553" s="5" t="str">
        <f>IF(OR(Media[[#This Row],[TOPIC]]="Business Attire",Media[[#This Row],[TOPIC]]="Nightwear"),"High","Low")</f>
        <v>Low</v>
      </c>
    </row>
    <row r="554" spans="1:13">
      <c r="A554" s="2">
        <v>45550</v>
      </c>
      <c r="B554" t="s">
        <v>571</v>
      </c>
      <c r="C554" t="s">
        <v>14</v>
      </c>
      <c r="D554" s="3">
        <v>129323</v>
      </c>
      <c r="E554" t="s">
        <v>15</v>
      </c>
      <c r="F554" s="3">
        <v>354</v>
      </c>
      <c r="G554" s="3">
        <v>273</v>
      </c>
      <c r="H554" s="3">
        <v>45</v>
      </c>
      <c r="I554" s="3">
        <v>40</v>
      </c>
      <c r="J554" s="4">
        <f>SUM(Media[[#This Row],[VIEWS]:[SHARES]])</f>
        <v>712</v>
      </c>
      <c r="K554" s="5">
        <f>Media[[#This Row],[ENGAGEMENTS]]/Media[[#This Row],[FOLLOWERS]]</f>
        <v>5.5055945191497258E-3</v>
      </c>
      <c r="L554" t="str">
        <f>_xlfn.XLOOKUP(Media[[#This Row],[ENGAGEMENT RATE]],Engagement_Rates,Engagement_Grades,,-1)</f>
        <v>Average</v>
      </c>
      <c r="M554" s="5" t="str">
        <f>IF(OR(Media[[#This Row],[TOPIC]]="Business Attire",Media[[#This Row],[TOPIC]]="Nightwear"),"High","Low")</f>
        <v>Low</v>
      </c>
    </row>
    <row r="555" spans="1:13">
      <c r="A555" s="2">
        <v>45550</v>
      </c>
      <c r="B555" t="s">
        <v>572</v>
      </c>
      <c r="C555" t="s">
        <v>17</v>
      </c>
      <c r="D555" s="6">
        <v>33760</v>
      </c>
      <c r="E555" t="s">
        <v>15</v>
      </c>
      <c r="F555" s="6">
        <v>39</v>
      </c>
      <c r="G555" s="6">
        <v>31</v>
      </c>
      <c r="H555" s="6">
        <v>5</v>
      </c>
      <c r="I555" s="6">
        <v>4</v>
      </c>
      <c r="J555" s="4">
        <f>SUM(Media[[#This Row],[VIEWS]:[SHARES]])</f>
        <v>79</v>
      </c>
      <c r="K555" s="5">
        <f>Media[[#This Row],[ENGAGEMENTS]]/Media[[#This Row],[FOLLOWERS]]</f>
        <v>2.3400473933649288E-3</v>
      </c>
      <c r="L555" t="str">
        <f>_xlfn.XLOOKUP(Media[[#This Row],[ENGAGEMENT RATE]],Engagement_Rates,Engagement_Grades,,-1)</f>
        <v>Poor</v>
      </c>
      <c r="M555" s="5" t="str">
        <f>IF(OR(Media[[#This Row],[TOPIC]]="Business Attire",Media[[#This Row],[TOPIC]]="Nightwear"),"High","Low")</f>
        <v>Low</v>
      </c>
    </row>
    <row r="556" spans="1:13">
      <c r="A556" s="2">
        <v>45551</v>
      </c>
      <c r="B556" t="s">
        <v>573</v>
      </c>
      <c r="C556" t="s">
        <v>14</v>
      </c>
      <c r="D556" s="3">
        <v>129266</v>
      </c>
      <c r="E556" t="s">
        <v>15</v>
      </c>
      <c r="F556" s="3">
        <v>283</v>
      </c>
      <c r="G556" s="3">
        <v>232</v>
      </c>
      <c r="H556" s="3">
        <v>37</v>
      </c>
      <c r="I556" s="3">
        <v>32</v>
      </c>
      <c r="J556" s="4">
        <f>SUM(Media[[#This Row],[VIEWS]:[SHARES]])</f>
        <v>584</v>
      </c>
      <c r="K556" s="5">
        <f>Media[[#This Row],[ENGAGEMENTS]]/Media[[#This Row],[FOLLOWERS]]</f>
        <v>4.5178159763588259E-3</v>
      </c>
      <c r="L556" t="str">
        <f>_xlfn.XLOOKUP(Media[[#This Row],[ENGAGEMENT RATE]],Engagement_Rates,Engagement_Grades,,-1)</f>
        <v>Poor</v>
      </c>
      <c r="M556" s="5" t="str">
        <f>IF(OR(Media[[#This Row],[TOPIC]]="Business Attire",Media[[#This Row],[TOPIC]]="Nightwear"),"High","Low")</f>
        <v>Low</v>
      </c>
    </row>
    <row r="557" spans="1:13">
      <c r="A557" s="2">
        <v>45551</v>
      </c>
      <c r="B557" t="s">
        <v>574</v>
      </c>
      <c r="C557" t="s">
        <v>22</v>
      </c>
      <c r="D557" s="6">
        <v>65287</v>
      </c>
      <c r="E557" t="s">
        <v>27</v>
      </c>
      <c r="F557" s="6">
        <v>649</v>
      </c>
      <c r="G557" s="6">
        <v>524</v>
      </c>
      <c r="H557" s="6">
        <v>128</v>
      </c>
      <c r="I557" s="6">
        <v>84</v>
      </c>
      <c r="J557" s="4">
        <f>SUM(Media[[#This Row],[VIEWS]:[SHARES]])</f>
        <v>1385</v>
      </c>
      <c r="K557" s="5">
        <f>Media[[#This Row],[ENGAGEMENTS]]/Media[[#This Row],[FOLLOWERS]]</f>
        <v>2.1214024231470278E-2</v>
      </c>
      <c r="L557" t="str">
        <f>_xlfn.XLOOKUP(Media[[#This Row],[ENGAGEMENT RATE]],Engagement_Rates,Engagement_Grades,,-1)</f>
        <v>Excellent</v>
      </c>
      <c r="M557" s="5" t="str">
        <f>IF(OR(Media[[#This Row],[TOPIC]]="Business Attire",Media[[#This Row],[TOPIC]]="Nightwear"),"High","Low")</f>
        <v>Low</v>
      </c>
    </row>
    <row r="558" spans="1:13">
      <c r="A558" s="2">
        <v>45552</v>
      </c>
      <c r="B558" t="s">
        <v>575</v>
      </c>
      <c r="C558" t="s">
        <v>14</v>
      </c>
      <c r="D558" s="3">
        <v>129677</v>
      </c>
      <c r="E558" t="s">
        <v>15</v>
      </c>
      <c r="F558" s="3">
        <v>342</v>
      </c>
      <c r="G558" s="3">
        <v>275</v>
      </c>
      <c r="H558" s="3">
        <v>44</v>
      </c>
      <c r="I558" s="3">
        <v>36</v>
      </c>
      <c r="J558" s="4">
        <f>SUM(Media[[#This Row],[VIEWS]:[SHARES]])</f>
        <v>697</v>
      </c>
      <c r="K558" s="5">
        <f>Media[[#This Row],[ENGAGEMENTS]]/Media[[#This Row],[FOLLOWERS]]</f>
        <v>5.3748930033853341E-3</v>
      </c>
      <c r="L558" t="str">
        <f>_xlfn.XLOOKUP(Media[[#This Row],[ENGAGEMENT RATE]],Engagement_Rates,Engagement_Grades,,-1)</f>
        <v>Average</v>
      </c>
      <c r="M558" s="5" t="str">
        <f>IF(OR(Media[[#This Row],[TOPIC]]="Business Attire",Media[[#This Row],[TOPIC]]="Nightwear"),"High","Low")</f>
        <v>Low</v>
      </c>
    </row>
    <row r="559" spans="1:13">
      <c r="A559" s="2">
        <v>45552</v>
      </c>
      <c r="B559" t="s">
        <v>576</v>
      </c>
      <c r="C559" t="s">
        <v>22</v>
      </c>
      <c r="D559" s="6">
        <v>65540</v>
      </c>
      <c r="E559" t="s">
        <v>25</v>
      </c>
      <c r="F559" s="6">
        <v>272</v>
      </c>
      <c r="G559" s="6">
        <v>262</v>
      </c>
      <c r="H559" s="6">
        <v>63</v>
      </c>
      <c r="I559" s="6">
        <v>42</v>
      </c>
      <c r="J559" s="4">
        <f>SUM(Media[[#This Row],[VIEWS]:[SHARES]])</f>
        <v>639</v>
      </c>
      <c r="K559" s="5">
        <f>Media[[#This Row],[ENGAGEMENTS]]/Media[[#This Row],[FOLLOWERS]]</f>
        <v>9.7497711321330484E-3</v>
      </c>
      <c r="L559" t="str">
        <f>_xlfn.XLOOKUP(Media[[#This Row],[ENGAGEMENT RATE]],Engagement_Rates,Engagement_Grades,,-1)</f>
        <v>Average</v>
      </c>
      <c r="M559" s="5" t="str">
        <f>IF(OR(Media[[#This Row],[TOPIC]]="Business Attire",Media[[#This Row],[TOPIC]]="Nightwear"),"High","Low")</f>
        <v>High</v>
      </c>
    </row>
    <row r="560" spans="1:13">
      <c r="A560" s="2">
        <v>45553</v>
      </c>
      <c r="B560" t="s">
        <v>577</v>
      </c>
      <c r="C560" t="s">
        <v>22</v>
      </c>
      <c r="D560" s="6">
        <v>65987</v>
      </c>
      <c r="E560" t="s">
        <v>18</v>
      </c>
      <c r="F560" s="6">
        <v>661</v>
      </c>
      <c r="G560" s="6">
        <v>557</v>
      </c>
      <c r="H560" s="6">
        <v>129</v>
      </c>
      <c r="I560" s="6">
        <v>81</v>
      </c>
      <c r="J560" s="4">
        <f>SUM(Media[[#This Row],[VIEWS]:[SHARES]])</f>
        <v>1428</v>
      </c>
      <c r="K560" s="5">
        <f>Media[[#This Row],[ENGAGEMENTS]]/Media[[#This Row],[FOLLOWERS]]</f>
        <v>2.1640626183945324E-2</v>
      </c>
      <c r="L560" t="str">
        <f>_xlfn.XLOOKUP(Media[[#This Row],[ENGAGEMENT RATE]],Engagement_Rates,Engagement_Grades,,-1)</f>
        <v>Excellent</v>
      </c>
      <c r="M560" s="5" t="str">
        <f>IF(OR(Media[[#This Row],[TOPIC]]="Business Attire",Media[[#This Row],[TOPIC]]="Nightwear"),"High","Low")</f>
        <v>High</v>
      </c>
    </row>
    <row r="561" spans="1:13">
      <c r="A561" s="2">
        <v>45554</v>
      </c>
      <c r="B561" t="s">
        <v>578</v>
      </c>
      <c r="C561" t="s">
        <v>14</v>
      </c>
      <c r="D561" s="3">
        <v>129666</v>
      </c>
      <c r="E561" t="s">
        <v>15</v>
      </c>
      <c r="F561" s="3">
        <v>262</v>
      </c>
      <c r="G561" s="3">
        <v>184</v>
      </c>
      <c r="H561" s="3">
        <v>32</v>
      </c>
      <c r="I561" s="3">
        <v>24</v>
      </c>
      <c r="J561" s="4">
        <f>SUM(Media[[#This Row],[VIEWS]:[SHARES]])</f>
        <v>502</v>
      </c>
      <c r="K561" s="5">
        <f>Media[[#This Row],[ENGAGEMENTS]]/Media[[#This Row],[FOLLOWERS]]</f>
        <v>3.8714852004380486E-3</v>
      </c>
      <c r="L561" t="str">
        <f>_xlfn.XLOOKUP(Media[[#This Row],[ENGAGEMENT RATE]],Engagement_Rates,Engagement_Grades,,-1)</f>
        <v>Poor</v>
      </c>
      <c r="M561" s="5" t="str">
        <f>IF(OR(Media[[#This Row],[TOPIC]]="Business Attire",Media[[#This Row],[TOPIC]]="Nightwear"),"High","Low")</f>
        <v>Low</v>
      </c>
    </row>
    <row r="562" spans="1:13">
      <c r="A562" s="2">
        <v>45554</v>
      </c>
      <c r="B562" t="s">
        <v>579</v>
      </c>
      <c r="C562" t="s">
        <v>22</v>
      </c>
      <c r="D562" s="6">
        <v>66296</v>
      </c>
      <c r="E562" t="s">
        <v>25</v>
      </c>
      <c r="F562" s="6">
        <v>311</v>
      </c>
      <c r="G562" s="6">
        <v>287</v>
      </c>
      <c r="H562" s="6">
        <v>63</v>
      </c>
      <c r="I562" s="6">
        <v>42</v>
      </c>
      <c r="J562" s="4">
        <f>SUM(Media[[#This Row],[VIEWS]:[SHARES]])</f>
        <v>703</v>
      </c>
      <c r="K562" s="5">
        <f>Media[[#This Row],[ENGAGEMENTS]]/Media[[#This Row],[FOLLOWERS]]</f>
        <v>1.060395800651623E-2</v>
      </c>
      <c r="L562" t="str">
        <f>_xlfn.XLOOKUP(Media[[#This Row],[ENGAGEMENT RATE]],Engagement_Rates,Engagement_Grades,,-1)</f>
        <v>Good</v>
      </c>
      <c r="M562" s="5" t="str">
        <f>IF(OR(Media[[#This Row],[TOPIC]]="Business Attire",Media[[#This Row],[TOPIC]]="Nightwear"),"High","Low")</f>
        <v>High</v>
      </c>
    </row>
    <row r="563" spans="1:13">
      <c r="A563" s="2">
        <v>45555</v>
      </c>
      <c r="B563" t="s">
        <v>580</v>
      </c>
      <c r="C563" t="s">
        <v>14</v>
      </c>
      <c r="D563" s="3">
        <v>129706</v>
      </c>
      <c r="E563" t="s">
        <v>25</v>
      </c>
      <c r="F563" s="3">
        <v>417</v>
      </c>
      <c r="G563" s="3">
        <v>330</v>
      </c>
      <c r="H563" s="3">
        <v>52</v>
      </c>
      <c r="I563" s="3">
        <v>47</v>
      </c>
      <c r="J563" s="4">
        <f>SUM(Media[[#This Row],[VIEWS]:[SHARES]])</f>
        <v>846</v>
      </c>
      <c r="K563" s="5">
        <f>Media[[#This Row],[ENGAGEMENTS]]/Media[[#This Row],[FOLLOWERS]]</f>
        <v>6.5224430635437069E-3</v>
      </c>
      <c r="L563" t="str">
        <f>_xlfn.XLOOKUP(Media[[#This Row],[ENGAGEMENT RATE]],Engagement_Rates,Engagement_Grades,,-1)</f>
        <v>Average</v>
      </c>
      <c r="M563" s="5" t="str">
        <f>IF(OR(Media[[#This Row],[TOPIC]]="Business Attire",Media[[#This Row],[TOPIC]]="Nightwear"),"High","Low")</f>
        <v>High</v>
      </c>
    </row>
    <row r="564" spans="1:13">
      <c r="A564" s="2">
        <v>45555</v>
      </c>
      <c r="B564" t="s">
        <v>581</v>
      </c>
      <c r="C564" t="s">
        <v>22</v>
      </c>
      <c r="D564" s="6">
        <v>66717</v>
      </c>
      <c r="E564" t="s">
        <v>18</v>
      </c>
      <c r="F564" s="6">
        <v>726</v>
      </c>
      <c r="G564" s="6">
        <v>589</v>
      </c>
      <c r="H564" s="6">
        <v>136</v>
      </c>
      <c r="I564" s="6">
        <v>106</v>
      </c>
      <c r="J564" s="4">
        <f>SUM(Media[[#This Row],[VIEWS]:[SHARES]])</f>
        <v>1557</v>
      </c>
      <c r="K564" s="5">
        <f>Media[[#This Row],[ENGAGEMENTS]]/Media[[#This Row],[FOLLOWERS]]</f>
        <v>2.3337380277890191E-2</v>
      </c>
      <c r="L564" t="str">
        <f>_xlfn.XLOOKUP(Media[[#This Row],[ENGAGEMENT RATE]],Engagement_Rates,Engagement_Grades,,-1)</f>
        <v>Excellent</v>
      </c>
      <c r="M564" s="5" t="str">
        <f>IF(OR(Media[[#This Row],[TOPIC]]="Business Attire",Media[[#This Row],[TOPIC]]="Nightwear"),"High","Low")</f>
        <v>High</v>
      </c>
    </row>
    <row r="565" spans="1:13">
      <c r="A565" s="2">
        <v>45556</v>
      </c>
      <c r="B565" t="s">
        <v>582</v>
      </c>
      <c r="C565" t="s">
        <v>22</v>
      </c>
      <c r="D565" s="6">
        <v>66171</v>
      </c>
      <c r="E565" t="s">
        <v>18</v>
      </c>
      <c r="F565" s="6">
        <v>686</v>
      </c>
      <c r="G565" s="6">
        <v>594</v>
      </c>
      <c r="H565" s="6">
        <v>128</v>
      </c>
      <c r="I565" s="6">
        <v>92</v>
      </c>
      <c r="J565" s="4">
        <f>SUM(Media[[#This Row],[VIEWS]:[SHARES]])</f>
        <v>1500</v>
      </c>
      <c r="K565" s="5">
        <f>Media[[#This Row],[ENGAGEMENTS]]/Media[[#This Row],[FOLLOWERS]]</f>
        <v>2.2668540599356215E-2</v>
      </c>
      <c r="L565" t="str">
        <f>_xlfn.XLOOKUP(Media[[#This Row],[ENGAGEMENT RATE]],Engagement_Rates,Engagement_Grades,,-1)</f>
        <v>Excellent</v>
      </c>
      <c r="M565" s="5" t="str">
        <f>IF(OR(Media[[#This Row],[TOPIC]]="Business Attire",Media[[#This Row],[TOPIC]]="Nightwear"),"High","Low")</f>
        <v>High</v>
      </c>
    </row>
    <row r="566" spans="1:13">
      <c r="A566" s="2">
        <v>45556</v>
      </c>
      <c r="B566" t="s">
        <v>583</v>
      </c>
      <c r="C566" t="s">
        <v>17</v>
      </c>
      <c r="D566" s="6">
        <v>33721</v>
      </c>
      <c r="E566" t="s">
        <v>18</v>
      </c>
      <c r="F566" s="6">
        <v>63</v>
      </c>
      <c r="G566" s="6">
        <v>54</v>
      </c>
      <c r="H566" s="6">
        <v>8</v>
      </c>
      <c r="I566" s="6">
        <v>6</v>
      </c>
      <c r="J566" s="4">
        <f>SUM(Media[[#This Row],[VIEWS]:[SHARES]])</f>
        <v>131</v>
      </c>
      <c r="K566" s="5">
        <f>Media[[#This Row],[ENGAGEMENTS]]/Media[[#This Row],[FOLLOWERS]]</f>
        <v>3.8848195486492097E-3</v>
      </c>
      <c r="L566" t="str">
        <f>_xlfn.XLOOKUP(Media[[#This Row],[ENGAGEMENT RATE]],Engagement_Rates,Engagement_Grades,,-1)</f>
        <v>Poor</v>
      </c>
      <c r="M566" s="5" t="str">
        <f>IF(OR(Media[[#This Row],[TOPIC]]="Business Attire",Media[[#This Row],[TOPIC]]="Nightwear"),"High","Low")</f>
        <v>High</v>
      </c>
    </row>
    <row r="567" spans="1:13">
      <c r="A567" s="2">
        <v>45557</v>
      </c>
      <c r="B567" t="s">
        <v>584</v>
      </c>
      <c r="C567" t="s">
        <v>14</v>
      </c>
      <c r="D567" s="3">
        <v>129810</v>
      </c>
      <c r="E567" t="s">
        <v>15</v>
      </c>
      <c r="F567" s="3">
        <v>213</v>
      </c>
      <c r="G567" s="3">
        <v>181</v>
      </c>
      <c r="H567" s="3">
        <v>27</v>
      </c>
      <c r="I567" s="3">
        <v>22</v>
      </c>
      <c r="J567" s="4">
        <f>SUM(Media[[#This Row],[VIEWS]:[SHARES]])</f>
        <v>443</v>
      </c>
      <c r="K567" s="5">
        <f>Media[[#This Row],[ENGAGEMENTS]]/Media[[#This Row],[FOLLOWERS]]</f>
        <v>3.4126800708728141E-3</v>
      </c>
      <c r="L567" t="str">
        <f>_xlfn.XLOOKUP(Media[[#This Row],[ENGAGEMENT RATE]],Engagement_Rates,Engagement_Grades,,-1)</f>
        <v>Poor</v>
      </c>
      <c r="M567" s="5" t="str">
        <f>IF(OR(Media[[#This Row],[TOPIC]]="Business Attire",Media[[#This Row],[TOPIC]]="Nightwear"),"High","Low")</f>
        <v>Low</v>
      </c>
    </row>
    <row r="568" spans="1:13">
      <c r="A568" s="2">
        <v>45558</v>
      </c>
      <c r="B568" t="s">
        <v>585</v>
      </c>
      <c r="C568" t="s">
        <v>14</v>
      </c>
      <c r="D568" s="3">
        <v>129940</v>
      </c>
      <c r="E568" t="s">
        <v>18</v>
      </c>
      <c r="F568" s="3">
        <v>836</v>
      </c>
      <c r="G568" s="3">
        <v>734</v>
      </c>
      <c r="H568" s="3">
        <v>105</v>
      </c>
      <c r="I568" s="3">
        <v>90</v>
      </c>
      <c r="J568" s="4">
        <f>SUM(Media[[#This Row],[VIEWS]:[SHARES]])</f>
        <v>1765</v>
      </c>
      <c r="K568" s="5">
        <f>Media[[#This Row],[ENGAGEMENTS]]/Media[[#This Row],[FOLLOWERS]]</f>
        <v>1.3583192242573495E-2</v>
      </c>
      <c r="L568" t="str">
        <f>_xlfn.XLOOKUP(Media[[#This Row],[ENGAGEMENT RATE]],Engagement_Rates,Engagement_Grades,,-1)</f>
        <v>Good</v>
      </c>
      <c r="M568" s="5" t="str">
        <f>IF(OR(Media[[#This Row],[TOPIC]]="Business Attire",Media[[#This Row],[TOPIC]]="Nightwear"),"High","Low")</f>
        <v>High</v>
      </c>
    </row>
    <row r="569" spans="1:13">
      <c r="A569" s="2">
        <v>45558</v>
      </c>
      <c r="B569" t="s">
        <v>586</v>
      </c>
      <c r="C569" t="s">
        <v>22</v>
      </c>
      <c r="D569" s="6">
        <v>66151</v>
      </c>
      <c r="E569" t="s">
        <v>15</v>
      </c>
      <c r="F569" s="6">
        <v>453</v>
      </c>
      <c r="G569" s="6">
        <v>389</v>
      </c>
      <c r="H569" s="6">
        <v>95</v>
      </c>
      <c r="I569" s="6">
        <v>66</v>
      </c>
      <c r="J569" s="4">
        <f>SUM(Media[[#This Row],[VIEWS]:[SHARES]])</f>
        <v>1003</v>
      </c>
      <c r="K569" s="5">
        <f>Media[[#This Row],[ENGAGEMENTS]]/Media[[#This Row],[FOLLOWERS]]</f>
        <v>1.5162280237638132E-2</v>
      </c>
      <c r="L569" t="str">
        <f>_xlfn.XLOOKUP(Media[[#This Row],[ENGAGEMENT RATE]],Engagement_Rates,Engagement_Grades,,-1)</f>
        <v>Very Good</v>
      </c>
      <c r="M569" s="5" t="str">
        <f>IF(OR(Media[[#This Row],[TOPIC]]="Business Attire",Media[[#This Row],[TOPIC]]="Nightwear"),"High","Low")</f>
        <v>Low</v>
      </c>
    </row>
    <row r="570" spans="1:13">
      <c r="A570" s="2">
        <v>45559</v>
      </c>
      <c r="B570" t="s">
        <v>587</v>
      </c>
      <c r="C570" t="s">
        <v>14</v>
      </c>
      <c r="D570" s="3">
        <v>130265</v>
      </c>
      <c r="E570" t="s">
        <v>27</v>
      </c>
      <c r="F570" s="3">
        <v>989</v>
      </c>
      <c r="G570" s="3">
        <v>748</v>
      </c>
      <c r="H570" s="3">
        <v>121</v>
      </c>
      <c r="I570" s="3">
        <v>99</v>
      </c>
      <c r="J570" s="4">
        <f>SUM(Media[[#This Row],[VIEWS]:[SHARES]])</f>
        <v>1957</v>
      </c>
      <c r="K570" s="5">
        <f>Media[[#This Row],[ENGAGEMENTS]]/Media[[#This Row],[FOLLOWERS]]</f>
        <v>1.5023221893831805E-2</v>
      </c>
      <c r="L570" t="str">
        <f>_xlfn.XLOOKUP(Media[[#This Row],[ENGAGEMENT RATE]],Engagement_Rates,Engagement_Grades,,-1)</f>
        <v>Very Good</v>
      </c>
      <c r="M570" s="5" t="str">
        <f>IF(OR(Media[[#This Row],[TOPIC]]="Business Attire",Media[[#This Row],[TOPIC]]="Nightwear"),"High","Low")</f>
        <v>Low</v>
      </c>
    </row>
    <row r="571" spans="1:13">
      <c r="A571" s="2">
        <v>45559</v>
      </c>
      <c r="B571" t="s">
        <v>588</v>
      </c>
      <c r="C571" t="s">
        <v>22</v>
      </c>
      <c r="D571" s="6">
        <v>66299</v>
      </c>
      <c r="E571" t="s">
        <v>15</v>
      </c>
      <c r="F571" s="6">
        <v>484</v>
      </c>
      <c r="G571" s="6">
        <v>398</v>
      </c>
      <c r="H571" s="6">
        <v>88</v>
      </c>
      <c r="I571" s="6">
        <v>62</v>
      </c>
      <c r="J571" s="4">
        <f>SUM(Media[[#This Row],[VIEWS]:[SHARES]])</f>
        <v>1032</v>
      </c>
      <c r="K571" s="5">
        <f>Media[[#This Row],[ENGAGEMENTS]]/Media[[#This Row],[FOLLOWERS]]</f>
        <v>1.5565845638697416E-2</v>
      </c>
      <c r="L571" t="str">
        <f>_xlfn.XLOOKUP(Media[[#This Row],[ENGAGEMENT RATE]],Engagement_Rates,Engagement_Grades,,-1)</f>
        <v>Very Good</v>
      </c>
      <c r="M571" s="5" t="str">
        <f>IF(OR(Media[[#This Row],[TOPIC]]="Business Attire",Media[[#This Row],[TOPIC]]="Nightwear"),"High","Low")</f>
        <v>Low</v>
      </c>
    </row>
    <row r="572" spans="1:13">
      <c r="A572" s="2">
        <v>45559</v>
      </c>
      <c r="B572" t="s">
        <v>589</v>
      </c>
      <c r="C572" t="s">
        <v>17</v>
      </c>
      <c r="D572" s="6">
        <v>33749</v>
      </c>
      <c r="E572" t="s">
        <v>15</v>
      </c>
      <c r="F572" s="6">
        <v>54</v>
      </c>
      <c r="G572" s="6">
        <v>43</v>
      </c>
      <c r="H572" s="6">
        <v>7</v>
      </c>
      <c r="I572" s="6">
        <v>6</v>
      </c>
      <c r="J572" s="4">
        <f>SUM(Media[[#This Row],[VIEWS]:[SHARES]])</f>
        <v>110</v>
      </c>
      <c r="K572" s="5">
        <f>Media[[#This Row],[ENGAGEMENTS]]/Media[[#This Row],[FOLLOWERS]]</f>
        <v>3.2593558327654155E-3</v>
      </c>
      <c r="L572" t="str">
        <f>_xlfn.XLOOKUP(Media[[#This Row],[ENGAGEMENT RATE]],Engagement_Rates,Engagement_Grades,,-1)</f>
        <v>Poor</v>
      </c>
      <c r="M572" s="5" t="str">
        <f>IF(OR(Media[[#This Row],[TOPIC]]="Business Attire",Media[[#This Row],[TOPIC]]="Nightwear"),"High","Low")</f>
        <v>Low</v>
      </c>
    </row>
    <row r="573" spans="1:13">
      <c r="A573" s="2">
        <v>45560</v>
      </c>
      <c r="B573" t="s">
        <v>590</v>
      </c>
      <c r="C573" t="s">
        <v>14</v>
      </c>
      <c r="D573" s="3">
        <v>130564</v>
      </c>
      <c r="E573" t="s">
        <v>15</v>
      </c>
      <c r="F573" s="3">
        <v>258</v>
      </c>
      <c r="G573" s="3">
        <v>201</v>
      </c>
      <c r="H573" s="3">
        <v>34</v>
      </c>
      <c r="I573" s="3">
        <v>30</v>
      </c>
      <c r="J573" s="4">
        <f>SUM(Media[[#This Row],[VIEWS]:[SHARES]])</f>
        <v>523</v>
      </c>
      <c r="K573" s="5">
        <f>Media[[#This Row],[ENGAGEMENTS]]/Media[[#This Row],[FOLLOWERS]]</f>
        <v>4.0056983548298151E-3</v>
      </c>
      <c r="L573" t="str">
        <f>_xlfn.XLOOKUP(Media[[#This Row],[ENGAGEMENT RATE]],Engagement_Rates,Engagement_Grades,,-1)</f>
        <v>Poor</v>
      </c>
      <c r="M573" s="5" t="str">
        <f>IF(OR(Media[[#This Row],[TOPIC]]="Business Attire",Media[[#This Row],[TOPIC]]="Nightwear"),"High","Low")</f>
        <v>Low</v>
      </c>
    </row>
    <row r="574" spans="1:13">
      <c r="A574" s="2">
        <v>45560</v>
      </c>
      <c r="B574" t="s">
        <v>591</v>
      </c>
      <c r="C574" t="s">
        <v>22</v>
      </c>
      <c r="D574" s="6">
        <v>66196</v>
      </c>
      <c r="E574" t="s">
        <v>18</v>
      </c>
      <c r="F574" s="6">
        <v>561</v>
      </c>
      <c r="G574" s="6">
        <v>454</v>
      </c>
      <c r="H574" s="6">
        <v>97</v>
      </c>
      <c r="I574" s="6">
        <v>74</v>
      </c>
      <c r="J574" s="4">
        <f>SUM(Media[[#This Row],[VIEWS]:[SHARES]])</f>
        <v>1186</v>
      </c>
      <c r="K574" s="5">
        <f>Media[[#This Row],[ENGAGEMENTS]]/Media[[#This Row],[FOLLOWERS]]</f>
        <v>1.7916490422382018E-2</v>
      </c>
      <c r="L574" t="str">
        <f>_xlfn.XLOOKUP(Media[[#This Row],[ENGAGEMENT RATE]],Engagement_Rates,Engagement_Grades,,-1)</f>
        <v>Very Good</v>
      </c>
      <c r="M574" s="5" t="str">
        <f>IF(OR(Media[[#This Row],[TOPIC]]="Business Attire",Media[[#This Row],[TOPIC]]="Nightwear"),"High","Low")</f>
        <v>High</v>
      </c>
    </row>
    <row r="575" spans="1:13">
      <c r="A575" s="2">
        <v>45561</v>
      </c>
      <c r="B575" t="s">
        <v>592</v>
      </c>
      <c r="C575" t="s">
        <v>22</v>
      </c>
      <c r="D575" s="6">
        <v>66175</v>
      </c>
      <c r="E575" t="s">
        <v>27</v>
      </c>
      <c r="F575" s="6">
        <v>688</v>
      </c>
      <c r="G575" s="6">
        <v>585</v>
      </c>
      <c r="H575" s="6">
        <v>130</v>
      </c>
      <c r="I575" s="6">
        <v>93</v>
      </c>
      <c r="J575" s="4">
        <f>SUM(Media[[#This Row],[VIEWS]:[SHARES]])</f>
        <v>1496</v>
      </c>
      <c r="K575" s="5">
        <f>Media[[#This Row],[ENGAGEMENTS]]/Media[[#This Row],[FOLLOWERS]]</f>
        <v>2.2606724593879864E-2</v>
      </c>
      <c r="L575" t="str">
        <f>_xlfn.XLOOKUP(Media[[#This Row],[ENGAGEMENT RATE]],Engagement_Rates,Engagement_Grades,,-1)</f>
        <v>Excellent</v>
      </c>
      <c r="M575" s="5" t="str">
        <f>IF(OR(Media[[#This Row],[TOPIC]]="Business Attire",Media[[#This Row],[TOPIC]]="Nightwear"),"High","Low")</f>
        <v>Low</v>
      </c>
    </row>
    <row r="576" spans="1:13">
      <c r="A576" s="2">
        <v>45562</v>
      </c>
      <c r="B576" t="s">
        <v>593</v>
      </c>
      <c r="C576" t="s">
        <v>14</v>
      </c>
      <c r="D576" s="3">
        <v>130832</v>
      </c>
      <c r="E576" t="s">
        <v>15</v>
      </c>
      <c r="F576" s="3">
        <v>294</v>
      </c>
      <c r="G576" s="3">
        <v>246</v>
      </c>
      <c r="H576" s="3">
        <v>36</v>
      </c>
      <c r="I576" s="3">
        <v>30</v>
      </c>
      <c r="J576" s="4">
        <f>SUM(Media[[#This Row],[VIEWS]:[SHARES]])</f>
        <v>606</v>
      </c>
      <c r="K576" s="5">
        <f>Media[[#This Row],[ENGAGEMENTS]]/Media[[#This Row],[FOLLOWERS]]</f>
        <v>4.6318943377766904E-3</v>
      </c>
      <c r="L576" t="str">
        <f>_xlfn.XLOOKUP(Media[[#This Row],[ENGAGEMENT RATE]],Engagement_Rates,Engagement_Grades,,-1)</f>
        <v>Poor</v>
      </c>
      <c r="M576" s="5" t="str">
        <f>IF(OR(Media[[#This Row],[TOPIC]]="Business Attire",Media[[#This Row],[TOPIC]]="Nightwear"),"High","Low")</f>
        <v>Low</v>
      </c>
    </row>
    <row r="577" spans="1:13">
      <c r="A577" s="2">
        <v>45562</v>
      </c>
      <c r="B577" t="s">
        <v>594</v>
      </c>
      <c r="C577" t="s">
        <v>22</v>
      </c>
      <c r="D577" s="6">
        <v>65381</v>
      </c>
      <c r="E577" t="s">
        <v>15</v>
      </c>
      <c r="F577" s="6">
        <v>395</v>
      </c>
      <c r="G577" s="6">
        <v>354</v>
      </c>
      <c r="H577" s="6">
        <v>72</v>
      </c>
      <c r="I577" s="6">
        <v>57</v>
      </c>
      <c r="J577" s="4">
        <f>SUM(Media[[#This Row],[VIEWS]:[SHARES]])</f>
        <v>878</v>
      </c>
      <c r="K577" s="5">
        <f>Media[[#This Row],[ENGAGEMENTS]]/Media[[#This Row],[FOLLOWERS]]</f>
        <v>1.3428977837598079E-2</v>
      </c>
      <c r="L577" t="str">
        <f>_xlfn.XLOOKUP(Media[[#This Row],[ENGAGEMENT RATE]],Engagement_Rates,Engagement_Grades,,-1)</f>
        <v>Good</v>
      </c>
      <c r="M577" s="5" t="str">
        <f>IF(OR(Media[[#This Row],[TOPIC]]="Business Attire",Media[[#This Row],[TOPIC]]="Nightwear"),"High","Low")</f>
        <v>Low</v>
      </c>
    </row>
    <row r="578" spans="1:13">
      <c r="A578" s="2">
        <v>45563</v>
      </c>
      <c r="B578" t="s">
        <v>595</v>
      </c>
      <c r="C578" t="s">
        <v>14</v>
      </c>
      <c r="D578" s="3">
        <v>130689</v>
      </c>
      <c r="E578" t="s">
        <v>15</v>
      </c>
      <c r="F578" s="3">
        <v>242</v>
      </c>
      <c r="G578" s="3">
        <v>196</v>
      </c>
      <c r="H578" s="3">
        <v>30</v>
      </c>
      <c r="I578" s="3">
        <v>27</v>
      </c>
      <c r="J578" s="4">
        <f>SUM(Media[[#This Row],[VIEWS]:[SHARES]])</f>
        <v>495</v>
      </c>
      <c r="K578" s="5">
        <f>Media[[#This Row],[ENGAGEMENTS]]/Media[[#This Row],[FOLLOWERS]]</f>
        <v>3.7876179326492665E-3</v>
      </c>
      <c r="L578" t="str">
        <f>_xlfn.XLOOKUP(Media[[#This Row],[ENGAGEMENT RATE]],Engagement_Rates,Engagement_Grades,,-1)</f>
        <v>Poor</v>
      </c>
      <c r="M578" s="5" t="str">
        <f>IF(OR(Media[[#This Row],[TOPIC]]="Business Attire",Media[[#This Row],[TOPIC]]="Nightwear"),"High","Low")</f>
        <v>Low</v>
      </c>
    </row>
    <row r="579" spans="1:13">
      <c r="A579" s="2">
        <v>45563</v>
      </c>
      <c r="B579" t="s">
        <v>596</v>
      </c>
      <c r="C579" t="s">
        <v>22</v>
      </c>
      <c r="D579" s="6">
        <v>64917</v>
      </c>
      <c r="E579" t="s">
        <v>18</v>
      </c>
      <c r="F579" s="6">
        <v>562</v>
      </c>
      <c r="G579" s="6">
        <v>478</v>
      </c>
      <c r="H579" s="6">
        <v>104</v>
      </c>
      <c r="I579" s="6">
        <v>69</v>
      </c>
      <c r="J579" s="4">
        <f>SUM(Media[[#This Row],[VIEWS]:[SHARES]])</f>
        <v>1213</v>
      </c>
      <c r="K579" s="5">
        <f>Media[[#This Row],[ENGAGEMENTS]]/Media[[#This Row],[FOLLOWERS]]</f>
        <v>1.8685398277800885E-2</v>
      </c>
      <c r="L579" t="str">
        <f>_xlfn.XLOOKUP(Media[[#This Row],[ENGAGEMENT RATE]],Engagement_Rates,Engagement_Grades,,-1)</f>
        <v>Very Good</v>
      </c>
      <c r="M579" s="5" t="str">
        <f>IF(OR(Media[[#This Row],[TOPIC]]="Business Attire",Media[[#This Row],[TOPIC]]="Nightwear"),"High","Low")</f>
        <v>High</v>
      </c>
    </row>
    <row r="580" spans="1:13">
      <c r="A580" s="2">
        <v>45564</v>
      </c>
      <c r="B580" t="s">
        <v>597</v>
      </c>
      <c r="C580" t="s">
        <v>14</v>
      </c>
      <c r="D580" s="3">
        <v>130760</v>
      </c>
      <c r="E580" t="s">
        <v>27</v>
      </c>
      <c r="F580" s="3">
        <v>717</v>
      </c>
      <c r="G580" s="3">
        <v>571</v>
      </c>
      <c r="H580" s="3">
        <v>88</v>
      </c>
      <c r="I580" s="3">
        <v>74</v>
      </c>
      <c r="J580" s="4">
        <f>SUM(Media[[#This Row],[VIEWS]:[SHARES]])</f>
        <v>1450</v>
      </c>
      <c r="K580" s="5">
        <f>Media[[#This Row],[ENGAGEMENTS]]/Media[[#This Row],[FOLLOWERS]]</f>
        <v>1.1089018048332823E-2</v>
      </c>
      <c r="L580" t="str">
        <f>_xlfn.XLOOKUP(Media[[#This Row],[ENGAGEMENT RATE]],Engagement_Rates,Engagement_Grades,,-1)</f>
        <v>Good</v>
      </c>
      <c r="M580" s="5" t="str">
        <f>IF(OR(Media[[#This Row],[TOPIC]]="Business Attire",Media[[#This Row],[TOPIC]]="Nightwear"),"High","Low")</f>
        <v>Low</v>
      </c>
    </row>
    <row r="581" spans="1:13">
      <c r="A581" s="2">
        <v>45564</v>
      </c>
      <c r="B581" t="s">
        <v>598</v>
      </c>
      <c r="C581" t="s">
        <v>22</v>
      </c>
      <c r="D581" s="6">
        <v>65128</v>
      </c>
      <c r="E581" t="s">
        <v>18</v>
      </c>
      <c r="F581" s="6">
        <v>799</v>
      </c>
      <c r="G581" s="6">
        <v>697</v>
      </c>
      <c r="H581" s="6">
        <v>162</v>
      </c>
      <c r="I581" s="6">
        <v>98</v>
      </c>
      <c r="J581" s="4">
        <f>SUM(Media[[#This Row],[VIEWS]:[SHARES]])</f>
        <v>1756</v>
      </c>
      <c r="K581" s="5">
        <f>Media[[#This Row],[ENGAGEMENTS]]/Media[[#This Row],[FOLLOWERS]]</f>
        <v>2.6962289645006757E-2</v>
      </c>
      <c r="L581" t="str">
        <f>_xlfn.XLOOKUP(Media[[#This Row],[ENGAGEMENT RATE]],Engagement_Rates,Engagement_Grades,,-1)</f>
        <v>Excellent</v>
      </c>
      <c r="M581" s="5" t="str">
        <f>IF(OR(Media[[#This Row],[TOPIC]]="Business Attire",Media[[#This Row],[TOPIC]]="Nightwear"),"High","Low")</f>
        <v>High</v>
      </c>
    </row>
    <row r="582" spans="1:13">
      <c r="A582" s="2">
        <v>45564</v>
      </c>
      <c r="B582" t="s">
        <v>599</v>
      </c>
      <c r="C582" t="s">
        <v>17</v>
      </c>
      <c r="D582" s="6">
        <v>33836</v>
      </c>
      <c r="E582" t="s">
        <v>18</v>
      </c>
      <c r="F582" s="6">
        <v>62</v>
      </c>
      <c r="G582" s="6">
        <v>54</v>
      </c>
      <c r="H582" s="6">
        <v>8</v>
      </c>
      <c r="I582" s="6">
        <v>7</v>
      </c>
      <c r="J582" s="4">
        <f>SUM(Media[[#This Row],[VIEWS]:[SHARES]])</f>
        <v>131</v>
      </c>
      <c r="K582" s="5">
        <f>Media[[#This Row],[ENGAGEMENTS]]/Media[[#This Row],[FOLLOWERS]]</f>
        <v>3.8716160302636245E-3</v>
      </c>
      <c r="L582" t="str">
        <f>_xlfn.XLOOKUP(Media[[#This Row],[ENGAGEMENT RATE]],Engagement_Rates,Engagement_Grades,,-1)</f>
        <v>Poor</v>
      </c>
      <c r="M582" s="5" t="str">
        <f>IF(OR(Media[[#This Row],[TOPIC]]="Business Attire",Media[[#This Row],[TOPIC]]="Nightwear"),"High","Low")</f>
        <v>High</v>
      </c>
    </row>
    <row r="583" spans="1:13">
      <c r="A583" s="2">
        <v>45565</v>
      </c>
      <c r="B583" t="s">
        <v>600</v>
      </c>
      <c r="C583" t="s">
        <v>14</v>
      </c>
      <c r="D583" s="3">
        <v>131041</v>
      </c>
      <c r="E583" t="s">
        <v>18</v>
      </c>
      <c r="F583" s="3">
        <v>1180</v>
      </c>
      <c r="G583" s="3">
        <v>945</v>
      </c>
      <c r="H583" s="3">
        <v>155</v>
      </c>
      <c r="I583" s="3">
        <v>134</v>
      </c>
      <c r="J583" s="4">
        <f>SUM(Media[[#This Row],[VIEWS]:[SHARES]])</f>
        <v>2414</v>
      </c>
      <c r="K583" s="5">
        <f>Media[[#This Row],[ENGAGEMENTS]]/Media[[#This Row],[FOLLOWERS]]</f>
        <v>1.8421715341000146E-2</v>
      </c>
      <c r="L583" t="str">
        <f>_xlfn.XLOOKUP(Media[[#This Row],[ENGAGEMENT RATE]],Engagement_Rates,Engagement_Grades,,-1)</f>
        <v>Very Good</v>
      </c>
      <c r="M583" s="5" t="str">
        <f>IF(OR(Media[[#This Row],[TOPIC]]="Business Attire",Media[[#This Row],[TOPIC]]="Nightwear"),"High","Low")</f>
        <v>High</v>
      </c>
    </row>
    <row r="584" spans="1:13">
      <c r="A584" s="2">
        <v>45565</v>
      </c>
      <c r="B584" t="s">
        <v>601</v>
      </c>
      <c r="C584" t="s">
        <v>22</v>
      </c>
      <c r="D584" s="6">
        <v>64965</v>
      </c>
      <c r="E584" t="s">
        <v>27</v>
      </c>
      <c r="F584" s="6">
        <v>539</v>
      </c>
      <c r="G584" s="6">
        <v>467</v>
      </c>
      <c r="H584" s="6">
        <v>107</v>
      </c>
      <c r="I584" s="6">
        <v>69</v>
      </c>
      <c r="J584" s="4">
        <f>SUM(Media[[#This Row],[VIEWS]:[SHARES]])</f>
        <v>1182</v>
      </c>
      <c r="K584" s="5">
        <f>Media[[#This Row],[ENGAGEMENTS]]/Media[[#This Row],[FOLLOWERS]]</f>
        <v>1.8194412375894711E-2</v>
      </c>
      <c r="L584" t="str">
        <f>_xlfn.XLOOKUP(Media[[#This Row],[ENGAGEMENT RATE]],Engagement_Rates,Engagement_Grades,,-1)</f>
        <v>Very Good</v>
      </c>
      <c r="M584" s="5" t="str">
        <f>IF(OR(Media[[#This Row],[TOPIC]]="Business Attire",Media[[#This Row],[TOPIC]]="Nightwear"),"High","Low")</f>
        <v>Low</v>
      </c>
    </row>
    <row r="585" spans="1:13">
      <c r="A585" s="2">
        <v>45565</v>
      </c>
      <c r="B585" t="s">
        <v>602</v>
      </c>
      <c r="C585" t="s">
        <v>17</v>
      </c>
      <c r="D585" s="6">
        <v>33881</v>
      </c>
      <c r="E585" t="s">
        <v>18</v>
      </c>
      <c r="F585" s="6">
        <v>50</v>
      </c>
      <c r="G585" s="6">
        <v>43</v>
      </c>
      <c r="H585" s="6">
        <v>7</v>
      </c>
      <c r="I585" s="6">
        <v>6</v>
      </c>
      <c r="J585" s="4">
        <f>SUM(Media[[#This Row],[VIEWS]:[SHARES]])</f>
        <v>106</v>
      </c>
      <c r="K585" s="5">
        <f>Media[[#This Row],[ENGAGEMENTS]]/Media[[#This Row],[FOLLOWERS]]</f>
        <v>3.1285971488444852E-3</v>
      </c>
      <c r="L585" t="str">
        <f>_xlfn.XLOOKUP(Media[[#This Row],[ENGAGEMENT RATE]],Engagement_Rates,Engagement_Grades,,-1)</f>
        <v>Poor</v>
      </c>
      <c r="M585" s="5" t="str">
        <f>IF(OR(Media[[#This Row],[TOPIC]]="Business Attire",Media[[#This Row],[TOPIC]]="Nightwear"),"High","Low")</f>
        <v>High</v>
      </c>
    </row>
    <row r="586" spans="1:13">
      <c r="A586" s="2">
        <v>45566</v>
      </c>
      <c r="B586" t="s">
        <v>603</v>
      </c>
      <c r="C586" t="s">
        <v>22</v>
      </c>
      <c r="D586" s="6">
        <v>65147</v>
      </c>
      <c r="E586" t="s">
        <v>18</v>
      </c>
      <c r="F586" s="6">
        <v>635</v>
      </c>
      <c r="G586" s="6">
        <v>558</v>
      </c>
      <c r="H586" s="6">
        <v>135</v>
      </c>
      <c r="I586" s="6">
        <v>88</v>
      </c>
      <c r="J586" s="4">
        <f>SUM(Media[[#This Row],[VIEWS]:[SHARES]])</f>
        <v>1416</v>
      </c>
      <c r="K586" s="5">
        <f>Media[[#This Row],[ENGAGEMENTS]]/Media[[#This Row],[FOLLOWERS]]</f>
        <v>2.173545980628425E-2</v>
      </c>
      <c r="L586" t="str">
        <f>_xlfn.XLOOKUP(Media[[#This Row],[ENGAGEMENT RATE]],Engagement_Rates,Engagement_Grades,,-1)</f>
        <v>Excellent</v>
      </c>
      <c r="M586" s="5" t="str">
        <f>IF(OR(Media[[#This Row],[TOPIC]]="Business Attire",Media[[#This Row],[TOPIC]]="Nightwear"),"High","Low")</f>
        <v>High</v>
      </c>
    </row>
    <row r="587" spans="1:13">
      <c r="A587" s="2">
        <v>45566</v>
      </c>
      <c r="B587" t="s">
        <v>604</v>
      </c>
      <c r="C587" t="s">
        <v>17</v>
      </c>
      <c r="D587" s="6">
        <v>33908</v>
      </c>
      <c r="E587" t="s">
        <v>15</v>
      </c>
      <c r="F587" s="6">
        <v>45</v>
      </c>
      <c r="G587" s="6">
        <v>33</v>
      </c>
      <c r="H587" s="6">
        <v>6</v>
      </c>
      <c r="I587" s="6">
        <v>5</v>
      </c>
      <c r="J587" s="4">
        <f>SUM(Media[[#This Row],[VIEWS]:[SHARES]])</f>
        <v>89</v>
      </c>
      <c r="K587" s="5">
        <f>Media[[#This Row],[ENGAGEMENTS]]/Media[[#This Row],[FOLLOWERS]]</f>
        <v>2.6247493216939957E-3</v>
      </c>
      <c r="L587" t="str">
        <f>_xlfn.XLOOKUP(Media[[#This Row],[ENGAGEMENT RATE]],Engagement_Rates,Engagement_Grades,,-1)</f>
        <v>Poor</v>
      </c>
      <c r="M587" s="5" t="str">
        <f>IF(OR(Media[[#This Row],[TOPIC]]="Business Attire",Media[[#This Row],[TOPIC]]="Nightwear"),"High","Low")</f>
        <v>Low</v>
      </c>
    </row>
    <row r="588" spans="1:13">
      <c r="A588" s="2">
        <v>45567</v>
      </c>
      <c r="B588" t="s">
        <v>605</v>
      </c>
      <c r="C588" t="s">
        <v>14</v>
      </c>
      <c r="D588" s="3">
        <v>130885</v>
      </c>
      <c r="E588" t="s">
        <v>15</v>
      </c>
      <c r="F588" s="3">
        <v>345</v>
      </c>
      <c r="G588" s="3">
        <v>288</v>
      </c>
      <c r="H588" s="3">
        <v>47</v>
      </c>
      <c r="I588" s="3">
        <v>38</v>
      </c>
      <c r="J588" s="4">
        <f>SUM(Media[[#This Row],[VIEWS]:[SHARES]])</f>
        <v>718</v>
      </c>
      <c r="K588" s="5">
        <f>Media[[#This Row],[ENGAGEMENTS]]/Media[[#This Row],[FOLLOWERS]]</f>
        <v>5.4857317492455213E-3</v>
      </c>
      <c r="L588" t="str">
        <f>_xlfn.XLOOKUP(Media[[#This Row],[ENGAGEMENT RATE]],Engagement_Rates,Engagement_Grades,,-1)</f>
        <v>Average</v>
      </c>
      <c r="M588" s="5" t="str">
        <f>IF(OR(Media[[#This Row],[TOPIC]]="Business Attire",Media[[#This Row],[TOPIC]]="Nightwear"),"High","Low")</f>
        <v>Low</v>
      </c>
    </row>
    <row r="589" spans="1:13">
      <c r="A589" s="2">
        <v>45567</v>
      </c>
      <c r="B589" t="s">
        <v>606</v>
      </c>
      <c r="C589" t="s">
        <v>22</v>
      </c>
      <c r="D589" s="6">
        <v>64837</v>
      </c>
      <c r="E589" t="s">
        <v>15</v>
      </c>
      <c r="F589" s="6">
        <v>483</v>
      </c>
      <c r="G589" s="6">
        <v>419</v>
      </c>
      <c r="H589" s="6">
        <v>94</v>
      </c>
      <c r="I589" s="6">
        <v>70</v>
      </c>
      <c r="J589" s="4">
        <f>SUM(Media[[#This Row],[VIEWS]:[SHARES]])</f>
        <v>1066</v>
      </c>
      <c r="K589" s="5">
        <f>Media[[#This Row],[ENGAGEMENTS]]/Media[[#This Row],[FOLLOWERS]]</f>
        <v>1.6441229544858646E-2</v>
      </c>
      <c r="L589" t="str">
        <f>_xlfn.XLOOKUP(Media[[#This Row],[ENGAGEMENT RATE]],Engagement_Rates,Engagement_Grades,,-1)</f>
        <v>Very Good</v>
      </c>
      <c r="M589" s="5" t="str">
        <f>IF(OR(Media[[#This Row],[TOPIC]]="Business Attire",Media[[#This Row],[TOPIC]]="Nightwear"),"High","Low")</f>
        <v>Low</v>
      </c>
    </row>
    <row r="590" spans="1:13">
      <c r="A590" s="2">
        <v>45567</v>
      </c>
      <c r="B590" t="s">
        <v>607</v>
      </c>
      <c r="C590" t="s">
        <v>17</v>
      </c>
      <c r="D590" s="6">
        <v>33934</v>
      </c>
      <c r="E590" t="s">
        <v>18</v>
      </c>
      <c r="F590" s="6">
        <v>45</v>
      </c>
      <c r="G590" s="6">
        <v>35</v>
      </c>
      <c r="H590" s="6">
        <v>6</v>
      </c>
      <c r="I590" s="6">
        <v>5</v>
      </c>
      <c r="J590" s="4">
        <f>SUM(Media[[#This Row],[VIEWS]:[SHARES]])</f>
        <v>91</v>
      </c>
      <c r="K590" s="5">
        <f>Media[[#This Row],[ENGAGEMENTS]]/Media[[#This Row],[FOLLOWERS]]</f>
        <v>2.6816761949666999E-3</v>
      </c>
      <c r="L590" t="str">
        <f>_xlfn.XLOOKUP(Media[[#This Row],[ENGAGEMENT RATE]],Engagement_Rates,Engagement_Grades,,-1)</f>
        <v>Poor</v>
      </c>
      <c r="M590" s="5" t="str">
        <f>IF(OR(Media[[#This Row],[TOPIC]]="Business Attire",Media[[#This Row],[TOPIC]]="Nightwear"),"High","Low")</f>
        <v>High</v>
      </c>
    </row>
    <row r="591" spans="1:13">
      <c r="A591" s="2">
        <v>45568</v>
      </c>
      <c r="B591" t="s">
        <v>608</v>
      </c>
      <c r="C591" t="s">
        <v>14</v>
      </c>
      <c r="D591" s="3">
        <v>131333</v>
      </c>
      <c r="E591" t="s">
        <v>15</v>
      </c>
      <c r="F591" s="3">
        <v>344</v>
      </c>
      <c r="G591" s="3">
        <v>272</v>
      </c>
      <c r="H591" s="3">
        <v>41</v>
      </c>
      <c r="I591" s="3">
        <v>37</v>
      </c>
      <c r="J591" s="4">
        <f>SUM(Media[[#This Row],[VIEWS]:[SHARES]])</f>
        <v>694</v>
      </c>
      <c r="K591" s="5">
        <f>Media[[#This Row],[ENGAGEMENTS]]/Media[[#This Row],[FOLLOWERS]]</f>
        <v>5.2842773712623633E-3</v>
      </c>
      <c r="L591" t="str">
        <f>_xlfn.XLOOKUP(Media[[#This Row],[ENGAGEMENT RATE]],Engagement_Rates,Engagement_Grades,,-1)</f>
        <v>Average</v>
      </c>
      <c r="M591" s="5" t="str">
        <f>IF(OR(Media[[#This Row],[TOPIC]]="Business Attire",Media[[#This Row],[TOPIC]]="Nightwear"),"High","Low")</f>
        <v>Low</v>
      </c>
    </row>
    <row r="592" spans="1:13">
      <c r="A592" s="2">
        <v>45569</v>
      </c>
      <c r="B592" t="s">
        <v>609</v>
      </c>
      <c r="C592" t="s">
        <v>14</v>
      </c>
      <c r="D592" s="3">
        <v>131497</v>
      </c>
      <c r="E592" t="s">
        <v>15</v>
      </c>
      <c r="F592" s="3">
        <v>311</v>
      </c>
      <c r="G592" s="3">
        <v>230</v>
      </c>
      <c r="H592" s="3">
        <v>38</v>
      </c>
      <c r="I592" s="3">
        <v>34</v>
      </c>
      <c r="J592" s="4">
        <f>SUM(Media[[#This Row],[VIEWS]:[SHARES]])</f>
        <v>613</v>
      </c>
      <c r="K592" s="5">
        <f>Media[[#This Row],[ENGAGEMENTS]]/Media[[#This Row],[FOLLOWERS]]</f>
        <v>4.6617033088207334E-3</v>
      </c>
      <c r="L592" t="str">
        <f>_xlfn.XLOOKUP(Media[[#This Row],[ENGAGEMENT RATE]],Engagement_Rates,Engagement_Grades,,-1)</f>
        <v>Poor</v>
      </c>
      <c r="M592" s="5" t="str">
        <f>IF(OR(Media[[#This Row],[TOPIC]]="Business Attire",Media[[#This Row],[TOPIC]]="Nightwear"),"High","Low")</f>
        <v>Low</v>
      </c>
    </row>
    <row r="593" spans="1:13">
      <c r="A593" s="2">
        <v>45569</v>
      </c>
      <c r="B593" t="s">
        <v>610</v>
      </c>
      <c r="C593" t="s">
        <v>22</v>
      </c>
      <c r="D593" s="6">
        <v>64936</v>
      </c>
      <c r="E593" t="s">
        <v>25</v>
      </c>
      <c r="F593" s="6">
        <v>330</v>
      </c>
      <c r="G593" s="6">
        <v>312</v>
      </c>
      <c r="H593" s="6">
        <v>78</v>
      </c>
      <c r="I593" s="6">
        <v>50</v>
      </c>
      <c r="J593" s="4">
        <f>SUM(Media[[#This Row],[VIEWS]:[SHARES]])</f>
        <v>770</v>
      </c>
      <c r="K593" s="5">
        <f>Media[[#This Row],[ENGAGEMENTS]]/Media[[#This Row],[FOLLOWERS]]</f>
        <v>1.1857829247258839E-2</v>
      </c>
      <c r="L593" t="str">
        <f>_xlfn.XLOOKUP(Media[[#This Row],[ENGAGEMENT RATE]],Engagement_Rates,Engagement_Grades,,-1)</f>
        <v>Good</v>
      </c>
      <c r="M593" s="5" t="str">
        <f>IF(OR(Media[[#This Row],[TOPIC]]="Business Attire",Media[[#This Row],[TOPIC]]="Nightwear"),"High","Low")</f>
        <v>High</v>
      </c>
    </row>
    <row r="594" spans="1:13">
      <c r="A594" s="2">
        <v>45569</v>
      </c>
      <c r="B594" t="s">
        <v>611</v>
      </c>
      <c r="C594" t="s">
        <v>17</v>
      </c>
      <c r="D594" s="6">
        <v>33955</v>
      </c>
      <c r="E594" t="s">
        <v>27</v>
      </c>
      <c r="F594" s="6">
        <v>44</v>
      </c>
      <c r="G594" s="6">
        <v>37</v>
      </c>
      <c r="H594" s="6">
        <v>7</v>
      </c>
      <c r="I594" s="6">
        <v>5</v>
      </c>
      <c r="J594" s="4">
        <f>SUM(Media[[#This Row],[VIEWS]:[SHARES]])</f>
        <v>93</v>
      </c>
      <c r="K594" s="5">
        <f>Media[[#This Row],[ENGAGEMENTS]]/Media[[#This Row],[FOLLOWERS]]</f>
        <v>2.7389191577087322E-3</v>
      </c>
      <c r="L594" t="str">
        <f>_xlfn.XLOOKUP(Media[[#This Row],[ENGAGEMENT RATE]],Engagement_Rates,Engagement_Grades,,-1)</f>
        <v>Poor</v>
      </c>
      <c r="M594" s="5" t="str">
        <f>IF(OR(Media[[#This Row],[TOPIC]]="Business Attire",Media[[#This Row],[TOPIC]]="Nightwear"),"High","Low")</f>
        <v>Low</v>
      </c>
    </row>
    <row r="595" spans="1:13">
      <c r="A595" s="2">
        <v>45570</v>
      </c>
      <c r="B595" t="s">
        <v>612</v>
      </c>
      <c r="C595" t="s">
        <v>14</v>
      </c>
      <c r="D595" s="3">
        <v>131583</v>
      </c>
      <c r="E595" t="s">
        <v>25</v>
      </c>
      <c r="F595" s="3">
        <v>469</v>
      </c>
      <c r="G595" s="3">
        <v>396</v>
      </c>
      <c r="H595" s="3">
        <v>58</v>
      </c>
      <c r="I595" s="3">
        <v>57</v>
      </c>
      <c r="J595" s="4">
        <f>SUM(Media[[#This Row],[VIEWS]:[SHARES]])</f>
        <v>980</v>
      </c>
      <c r="K595" s="5">
        <f>Media[[#This Row],[ENGAGEMENTS]]/Media[[#This Row],[FOLLOWERS]]</f>
        <v>7.447770608665253E-3</v>
      </c>
      <c r="L595" t="str">
        <f>_xlfn.XLOOKUP(Media[[#This Row],[ENGAGEMENT RATE]],Engagement_Rates,Engagement_Grades,,-1)</f>
        <v>Average</v>
      </c>
      <c r="M595" s="5" t="str">
        <f>IF(OR(Media[[#This Row],[TOPIC]]="Business Attire",Media[[#This Row],[TOPIC]]="Nightwear"),"High","Low")</f>
        <v>High</v>
      </c>
    </row>
    <row r="596" spans="1:13">
      <c r="A596" s="2">
        <v>45570</v>
      </c>
      <c r="B596" t="s">
        <v>613</v>
      </c>
      <c r="C596" t="s">
        <v>22</v>
      </c>
      <c r="D596" s="6">
        <v>64442</v>
      </c>
      <c r="E596" t="s">
        <v>15</v>
      </c>
      <c r="F596" s="6">
        <v>360</v>
      </c>
      <c r="G596" s="6">
        <v>316</v>
      </c>
      <c r="H596" s="6">
        <v>74</v>
      </c>
      <c r="I596" s="6">
        <v>56</v>
      </c>
      <c r="J596" s="4">
        <f>SUM(Media[[#This Row],[VIEWS]:[SHARES]])</f>
        <v>806</v>
      </c>
      <c r="K596" s="5">
        <f>Media[[#This Row],[ENGAGEMENTS]]/Media[[#This Row],[FOLLOWERS]]</f>
        <v>1.2507370969243661E-2</v>
      </c>
      <c r="L596" t="str">
        <f>_xlfn.XLOOKUP(Media[[#This Row],[ENGAGEMENT RATE]],Engagement_Rates,Engagement_Grades,,-1)</f>
        <v>Good</v>
      </c>
      <c r="M596" s="5" t="str">
        <f>IF(OR(Media[[#This Row],[TOPIC]]="Business Attire",Media[[#This Row],[TOPIC]]="Nightwear"),"High","Low")</f>
        <v>Low</v>
      </c>
    </row>
    <row r="597" spans="1:13">
      <c r="A597" s="2">
        <v>45570</v>
      </c>
      <c r="B597" t="s">
        <v>614</v>
      </c>
      <c r="C597" t="s">
        <v>17</v>
      </c>
      <c r="D597" s="6">
        <v>33982</v>
      </c>
      <c r="E597" t="s">
        <v>15</v>
      </c>
      <c r="F597" s="6">
        <v>32</v>
      </c>
      <c r="G597" s="6">
        <v>29</v>
      </c>
      <c r="H597" s="6">
        <v>4</v>
      </c>
      <c r="I597" s="6">
        <v>4</v>
      </c>
      <c r="J597" s="4">
        <f>SUM(Media[[#This Row],[VIEWS]:[SHARES]])</f>
        <v>69</v>
      </c>
      <c r="K597" s="5">
        <f>Media[[#This Row],[ENGAGEMENTS]]/Media[[#This Row],[FOLLOWERS]]</f>
        <v>2.0304867282679067E-3</v>
      </c>
      <c r="L597" t="str">
        <f>_xlfn.XLOOKUP(Media[[#This Row],[ENGAGEMENT RATE]],Engagement_Rates,Engagement_Grades,,-1)</f>
        <v>Poor</v>
      </c>
      <c r="M597" s="5" t="str">
        <f>IF(OR(Media[[#This Row],[TOPIC]]="Business Attire",Media[[#This Row],[TOPIC]]="Nightwear"),"High","Low")</f>
        <v>Low</v>
      </c>
    </row>
    <row r="598" spans="1:13">
      <c r="A598" s="2">
        <v>45571</v>
      </c>
      <c r="B598" t="s">
        <v>615</v>
      </c>
      <c r="C598" t="s">
        <v>14</v>
      </c>
      <c r="D598" s="3">
        <v>131542</v>
      </c>
      <c r="E598" t="s">
        <v>25</v>
      </c>
      <c r="F598" s="3">
        <v>321</v>
      </c>
      <c r="G598" s="3">
        <v>284</v>
      </c>
      <c r="H598" s="3">
        <v>45</v>
      </c>
      <c r="I598" s="3">
        <v>35</v>
      </c>
      <c r="J598" s="4">
        <f>SUM(Media[[#This Row],[VIEWS]:[SHARES]])</f>
        <v>685</v>
      </c>
      <c r="K598" s="5">
        <f>Media[[#This Row],[ENGAGEMENTS]]/Media[[#This Row],[FOLLOWERS]]</f>
        <v>5.2074622554013168E-3</v>
      </c>
      <c r="L598" t="str">
        <f>_xlfn.XLOOKUP(Media[[#This Row],[ENGAGEMENT RATE]],Engagement_Rates,Engagement_Grades,,-1)</f>
        <v>Average</v>
      </c>
      <c r="M598" s="5" t="str">
        <f>IF(OR(Media[[#This Row],[TOPIC]]="Business Attire",Media[[#This Row],[TOPIC]]="Nightwear"),"High","Low")</f>
        <v>High</v>
      </c>
    </row>
    <row r="599" spans="1:13">
      <c r="A599" s="2">
        <v>45571</v>
      </c>
      <c r="B599" t="s">
        <v>616</v>
      </c>
      <c r="C599" t="s">
        <v>22</v>
      </c>
      <c r="D599" s="6">
        <v>64639</v>
      </c>
      <c r="E599" t="s">
        <v>25</v>
      </c>
      <c r="F599" s="6">
        <v>393</v>
      </c>
      <c r="G599" s="6">
        <v>328</v>
      </c>
      <c r="H599" s="6">
        <v>83</v>
      </c>
      <c r="I599" s="6">
        <v>56</v>
      </c>
      <c r="J599" s="4">
        <f>SUM(Media[[#This Row],[VIEWS]:[SHARES]])</f>
        <v>860</v>
      </c>
      <c r="K599" s="5">
        <f>Media[[#This Row],[ENGAGEMENTS]]/Media[[#This Row],[FOLLOWERS]]</f>
        <v>1.3304661272606322E-2</v>
      </c>
      <c r="L599" t="str">
        <f>_xlfn.XLOOKUP(Media[[#This Row],[ENGAGEMENT RATE]],Engagement_Rates,Engagement_Grades,,-1)</f>
        <v>Good</v>
      </c>
      <c r="M599" s="5" t="str">
        <f>IF(OR(Media[[#This Row],[TOPIC]]="Business Attire",Media[[#This Row],[TOPIC]]="Nightwear"),"High","Low")</f>
        <v>High</v>
      </c>
    </row>
    <row r="600" spans="1:13">
      <c r="A600" s="2">
        <v>45572</v>
      </c>
      <c r="B600" t="s">
        <v>617</v>
      </c>
      <c r="C600" t="s">
        <v>14</v>
      </c>
      <c r="D600" s="3">
        <v>131406</v>
      </c>
      <c r="E600" t="s">
        <v>25</v>
      </c>
      <c r="F600" s="3">
        <v>460</v>
      </c>
      <c r="G600" s="3">
        <v>412</v>
      </c>
      <c r="H600" s="3">
        <v>63</v>
      </c>
      <c r="I600" s="3">
        <v>63</v>
      </c>
      <c r="J600" s="4">
        <f>SUM(Media[[#This Row],[VIEWS]:[SHARES]])</f>
        <v>998</v>
      </c>
      <c r="K600" s="5">
        <f>Media[[#This Row],[ENGAGEMENTS]]/Media[[#This Row],[FOLLOWERS]]</f>
        <v>7.5947825822260777E-3</v>
      </c>
      <c r="L600" t="str">
        <f>_xlfn.XLOOKUP(Media[[#This Row],[ENGAGEMENT RATE]],Engagement_Rates,Engagement_Grades,,-1)</f>
        <v>Average</v>
      </c>
      <c r="M600" s="5" t="str">
        <f>IF(OR(Media[[#This Row],[TOPIC]]="Business Attire",Media[[#This Row],[TOPIC]]="Nightwear"),"High","Low")</f>
        <v>High</v>
      </c>
    </row>
    <row r="601" spans="1:13">
      <c r="A601" s="2">
        <v>45572</v>
      </c>
      <c r="B601" t="s">
        <v>618</v>
      </c>
      <c r="C601" t="s">
        <v>22</v>
      </c>
      <c r="D601" s="6">
        <v>64644</v>
      </c>
      <c r="E601" t="s">
        <v>15</v>
      </c>
      <c r="F601" s="6">
        <v>475</v>
      </c>
      <c r="G601" s="6">
        <v>413</v>
      </c>
      <c r="H601" s="6">
        <v>84</v>
      </c>
      <c r="I601" s="6">
        <v>63</v>
      </c>
      <c r="J601" s="4">
        <f>SUM(Media[[#This Row],[VIEWS]:[SHARES]])</f>
        <v>1035</v>
      </c>
      <c r="K601" s="5">
        <f>Media[[#This Row],[ENGAGEMENTS]]/Media[[#This Row],[FOLLOWERS]]</f>
        <v>1.6010766660478931E-2</v>
      </c>
      <c r="L601" t="str">
        <f>_xlfn.XLOOKUP(Media[[#This Row],[ENGAGEMENT RATE]],Engagement_Rates,Engagement_Grades,,-1)</f>
        <v>Very Good</v>
      </c>
      <c r="M601" s="5" t="str">
        <f>IF(OR(Media[[#This Row],[TOPIC]]="Business Attire",Media[[#This Row],[TOPIC]]="Nightwear"),"High","Low")</f>
        <v>Low</v>
      </c>
    </row>
    <row r="602" spans="1:13">
      <c r="A602" s="2">
        <v>45573</v>
      </c>
      <c r="B602" t="s">
        <v>619</v>
      </c>
      <c r="C602" t="s">
        <v>14</v>
      </c>
      <c r="D602" s="3">
        <v>131535</v>
      </c>
      <c r="E602" t="s">
        <v>25</v>
      </c>
      <c r="F602" s="3">
        <v>497</v>
      </c>
      <c r="G602" s="3">
        <v>411</v>
      </c>
      <c r="H602" s="3">
        <v>68</v>
      </c>
      <c r="I602" s="3">
        <v>57</v>
      </c>
      <c r="J602" s="4">
        <f>SUM(Media[[#This Row],[VIEWS]:[SHARES]])</f>
        <v>1033</v>
      </c>
      <c r="K602" s="5">
        <f>Media[[#This Row],[ENGAGEMENTS]]/Media[[#This Row],[FOLLOWERS]]</f>
        <v>7.8534230432964602E-3</v>
      </c>
      <c r="L602" t="str">
        <f>_xlfn.XLOOKUP(Media[[#This Row],[ENGAGEMENT RATE]],Engagement_Rates,Engagement_Grades,,-1)</f>
        <v>Average</v>
      </c>
      <c r="M602" s="5" t="str">
        <f>IF(OR(Media[[#This Row],[TOPIC]]="Business Attire",Media[[#This Row],[TOPIC]]="Nightwear"),"High","Low")</f>
        <v>High</v>
      </c>
    </row>
    <row r="603" spans="1:13">
      <c r="A603" s="2">
        <v>45574</v>
      </c>
      <c r="B603" t="s">
        <v>620</v>
      </c>
      <c r="C603" t="s">
        <v>14</v>
      </c>
      <c r="D603" s="3">
        <v>131610</v>
      </c>
      <c r="E603" t="s">
        <v>15</v>
      </c>
      <c r="F603" s="3">
        <v>325</v>
      </c>
      <c r="G603" s="3">
        <v>285</v>
      </c>
      <c r="H603" s="3">
        <v>45</v>
      </c>
      <c r="I603" s="3">
        <v>41</v>
      </c>
      <c r="J603" s="4">
        <f>SUM(Media[[#This Row],[VIEWS]:[SHARES]])</f>
        <v>696</v>
      </c>
      <c r="K603" s="5">
        <f>Media[[#This Row],[ENGAGEMENTS]]/Media[[#This Row],[FOLLOWERS]]</f>
        <v>5.28835194894005E-3</v>
      </c>
      <c r="L603" t="str">
        <f>_xlfn.XLOOKUP(Media[[#This Row],[ENGAGEMENT RATE]],Engagement_Rates,Engagement_Grades,,-1)</f>
        <v>Average</v>
      </c>
      <c r="M603" s="5" t="str">
        <f>IF(OR(Media[[#This Row],[TOPIC]]="Business Attire",Media[[#This Row],[TOPIC]]="Nightwear"),"High","Low")</f>
        <v>Low</v>
      </c>
    </row>
    <row r="604" spans="1:13">
      <c r="A604" s="2">
        <v>45574</v>
      </c>
      <c r="B604" t="s">
        <v>621</v>
      </c>
      <c r="C604" t="s">
        <v>22</v>
      </c>
      <c r="D604" s="6">
        <v>64744</v>
      </c>
      <c r="E604" t="s">
        <v>15</v>
      </c>
      <c r="F604" s="6">
        <v>386</v>
      </c>
      <c r="G604" s="6">
        <v>337</v>
      </c>
      <c r="H604" s="6">
        <v>86</v>
      </c>
      <c r="I604" s="6">
        <v>54</v>
      </c>
      <c r="J604" s="4">
        <f>SUM(Media[[#This Row],[VIEWS]:[SHARES]])</f>
        <v>863</v>
      </c>
      <c r="K604" s="5">
        <f>Media[[#This Row],[ENGAGEMENTS]]/Media[[#This Row],[FOLLOWERS]]</f>
        <v>1.3329420486840479E-2</v>
      </c>
      <c r="L604" t="str">
        <f>_xlfn.XLOOKUP(Media[[#This Row],[ENGAGEMENT RATE]],Engagement_Rates,Engagement_Grades,,-1)</f>
        <v>Good</v>
      </c>
      <c r="M604" s="5" t="str">
        <f>IF(OR(Media[[#This Row],[TOPIC]]="Business Attire",Media[[#This Row],[TOPIC]]="Nightwear"),"High","Low")</f>
        <v>Low</v>
      </c>
    </row>
    <row r="605" spans="1:13">
      <c r="A605" s="2">
        <v>45574</v>
      </c>
      <c r="B605" t="s">
        <v>622</v>
      </c>
      <c r="C605" t="s">
        <v>17</v>
      </c>
      <c r="D605" s="6">
        <v>33972</v>
      </c>
      <c r="E605" t="s">
        <v>15</v>
      </c>
      <c r="F605" s="6">
        <v>41</v>
      </c>
      <c r="G605" s="6">
        <v>29</v>
      </c>
      <c r="H605" s="6">
        <v>5</v>
      </c>
      <c r="I605" s="6">
        <v>5</v>
      </c>
      <c r="J605" s="4">
        <f>SUM(Media[[#This Row],[VIEWS]:[SHARES]])</f>
        <v>80</v>
      </c>
      <c r="K605" s="5">
        <f>Media[[#This Row],[ENGAGEMENTS]]/Media[[#This Row],[FOLLOWERS]]</f>
        <v>2.3548804898151417E-3</v>
      </c>
      <c r="L605" t="str">
        <f>_xlfn.XLOOKUP(Media[[#This Row],[ENGAGEMENT RATE]],Engagement_Rates,Engagement_Grades,,-1)</f>
        <v>Poor</v>
      </c>
      <c r="M605" s="5" t="str">
        <f>IF(OR(Media[[#This Row],[TOPIC]]="Business Attire",Media[[#This Row],[TOPIC]]="Nightwear"),"High","Low")</f>
        <v>Low</v>
      </c>
    </row>
    <row r="606" spans="1:13">
      <c r="A606" s="2">
        <v>45575</v>
      </c>
      <c r="B606" t="s">
        <v>623</v>
      </c>
      <c r="C606" t="s">
        <v>14</v>
      </c>
      <c r="D606" s="3">
        <v>131322</v>
      </c>
      <c r="E606" t="s">
        <v>25</v>
      </c>
      <c r="F606" s="3">
        <v>293</v>
      </c>
      <c r="G606" s="3">
        <v>235</v>
      </c>
      <c r="H606" s="3">
        <v>37</v>
      </c>
      <c r="I606" s="3">
        <v>34</v>
      </c>
      <c r="J606" s="4">
        <f>SUM(Media[[#This Row],[VIEWS]:[SHARES]])</f>
        <v>599</v>
      </c>
      <c r="K606" s="5">
        <f>Media[[#This Row],[ENGAGEMENTS]]/Media[[#This Row],[FOLLOWERS]]</f>
        <v>4.5613073209363241E-3</v>
      </c>
      <c r="L606" t="str">
        <f>_xlfn.XLOOKUP(Media[[#This Row],[ENGAGEMENT RATE]],Engagement_Rates,Engagement_Grades,,-1)</f>
        <v>Poor</v>
      </c>
      <c r="M606" s="5" t="str">
        <f>IF(OR(Media[[#This Row],[TOPIC]]="Business Attire",Media[[#This Row],[TOPIC]]="Nightwear"),"High","Low")</f>
        <v>High</v>
      </c>
    </row>
    <row r="607" spans="1:13">
      <c r="A607" s="2">
        <v>45575</v>
      </c>
      <c r="B607" t="s">
        <v>624</v>
      </c>
      <c r="C607" t="s">
        <v>22</v>
      </c>
      <c r="D607" s="6">
        <v>64198</v>
      </c>
      <c r="E607" t="s">
        <v>15</v>
      </c>
      <c r="F607" s="6">
        <v>382</v>
      </c>
      <c r="G607" s="6">
        <v>346</v>
      </c>
      <c r="H607" s="6">
        <v>77</v>
      </c>
      <c r="I607" s="6">
        <v>52</v>
      </c>
      <c r="J607" s="4">
        <f>SUM(Media[[#This Row],[VIEWS]:[SHARES]])</f>
        <v>857</v>
      </c>
      <c r="K607" s="5">
        <f>Media[[#This Row],[ENGAGEMENTS]]/Media[[#This Row],[FOLLOWERS]]</f>
        <v>1.3349325524159631E-2</v>
      </c>
      <c r="L607" t="str">
        <f>_xlfn.XLOOKUP(Media[[#This Row],[ENGAGEMENT RATE]],Engagement_Rates,Engagement_Grades,,-1)</f>
        <v>Good</v>
      </c>
      <c r="M607" s="5" t="str">
        <f>IF(OR(Media[[#This Row],[TOPIC]]="Business Attire",Media[[#This Row],[TOPIC]]="Nightwear"),"High","Low")</f>
        <v>Low</v>
      </c>
    </row>
    <row r="608" spans="1:13">
      <c r="A608" s="2">
        <v>45575</v>
      </c>
      <c r="B608" t="s">
        <v>625</v>
      </c>
      <c r="C608" t="s">
        <v>17</v>
      </c>
      <c r="D608" s="6">
        <v>33961</v>
      </c>
      <c r="E608" t="s">
        <v>18</v>
      </c>
      <c r="F608" s="6">
        <v>73</v>
      </c>
      <c r="G608" s="6">
        <v>58</v>
      </c>
      <c r="H608" s="6">
        <v>10</v>
      </c>
      <c r="I608" s="6">
        <v>8</v>
      </c>
      <c r="J608" s="4">
        <f>SUM(Media[[#This Row],[VIEWS]:[SHARES]])</f>
        <v>149</v>
      </c>
      <c r="K608" s="5">
        <f>Media[[#This Row],[ENGAGEMENTS]]/Media[[#This Row],[FOLLOWERS]]</f>
        <v>4.3873855304614115E-3</v>
      </c>
      <c r="L608" t="str">
        <f>_xlfn.XLOOKUP(Media[[#This Row],[ENGAGEMENT RATE]],Engagement_Rates,Engagement_Grades,,-1)</f>
        <v>Poor</v>
      </c>
      <c r="M608" s="5" t="str">
        <f>IF(OR(Media[[#This Row],[TOPIC]]="Business Attire",Media[[#This Row],[TOPIC]]="Nightwear"),"High","Low")</f>
        <v>High</v>
      </c>
    </row>
    <row r="609" spans="1:13">
      <c r="A609" s="2">
        <v>45576</v>
      </c>
      <c r="B609" t="s">
        <v>626</v>
      </c>
      <c r="C609" t="s">
        <v>14</v>
      </c>
      <c r="D609" s="3">
        <v>131261</v>
      </c>
      <c r="E609" t="s">
        <v>18</v>
      </c>
      <c r="F609" s="3">
        <v>1075</v>
      </c>
      <c r="G609" s="3">
        <v>839</v>
      </c>
      <c r="H609" s="3">
        <v>133</v>
      </c>
      <c r="I609" s="3">
        <v>123</v>
      </c>
      <c r="J609" s="4">
        <f>SUM(Media[[#This Row],[VIEWS]:[SHARES]])</f>
        <v>2170</v>
      </c>
      <c r="K609" s="5">
        <f>Media[[#This Row],[ENGAGEMENTS]]/Media[[#This Row],[FOLLOWERS]]</f>
        <v>1.6531947798660684E-2</v>
      </c>
      <c r="L609" t="str">
        <f>_xlfn.XLOOKUP(Media[[#This Row],[ENGAGEMENT RATE]],Engagement_Rates,Engagement_Grades,,-1)</f>
        <v>Very Good</v>
      </c>
      <c r="M609" s="5" t="str">
        <f>IF(OR(Media[[#This Row],[TOPIC]]="Business Attire",Media[[#This Row],[TOPIC]]="Nightwear"),"High","Low")</f>
        <v>High</v>
      </c>
    </row>
    <row r="610" spans="1:13">
      <c r="A610" s="2">
        <v>45576</v>
      </c>
      <c r="B610" t="s">
        <v>627</v>
      </c>
      <c r="C610" t="s">
        <v>22</v>
      </c>
      <c r="D610" s="6">
        <v>63921</v>
      </c>
      <c r="E610" t="s">
        <v>27</v>
      </c>
      <c r="F610" s="6">
        <v>534</v>
      </c>
      <c r="G610" s="6">
        <v>413</v>
      </c>
      <c r="H610" s="6">
        <v>111</v>
      </c>
      <c r="I610" s="6">
        <v>70</v>
      </c>
      <c r="J610" s="4">
        <f>SUM(Media[[#This Row],[VIEWS]:[SHARES]])</f>
        <v>1128</v>
      </c>
      <c r="K610" s="5">
        <f>Media[[#This Row],[ENGAGEMENTS]]/Media[[#This Row],[FOLLOWERS]]</f>
        <v>1.7646782747453887E-2</v>
      </c>
      <c r="L610" t="str">
        <f>_xlfn.XLOOKUP(Media[[#This Row],[ENGAGEMENT RATE]],Engagement_Rates,Engagement_Grades,,-1)</f>
        <v>Very Good</v>
      </c>
      <c r="M610" s="5" t="str">
        <f>IF(OR(Media[[#This Row],[TOPIC]]="Business Attire",Media[[#This Row],[TOPIC]]="Nightwear"),"High","Low")</f>
        <v>Low</v>
      </c>
    </row>
    <row r="611" spans="1:13">
      <c r="A611" s="2">
        <v>45577</v>
      </c>
      <c r="B611" t="s">
        <v>628</v>
      </c>
      <c r="C611" t="s">
        <v>14</v>
      </c>
      <c r="D611" s="3">
        <v>131278</v>
      </c>
      <c r="E611" t="s">
        <v>15</v>
      </c>
      <c r="F611" s="3">
        <v>323</v>
      </c>
      <c r="G611" s="3">
        <v>266</v>
      </c>
      <c r="H611" s="3">
        <v>43</v>
      </c>
      <c r="I611" s="3">
        <v>34</v>
      </c>
      <c r="J611" s="4">
        <f>SUM(Media[[#This Row],[VIEWS]:[SHARES]])</f>
        <v>666</v>
      </c>
      <c r="K611" s="5">
        <f>Media[[#This Row],[ENGAGEMENTS]]/Media[[#This Row],[FOLLOWERS]]</f>
        <v>5.0732034308871247E-3</v>
      </c>
      <c r="L611" t="str">
        <f>_xlfn.XLOOKUP(Media[[#This Row],[ENGAGEMENT RATE]],Engagement_Rates,Engagement_Grades,,-1)</f>
        <v>Average</v>
      </c>
      <c r="M611" s="5" t="str">
        <f>IF(OR(Media[[#This Row],[TOPIC]]="Business Attire",Media[[#This Row],[TOPIC]]="Nightwear"),"High","Low")</f>
        <v>Low</v>
      </c>
    </row>
    <row r="612" spans="1:13">
      <c r="A612" s="2">
        <v>45577</v>
      </c>
      <c r="B612" t="s">
        <v>629</v>
      </c>
      <c r="C612" t="s">
        <v>22</v>
      </c>
      <c r="D612" s="6">
        <v>63292</v>
      </c>
      <c r="E612" t="s">
        <v>15</v>
      </c>
      <c r="F612" s="6">
        <v>374</v>
      </c>
      <c r="G612" s="6">
        <v>326</v>
      </c>
      <c r="H612" s="6">
        <v>79</v>
      </c>
      <c r="I612" s="6">
        <v>53</v>
      </c>
      <c r="J612" s="4">
        <f>SUM(Media[[#This Row],[VIEWS]:[SHARES]])</f>
        <v>832</v>
      </c>
      <c r="K612" s="5">
        <f>Media[[#This Row],[ENGAGEMENTS]]/Media[[#This Row],[FOLLOWERS]]</f>
        <v>1.3145421222271378E-2</v>
      </c>
      <c r="L612" t="str">
        <f>_xlfn.XLOOKUP(Media[[#This Row],[ENGAGEMENT RATE]],Engagement_Rates,Engagement_Grades,,-1)</f>
        <v>Good</v>
      </c>
      <c r="M612" s="5" t="str">
        <f>IF(OR(Media[[#This Row],[TOPIC]]="Business Attire",Media[[#This Row],[TOPIC]]="Nightwear"),"High","Low")</f>
        <v>Low</v>
      </c>
    </row>
    <row r="613" spans="1:13">
      <c r="A613" s="2">
        <v>45577</v>
      </c>
      <c r="B613" t="s">
        <v>630</v>
      </c>
      <c r="C613" t="s">
        <v>17</v>
      </c>
      <c r="D613" s="6">
        <v>33955</v>
      </c>
      <c r="E613" t="s">
        <v>15</v>
      </c>
      <c r="F613" s="6">
        <v>39</v>
      </c>
      <c r="G613" s="6">
        <v>30</v>
      </c>
      <c r="H613" s="6">
        <v>5</v>
      </c>
      <c r="I613" s="6">
        <v>4</v>
      </c>
      <c r="J613" s="4">
        <f>SUM(Media[[#This Row],[VIEWS]:[SHARES]])</f>
        <v>78</v>
      </c>
      <c r="K613" s="5">
        <f>Media[[#This Row],[ENGAGEMENTS]]/Media[[#This Row],[FOLLOWERS]]</f>
        <v>2.2971580032395819E-3</v>
      </c>
      <c r="L613" t="str">
        <f>_xlfn.XLOOKUP(Media[[#This Row],[ENGAGEMENT RATE]],Engagement_Rates,Engagement_Grades,,-1)</f>
        <v>Poor</v>
      </c>
      <c r="M613" s="5" t="str">
        <f>IF(OR(Media[[#This Row],[TOPIC]]="Business Attire",Media[[#This Row],[TOPIC]]="Nightwear"),"High","Low")</f>
        <v>Low</v>
      </c>
    </row>
    <row r="614" spans="1:13">
      <c r="A614" s="2">
        <v>45578</v>
      </c>
      <c r="B614" t="s">
        <v>631</v>
      </c>
      <c r="C614" t="s">
        <v>14</v>
      </c>
      <c r="D614" s="3">
        <v>131574</v>
      </c>
      <c r="E614" t="s">
        <v>27</v>
      </c>
      <c r="F614" s="3">
        <v>1023</v>
      </c>
      <c r="G614" s="3">
        <v>890</v>
      </c>
      <c r="H614" s="3">
        <v>145</v>
      </c>
      <c r="I614" s="3">
        <v>118</v>
      </c>
      <c r="J614" s="4">
        <f>SUM(Media[[#This Row],[VIEWS]:[SHARES]])</f>
        <v>2176</v>
      </c>
      <c r="K614" s="5">
        <f>Media[[#This Row],[ENGAGEMENTS]]/Media[[#This Row],[FOLLOWERS]]</f>
        <v>1.6538221837141077E-2</v>
      </c>
      <c r="L614" t="str">
        <f>_xlfn.XLOOKUP(Media[[#This Row],[ENGAGEMENT RATE]],Engagement_Rates,Engagement_Grades,,-1)</f>
        <v>Very Good</v>
      </c>
      <c r="M614" s="5" t="str">
        <f>IF(OR(Media[[#This Row],[TOPIC]]="Business Attire",Media[[#This Row],[TOPIC]]="Nightwear"),"High","Low")</f>
        <v>Low</v>
      </c>
    </row>
    <row r="615" spans="1:13">
      <c r="A615" s="2">
        <v>45578</v>
      </c>
      <c r="B615" t="s">
        <v>632</v>
      </c>
      <c r="C615" t="s">
        <v>22</v>
      </c>
      <c r="D615" s="6">
        <v>63089</v>
      </c>
      <c r="E615" t="s">
        <v>18</v>
      </c>
      <c r="F615" s="6">
        <v>625</v>
      </c>
      <c r="G615" s="6">
        <v>550</v>
      </c>
      <c r="H615" s="6">
        <v>129</v>
      </c>
      <c r="I615" s="6">
        <v>90</v>
      </c>
      <c r="J615" s="4">
        <f>SUM(Media[[#This Row],[VIEWS]:[SHARES]])</f>
        <v>1394</v>
      </c>
      <c r="K615" s="5">
        <f>Media[[#This Row],[ENGAGEMENTS]]/Media[[#This Row],[FOLLOWERS]]</f>
        <v>2.2095769468528585E-2</v>
      </c>
      <c r="L615" t="str">
        <f>_xlfn.XLOOKUP(Media[[#This Row],[ENGAGEMENT RATE]],Engagement_Rates,Engagement_Grades,,-1)</f>
        <v>Excellent</v>
      </c>
      <c r="M615" s="5" t="str">
        <f>IF(OR(Media[[#This Row],[TOPIC]]="Business Attire",Media[[#This Row],[TOPIC]]="Nightwear"),"High","Low")</f>
        <v>High</v>
      </c>
    </row>
    <row r="616" spans="1:13">
      <c r="A616" s="2">
        <v>45578</v>
      </c>
      <c r="B616" t="s">
        <v>633</v>
      </c>
      <c r="C616" t="s">
        <v>17</v>
      </c>
      <c r="D616" s="6">
        <v>34004</v>
      </c>
      <c r="E616" t="s">
        <v>18</v>
      </c>
      <c r="F616" s="6">
        <v>77</v>
      </c>
      <c r="G616" s="6">
        <v>64</v>
      </c>
      <c r="H616" s="6">
        <v>10</v>
      </c>
      <c r="I616" s="6">
        <v>8</v>
      </c>
      <c r="J616" s="4">
        <f>SUM(Media[[#This Row],[VIEWS]:[SHARES]])</f>
        <v>159</v>
      </c>
      <c r="K616" s="5">
        <f>Media[[#This Row],[ENGAGEMENTS]]/Media[[#This Row],[FOLLOWERS]]</f>
        <v>4.6759204799435364E-3</v>
      </c>
      <c r="L616" t="str">
        <f>_xlfn.XLOOKUP(Media[[#This Row],[ENGAGEMENT RATE]],Engagement_Rates,Engagement_Grades,,-1)</f>
        <v>Poor</v>
      </c>
      <c r="M616" s="5" t="str">
        <f>IF(OR(Media[[#This Row],[TOPIC]]="Business Attire",Media[[#This Row],[TOPIC]]="Nightwear"),"High","Low")</f>
        <v>High</v>
      </c>
    </row>
    <row r="617" spans="1:13">
      <c r="A617" s="2">
        <v>45579</v>
      </c>
      <c r="B617" t="s">
        <v>634</v>
      </c>
      <c r="C617" t="s">
        <v>17</v>
      </c>
      <c r="D617" s="6">
        <v>33997</v>
      </c>
      <c r="E617" t="s">
        <v>25</v>
      </c>
      <c r="F617" s="6">
        <v>36</v>
      </c>
      <c r="G617" s="6">
        <v>26</v>
      </c>
      <c r="H617" s="6">
        <v>4</v>
      </c>
      <c r="I617" s="6">
        <v>4</v>
      </c>
      <c r="J617" s="4">
        <f>SUM(Media[[#This Row],[VIEWS]:[SHARES]])</f>
        <v>70</v>
      </c>
      <c r="K617" s="5">
        <f>Media[[#This Row],[ENGAGEMENTS]]/Media[[#This Row],[FOLLOWERS]]</f>
        <v>2.0590052063417358E-3</v>
      </c>
      <c r="L617" t="str">
        <f>_xlfn.XLOOKUP(Media[[#This Row],[ENGAGEMENT RATE]],Engagement_Rates,Engagement_Grades,,-1)</f>
        <v>Poor</v>
      </c>
      <c r="M617" s="5" t="str">
        <f>IF(OR(Media[[#This Row],[TOPIC]]="Business Attire",Media[[#This Row],[TOPIC]]="Nightwear"),"High","Low")</f>
        <v>High</v>
      </c>
    </row>
    <row r="618" spans="1:13">
      <c r="A618" s="2">
        <v>45580</v>
      </c>
      <c r="B618" t="s">
        <v>635</v>
      </c>
      <c r="C618" t="s">
        <v>14</v>
      </c>
      <c r="D618" s="3">
        <v>132519</v>
      </c>
      <c r="E618" t="s">
        <v>27</v>
      </c>
      <c r="F618" s="3">
        <v>835</v>
      </c>
      <c r="G618" s="3">
        <v>720</v>
      </c>
      <c r="H618" s="3">
        <v>123</v>
      </c>
      <c r="I618" s="3">
        <v>104</v>
      </c>
      <c r="J618" s="4">
        <f>SUM(Media[[#This Row],[VIEWS]:[SHARES]])</f>
        <v>1782</v>
      </c>
      <c r="K618" s="5">
        <f>Media[[#This Row],[ENGAGEMENTS]]/Media[[#This Row],[FOLLOWERS]]</f>
        <v>1.3447128336314038E-2</v>
      </c>
      <c r="L618" t="str">
        <f>_xlfn.XLOOKUP(Media[[#This Row],[ENGAGEMENT RATE]],Engagement_Rates,Engagement_Grades,,-1)</f>
        <v>Good</v>
      </c>
      <c r="M618" s="5" t="str">
        <f>IF(OR(Media[[#This Row],[TOPIC]]="Business Attire",Media[[#This Row],[TOPIC]]="Nightwear"),"High","Low")</f>
        <v>Low</v>
      </c>
    </row>
    <row r="619" spans="1:13">
      <c r="A619" s="2">
        <v>45581</v>
      </c>
      <c r="B619" t="s">
        <v>636</v>
      </c>
      <c r="C619" t="s">
        <v>14</v>
      </c>
      <c r="D619" s="3">
        <v>132759</v>
      </c>
      <c r="E619" t="s">
        <v>27</v>
      </c>
      <c r="F619" s="3">
        <v>722</v>
      </c>
      <c r="G619" s="3">
        <v>656</v>
      </c>
      <c r="H619" s="3">
        <v>112</v>
      </c>
      <c r="I619" s="3">
        <v>89</v>
      </c>
      <c r="J619" s="4">
        <f>SUM(Media[[#This Row],[VIEWS]:[SHARES]])</f>
        <v>1579</v>
      </c>
      <c r="K619" s="5">
        <f>Media[[#This Row],[ENGAGEMENTS]]/Media[[#This Row],[FOLLOWERS]]</f>
        <v>1.1893732251674087E-2</v>
      </c>
      <c r="L619" t="str">
        <f>_xlfn.XLOOKUP(Media[[#This Row],[ENGAGEMENT RATE]],Engagement_Rates,Engagement_Grades,,-1)</f>
        <v>Good</v>
      </c>
      <c r="M619" s="5" t="str">
        <f>IF(OR(Media[[#This Row],[TOPIC]]="Business Attire",Media[[#This Row],[TOPIC]]="Nightwear"),"High","Low")</f>
        <v>Low</v>
      </c>
    </row>
    <row r="620" spans="1:13">
      <c r="A620" s="2">
        <v>45581</v>
      </c>
      <c r="B620" t="s">
        <v>637</v>
      </c>
      <c r="C620" t="s">
        <v>17</v>
      </c>
      <c r="D620" s="6">
        <v>33998</v>
      </c>
      <c r="E620" t="s">
        <v>27</v>
      </c>
      <c r="F620" s="6">
        <v>50</v>
      </c>
      <c r="G620" s="6">
        <v>44</v>
      </c>
      <c r="H620" s="6">
        <v>7</v>
      </c>
      <c r="I620" s="6">
        <v>6</v>
      </c>
      <c r="J620" s="4">
        <f>SUM(Media[[#This Row],[VIEWS]:[SHARES]])</f>
        <v>107</v>
      </c>
      <c r="K620" s="5">
        <f>Media[[#This Row],[ENGAGEMENTS]]/Media[[#This Row],[FOLLOWERS]]</f>
        <v>3.1472439555267958E-3</v>
      </c>
      <c r="L620" t="str">
        <f>_xlfn.XLOOKUP(Media[[#This Row],[ENGAGEMENT RATE]],Engagement_Rates,Engagement_Grades,,-1)</f>
        <v>Poor</v>
      </c>
      <c r="M620" s="5" t="str">
        <f>IF(OR(Media[[#This Row],[TOPIC]]="Business Attire",Media[[#This Row],[TOPIC]]="Nightwear"),"High","Low")</f>
        <v>Low</v>
      </c>
    </row>
    <row r="621" spans="1:13">
      <c r="A621" s="2">
        <v>45582</v>
      </c>
      <c r="B621" t="s">
        <v>638</v>
      </c>
      <c r="C621" t="s">
        <v>14</v>
      </c>
      <c r="D621" s="3">
        <v>133082</v>
      </c>
      <c r="E621" t="s">
        <v>15</v>
      </c>
      <c r="F621" s="3">
        <v>307</v>
      </c>
      <c r="G621" s="3">
        <v>258</v>
      </c>
      <c r="H621" s="3">
        <v>43</v>
      </c>
      <c r="I621" s="3">
        <v>33</v>
      </c>
      <c r="J621" s="4">
        <f>SUM(Media[[#This Row],[VIEWS]:[SHARES]])</f>
        <v>641</v>
      </c>
      <c r="K621" s="5">
        <f>Media[[#This Row],[ENGAGEMENTS]]/Media[[#This Row],[FOLLOWERS]]</f>
        <v>4.8165792518898125E-3</v>
      </c>
      <c r="L621" t="str">
        <f>_xlfn.XLOOKUP(Media[[#This Row],[ENGAGEMENT RATE]],Engagement_Rates,Engagement_Grades,,-1)</f>
        <v>Poor</v>
      </c>
      <c r="M621" s="5" t="str">
        <f>IF(OR(Media[[#This Row],[TOPIC]]="Business Attire",Media[[#This Row],[TOPIC]]="Nightwear"),"High","Low")</f>
        <v>Low</v>
      </c>
    </row>
    <row r="622" spans="1:13">
      <c r="A622" s="2">
        <v>45582</v>
      </c>
      <c r="B622" t="s">
        <v>639</v>
      </c>
      <c r="C622" t="s">
        <v>22</v>
      </c>
      <c r="D622" s="6">
        <v>63816</v>
      </c>
      <c r="E622" t="s">
        <v>18</v>
      </c>
      <c r="F622" s="6">
        <v>592</v>
      </c>
      <c r="G622" s="6">
        <v>520</v>
      </c>
      <c r="H622" s="6">
        <v>111</v>
      </c>
      <c r="I622" s="6">
        <v>78</v>
      </c>
      <c r="J622" s="4">
        <f>SUM(Media[[#This Row],[VIEWS]:[SHARES]])</f>
        <v>1301</v>
      </c>
      <c r="K622" s="5">
        <f>Media[[#This Row],[ENGAGEMENTS]]/Media[[#This Row],[FOLLOWERS]]</f>
        <v>2.038673686849693E-2</v>
      </c>
      <c r="L622" t="str">
        <f>_xlfn.XLOOKUP(Media[[#This Row],[ENGAGEMENT RATE]],Engagement_Rates,Engagement_Grades,,-1)</f>
        <v>Excellent</v>
      </c>
      <c r="M622" s="5" t="str">
        <f>IF(OR(Media[[#This Row],[TOPIC]]="Business Attire",Media[[#This Row],[TOPIC]]="Nightwear"),"High","Low")</f>
        <v>High</v>
      </c>
    </row>
    <row r="623" spans="1:13">
      <c r="A623" s="2">
        <v>45583</v>
      </c>
      <c r="B623" t="s">
        <v>640</v>
      </c>
      <c r="C623" t="s">
        <v>22</v>
      </c>
      <c r="D623" s="6">
        <v>64057</v>
      </c>
      <c r="E623" t="s">
        <v>27</v>
      </c>
      <c r="F623" s="6">
        <v>532</v>
      </c>
      <c r="G623" s="6">
        <v>480</v>
      </c>
      <c r="H623" s="6">
        <v>105</v>
      </c>
      <c r="I623" s="6">
        <v>82</v>
      </c>
      <c r="J623" s="4">
        <f>SUM(Media[[#This Row],[VIEWS]:[SHARES]])</f>
        <v>1199</v>
      </c>
      <c r="K623" s="5">
        <f>Media[[#This Row],[ENGAGEMENTS]]/Media[[#This Row],[FOLLOWERS]]</f>
        <v>1.8717704544390153E-2</v>
      </c>
      <c r="L623" t="str">
        <f>_xlfn.XLOOKUP(Media[[#This Row],[ENGAGEMENT RATE]],Engagement_Rates,Engagement_Grades,,-1)</f>
        <v>Very Good</v>
      </c>
      <c r="M623" s="5" t="str">
        <f>IF(OR(Media[[#This Row],[TOPIC]]="Business Attire",Media[[#This Row],[TOPIC]]="Nightwear"),"High","Low")</f>
        <v>Low</v>
      </c>
    </row>
    <row r="624" spans="1:13">
      <c r="A624" s="2">
        <v>45584</v>
      </c>
      <c r="B624" t="s">
        <v>641</v>
      </c>
      <c r="C624" t="s">
        <v>14</v>
      </c>
      <c r="D624" s="3">
        <v>133368</v>
      </c>
      <c r="E624" t="s">
        <v>18</v>
      </c>
      <c r="F624" s="3">
        <v>1112</v>
      </c>
      <c r="G624" s="3">
        <v>993</v>
      </c>
      <c r="H624" s="3">
        <v>150</v>
      </c>
      <c r="I624" s="3">
        <v>134</v>
      </c>
      <c r="J624" s="4">
        <f>SUM(Media[[#This Row],[VIEWS]:[SHARES]])</f>
        <v>2389</v>
      </c>
      <c r="K624" s="5">
        <f>Media[[#This Row],[ENGAGEMENTS]]/Media[[#This Row],[FOLLOWERS]]</f>
        <v>1.7912842660908163E-2</v>
      </c>
      <c r="L624" t="str">
        <f>_xlfn.XLOOKUP(Media[[#This Row],[ENGAGEMENT RATE]],Engagement_Rates,Engagement_Grades,,-1)</f>
        <v>Very Good</v>
      </c>
      <c r="M624" s="5" t="str">
        <f>IF(OR(Media[[#This Row],[TOPIC]]="Business Attire",Media[[#This Row],[TOPIC]]="Nightwear"),"High","Low")</f>
        <v>High</v>
      </c>
    </row>
    <row r="625" spans="1:13">
      <c r="A625" s="2">
        <v>45584</v>
      </c>
      <c r="B625" t="s">
        <v>642</v>
      </c>
      <c r="C625" t="s">
        <v>22</v>
      </c>
      <c r="D625" s="6">
        <v>63832</v>
      </c>
      <c r="E625" t="s">
        <v>25</v>
      </c>
      <c r="F625" s="6">
        <v>301</v>
      </c>
      <c r="G625" s="6">
        <v>265</v>
      </c>
      <c r="H625" s="6">
        <v>65</v>
      </c>
      <c r="I625" s="6">
        <v>44</v>
      </c>
      <c r="J625" s="4">
        <f>SUM(Media[[#This Row],[VIEWS]:[SHARES]])</f>
        <v>675</v>
      </c>
      <c r="K625" s="5">
        <f>Media[[#This Row],[ENGAGEMENTS]]/Media[[#This Row],[FOLLOWERS]]</f>
        <v>1.0574633412708359E-2</v>
      </c>
      <c r="L625" t="str">
        <f>_xlfn.XLOOKUP(Media[[#This Row],[ENGAGEMENT RATE]],Engagement_Rates,Engagement_Grades,,-1)</f>
        <v>Good</v>
      </c>
      <c r="M625" s="5" t="str">
        <f>IF(OR(Media[[#This Row],[TOPIC]]="Business Attire",Media[[#This Row],[TOPIC]]="Nightwear"),"High","Low")</f>
        <v>High</v>
      </c>
    </row>
    <row r="626" spans="1:13">
      <c r="A626" s="2">
        <v>45585</v>
      </c>
      <c r="B626" t="s">
        <v>643</v>
      </c>
      <c r="C626" t="s">
        <v>14</v>
      </c>
      <c r="D626" s="3">
        <v>133403</v>
      </c>
      <c r="E626" t="s">
        <v>18</v>
      </c>
      <c r="F626" s="3">
        <v>1348</v>
      </c>
      <c r="G626" s="3">
        <v>842</v>
      </c>
      <c r="H626" s="3">
        <v>150</v>
      </c>
      <c r="I626" s="3">
        <v>140</v>
      </c>
      <c r="J626" s="4">
        <f>SUM(Media[[#This Row],[VIEWS]:[SHARES]])</f>
        <v>2480</v>
      </c>
      <c r="K626" s="5">
        <f>Media[[#This Row],[ENGAGEMENTS]]/Media[[#This Row],[FOLLOWERS]]</f>
        <v>1.8590286575264424E-2</v>
      </c>
      <c r="L626" t="str">
        <f>_xlfn.XLOOKUP(Media[[#This Row],[ENGAGEMENT RATE]],Engagement_Rates,Engagement_Grades,,-1)</f>
        <v>Very Good</v>
      </c>
      <c r="M626" s="5" t="str">
        <f>IF(OR(Media[[#This Row],[TOPIC]]="Business Attire",Media[[#This Row],[TOPIC]]="Nightwear"),"High","Low")</f>
        <v>High</v>
      </c>
    </row>
    <row r="627" spans="1:13">
      <c r="A627" s="2">
        <v>45586</v>
      </c>
      <c r="B627" t="s">
        <v>644</v>
      </c>
      <c r="C627" t="s">
        <v>22</v>
      </c>
      <c r="D627" s="6">
        <v>63809</v>
      </c>
      <c r="E627" t="s">
        <v>15</v>
      </c>
      <c r="F627" s="6">
        <v>367</v>
      </c>
      <c r="G627" s="6">
        <v>299</v>
      </c>
      <c r="H627" s="6">
        <v>77</v>
      </c>
      <c r="I627" s="6">
        <v>52</v>
      </c>
      <c r="J627" s="4">
        <f>SUM(Media[[#This Row],[VIEWS]:[SHARES]])</f>
        <v>795</v>
      </c>
      <c r="K627" s="5">
        <f>Media[[#This Row],[ENGAGEMENTS]]/Media[[#This Row],[FOLLOWERS]]</f>
        <v>1.2459057499725744E-2</v>
      </c>
      <c r="L627" t="str">
        <f>_xlfn.XLOOKUP(Media[[#This Row],[ENGAGEMENT RATE]],Engagement_Rates,Engagement_Grades,,-1)</f>
        <v>Good</v>
      </c>
      <c r="M627" s="5" t="str">
        <f>IF(OR(Media[[#This Row],[TOPIC]]="Business Attire",Media[[#This Row],[TOPIC]]="Nightwear"),"High","Low")</f>
        <v>Low</v>
      </c>
    </row>
    <row r="628" spans="1:13">
      <c r="A628" s="2">
        <v>45587</v>
      </c>
      <c r="B628" t="s">
        <v>645</v>
      </c>
      <c r="C628" t="s">
        <v>14</v>
      </c>
      <c r="D628" s="3">
        <v>133531</v>
      </c>
      <c r="E628" t="s">
        <v>15</v>
      </c>
      <c r="F628" s="3">
        <v>362</v>
      </c>
      <c r="G628" s="3">
        <v>277</v>
      </c>
      <c r="H628" s="3">
        <v>47</v>
      </c>
      <c r="I628" s="3">
        <v>37</v>
      </c>
      <c r="J628" s="4">
        <f>SUM(Media[[#This Row],[VIEWS]:[SHARES]])</f>
        <v>723</v>
      </c>
      <c r="K628" s="5">
        <f>Media[[#This Row],[ENGAGEMENTS]]/Media[[#This Row],[FOLLOWERS]]</f>
        <v>5.4144730437126962E-3</v>
      </c>
      <c r="L628" t="str">
        <f>_xlfn.XLOOKUP(Media[[#This Row],[ENGAGEMENT RATE]],Engagement_Rates,Engagement_Grades,,-1)</f>
        <v>Average</v>
      </c>
      <c r="M628" s="5" t="str">
        <f>IF(OR(Media[[#This Row],[TOPIC]]="Business Attire",Media[[#This Row],[TOPIC]]="Nightwear"),"High","Low")</f>
        <v>Low</v>
      </c>
    </row>
    <row r="629" spans="1:13">
      <c r="A629" s="2">
        <v>45587</v>
      </c>
      <c r="B629" t="s">
        <v>646</v>
      </c>
      <c r="C629" t="s">
        <v>22</v>
      </c>
      <c r="D629" s="6">
        <v>64034</v>
      </c>
      <c r="E629" t="s">
        <v>25</v>
      </c>
      <c r="F629" s="6">
        <v>290</v>
      </c>
      <c r="G629" s="6">
        <v>267</v>
      </c>
      <c r="H629" s="6">
        <v>66</v>
      </c>
      <c r="I629" s="6">
        <v>46</v>
      </c>
      <c r="J629" s="4">
        <f>SUM(Media[[#This Row],[VIEWS]:[SHARES]])</f>
        <v>669</v>
      </c>
      <c r="K629" s="5">
        <f>Media[[#This Row],[ENGAGEMENTS]]/Media[[#This Row],[FOLLOWERS]]</f>
        <v>1.0447574725926851E-2</v>
      </c>
      <c r="L629" t="str">
        <f>_xlfn.XLOOKUP(Media[[#This Row],[ENGAGEMENT RATE]],Engagement_Rates,Engagement_Grades,,-1)</f>
        <v>Good</v>
      </c>
      <c r="M629" s="5" t="str">
        <f>IF(OR(Media[[#This Row],[TOPIC]]="Business Attire",Media[[#This Row],[TOPIC]]="Nightwear"),"High","Low")</f>
        <v>High</v>
      </c>
    </row>
    <row r="630" spans="1:13">
      <c r="A630" s="2">
        <v>45587</v>
      </c>
      <c r="B630" t="s">
        <v>647</v>
      </c>
      <c r="C630" t="s">
        <v>17</v>
      </c>
      <c r="D630" s="6">
        <v>33969</v>
      </c>
      <c r="E630" t="s">
        <v>25</v>
      </c>
      <c r="F630" s="6">
        <v>39</v>
      </c>
      <c r="G630" s="6">
        <v>34</v>
      </c>
      <c r="H630" s="6">
        <v>6</v>
      </c>
      <c r="I630" s="6">
        <v>5</v>
      </c>
      <c r="J630" s="4">
        <f>SUM(Media[[#This Row],[VIEWS]:[SHARES]])</f>
        <v>84</v>
      </c>
      <c r="K630" s="5">
        <f>Media[[#This Row],[ENGAGEMENTS]]/Media[[#This Row],[FOLLOWERS]]</f>
        <v>2.4728428861609114E-3</v>
      </c>
      <c r="L630" t="str">
        <f>_xlfn.XLOOKUP(Media[[#This Row],[ENGAGEMENT RATE]],Engagement_Rates,Engagement_Grades,,-1)</f>
        <v>Poor</v>
      </c>
      <c r="M630" s="5" t="str">
        <f>IF(OR(Media[[#This Row],[TOPIC]]="Business Attire",Media[[#This Row],[TOPIC]]="Nightwear"),"High","Low")</f>
        <v>High</v>
      </c>
    </row>
    <row r="631" spans="1:13">
      <c r="A631" s="2">
        <v>45588</v>
      </c>
      <c r="B631" t="s">
        <v>648</v>
      </c>
      <c r="C631" t="s">
        <v>22</v>
      </c>
      <c r="D631" s="6">
        <v>64086</v>
      </c>
      <c r="E631" t="s">
        <v>27</v>
      </c>
      <c r="F631" s="6">
        <v>476</v>
      </c>
      <c r="G631" s="6">
        <v>349</v>
      </c>
      <c r="H631" s="6">
        <v>77</v>
      </c>
      <c r="I631" s="6">
        <v>62</v>
      </c>
      <c r="J631" s="4">
        <f>SUM(Media[[#This Row],[VIEWS]:[SHARES]])</f>
        <v>964</v>
      </c>
      <c r="K631" s="5">
        <f>Media[[#This Row],[ENGAGEMENTS]]/Media[[#This Row],[FOLLOWERS]]</f>
        <v>1.5042286926941921E-2</v>
      </c>
      <c r="L631" t="str">
        <f>_xlfn.XLOOKUP(Media[[#This Row],[ENGAGEMENT RATE]],Engagement_Rates,Engagement_Grades,,-1)</f>
        <v>Very Good</v>
      </c>
      <c r="M631" s="5" t="str">
        <f>IF(OR(Media[[#This Row],[TOPIC]]="Business Attire",Media[[#This Row],[TOPIC]]="Nightwear"),"High","Low")</f>
        <v>Low</v>
      </c>
    </row>
    <row r="632" spans="1:13">
      <c r="A632" s="2">
        <v>45589</v>
      </c>
      <c r="B632" t="s">
        <v>649</v>
      </c>
      <c r="C632" t="s">
        <v>22</v>
      </c>
      <c r="D632" s="6">
        <v>63742</v>
      </c>
      <c r="E632" t="s">
        <v>27</v>
      </c>
      <c r="F632" s="6">
        <v>594</v>
      </c>
      <c r="G632" s="6">
        <v>469</v>
      </c>
      <c r="H632" s="6">
        <v>130</v>
      </c>
      <c r="I632" s="6">
        <v>89</v>
      </c>
      <c r="J632" s="4">
        <f>SUM(Media[[#This Row],[VIEWS]:[SHARES]])</f>
        <v>1282</v>
      </c>
      <c r="K632" s="5">
        <f>Media[[#This Row],[ENGAGEMENTS]]/Media[[#This Row],[FOLLOWERS]]</f>
        <v>2.0112327821530544E-2</v>
      </c>
      <c r="L632" t="str">
        <f>_xlfn.XLOOKUP(Media[[#This Row],[ENGAGEMENT RATE]],Engagement_Rates,Engagement_Grades,,-1)</f>
        <v>Excellent</v>
      </c>
      <c r="M632" s="5" t="str">
        <f>IF(OR(Media[[#This Row],[TOPIC]]="Business Attire",Media[[#This Row],[TOPIC]]="Nightwear"),"High","Low")</f>
        <v>Low</v>
      </c>
    </row>
    <row r="633" spans="1:13">
      <c r="A633" s="2">
        <v>45589</v>
      </c>
      <c r="B633" t="s">
        <v>650</v>
      </c>
      <c r="C633" t="s">
        <v>17</v>
      </c>
      <c r="D633" s="6">
        <v>34007</v>
      </c>
      <c r="E633" t="s">
        <v>27</v>
      </c>
      <c r="F633" s="6">
        <v>55</v>
      </c>
      <c r="G633" s="6">
        <v>45</v>
      </c>
      <c r="H633" s="6">
        <v>7</v>
      </c>
      <c r="I633" s="6">
        <v>6</v>
      </c>
      <c r="J633" s="4">
        <f>SUM(Media[[#This Row],[VIEWS]:[SHARES]])</f>
        <v>113</v>
      </c>
      <c r="K633" s="5">
        <f>Media[[#This Row],[ENGAGEMENTS]]/Media[[#This Row],[FOLLOWERS]]</f>
        <v>3.3228452965565914E-3</v>
      </c>
      <c r="L633" t="str">
        <f>_xlfn.XLOOKUP(Media[[#This Row],[ENGAGEMENT RATE]],Engagement_Rates,Engagement_Grades,,-1)</f>
        <v>Poor</v>
      </c>
      <c r="M633" s="5" t="str">
        <f>IF(OR(Media[[#This Row],[TOPIC]]="Business Attire",Media[[#This Row],[TOPIC]]="Nightwear"),"High","Low")</f>
        <v>Low</v>
      </c>
    </row>
    <row r="634" spans="1:13">
      <c r="A634" s="2">
        <v>45590</v>
      </c>
      <c r="B634" t="s">
        <v>651</v>
      </c>
      <c r="C634" t="s">
        <v>14</v>
      </c>
      <c r="D634" s="3">
        <v>133588</v>
      </c>
      <c r="E634" t="s">
        <v>27</v>
      </c>
      <c r="F634" s="3">
        <v>880</v>
      </c>
      <c r="G634" s="3">
        <v>712</v>
      </c>
      <c r="H634" s="3">
        <v>109</v>
      </c>
      <c r="I634" s="3">
        <v>103</v>
      </c>
      <c r="J634" s="4">
        <f>SUM(Media[[#This Row],[VIEWS]:[SHARES]])</f>
        <v>1804</v>
      </c>
      <c r="K634" s="5">
        <f>Media[[#This Row],[ENGAGEMENTS]]/Media[[#This Row],[FOLLOWERS]]</f>
        <v>1.3504206964697427E-2</v>
      </c>
      <c r="L634" t="str">
        <f>_xlfn.XLOOKUP(Media[[#This Row],[ENGAGEMENT RATE]],Engagement_Rates,Engagement_Grades,,-1)</f>
        <v>Good</v>
      </c>
      <c r="M634" s="5" t="str">
        <f>IF(OR(Media[[#This Row],[TOPIC]]="Business Attire",Media[[#This Row],[TOPIC]]="Nightwear"),"High","Low")</f>
        <v>Low</v>
      </c>
    </row>
    <row r="635" spans="1:13">
      <c r="A635" s="2">
        <v>45590</v>
      </c>
      <c r="B635" t="s">
        <v>652</v>
      </c>
      <c r="C635" t="s">
        <v>22</v>
      </c>
      <c r="D635" s="6">
        <v>63505</v>
      </c>
      <c r="E635" t="s">
        <v>18</v>
      </c>
      <c r="F635" s="6">
        <v>560</v>
      </c>
      <c r="G635" s="6">
        <v>535</v>
      </c>
      <c r="H635" s="6">
        <v>134</v>
      </c>
      <c r="I635" s="6">
        <v>86</v>
      </c>
      <c r="J635" s="4">
        <f>SUM(Media[[#This Row],[VIEWS]:[SHARES]])</f>
        <v>1315</v>
      </c>
      <c r="K635" s="5">
        <f>Media[[#This Row],[ENGAGEMENTS]]/Media[[#This Row],[FOLLOWERS]]</f>
        <v>2.0707030942445477E-2</v>
      </c>
      <c r="L635" t="str">
        <f>_xlfn.XLOOKUP(Media[[#This Row],[ENGAGEMENT RATE]],Engagement_Rates,Engagement_Grades,,-1)</f>
        <v>Excellent</v>
      </c>
      <c r="M635" s="5" t="str">
        <f>IF(OR(Media[[#This Row],[TOPIC]]="Business Attire",Media[[#This Row],[TOPIC]]="Nightwear"),"High","Low")</f>
        <v>High</v>
      </c>
    </row>
    <row r="636" spans="1:13">
      <c r="A636" s="2">
        <v>45591</v>
      </c>
      <c r="B636" t="s">
        <v>653</v>
      </c>
      <c r="C636" t="s">
        <v>14</v>
      </c>
      <c r="D636" s="3">
        <v>133607</v>
      </c>
      <c r="E636" t="s">
        <v>18</v>
      </c>
      <c r="F636" s="3">
        <v>1185</v>
      </c>
      <c r="G636" s="3">
        <v>996</v>
      </c>
      <c r="H636" s="3">
        <v>156</v>
      </c>
      <c r="I636" s="3">
        <v>134</v>
      </c>
      <c r="J636" s="4">
        <f>SUM(Media[[#This Row],[VIEWS]:[SHARES]])</f>
        <v>2471</v>
      </c>
      <c r="K636" s="5">
        <f>Media[[#This Row],[ENGAGEMENTS]]/Media[[#This Row],[FOLLOWERS]]</f>
        <v>1.8494539956738793E-2</v>
      </c>
      <c r="L636" t="str">
        <f>_xlfn.XLOOKUP(Media[[#This Row],[ENGAGEMENT RATE]],Engagement_Rates,Engagement_Grades,,-1)</f>
        <v>Very Good</v>
      </c>
      <c r="M636" s="5" t="str">
        <f>IF(OR(Media[[#This Row],[TOPIC]]="Business Attire",Media[[#This Row],[TOPIC]]="Nightwear"),"High","Low")</f>
        <v>High</v>
      </c>
    </row>
    <row r="637" spans="1:13">
      <c r="A637" s="2">
        <v>45591</v>
      </c>
      <c r="B637" t="s">
        <v>654</v>
      </c>
      <c r="C637" t="s">
        <v>22</v>
      </c>
      <c r="D637" s="6">
        <v>63183</v>
      </c>
      <c r="E637" t="s">
        <v>15</v>
      </c>
      <c r="F637" s="6">
        <v>360</v>
      </c>
      <c r="G637" s="6">
        <v>321</v>
      </c>
      <c r="H637" s="6">
        <v>69</v>
      </c>
      <c r="I637" s="6">
        <v>55</v>
      </c>
      <c r="J637" s="4">
        <f>SUM(Media[[#This Row],[VIEWS]:[SHARES]])</f>
        <v>805</v>
      </c>
      <c r="K637" s="5">
        <f>Media[[#This Row],[ENGAGEMENTS]]/Media[[#This Row],[FOLLOWERS]]</f>
        <v>1.2740768877704445E-2</v>
      </c>
      <c r="L637" t="str">
        <f>_xlfn.XLOOKUP(Media[[#This Row],[ENGAGEMENT RATE]],Engagement_Rates,Engagement_Grades,,-1)</f>
        <v>Good</v>
      </c>
      <c r="M637" s="5" t="str">
        <f>IF(OR(Media[[#This Row],[TOPIC]]="Business Attire",Media[[#This Row],[TOPIC]]="Nightwear"),"High","Low")</f>
        <v>Low</v>
      </c>
    </row>
    <row r="638" spans="1:13">
      <c r="A638" s="2">
        <v>45592</v>
      </c>
      <c r="B638" t="s">
        <v>655</v>
      </c>
      <c r="C638" t="s">
        <v>14</v>
      </c>
      <c r="D638" s="3">
        <v>133757</v>
      </c>
      <c r="E638" t="s">
        <v>15</v>
      </c>
      <c r="F638" s="3">
        <v>317</v>
      </c>
      <c r="G638" s="3">
        <v>244</v>
      </c>
      <c r="H638" s="3">
        <v>44</v>
      </c>
      <c r="I638" s="3">
        <v>37</v>
      </c>
      <c r="J638" s="4">
        <f>SUM(Media[[#This Row],[VIEWS]:[SHARES]])</f>
        <v>642</v>
      </c>
      <c r="K638" s="5">
        <f>Media[[#This Row],[ENGAGEMENTS]]/Media[[#This Row],[FOLLOWERS]]</f>
        <v>4.7997487981937398E-3</v>
      </c>
      <c r="L638" t="str">
        <f>_xlfn.XLOOKUP(Media[[#This Row],[ENGAGEMENT RATE]],Engagement_Rates,Engagement_Grades,,-1)</f>
        <v>Poor</v>
      </c>
      <c r="M638" s="5" t="str">
        <f>IF(OR(Media[[#This Row],[TOPIC]]="Business Attire",Media[[#This Row],[TOPIC]]="Nightwear"),"High","Low")</f>
        <v>Low</v>
      </c>
    </row>
    <row r="639" spans="1:13">
      <c r="A639" s="2">
        <v>45592</v>
      </c>
      <c r="B639" t="s">
        <v>656</v>
      </c>
      <c r="C639" t="s">
        <v>22</v>
      </c>
      <c r="D639" s="6">
        <v>62694</v>
      </c>
      <c r="E639" t="s">
        <v>18</v>
      </c>
      <c r="F639" s="6">
        <v>702</v>
      </c>
      <c r="G639" s="6">
        <v>595</v>
      </c>
      <c r="H639" s="6">
        <v>146</v>
      </c>
      <c r="I639" s="6">
        <v>94</v>
      </c>
      <c r="J639" s="4">
        <f>SUM(Media[[#This Row],[VIEWS]:[SHARES]])</f>
        <v>1537</v>
      </c>
      <c r="K639" s="5">
        <f>Media[[#This Row],[ENGAGEMENTS]]/Media[[#This Row],[FOLLOWERS]]</f>
        <v>2.4515902638210994E-2</v>
      </c>
      <c r="L639" t="str">
        <f>_xlfn.XLOOKUP(Media[[#This Row],[ENGAGEMENT RATE]],Engagement_Rates,Engagement_Grades,,-1)</f>
        <v>Excellent</v>
      </c>
      <c r="M639" s="5" t="str">
        <f>IF(OR(Media[[#This Row],[TOPIC]]="Business Attire",Media[[#This Row],[TOPIC]]="Nightwear"),"High","Low")</f>
        <v>High</v>
      </c>
    </row>
    <row r="640" spans="1:13">
      <c r="A640" s="2">
        <v>45593</v>
      </c>
      <c r="B640" t="s">
        <v>657</v>
      </c>
      <c r="C640" t="s">
        <v>14</v>
      </c>
      <c r="D640" s="3">
        <v>133821</v>
      </c>
      <c r="E640" t="s">
        <v>15</v>
      </c>
      <c r="F640" s="3">
        <v>306</v>
      </c>
      <c r="G640" s="3">
        <v>262</v>
      </c>
      <c r="H640" s="3">
        <v>44</v>
      </c>
      <c r="I640" s="3">
        <v>37</v>
      </c>
      <c r="J640" s="4">
        <f>SUM(Media[[#This Row],[VIEWS]:[SHARES]])</f>
        <v>649</v>
      </c>
      <c r="K640" s="5">
        <f>Media[[#This Row],[ENGAGEMENTS]]/Media[[#This Row],[FOLLOWERS]]</f>
        <v>4.8497619955014531E-3</v>
      </c>
      <c r="L640" t="str">
        <f>_xlfn.XLOOKUP(Media[[#This Row],[ENGAGEMENT RATE]],Engagement_Rates,Engagement_Grades,,-1)</f>
        <v>Poor</v>
      </c>
      <c r="M640" s="5" t="str">
        <f>IF(OR(Media[[#This Row],[TOPIC]]="Business Attire",Media[[#This Row],[TOPIC]]="Nightwear"),"High","Low")</f>
        <v>Low</v>
      </c>
    </row>
    <row r="641" spans="1:13">
      <c r="A641" s="2">
        <v>45593</v>
      </c>
      <c r="B641" t="s">
        <v>658</v>
      </c>
      <c r="C641" t="s">
        <v>22</v>
      </c>
      <c r="D641" s="6">
        <v>62129</v>
      </c>
      <c r="E641" t="s">
        <v>18</v>
      </c>
      <c r="F641" s="6">
        <v>667</v>
      </c>
      <c r="G641" s="6">
        <v>620</v>
      </c>
      <c r="H641" s="6">
        <v>147</v>
      </c>
      <c r="I641" s="6">
        <v>101</v>
      </c>
      <c r="J641" s="4">
        <f>SUM(Media[[#This Row],[VIEWS]:[SHARES]])</f>
        <v>1535</v>
      </c>
      <c r="K641" s="5">
        <f>Media[[#This Row],[ENGAGEMENTS]]/Media[[#This Row],[FOLLOWERS]]</f>
        <v>2.4706658726198715E-2</v>
      </c>
      <c r="L641" t="str">
        <f>_xlfn.XLOOKUP(Media[[#This Row],[ENGAGEMENT RATE]],Engagement_Rates,Engagement_Grades,,-1)</f>
        <v>Excellent</v>
      </c>
      <c r="M641" s="5" t="str">
        <f>IF(OR(Media[[#This Row],[TOPIC]]="Business Attire",Media[[#This Row],[TOPIC]]="Nightwear"),"High","Low")</f>
        <v>High</v>
      </c>
    </row>
    <row r="642" spans="1:13">
      <c r="A642" s="2">
        <v>45594</v>
      </c>
      <c r="B642" t="s">
        <v>659</v>
      </c>
      <c r="C642" t="s">
        <v>14</v>
      </c>
      <c r="D642" s="3">
        <v>133991</v>
      </c>
      <c r="E642" t="s">
        <v>15</v>
      </c>
      <c r="F642" s="3">
        <v>303</v>
      </c>
      <c r="G642" s="3">
        <v>276</v>
      </c>
      <c r="H642" s="3">
        <v>42</v>
      </c>
      <c r="I642" s="3">
        <v>38</v>
      </c>
      <c r="J642" s="4">
        <f>SUM(Media[[#This Row],[VIEWS]:[SHARES]])</f>
        <v>659</v>
      </c>
      <c r="K642" s="5">
        <f>Media[[#This Row],[ENGAGEMENTS]]/Media[[#This Row],[FOLLOWERS]]</f>
        <v>4.918240777365644E-3</v>
      </c>
      <c r="L642" t="str">
        <f>_xlfn.XLOOKUP(Media[[#This Row],[ENGAGEMENT RATE]],Engagement_Rates,Engagement_Grades,,-1)</f>
        <v>Poor</v>
      </c>
      <c r="M642" s="5" t="str">
        <f>IF(OR(Media[[#This Row],[TOPIC]]="Business Attire",Media[[#This Row],[TOPIC]]="Nightwear"),"High","Low")</f>
        <v>Low</v>
      </c>
    </row>
    <row r="643" spans="1:13">
      <c r="A643" s="2">
        <v>45594</v>
      </c>
      <c r="B643" t="s">
        <v>660</v>
      </c>
      <c r="C643" t="s">
        <v>22</v>
      </c>
      <c r="D643" s="6">
        <v>62183</v>
      </c>
      <c r="E643" t="s">
        <v>18</v>
      </c>
      <c r="F643" s="6">
        <v>637</v>
      </c>
      <c r="G643" s="6">
        <v>533</v>
      </c>
      <c r="H643" s="6">
        <v>118</v>
      </c>
      <c r="I643" s="6">
        <v>99</v>
      </c>
      <c r="J643" s="4">
        <f>SUM(Media[[#This Row],[VIEWS]:[SHARES]])</f>
        <v>1387</v>
      </c>
      <c r="K643" s="5">
        <f>Media[[#This Row],[ENGAGEMENTS]]/Media[[#This Row],[FOLLOWERS]]</f>
        <v>2.2305131627615264E-2</v>
      </c>
      <c r="L643" t="str">
        <f>_xlfn.XLOOKUP(Media[[#This Row],[ENGAGEMENT RATE]],Engagement_Rates,Engagement_Grades,,-1)</f>
        <v>Excellent</v>
      </c>
      <c r="M643" s="5" t="str">
        <f>IF(OR(Media[[#This Row],[TOPIC]]="Business Attire",Media[[#This Row],[TOPIC]]="Nightwear"),"High","Low")</f>
        <v>High</v>
      </c>
    </row>
    <row r="644" spans="1:13">
      <c r="A644" s="2">
        <v>45595</v>
      </c>
      <c r="B644" t="s">
        <v>661</v>
      </c>
      <c r="C644" t="s">
        <v>14</v>
      </c>
      <c r="D644" s="3">
        <v>134360</v>
      </c>
      <c r="E644" t="s">
        <v>18</v>
      </c>
      <c r="F644" s="3">
        <v>1042</v>
      </c>
      <c r="G644" s="3">
        <v>837</v>
      </c>
      <c r="H644" s="3">
        <v>125</v>
      </c>
      <c r="I644" s="3">
        <v>117</v>
      </c>
      <c r="J644" s="4">
        <f>SUM(Media[[#This Row],[VIEWS]:[SHARES]])</f>
        <v>2121</v>
      </c>
      <c r="K644" s="5">
        <f>Media[[#This Row],[ENGAGEMENTS]]/Media[[#This Row],[FOLLOWERS]]</f>
        <v>1.5785948198868711E-2</v>
      </c>
      <c r="L644" t="str">
        <f>_xlfn.XLOOKUP(Media[[#This Row],[ENGAGEMENT RATE]],Engagement_Rates,Engagement_Grades,,-1)</f>
        <v>Very Good</v>
      </c>
      <c r="M644" s="5" t="str">
        <f>IF(OR(Media[[#This Row],[TOPIC]]="Business Attire",Media[[#This Row],[TOPIC]]="Nightwear"),"High","Low")</f>
        <v>High</v>
      </c>
    </row>
    <row r="645" spans="1:13">
      <c r="A645" s="2">
        <v>45595</v>
      </c>
      <c r="B645" t="s">
        <v>662</v>
      </c>
      <c r="C645" t="s">
        <v>22</v>
      </c>
      <c r="D645" s="6">
        <v>62234</v>
      </c>
      <c r="E645" t="s">
        <v>15</v>
      </c>
      <c r="F645" s="6">
        <v>343</v>
      </c>
      <c r="G645" s="6">
        <v>311</v>
      </c>
      <c r="H645" s="6">
        <v>71</v>
      </c>
      <c r="I645" s="6">
        <v>47</v>
      </c>
      <c r="J645" s="4">
        <f>SUM(Media[[#This Row],[VIEWS]:[SHARES]])</f>
        <v>772</v>
      </c>
      <c r="K645" s="5">
        <f>Media[[#This Row],[ENGAGEMENTS]]/Media[[#This Row],[FOLLOWERS]]</f>
        <v>1.2404794806697303E-2</v>
      </c>
      <c r="L645" t="str">
        <f>_xlfn.XLOOKUP(Media[[#This Row],[ENGAGEMENT RATE]],Engagement_Rates,Engagement_Grades,,-1)</f>
        <v>Good</v>
      </c>
      <c r="M645" s="5" t="str">
        <f>IF(OR(Media[[#This Row],[TOPIC]]="Business Attire",Media[[#This Row],[TOPIC]]="Nightwear"),"High","Low")</f>
        <v>Low</v>
      </c>
    </row>
    <row r="646" spans="1:13">
      <c r="A646" s="2">
        <v>45596</v>
      </c>
      <c r="B646" t="s">
        <v>663</v>
      </c>
      <c r="C646" t="s">
        <v>14</v>
      </c>
      <c r="D646" s="3">
        <v>134127</v>
      </c>
      <c r="E646" t="s">
        <v>15</v>
      </c>
      <c r="F646" s="3">
        <v>294</v>
      </c>
      <c r="G646" s="3">
        <v>263</v>
      </c>
      <c r="H646" s="3">
        <v>40</v>
      </c>
      <c r="I646" s="3">
        <v>37</v>
      </c>
      <c r="J646" s="4">
        <f>SUM(Media[[#This Row],[VIEWS]:[SHARES]])</f>
        <v>634</v>
      </c>
      <c r="K646" s="5">
        <f>Media[[#This Row],[ENGAGEMENTS]]/Media[[#This Row],[FOLLOWERS]]</f>
        <v>4.7268633459333319E-3</v>
      </c>
      <c r="L646" t="str">
        <f>_xlfn.XLOOKUP(Media[[#This Row],[ENGAGEMENT RATE]],Engagement_Rates,Engagement_Grades,,-1)</f>
        <v>Poor</v>
      </c>
      <c r="M646" s="5" t="str">
        <f>IF(OR(Media[[#This Row],[TOPIC]]="Business Attire",Media[[#This Row],[TOPIC]]="Nightwear"),"High","Low")</f>
        <v>Low</v>
      </c>
    </row>
    <row r="647" spans="1:13">
      <c r="A647" s="2">
        <v>45596</v>
      </c>
      <c r="B647" t="s">
        <v>664</v>
      </c>
      <c r="C647" t="s">
        <v>22</v>
      </c>
      <c r="D647" s="6">
        <v>61942</v>
      </c>
      <c r="E647" t="s">
        <v>18</v>
      </c>
      <c r="F647" s="6">
        <v>757</v>
      </c>
      <c r="G647" s="6">
        <v>711</v>
      </c>
      <c r="H647" s="6">
        <v>152</v>
      </c>
      <c r="I647" s="6">
        <v>113</v>
      </c>
      <c r="J647" s="4">
        <f>SUM(Media[[#This Row],[VIEWS]:[SHARES]])</f>
        <v>1733</v>
      </c>
      <c r="K647" s="5">
        <f>Media[[#This Row],[ENGAGEMENTS]]/Media[[#This Row],[FOLLOWERS]]</f>
        <v>2.797778567046592E-2</v>
      </c>
      <c r="L647" t="str">
        <f>_xlfn.XLOOKUP(Media[[#This Row],[ENGAGEMENT RATE]],Engagement_Rates,Engagement_Grades,,-1)</f>
        <v>Excellent</v>
      </c>
      <c r="M647" s="5" t="str">
        <f>IF(OR(Media[[#This Row],[TOPIC]]="Business Attire",Media[[#This Row],[TOPIC]]="Nightwear"),"High","Low")</f>
        <v>High</v>
      </c>
    </row>
    <row r="648" spans="1:13">
      <c r="A648" s="2">
        <v>45597</v>
      </c>
      <c r="B648" t="s">
        <v>665</v>
      </c>
      <c r="C648" t="s">
        <v>14</v>
      </c>
      <c r="D648" s="3">
        <v>134411</v>
      </c>
      <c r="E648" t="s">
        <v>25</v>
      </c>
      <c r="F648" s="3">
        <v>412</v>
      </c>
      <c r="G648" s="3">
        <v>346</v>
      </c>
      <c r="H648" s="3">
        <v>61</v>
      </c>
      <c r="I648" s="3">
        <v>48</v>
      </c>
      <c r="J648" s="4">
        <f>SUM(Media[[#This Row],[VIEWS]:[SHARES]])</f>
        <v>867</v>
      </c>
      <c r="K648" s="5">
        <f>Media[[#This Row],[ENGAGEMENTS]]/Media[[#This Row],[FOLLOWERS]]</f>
        <v>6.4503649254897292E-3</v>
      </c>
      <c r="L648" t="str">
        <f>_xlfn.XLOOKUP(Media[[#This Row],[ENGAGEMENT RATE]],Engagement_Rates,Engagement_Grades,,-1)</f>
        <v>Average</v>
      </c>
      <c r="M648" s="5" t="str">
        <f>IF(OR(Media[[#This Row],[TOPIC]]="Business Attire",Media[[#This Row],[TOPIC]]="Nightwear"),"High","Low")</f>
        <v>High</v>
      </c>
    </row>
    <row r="649" spans="1:13">
      <c r="A649" s="2">
        <v>45598</v>
      </c>
      <c r="B649" t="s">
        <v>666</v>
      </c>
      <c r="C649" t="s">
        <v>14</v>
      </c>
      <c r="D649" s="3">
        <v>134170</v>
      </c>
      <c r="E649" t="s">
        <v>25</v>
      </c>
      <c r="F649" s="3">
        <v>486</v>
      </c>
      <c r="G649" s="3">
        <v>394</v>
      </c>
      <c r="H649" s="3">
        <v>67</v>
      </c>
      <c r="I649" s="3">
        <v>68</v>
      </c>
      <c r="J649" s="4">
        <f>SUM(Media[[#This Row],[VIEWS]:[SHARES]])</f>
        <v>1015</v>
      </c>
      <c r="K649" s="5">
        <f>Media[[#This Row],[ENGAGEMENTS]]/Media[[#This Row],[FOLLOWERS]]</f>
        <v>7.5650294402623535E-3</v>
      </c>
      <c r="L649" t="str">
        <f>_xlfn.XLOOKUP(Media[[#This Row],[ENGAGEMENT RATE]],Engagement_Rates,Engagement_Grades,,-1)</f>
        <v>Average</v>
      </c>
      <c r="M649" s="5" t="str">
        <f>IF(OR(Media[[#This Row],[TOPIC]]="Business Attire",Media[[#This Row],[TOPIC]]="Nightwear"),"High","Low")</f>
        <v>High</v>
      </c>
    </row>
    <row r="650" spans="1:13">
      <c r="A650" s="2">
        <v>45598</v>
      </c>
      <c r="B650" t="s">
        <v>667</v>
      </c>
      <c r="C650" t="s">
        <v>22</v>
      </c>
      <c r="D650" s="6">
        <v>62644</v>
      </c>
      <c r="E650" t="s">
        <v>18</v>
      </c>
      <c r="F650" s="6">
        <v>861</v>
      </c>
      <c r="G650" s="6">
        <v>689</v>
      </c>
      <c r="H650" s="6">
        <v>184</v>
      </c>
      <c r="I650" s="6">
        <v>128</v>
      </c>
      <c r="J650" s="4">
        <f>SUM(Media[[#This Row],[VIEWS]:[SHARES]])</f>
        <v>1862</v>
      </c>
      <c r="K650" s="5">
        <f>Media[[#This Row],[ENGAGEMENTS]]/Media[[#This Row],[FOLLOWERS]]</f>
        <v>2.9723517016793308E-2</v>
      </c>
      <c r="L650" t="str">
        <f>_xlfn.XLOOKUP(Media[[#This Row],[ENGAGEMENT RATE]],Engagement_Rates,Engagement_Grades,,-1)</f>
        <v>Excellent</v>
      </c>
      <c r="M650" s="5" t="str">
        <f>IF(OR(Media[[#This Row],[TOPIC]]="Business Attire",Media[[#This Row],[TOPIC]]="Nightwear"),"High","Low")</f>
        <v>High</v>
      </c>
    </row>
    <row r="651" spans="1:13">
      <c r="A651" s="2">
        <v>45598</v>
      </c>
      <c r="B651" t="s">
        <v>668</v>
      </c>
      <c r="C651" t="s">
        <v>17</v>
      </c>
      <c r="D651" s="6">
        <v>34086</v>
      </c>
      <c r="E651" t="s">
        <v>25</v>
      </c>
      <c r="F651" s="6">
        <v>50</v>
      </c>
      <c r="G651" s="6">
        <v>36</v>
      </c>
      <c r="H651" s="6">
        <v>7</v>
      </c>
      <c r="I651" s="6">
        <v>6</v>
      </c>
      <c r="J651" s="4">
        <f>SUM(Media[[#This Row],[VIEWS]:[SHARES]])</f>
        <v>99</v>
      </c>
      <c r="K651" s="5">
        <f>Media[[#This Row],[ENGAGEMENTS]]/Media[[#This Row],[FOLLOWERS]]</f>
        <v>2.9044182362260164E-3</v>
      </c>
      <c r="L651" t="str">
        <f>_xlfn.XLOOKUP(Media[[#This Row],[ENGAGEMENT RATE]],Engagement_Rates,Engagement_Grades,,-1)</f>
        <v>Poor</v>
      </c>
      <c r="M651" s="5" t="str">
        <f>IF(OR(Media[[#This Row],[TOPIC]]="Business Attire",Media[[#This Row],[TOPIC]]="Nightwear"),"High","Low")</f>
        <v>High</v>
      </c>
    </row>
    <row r="652" spans="1:13">
      <c r="A652" s="2">
        <v>45599</v>
      </c>
      <c r="B652" t="s">
        <v>669</v>
      </c>
      <c r="C652" t="s">
        <v>14</v>
      </c>
      <c r="D652" s="3">
        <v>133822</v>
      </c>
      <c r="E652" t="s">
        <v>18</v>
      </c>
      <c r="F652" s="3">
        <v>1082</v>
      </c>
      <c r="G652" s="3">
        <v>856</v>
      </c>
      <c r="H652" s="3">
        <v>164</v>
      </c>
      <c r="I652" s="3">
        <v>135</v>
      </c>
      <c r="J652" s="4">
        <f>SUM(Media[[#This Row],[VIEWS]:[SHARES]])</f>
        <v>2237</v>
      </c>
      <c r="K652" s="5">
        <f>Media[[#This Row],[ENGAGEMENTS]]/Media[[#This Row],[FOLLOWERS]]</f>
        <v>1.6716234998729654E-2</v>
      </c>
      <c r="L652" t="str">
        <f>_xlfn.XLOOKUP(Media[[#This Row],[ENGAGEMENT RATE]],Engagement_Rates,Engagement_Grades,,-1)</f>
        <v>Very Good</v>
      </c>
      <c r="M652" s="5" t="str">
        <f>IF(OR(Media[[#This Row],[TOPIC]]="Business Attire",Media[[#This Row],[TOPIC]]="Nightwear"),"High","Low")</f>
        <v>High</v>
      </c>
    </row>
    <row r="653" spans="1:13">
      <c r="A653" s="2">
        <v>45599</v>
      </c>
      <c r="B653" t="s">
        <v>670</v>
      </c>
      <c r="C653" t="s">
        <v>22</v>
      </c>
      <c r="D653" s="6">
        <v>62756</v>
      </c>
      <c r="E653" t="s">
        <v>27</v>
      </c>
      <c r="F653" s="6">
        <v>568</v>
      </c>
      <c r="G653" s="6">
        <v>518</v>
      </c>
      <c r="H653" s="6">
        <v>137</v>
      </c>
      <c r="I653" s="6">
        <v>95</v>
      </c>
      <c r="J653" s="4">
        <f>SUM(Media[[#This Row],[VIEWS]:[SHARES]])</f>
        <v>1318</v>
      </c>
      <c r="K653" s="5">
        <f>Media[[#This Row],[ENGAGEMENTS]]/Media[[#This Row],[FOLLOWERS]]</f>
        <v>2.1001975906686215E-2</v>
      </c>
      <c r="L653" t="str">
        <f>_xlfn.XLOOKUP(Media[[#This Row],[ENGAGEMENT RATE]],Engagement_Rates,Engagement_Grades,,-1)</f>
        <v>Excellent</v>
      </c>
      <c r="M653" s="5" t="str">
        <f>IF(OR(Media[[#This Row],[TOPIC]]="Business Attire",Media[[#This Row],[TOPIC]]="Nightwear"),"High","Low")</f>
        <v>Low</v>
      </c>
    </row>
    <row r="654" spans="1:13">
      <c r="A654" s="2">
        <v>45599</v>
      </c>
      <c r="B654" t="s">
        <v>671</v>
      </c>
      <c r="C654" t="s">
        <v>17</v>
      </c>
      <c r="D654" s="6">
        <v>34081</v>
      </c>
      <c r="E654" t="s">
        <v>18</v>
      </c>
      <c r="F654" s="6">
        <v>70</v>
      </c>
      <c r="G654" s="6">
        <v>54</v>
      </c>
      <c r="H654" s="6">
        <v>9</v>
      </c>
      <c r="I654" s="6">
        <v>8</v>
      </c>
      <c r="J654" s="4">
        <f>SUM(Media[[#This Row],[VIEWS]:[SHARES]])</f>
        <v>141</v>
      </c>
      <c r="K654" s="5">
        <f>Media[[#This Row],[ENGAGEMENTS]]/Media[[#This Row],[FOLLOWERS]]</f>
        <v>4.1372025468736249E-3</v>
      </c>
      <c r="L654" t="str">
        <f>_xlfn.XLOOKUP(Media[[#This Row],[ENGAGEMENT RATE]],Engagement_Rates,Engagement_Grades,,-1)</f>
        <v>Poor</v>
      </c>
      <c r="M654" s="5" t="str">
        <f>IF(OR(Media[[#This Row],[TOPIC]]="Business Attire",Media[[#This Row],[TOPIC]]="Nightwear"),"High","Low")</f>
        <v>High</v>
      </c>
    </row>
    <row r="655" spans="1:13">
      <c r="A655" s="2">
        <v>45600</v>
      </c>
      <c r="B655" t="s">
        <v>672</v>
      </c>
      <c r="C655" t="s">
        <v>14</v>
      </c>
      <c r="D655" s="3">
        <v>133337</v>
      </c>
      <c r="E655" t="s">
        <v>27</v>
      </c>
      <c r="F655" s="3">
        <v>1005</v>
      </c>
      <c r="G655" s="3">
        <v>761</v>
      </c>
      <c r="H655" s="3">
        <v>134</v>
      </c>
      <c r="I655" s="3">
        <v>115</v>
      </c>
      <c r="J655" s="4">
        <f>SUM(Media[[#This Row],[VIEWS]:[SHARES]])</f>
        <v>2015</v>
      </c>
      <c r="K655" s="5">
        <f>Media[[#This Row],[ENGAGEMENTS]]/Media[[#This Row],[FOLLOWERS]]</f>
        <v>1.5112084417678515E-2</v>
      </c>
      <c r="L655" t="str">
        <f>_xlfn.XLOOKUP(Media[[#This Row],[ENGAGEMENT RATE]],Engagement_Rates,Engagement_Grades,,-1)</f>
        <v>Very Good</v>
      </c>
      <c r="M655" s="5" t="str">
        <f>IF(OR(Media[[#This Row],[TOPIC]]="Business Attire",Media[[#This Row],[TOPIC]]="Nightwear"),"High","Low")</f>
        <v>Low</v>
      </c>
    </row>
    <row r="656" spans="1:13">
      <c r="A656" s="2">
        <v>45600</v>
      </c>
      <c r="B656" t="s">
        <v>673</v>
      </c>
      <c r="C656" t="s">
        <v>22</v>
      </c>
      <c r="D656" s="6">
        <v>62870</v>
      </c>
      <c r="E656" t="s">
        <v>27</v>
      </c>
      <c r="F656" s="6">
        <v>448</v>
      </c>
      <c r="G656" s="6">
        <v>378</v>
      </c>
      <c r="H656" s="6">
        <v>96</v>
      </c>
      <c r="I656" s="6">
        <v>64</v>
      </c>
      <c r="J656" s="4">
        <f>SUM(Media[[#This Row],[VIEWS]:[SHARES]])</f>
        <v>986</v>
      </c>
      <c r="K656" s="5">
        <f>Media[[#This Row],[ENGAGEMENTS]]/Media[[#This Row],[FOLLOWERS]]</f>
        <v>1.5683155718148562E-2</v>
      </c>
      <c r="L656" t="str">
        <f>_xlfn.XLOOKUP(Media[[#This Row],[ENGAGEMENT RATE]],Engagement_Rates,Engagement_Grades,,-1)</f>
        <v>Very Good</v>
      </c>
      <c r="M656" s="5" t="str">
        <f>IF(OR(Media[[#This Row],[TOPIC]]="Business Attire",Media[[#This Row],[TOPIC]]="Nightwear"),"High","Low")</f>
        <v>Low</v>
      </c>
    </row>
    <row r="657" spans="1:13">
      <c r="A657" s="2">
        <v>45601</v>
      </c>
      <c r="B657" t="s">
        <v>674</v>
      </c>
      <c r="C657" t="s">
        <v>14</v>
      </c>
      <c r="D657" s="3">
        <v>133004</v>
      </c>
      <c r="E657" t="s">
        <v>18</v>
      </c>
      <c r="F657" s="3">
        <v>841</v>
      </c>
      <c r="G657" s="3">
        <v>693</v>
      </c>
      <c r="H657" s="3">
        <v>121</v>
      </c>
      <c r="I657" s="3">
        <v>97</v>
      </c>
      <c r="J657" s="4">
        <f>SUM(Media[[#This Row],[VIEWS]:[SHARES]])</f>
        <v>1752</v>
      </c>
      <c r="K657" s="5">
        <f>Media[[#This Row],[ENGAGEMENTS]]/Media[[#This Row],[FOLLOWERS]]</f>
        <v>1.3172536164325885E-2</v>
      </c>
      <c r="L657" t="str">
        <f>_xlfn.XLOOKUP(Media[[#This Row],[ENGAGEMENT RATE]],Engagement_Rates,Engagement_Grades,,-1)</f>
        <v>Good</v>
      </c>
      <c r="M657" s="5" t="str">
        <f>IF(OR(Media[[#This Row],[TOPIC]]="Business Attire",Media[[#This Row],[TOPIC]]="Nightwear"),"High","Low")</f>
        <v>High</v>
      </c>
    </row>
    <row r="658" spans="1:13">
      <c r="A658" s="2">
        <v>45601</v>
      </c>
      <c r="B658" t="s">
        <v>675</v>
      </c>
      <c r="C658" t="s">
        <v>22</v>
      </c>
      <c r="D658" s="6">
        <v>62813</v>
      </c>
      <c r="E658" t="s">
        <v>25</v>
      </c>
      <c r="F658" s="6">
        <v>380</v>
      </c>
      <c r="G658" s="6">
        <v>323</v>
      </c>
      <c r="H658" s="6">
        <v>82</v>
      </c>
      <c r="I658" s="6">
        <v>53</v>
      </c>
      <c r="J658" s="4">
        <f>SUM(Media[[#This Row],[VIEWS]:[SHARES]])</f>
        <v>838</v>
      </c>
      <c r="K658" s="5">
        <f>Media[[#This Row],[ENGAGEMENTS]]/Media[[#This Row],[FOLLOWERS]]</f>
        <v>1.3341187333832168E-2</v>
      </c>
      <c r="L658" t="str">
        <f>_xlfn.XLOOKUP(Media[[#This Row],[ENGAGEMENT RATE]],Engagement_Rates,Engagement_Grades,,-1)</f>
        <v>Good</v>
      </c>
      <c r="M658" s="5" t="str">
        <f>IF(OR(Media[[#This Row],[TOPIC]]="Business Attire",Media[[#This Row],[TOPIC]]="Nightwear"),"High","Low")</f>
        <v>High</v>
      </c>
    </row>
    <row r="659" spans="1:13">
      <c r="A659" s="2">
        <v>45602</v>
      </c>
      <c r="B659" t="s">
        <v>676</v>
      </c>
      <c r="C659" t="s">
        <v>14</v>
      </c>
      <c r="D659" s="3">
        <v>132982</v>
      </c>
      <c r="E659" t="s">
        <v>25</v>
      </c>
      <c r="F659" s="3">
        <v>404</v>
      </c>
      <c r="G659" s="3">
        <v>345</v>
      </c>
      <c r="H659" s="3">
        <v>58</v>
      </c>
      <c r="I659" s="3">
        <v>46</v>
      </c>
      <c r="J659" s="4">
        <f>SUM(Media[[#This Row],[VIEWS]:[SHARES]])</f>
        <v>853</v>
      </c>
      <c r="K659" s="5">
        <f>Media[[#This Row],[ENGAGEMENTS]]/Media[[#This Row],[FOLLOWERS]]</f>
        <v>6.4144019491359731E-3</v>
      </c>
      <c r="L659" t="str">
        <f>_xlfn.XLOOKUP(Media[[#This Row],[ENGAGEMENT RATE]],Engagement_Rates,Engagement_Grades,,-1)</f>
        <v>Average</v>
      </c>
      <c r="M659" s="5" t="str">
        <f>IF(OR(Media[[#This Row],[TOPIC]]="Business Attire",Media[[#This Row],[TOPIC]]="Nightwear"),"High","Low")</f>
        <v>High</v>
      </c>
    </row>
    <row r="660" spans="1:13">
      <c r="A660" s="2">
        <v>45602</v>
      </c>
      <c r="B660" t="s">
        <v>677</v>
      </c>
      <c r="C660" t="s">
        <v>22</v>
      </c>
      <c r="D660" s="6">
        <v>63017</v>
      </c>
      <c r="E660" t="s">
        <v>15</v>
      </c>
      <c r="F660" s="6">
        <v>361</v>
      </c>
      <c r="G660" s="6">
        <v>329</v>
      </c>
      <c r="H660" s="6">
        <v>79</v>
      </c>
      <c r="I660" s="6">
        <v>53</v>
      </c>
      <c r="J660" s="4">
        <f>SUM(Media[[#This Row],[VIEWS]:[SHARES]])</f>
        <v>822</v>
      </c>
      <c r="K660" s="5">
        <f>Media[[#This Row],[ENGAGEMENTS]]/Media[[#This Row],[FOLLOWERS]]</f>
        <v>1.3044099211323929E-2</v>
      </c>
      <c r="L660" t="str">
        <f>_xlfn.XLOOKUP(Media[[#This Row],[ENGAGEMENT RATE]],Engagement_Rates,Engagement_Grades,,-1)</f>
        <v>Good</v>
      </c>
      <c r="M660" s="5" t="str">
        <f>IF(OR(Media[[#This Row],[TOPIC]]="Business Attire",Media[[#This Row],[TOPIC]]="Nightwear"),"High","Low")</f>
        <v>Low</v>
      </c>
    </row>
    <row r="661" spans="1:13">
      <c r="A661" s="2">
        <v>45603</v>
      </c>
      <c r="B661" t="s">
        <v>678</v>
      </c>
      <c r="C661" t="s">
        <v>14</v>
      </c>
      <c r="D661" s="3">
        <v>132695</v>
      </c>
      <c r="E661" t="s">
        <v>27</v>
      </c>
      <c r="F661" s="3">
        <v>985</v>
      </c>
      <c r="G661" s="3">
        <v>800</v>
      </c>
      <c r="H661" s="3">
        <v>148</v>
      </c>
      <c r="I661" s="3">
        <v>118</v>
      </c>
      <c r="J661" s="4">
        <f>SUM(Media[[#This Row],[VIEWS]:[SHARES]])</f>
        <v>2051</v>
      </c>
      <c r="K661" s="5">
        <f>Media[[#This Row],[ENGAGEMENTS]]/Media[[#This Row],[FOLLOWERS]]</f>
        <v>1.5456497984098873E-2</v>
      </c>
      <c r="L661" t="str">
        <f>_xlfn.XLOOKUP(Media[[#This Row],[ENGAGEMENT RATE]],Engagement_Rates,Engagement_Grades,,-1)</f>
        <v>Very Good</v>
      </c>
      <c r="M661" s="5" t="str">
        <f>IF(OR(Media[[#This Row],[TOPIC]]="Business Attire",Media[[#This Row],[TOPIC]]="Nightwear"),"High","Low")</f>
        <v>Low</v>
      </c>
    </row>
    <row r="662" spans="1:13">
      <c r="A662" s="2">
        <v>45603</v>
      </c>
      <c r="B662" t="s">
        <v>679</v>
      </c>
      <c r="C662" t="s">
        <v>22</v>
      </c>
      <c r="D662" s="6">
        <v>63070</v>
      </c>
      <c r="E662" t="s">
        <v>15</v>
      </c>
      <c r="F662" s="6">
        <v>380</v>
      </c>
      <c r="G662" s="6">
        <v>289</v>
      </c>
      <c r="H662" s="6">
        <v>85</v>
      </c>
      <c r="I662" s="6">
        <v>56</v>
      </c>
      <c r="J662" s="4">
        <f>SUM(Media[[#This Row],[VIEWS]:[SHARES]])</f>
        <v>810</v>
      </c>
      <c r="K662" s="5">
        <f>Media[[#This Row],[ENGAGEMENTS]]/Media[[#This Row],[FOLLOWERS]]</f>
        <v>1.2842872998255907E-2</v>
      </c>
      <c r="L662" t="str">
        <f>_xlfn.XLOOKUP(Media[[#This Row],[ENGAGEMENT RATE]],Engagement_Rates,Engagement_Grades,,-1)</f>
        <v>Good</v>
      </c>
      <c r="M662" s="5" t="str">
        <f>IF(OR(Media[[#This Row],[TOPIC]]="Business Attire",Media[[#This Row],[TOPIC]]="Nightwear"),"High","Low")</f>
        <v>Low</v>
      </c>
    </row>
    <row r="663" spans="1:13">
      <c r="A663" s="2">
        <v>45604</v>
      </c>
      <c r="B663" t="s">
        <v>680</v>
      </c>
      <c r="C663" t="s">
        <v>14</v>
      </c>
      <c r="D663" s="3">
        <v>133056</v>
      </c>
      <c r="E663" t="s">
        <v>18</v>
      </c>
      <c r="F663" s="3">
        <v>1128</v>
      </c>
      <c r="G663" s="3">
        <v>929</v>
      </c>
      <c r="H663" s="3">
        <v>141</v>
      </c>
      <c r="I663" s="3">
        <v>130</v>
      </c>
      <c r="J663" s="4">
        <f>SUM(Media[[#This Row],[VIEWS]:[SHARES]])</f>
        <v>2328</v>
      </c>
      <c r="K663" s="5">
        <f>Media[[#This Row],[ENGAGEMENTS]]/Media[[#This Row],[FOLLOWERS]]</f>
        <v>1.7496392496392496E-2</v>
      </c>
      <c r="L663" t="str">
        <f>_xlfn.XLOOKUP(Media[[#This Row],[ENGAGEMENT RATE]],Engagement_Rates,Engagement_Grades,,-1)</f>
        <v>Very Good</v>
      </c>
      <c r="M663" s="5" t="str">
        <f>IF(OR(Media[[#This Row],[TOPIC]]="Business Attire",Media[[#This Row],[TOPIC]]="Nightwear"),"High","Low")</f>
        <v>High</v>
      </c>
    </row>
    <row r="664" spans="1:13">
      <c r="A664" s="2">
        <v>45604</v>
      </c>
      <c r="B664" t="s">
        <v>681</v>
      </c>
      <c r="C664" t="s">
        <v>22</v>
      </c>
      <c r="D664" s="6">
        <v>62700</v>
      </c>
      <c r="E664" t="s">
        <v>18</v>
      </c>
      <c r="F664" s="6">
        <v>610</v>
      </c>
      <c r="G664" s="6">
        <v>500</v>
      </c>
      <c r="H664" s="6">
        <v>128</v>
      </c>
      <c r="I664" s="6">
        <v>89</v>
      </c>
      <c r="J664" s="4">
        <f>SUM(Media[[#This Row],[VIEWS]:[SHARES]])</f>
        <v>1327</v>
      </c>
      <c r="K664" s="5">
        <f>Media[[#This Row],[ENGAGEMENTS]]/Media[[#This Row],[FOLLOWERS]]</f>
        <v>2.1164274322169059E-2</v>
      </c>
      <c r="L664" t="str">
        <f>_xlfn.XLOOKUP(Media[[#This Row],[ENGAGEMENT RATE]],Engagement_Rates,Engagement_Grades,,-1)</f>
        <v>Excellent</v>
      </c>
      <c r="M664" s="5" t="str">
        <f>IF(OR(Media[[#This Row],[TOPIC]]="Business Attire",Media[[#This Row],[TOPIC]]="Nightwear"),"High","Low")</f>
        <v>High</v>
      </c>
    </row>
    <row r="665" spans="1:13">
      <c r="A665" s="2">
        <v>45605</v>
      </c>
      <c r="B665" t="s">
        <v>682</v>
      </c>
      <c r="C665" t="s">
        <v>14</v>
      </c>
      <c r="D665" s="3">
        <v>132735</v>
      </c>
      <c r="E665" t="s">
        <v>27</v>
      </c>
      <c r="F665" s="3">
        <v>889</v>
      </c>
      <c r="G665" s="3">
        <v>687</v>
      </c>
      <c r="H665" s="3">
        <v>119</v>
      </c>
      <c r="I665" s="3">
        <v>101</v>
      </c>
      <c r="J665" s="4">
        <f>SUM(Media[[#This Row],[VIEWS]:[SHARES]])</f>
        <v>1796</v>
      </c>
      <c r="K665" s="5">
        <f>Media[[#This Row],[ENGAGEMENTS]]/Media[[#This Row],[FOLLOWERS]]</f>
        <v>1.353071910197009E-2</v>
      </c>
      <c r="L665" t="str">
        <f>_xlfn.XLOOKUP(Media[[#This Row],[ENGAGEMENT RATE]],Engagement_Rates,Engagement_Grades,,-1)</f>
        <v>Good</v>
      </c>
      <c r="M665" s="5" t="str">
        <f>IF(OR(Media[[#This Row],[TOPIC]]="Business Attire",Media[[#This Row],[TOPIC]]="Nightwear"),"High","Low")</f>
        <v>Low</v>
      </c>
    </row>
    <row r="666" spans="1:13">
      <c r="A666" s="2">
        <v>45605</v>
      </c>
      <c r="B666" t="s">
        <v>683</v>
      </c>
      <c r="C666" t="s">
        <v>22</v>
      </c>
      <c r="D666" s="6">
        <v>62428</v>
      </c>
      <c r="E666" t="s">
        <v>25</v>
      </c>
      <c r="F666" s="6">
        <v>413</v>
      </c>
      <c r="G666" s="6">
        <v>354</v>
      </c>
      <c r="H666" s="6">
        <v>94</v>
      </c>
      <c r="I666" s="6">
        <v>59</v>
      </c>
      <c r="J666" s="4">
        <f>SUM(Media[[#This Row],[VIEWS]:[SHARES]])</f>
        <v>920</v>
      </c>
      <c r="K666" s="5">
        <f>Media[[#This Row],[ENGAGEMENTS]]/Media[[#This Row],[FOLLOWERS]]</f>
        <v>1.473697699750112E-2</v>
      </c>
      <c r="L666" t="str">
        <f>_xlfn.XLOOKUP(Media[[#This Row],[ENGAGEMENT RATE]],Engagement_Rates,Engagement_Grades,,-1)</f>
        <v>Good</v>
      </c>
      <c r="M666" s="5" t="str">
        <f>IF(OR(Media[[#This Row],[TOPIC]]="Business Attire",Media[[#This Row],[TOPIC]]="Nightwear"),"High","Low")</f>
        <v>High</v>
      </c>
    </row>
    <row r="667" spans="1:13">
      <c r="A667" s="2">
        <v>45606</v>
      </c>
      <c r="B667" t="s">
        <v>684</v>
      </c>
      <c r="C667" t="s">
        <v>14</v>
      </c>
      <c r="D667" s="3">
        <v>132992</v>
      </c>
      <c r="E667" t="s">
        <v>25</v>
      </c>
      <c r="F667" s="3">
        <v>524</v>
      </c>
      <c r="G667" s="3">
        <v>396</v>
      </c>
      <c r="H667" s="3">
        <v>66</v>
      </c>
      <c r="I667" s="3">
        <v>63</v>
      </c>
      <c r="J667" s="4">
        <f>SUM(Media[[#This Row],[VIEWS]:[SHARES]])</f>
        <v>1049</v>
      </c>
      <c r="K667" s="5">
        <f>Media[[#This Row],[ENGAGEMENTS]]/Media[[#This Row],[FOLLOWERS]]</f>
        <v>7.8876924927815204E-3</v>
      </c>
      <c r="L667" t="str">
        <f>_xlfn.XLOOKUP(Media[[#This Row],[ENGAGEMENT RATE]],Engagement_Rates,Engagement_Grades,,-1)</f>
        <v>Average</v>
      </c>
      <c r="M667" s="5" t="str">
        <f>IF(OR(Media[[#This Row],[TOPIC]]="Business Attire",Media[[#This Row],[TOPIC]]="Nightwear"),"High","Low")</f>
        <v>High</v>
      </c>
    </row>
    <row r="668" spans="1:13">
      <c r="A668" s="2">
        <v>45606</v>
      </c>
      <c r="B668" t="s">
        <v>685</v>
      </c>
      <c r="C668" t="s">
        <v>22</v>
      </c>
      <c r="D668" s="6">
        <v>62781</v>
      </c>
      <c r="E668" t="s">
        <v>27</v>
      </c>
      <c r="F668" s="6">
        <v>593</v>
      </c>
      <c r="G668" s="6">
        <v>486</v>
      </c>
      <c r="H668" s="6">
        <v>130</v>
      </c>
      <c r="I668" s="6">
        <v>86</v>
      </c>
      <c r="J668" s="4">
        <f>SUM(Media[[#This Row],[VIEWS]:[SHARES]])</f>
        <v>1295</v>
      </c>
      <c r="K668" s="5">
        <f>Media[[#This Row],[ENGAGEMENTS]]/Media[[#This Row],[FOLLOWERS]]</f>
        <v>2.0627259839760437E-2</v>
      </c>
      <c r="L668" t="str">
        <f>_xlfn.XLOOKUP(Media[[#This Row],[ENGAGEMENT RATE]],Engagement_Rates,Engagement_Grades,,-1)</f>
        <v>Excellent</v>
      </c>
      <c r="M668" s="5" t="str">
        <f>IF(OR(Media[[#This Row],[TOPIC]]="Business Attire",Media[[#This Row],[TOPIC]]="Nightwear"),"High","Low")</f>
        <v>Low</v>
      </c>
    </row>
    <row r="669" spans="1:13">
      <c r="A669" s="2">
        <v>45607</v>
      </c>
      <c r="B669" t="s">
        <v>686</v>
      </c>
      <c r="C669" t="s">
        <v>14</v>
      </c>
      <c r="D669" s="3">
        <v>133001</v>
      </c>
      <c r="E669" t="s">
        <v>25</v>
      </c>
      <c r="F669" s="3">
        <v>413</v>
      </c>
      <c r="G669" s="3">
        <v>316</v>
      </c>
      <c r="H669" s="3">
        <v>54</v>
      </c>
      <c r="I669" s="3">
        <v>46</v>
      </c>
      <c r="J669" s="4">
        <f>SUM(Media[[#This Row],[VIEWS]:[SHARES]])</f>
        <v>829</v>
      </c>
      <c r="K669" s="5">
        <f>Media[[#This Row],[ENGAGEMENTS]]/Media[[#This Row],[FOLLOWERS]]</f>
        <v>6.2330358418357761E-3</v>
      </c>
      <c r="L669" t="str">
        <f>_xlfn.XLOOKUP(Media[[#This Row],[ENGAGEMENT RATE]],Engagement_Rates,Engagement_Grades,,-1)</f>
        <v>Average</v>
      </c>
      <c r="M669" s="5" t="str">
        <f>IF(OR(Media[[#This Row],[TOPIC]]="Business Attire",Media[[#This Row],[TOPIC]]="Nightwear"),"High","Low")</f>
        <v>High</v>
      </c>
    </row>
    <row r="670" spans="1:13">
      <c r="A670" s="2">
        <v>45607</v>
      </c>
      <c r="B670" t="s">
        <v>687</v>
      </c>
      <c r="C670" t="s">
        <v>22</v>
      </c>
      <c r="D670" s="6">
        <v>63079</v>
      </c>
      <c r="E670" t="s">
        <v>25</v>
      </c>
      <c r="F670" s="6">
        <v>291</v>
      </c>
      <c r="G670" s="6">
        <v>224</v>
      </c>
      <c r="H670" s="6">
        <v>67</v>
      </c>
      <c r="I670" s="6">
        <v>45</v>
      </c>
      <c r="J670" s="4">
        <f>SUM(Media[[#This Row],[VIEWS]:[SHARES]])</f>
        <v>627</v>
      </c>
      <c r="K670" s="5">
        <f>Media[[#This Row],[ENGAGEMENTS]]/Media[[#This Row],[FOLLOWERS]]</f>
        <v>9.9399166125017837E-3</v>
      </c>
      <c r="L670" t="str">
        <f>_xlfn.XLOOKUP(Media[[#This Row],[ENGAGEMENT RATE]],Engagement_Rates,Engagement_Grades,,-1)</f>
        <v>Average</v>
      </c>
      <c r="M670" s="5" t="str">
        <f>IF(OR(Media[[#This Row],[TOPIC]]="Business Attire",Media[[#This Row],[TOPIC]]="Nightwear"),"High","Low")</f>
        <v>High</v>
      </c>
    </row>
    <row r="671" spans="1:13">
      <c r="A671" s="2">
        <v>45608</v>
      </c>
      <c r="B671" t="s">
        <v>688</v>
      </c>
      <c r="C671" t="s">
        <v>22</v>
      </c>
      <c r="D671" s="6">
        <v>63345</v>
      </c>
      <c r="E671" t="s">
        <v>25</v>
      </c>
      <c r="F671" s="6">
        <v>358</v>
      </c>
      <c r="G671" s="6">
        <v>288</v>
      </c>
      <c r="H671" s="6">
        <v>70</v>
      </c>
      <c r="I671" s="6">
        <v>47</v>
      </c>
      <c r="J671" s="4">
        <f>SUM(Media[[#This Row],[VIEWS]:[SHARES]])</f>
        <v>763</v>
      </c>
      <c r="K671" s="5">
        <f>Media[[#This Row],[ENGAGEMENTS]]/Media[[#This Row],[FOLLOWERS]]</f>
        <v>1.204514957770937E-2</v>
      </c>
      <c r="L671" t="str">
        <f>_xlfn.XLOOKUP(Media[[#This Row],[ENGAGEMENT RATE]],Engagement_Rates,Engagement_Grades,,-1)</f>
        <v>Good</v>
      </c>
      <c r="M671" s="5" t="str">
        <f>IF(OR(Media[[#This Row],[TOPIC]]="Business Attire",Media[[#This Row],[TOPIC]]="Nightwear"),"High","Low")</f>
        <v>High</v>
      </c>
    </row>
    <row r="672" spans="1:13">
      <c r="A672" s="2">
        <v>45608</v>
      </c>
      <c r="B672" t="s">
        <v>689</v>
      </c>
      <c r="C672" t="s">
        <v>17</v>
      </c>
      <c r="D672" s="6">
        <v>34098</v>
      </c>
      <c r="E672" t="s">
        <v>15</v>
      </c>
      <c r="F672" s="6">
        <v>37</v>
      </c>
      <c r="G672" s="6">
        <v>32</v>
      </c>
      <c r="H672" s="6">
        <v>6</v>
      </c>
      <c r="I672" s="6">
        <v>5</v>
      </c>
      <c r="J672" s="4">
        <f>SUM(Media[[#This Row],[VIEWS]:[SHARES]])</f>
        <v>80</v>
      </c>
      <c r="K672" s="5">
        <f>Media[[#This Row],[ENGAGEMENTS]]/Media[[#This Row],[FOLLOWERS]]</f>
        <v>2.3461786615050738E-3</v>
      </c>
      <c r="L672" t="str">
        <f>_xlfn.XLOOKUP(Media[[#This Row],[ENGAGEMENT RATE]],Engagement_Rates,Engagement_Grades,,-1)</f>
        <v>Poor</v>
      </c>
      <c r="M672" s="5" t="str">
        <f>IF(OR(Media[[#This Row],[TOPIC]]="Business Attire",Media[[#This Row],[TOPIC]]="Nightwear"),"High","Low")</f>
        <v>Low</v>
      </c>
    </row>
    <row r="673" spans="1:13">
      <c r="A673" s="2">
        <v>45609</v>
      </c>
      <c r="B673" t="s">
        <v>690</v>
      </c>
      <c r="C673" t="s">
        <v>14</v>
      </c>
      <c r="D673" s="3">
        <v>132910</v>
      </c>
      <c r="E673" t="s">
        <v>27</v>
      </c>
      <c r="F673" s="3">
        <v>800</v>
      </c>
      <c r="G673" s="3">
        <v>615</v>
      </c>
      <c r="H673" s="3">
        <v>119</v>
      </c>
      <c r="I673" s="3">
        <v>94</v>
      </c>
      <c r="J673" s="4">
        <f>SUM(Media[[#This Row],[VIEWS]:[SHARES]])</f>
        <v>1628</v>
      </c>
      <c r="K673" s="5">
        <f>Media[[#This Row],[ENGAGEMENTS]]/Media[[#This Row],[FOLLOWERS]]</f>
        <v>1.224889022646904E-2</v>
      </c>
      <c r="L673" t="str">
        <f>_xlfn.XLOOKUP(Media[[#This Row],[ENGAGEMENT RATE]],Engagement_Rates,Engagement_Grades,,-1)</f>
        <v>Good</v>
      </c>
      <c r="M673" s="5" t="str">
        <f>IF(OR(Media[[#This Row],[TOPIC]]="Business Attire",Media[[#This Row],[TOPIC]]="Nightwear"),"High","Low")</f>
        <v>Low</v>
      </c>
    </row>
    <row r="674" spans="1:13">
      <c r="A674" s="2">
        <v>45609</v>
      </c>
      <c r="B674" t="s">
        <v>691</v>
      </c>
      <c r="C674" t="s">
        <v>22</v>
      </c>
      <c r="D674" s="6">
        <v>63305</v>
      </c>
      <c r="E674" t="s">
        <v>18</v>
      </c>
      <c r="F674" s="6">
        <v>670</v>
      </c>
      <c r="G674" s="6">
        <v>598</v>
      </c>
      <c r="H674" s="6">
        <v>139</v>
      </c>
      <c r="I674" s="6">
        <v>104</v>
      </c>
      <c r="J674" s="4">
        <f>SUM(Media[[#This Row],[VIEWS]:[SHARES]])</f>
        <v>1511</v>
      </c>
      <c r="K674" s="5">
        <f>Media[[#This Row],[ENGAGEMENTS]]/Media[[#This Row],[FOLLOWERS]]</f>
        <v>2.3868572782560618E-2</v>
      </c>
      <c r="L674" t="str">
        <f>_xlfn.XLOOKUP(Media[[#This Row],[ENGAGEMENT RATE]],Engagement_Rates,Engagement_Grades,,-1)</f>
        <v>Excellent</v>
      </c>
      <c r="M674" s="5" t="str">
        <f>IF(OR(Media[[#This Row],[TOPIC]]="Business Attire",Media[[#This Row],[TOPIC]]="Nightwear"),"High","Low")</f>
        <v>High</v>
      </c>
    </row>
    <row r="675" spans="1:13">
      <c r="A675" s="2">
        <v>45609</v>
      </c>
      <c r="B675" t="s">
        <v>692</v>
      </c>
      <c r="C675" t="s">
        <v>17</v>
      </c>
      <c r="D675" s="6">
        <v>34109</v>
      </c>
      <c r="E675" t="s">
        <v>18</v>
      </c>
      <c r="F675" s="6">
        <v>52</v>
      </c>
      <c r="G675" s="6">
        <v>44</v>
      </c>
      <c r="H675" s="6">
        <v>8</v>
      </c>
      <c r="I675" s="6">
        <v>7</v>
      </c>
      <c r="J675" s="4">
        <f>SUM(Media[[#This Row],[VIEWS]:[SHARES]])</f>
        <v>111</v>
      </c>
      <c r="K675" s="5">
        <f>Media[[#This Row],[ENGAGEMENTS]]/Media[[#This Row],[FOLLOWERS]]</f>
        <v>3.2542730657597703E-3</v>
      </c>
      <c r="L675" t="str">
        <f>_xlfn.XLOOKUP(Media[[#This Row],[ENGAGEMENT RATE]],Engagement_Rates,Engagement_Grades,,-1)</f>
        <v>Poor</v>
      </c>
      <c r="M675" s="5" t="str">
        <f>IF(OR(Media[[#This Row],[TOPIC]]="Business Attire",Media[[#This Row],[TOPIC]]="Nightwear"),"High","Low")</f>
        <v>High</v>
      </c>
    </row>
    <row r="676" spans="1:13">
      <c r="A676" s="2">
        <v>45610</v>
      </c>
      <c r="B676" t="s">
        <v>693</v>
      </c>
      <c r="C676" t="s">
        <v>14</v>
      </c>
      <c r="D676" s="3">
        <v>133221</v>
      </c>
      <c r="E676" t="s">
        <v>18</v>
      </c>
      <c r="F676" s="3">
        <v>916</v>
      </c>
      <c r="G676" s="3">
        <v>706</v>
      </c>
      <c r="H676" s="3">
        <v>100</v>
      </c>
      <c r="I676" s="3">
        <v>102</v>
      </c>
      <c r="J676" s="4">
        <f>SUM(Media[[#This Row],[VIEWS]:[SHARES]])</f>
        <v>1824</v>
      </c>
      <c r="K676" s="5">
        <f>Media[[#This Row],[ENGAGEMENTS]]/Media[[#This Row],[FOLLOWERS]]</f>
        <v>1.3691535118337199E-2</v>
      </c>
      <c r="L676" t="str">
        <f>_xlfn.XLOOKUP(Media[[#This Row],[ENGAGEMENT RATE]],Engagement_Rates,Engagement_Grades,,-1)</f>
        <v>Good</v>
      </c>
      <c r="M676" s="5" t="str">
        <f>IF(OR(Media[[#This Row],[TOPIC]]="Business Attire",Media[[#This Row],[TOPIC]]="Nightwear"),"High","Low")</f>
        <v>High</v>
      </c>
    </row>
    <row r="677" spans="1:13">
      <c r="A677" s="2">
        <v>45610</v>
      </c>
      <c r="B677" t="s">
        <v>694</v>
      </c>
      <c r="C677" t="s">
        <v>22</v>
      </c>
      <c r="D677" s="6">
        <v>63303</v>
      </c>
      <c r="E677" t="s">
        <v>18</v>
      </c>
      <c r="F677" s="6">
        <v>725</v>
      </c>
      <c r="G677" s="6">
        <v>541</v>
      </c>
      <c r="H677" s="6">
        <v>141</v>
      </c>
      <c r="I677" s="6">
        <v>100</v>
      </c>
      <c r="J677" s="4">
        <f>SUM(Media[[#This Row],[VIEWS]:[SHARES]])</f>
        <v>1507</v>
      </c>
      <c r="K677" s="5">
        <f>Media[[#This Row],[ENGAGEMENTS]]/Media[[#This Row],[FOLLOWERS]]</f>
        <v>2.3806138729602074E-2</v>
      </c>
      <c r="L677" t="str">
        <f>_xlfn.XLOOKUP(Media[[#This Row],[ENGAGEMENT RATE]],Engagement_Rates,Engagement_Grades,,-1)</f>
        <v>Excellent</v>
      </c>
      <c r="M677" s="5" t="str">
        <f>IF(OR(Media[[#This Row],[TOPIC]]="Business Attire",Media[[#This Row],[TOPIC]]="Nightwear"),"High","Low")</f>
        <v>High</v>
      </c>
    </row>
    <row r="678" spans="1:13">
      <c r="A678" s="2">
        <v>45611</v>
      </c>
      <c r="B678" t="s">
        <v>695</v>
      </c>
      <c r="C678" t="s">
        <v>14</v>
      </c>
      <c r="D678" s="3">
        <v>133010</v>
      </c>
      <c r="E678" t="s">
        <v>18</v>
      </c>
      <c r="F678" s="3">
        <v>999</v>
      </c>
      <c r="G678" s="3">
        <v>902</v>
      </c>
      <c r="H678" s="3">
        <v>151</v>
      </c>
      <c r="I678" s="3">
        <v>131</v>
      </c>
      <c r="J678" s="4">
        <f>SUM(Media[[#This Row],[VIEWS]:[SHARES]])</f>
        <v>2183</v>
      </c>
      <c r="K678" s="5">
        <f>Media[[#This Row],[ENGAGEMENTS]]/Media[[#This Row],[FOLLOWERS]]</f>
        <v>1.641229982708067E-2</v>
      </c>
      <c r="L678" t="str">
        <f>_xlfn.XLOOKUP(Media[[#This Row],[ENGAGEMENT RATE]],Engagement_Rates,Engagement_Grades,,-1)</f>
        <v>Very Good</v>
      </c>
      <c r="M678" s="5" t="str">
        <f>IF(OR(Media[[#This Row],[TOPIC]]="Business Attire",Media[[#This Row],[TOPIC]]="Nightwear"),"High","Low")</f>
        <v>High</v>
      </c>
    </row>
    <row r="679" spans="1:13">
      <c r="A679" s="2">
        <v>45611</v>
      </c>
      <c r="B679" t="s">
        <v>696</v>
      </c>
      <c r="C679" t="s">
        <v>22</v>
      </c>
      <c r="D679" s="6">
        <v>63684</v>
      </c>
      <c r="E679" t="s">
        <v>18</v>
      </c>
      <c r="F679" s="6">
        <v>778</v>
      </c>
      <c r="G679" s="6">
        <v>655</v>
      </c>
      <c r="H679" s="6">
        <v>165</v>
      </c>
      <c r="I679" s="6">
        <v>116</v>
      </c>
      <c r="J679" s="4">
        <f>SUM(Media[[#This Row],[VIEWS]:[SHARES]])</f>
        <v>1714</v>
      </c>
      <c r="K679" s="5">
        <f>Media[[#This Row],[ENGAGEMENTS]]/Media[[#This Row],[FOLLOWERS]]</f>
        <v>2.6914138559135731E-2</v>
      </c>
      <c r="L679" t="str">
        <f>_xlfn.XLOOKUP(Media[[#This Row],[ENGAGEMENT RATE]],Engagement_Rates,Engagement_Grades,,-1)</f>
        <v>Excellent</v>
      </c>
      <c r="M679" s="5" t="str">
        <f>IF(OR(Media[[#This Row],[TOPIC]]="Business Attire",Media[[#This Row],[TOPIC]]="Nightwear"),"High","Low")</f>
        <v>High</v>
      </c>
    </row>
    <row r="680" spans="1:13">
      <c r="A680" s="2">
        <v>45611</v>
      </c>
      <c r="B680" t="s">
        <v>697</v>
      </c>
      <c r="C680" t="s">
        <v>17</v>
      </c>
      <c r="D680" s="6">
        <v>34106</v>
      </c>
      <c r="E680" t="s">
        <v>27</v>
      </c>
      <c r="F680" s="6">
        <v>72</v>
      </c>
      <c r="G680" s="6">
        <v>55</v>
      </c>
      <c r="H680" s="6">
        <v>9</v>
      </c>
      <c r="I680" s="6">
        <v>9</v>
      </c>
      <c r="J680" s="4">
        <f>SUM(Media[[#This Row],[VIEWS]:[SHARES]])</f>
        <v>145</v>
      </c>
      <c r="K680" s="5">
        <f>Media[[#This Row],[ENGAGEMENTS]]/Media[[#This Row],[FOLLOWERS]]</f>
        <v>4.2514513575323994E-3</v>
      </c>
      <c r="L680" t="str">
        <f>_xlfn.XLOOKUP(Media[[#This Row],[ENGAGEMENT RATE]],Engagement_Rates,Engagement_Grades,,-1)</f>
        <v>Poor</v>
      </c>
      <c r="M680" s="5" t="str">
        <f>IF(OR(Media[[#This Row],[TOPIC]]="Business Attire",Media[[#This Row],[TOPIC]]="Nightwear"),"High","Low")</f>
        <v>Low</v>
      </c>
    </row>
    <row r="681" spans="1:13">
      <c r="A681" s="2">
        <v>45612</v>
      </c>
      <c r="B681" t="s">
        <v>698</v>
      </c>
      <c r="C681" t="s">
        <v>14</v>
      </c>
      <c r="D681" s="3">
        <v>133464</v>
      </c>
      <c r="E681" t="s">
        <v>18</v>
      </c>
      <c r="F681" s="3">
        <v>1043</v>
      </c>
      <c r="G681" s="3">
        <v>882</v>
      </c>
      <c r="H681" s="3">
        <v>139</v>
      </c>
      <c r="I681" s="3">
        <v>123</v>
      </c>
      <c r="J681" s="4">
        <f>SUM(Media[[#This Row],[VIEWS]:[SHARES]])</f>
        <v>2187</v>
      </c>
      <c r="K681" s="5">
        <f>Media[[#This Row],[ENGAGEMENTS]]/Media[[#This Row],[FOLLOWERS]]</f>
        <v>1.6386441287538214E-2</v>
      </c>
      <c r="L681" t="str">
        <f>_xlfn.XLOOKUP(Media[[#This Row],[ENGAGEMENT RATE]],Engagement_Rates,Engagement_Grades,,-1)</f>
        <v>Very Good</v>
      </c>
      <c r="M681" s="5" t="str">
        <f>IF(OR(Media[[#This Row],[TOPIC]]="Business Attire",Media[[#This Row],[TOPIC]]="Nightwear"),"High","Low")</f>
        <v>High</v>
      </c>
    </row>
    <row r="682" spans="1:13">
      <c r="A682" s="2">
        <v>45612</v>
      </c>
      <c r="B682" t="s">
        <v>699</v>
      </c>
      <c r="C682" t="s">
        <v>22</v>
      </c>
      <c r="D682" s="6">
        <v>63556</v>
      </c>
      <c r="E682" t="s">
        <v>25</v>
      </c>
      <c r="F682" s="6">
        <v>370</v>
      </c>
      <c r="G682" s="6">
        <v>309</v>
      </c>
      <c r="H682" s="6">
        <v>72</v>
      </c>
      <c r="I682" s="6">
        <v>52</v>
      </c>
      <c r="J682" s="4">
        <f>SUM(Media[[#This Row],[VIEWS]:[SHARES]])</f>
        <v>803</v>
      </c>
      <c r="K682" s="5">
        <f>Media[[#This Row],[ENGAGEMENTS]]/Media[[#This Row],[FOLLOWERS]]</f>
        <v>1.2634527031279501E-2</v>
      </c>
      <c r="L682" t="str">
        <f>_xlfn.XLOOKUP(Media[[#This Row],[ENGAGEMENT RATE]],Engagement_Rates,Engagement_Grades,,-1)</f>
        <v>Good</v>
      </c>
      <c r="M682" s="5" t="str">
        <f>IF(OR(Media[[#This Row],[TOPIC]]="Business Attire",Media[[#This Row],[TOPIC]]="Nightwear"),"High","Low")</f>
        <v>High</v>
      </c>
    </row>
    <row r="683" spans="1:13">
      <c r="A683" s="2">
        <v>45612</v>
      </c>
      <c r="B683" t="s">
        <v>700</v>
      </c>
      <c r="C683" t="s">
        <v>17</v>
      </c>
      <c r="D683" s="6">
        <v>34124</v>
      </c>
      <c r="E683" t="s">
        <v>27</v>
      </c>
      <c r="F683" s="6">
        <v>59</v>
      </c>
      <c r="G683" s="6">
        <v>49</v>
      </c>
      <c r="H683" s="6">
        <v>9</v>
      </c>
      <c r="I683" s="6">
        <v>7</v>
      </c>
      <c r="J683" s="4">
        <f>SUM(Media[[#This Row],[VIEWS]:[SHARES]])</f>
        <v>124</v>
      </c>
      <c r="K683" s="5">
        <f>Media[[#This Row],[ENGAGEMENTS]]/Media[[#This Row],[FOLLOWERS]]</f>
        <v>3.633806118860626E-3</v>
      </c>
      <c r="L683" t="str">
        <f>_xlfn.XLOOKUP(Media[[#This Row],[ENGAGEMENT RATE]],Engagement_Rates,Engagement_Grades,,-1)</f>
        <v>Poor</v>
      </c>
      <c r="M683" s="5" t="str">
        <f>IF(OR(Media[[#This Row],[TOPIC]]="Business Attire",Media[[#This Row],[TOPIC]]="Nightwear"),"High","Low")</f>
        <v>Low</v>
      </c>
    </row>
    <row r="684" spans="1:13">
      <c r="A684" s="2">
        <v>45613</v>
      </c>
      <c r="B684" t="s">
        <v>701</v>
      </c>
      <c r="C684" t="s">
        <v>14</v>
      </c>
      <c r="D684" s="3">
        <v>132830</v>
      </c>
      <c r="E684" t="s">
        <v>25</v>
      </c>
      <c r="F684" s="3">
        <v>363</v>
      </c>
      <c r="G684" s="3">
        <v>347</v>
      </c>
      <c r="H684" s="3">
        <v>64</v>
      </c>
      <c r="I684" s="3">
        <v>49</v>
      </c>
      <c r="J684" s="4">
        <f>SUM(Media[[#This Row],[VIEWS]:[SHARES]])</f>
        <v>823</v>
      </c>
      <c r="K684" s="5">
        <f>Media[[#This Row],[ENGAGEMENTS]]/Media[[#This Row],[FOLLOWERS]]</f>
        <v>6.195889482797561E-3</v>
      </c>
      <c r="L684" t="str">
        <f>_xlfn.XLOOKUP(Media[[#This Row],[ENGAGEMENT RATE]],Engagement_Rates,Engagement_Grades,,-1)</f>
        <v>Average</v>
      </c>
      <c r="M684" s="5" t="str">
        <f>IF(OR(Media[[#This Row],[TOPIC]]="Business Attire",Media[[#This Row],[TOPIC]]="Nightwear"),"High","Low")</f>
        <v>High</v>
      </c>
    </row>
    <row r="685" spans="1:13">
      <c r="A685" s="2">
        <v>45613</v>
      </c>
      <c r="B685" t="s">
        <v>702</v>
      </c>
      <c r="C685" t="s">
        <v>22</v>
      </c>
      <c r="D685" s="6">
        <v>63224</v>
      </c>
      <c r="E685" t="s">
        <v>15</v>
      </c>
      <c r="F685" s="6">
        <v>386</v>
      </c>
      <c r="G685" s="6">
        <v>339</v>
      </c>
      <c r="H685" s="6">
        <v>86</v>
      </c>
      <c r="I685" s="6">
        <v>60</v>
      </c>
      <c r="J685" s="4">
        <f>SUM(Media[[#This Row],[VIEWS]:[SHARES]])</f>
        <v>871</v>
      </c>
      <c r="K685" s="5">
        <f>Media[[#This Row],[ENGAGEMENTS]]/Media[[#This Row],[FOLLOWERS]]</f>
        <v>1.3776414019992408E-2</v>
      </c>
      <c r="L685" t="str">
        <f>_xlfn.XLOOKUP(Media[[#This Row],[ENGAGEMENT RATE]],Engagement_Rates,Engagement_Grades,,-1)</f>
        <v>Good</v>
      </c>
      <c r="M685" s="5" t="str">
        <f>IF(OR(Media[[#This Row],[TOPIC]]="Business Attire",Media[[#This Row],[TOPIC]]="Nightwear"),"High","Low")</f>
        <v>Low</v>
      </c>
    </row>
    <row r="686" spans="1:13">
      <c r="A686" s="2">
        <v>45614</v>
      </c>
      <c r="B686" t="s">
        <v>703</v>
      </c>
      <c r="C686" t="s">
        <v>14</v>
      </c>
      <c r="D686" s="3">
        <v>133262</v>
      </c>
      <c r="E686" t="s">
        <v>18</v>
      </c>
      <c r="F686" s="3">
        <v>1003</v>
      </c>
      <c r="G686" s="3">
        <v>899</v>
      </c>
      <c r="H686" s="3">
        <v>162</v>
      </c>
      <c r="I686" s="3">
        <v>122</v>
      </c>
      <c r="J686" s="4">
        <f>SUM(Media[[#This Row],[VIEWS]:[SHARES]])</f>
        <v>2186</v>
      </c>
      <c r="K686" s="5">
        <f>Media[[#This Row],[ENGAGEMENTS]]/Media[[#This Row],[FOLLOWERS]]</f>
        <v>1.6403776020170791E-2</v>
      </c>
      <c r="L686" t="str">
        <f>_xlfn.XLOOKUP(Media[[#This Row],[ENGAGEMENT RATE]],Engagement_Rates,Engagement_Grades,,-1)</f>
        <v>Very Good</v>
      </c>
      <c r="M686" s="5" t="str">
        <f>IF(OR(Media[[#This Row],[TOPIC]]="Business Attire",Media[[#This Row],[TOPIC]]="Nightwear"),"High","Low")</f>
        <v>High</v>
      </c>
    </row>
    <row r="687" spans="1:13">
      <c r="A687" s="2">
        <v>45614</v>
      </c>
      <c r="B687" t="s">
        <v>704</v>
      </c>
      <c r="C687" t="s">
        <v>22</v>
      </c>
      <c r="D687" s="6">
        <v>63650</v>
      </c>
      <c r="E687" t="s">
        <v>15</v>
      </c>
      <c r="F687" s="6">
        <v>418</v>
      </c>
      <c r="G687" s="6">
        <v>402</v>
      </c>
      <c r="H687" s="6">
        <v>93</v>
      </c>
      <c r="I687" s="6">
        <v>61</v>
      </c>
      <c r="J687" s="4">
        <f>SUM(Media[[#This Row],[VIEWS]:[SHARES]])</f>
        <v>974</v>
      </c>
      <c r="K687" s="5">
        <f>Media[[#This Row],[ENGAGEMENTS]]/Media[[#This Row],[FOLLOWERS]]</f>
        <v>1.5302435192458759E-2</v>
      </c>
      <c r="L687" t="str">
        <f>_xlfn.XLOOKUP(Media[[#This Row],[ENGAGEMENT RATE]],Engagement_Rates,Engagement_Grades,,-1)</f>
        <v>Very Good</v>
      </c>
      <c r="M687" s="5" t="str">
        <f>IF(OR(Media[[#This Row],[TOPIC]]="Business Attire",Media[[#This Row],[TOPIC]]="Nightwear"),"High","Low")</f>
        <v>Low</v>
      </c>
    </row>
    <row r="688" spans="1:13">
      <c r="A688" s="2">
        <v>45615</v>
      </c>
      <c r="B688" t="s">
        <v>705</v>
      </c>
      <c r="C688" t="s">
        <v>14</v>
      </c>
      <c r="D688" s="3">
        <v>133549</v>
      </c>
      <c r="E688" t="s">
        <v>15</v>
      </c>
      <c r="F688" s="3">
        <v>328</v>
      </c>
      <c r="G688" s="3">
        <v>278</v>
      </c>
      <c r="H688" s="3">
        <v>46</v>
      </c>
      <c r="I688" s="3">
        <v>37</v>
      </c>
      <c r="J688" s="4">
        <f>SUM(Media[[#This Row],[VIEWS]:[SHARES]])</f>
        <v>689</v>
      </c>
      <c r="K688" s="5">
        <f>Media[[#This Row],[ENGAGEMENTS]]/Media[[#This Row],[FOLLOWERS]]</f>
        <v>5.1591550666796457E-3</v>
      </c>
      <c r="L688" t="str">
        <f>_xlfn.XLOOKUP(Media[[#This Row],[ENGAGEMENT RATE]],Engagement_Rates,Engagement_Grades,,-1)</f>
        <v>Average</v>
      </c>
      <c r="M688" s="5" t="str">
        <f>IF(OR(Media[[#This Row],[TOPIC]]="Business Attire",Media[[#This Row],[TOPIC]]="Nightwear"),"High","Low")</f>
        <v>Low</v>
      </c>
    </row>
    <row r="689" spans="1:13">
      <c r="A689" s="2">
        <v>45615</v>
      </c>
      <c r="B689" t="s">
        <v>706</v>
      </c>
      <c r="C689" t="s">
        <v>22</v>
      </c>
      <c r="D689" s="6">
        <v>63276</v>
      </c>
      <c r="E689" t="s">
        <v>18</v>
      </c>
      <c r="F689" s="6">
        <v>758</v>
      </c>
      <c r="G689" s="6">
        <v>716</v>
      </c>
      <c r="H689" s="6">
        <v>162</v>
      </c>
      <c r="I689" s="6">
        <v>128</v>
      </c>
      <c r="J689" s="4">
        <f>SUM(Media[[#This Row],[VIEWS]:[SHARES]])</f>
        <v>1764</v>
      </c>
      <c r="K689" s="5">
        <f>Media[[#This Row],[ENGAGEMENTS]]/Media[[#This Row],[FOLLOWERS]]</f>
        <v>2.7877868386117961E-2</v>
      </c>
      <c r="L689" t="str">
        <f>_xlfn.XLOOKUP(Media[[#This Row],[ENGAGEMENT RATE]],Engagement_Rates,Engagement_Grades,,-1)</f>
        <v>Excellent</v>
      </c>
      <c r="M689" s="5" t="str">
        <f>IF(OR(Media[[#This Row],[TOPIC]]="Business Attire",Media[[#This Row],[TOPIC]]="Nightwear"),"High","Low")</f>
        <v>High</v>
      </c>
    </row>
    <row r="690" spans="1:13">
      <c r="A690" s="2">
        <v>45616</v>
      </c>
      <c r="B690" t="s">
        <v>707</v>
      </c>
      <c r="C690" t="s">
        <v>14</v>
      </c>
      <c r="D690" s="3">
        <v>133665</v>
      </c>
      <c r="E690" t="s">
        <v>15</v>
      </c>
      <c r="F690" s="3">
        <v>312</v>
      </c>
      <c r="G690" s="3">
        <v>265</v>
      </c>
      <c r="H690" s="3">
        <v>51</v>
      </c>
      <c r="I690" s="3">
        <v>35</v>
      </c>
      <c r="J690" s="4">
        <f>SUM(Media[[#This Row],[VIEWS]:[SHARES]])</f>
        <v>663</v>
      </c>
      <c r="K690" s="5">
        <f>Media[[#This Row],[ENGAGEMENTS]]/Media[[#This Row],[FOLLOWERS]]</f>
        <v>4.9601615980249128E-3</v>
      </c>
      <c r="L690" t="str">
        <f>_xlfn.XLOOKUP(Media[[#This Row],[ENGAGEMENT RATE]],Engagement_Rates,Engagement_Grades,,-1)</f>
        <v>Poor</v>
      </c>
      <c r="M690" s="5" t="str">
        <f>IF(OR(Media[[#This Row],[TOPIC]]="Business Attire",Media[[#This Row],[TOPIC]]="Nightwear"),"High","Low")</f>
        <v>Low</v>
      </c>
    </row>
    <row r="691" spans="1:13">
      <c r="A691" s="2">
        <v>45616</v>
      </c>
      <c r="B691" t="s">
        <v>708</v>
      </c>
      <c r="C691" t="s">
        <v>22</v>
      </c>
      <c r="D691" s="6">
        <v>63287</v>
      </c>
      <c r="E691" t="s">
        <v>25</v>
      </c>
      <c r="F691" s="6">
        <v>306</v>
      </c>
      <c r="G691" s="6">
        <v>251</v>
      </c>
      <c r="H691" s="6">
        <v>64</v>
      </c>
      <c r="I691" s="6">
        <v>45</v>
      </c>
      <c r="J691" s="4">
        <f>SUM(Media[[#This Row],[VIEWS]:[SHARES]])</f>
        <v>666</v>
      </c>
      <c r="K691" s="5">
        <f>Media[[#This Row],[ENGAGEMENTS]]/Media[[#This Row],[FOLLOWERS]]</f>
        <v>1.0523488236130644E-2</v>
      </c>
      <c r="L691" t="str">
        <f>_xlfn.XLOOKUP(Media[[#This Row],[ENGAGEMENT RATE]],Engagement_Rates,Engagement_Grades,,-1)</f>
        <v>Good</v>
      </c>
      <c r="M691" s="5" t="str">
        <f>IF(OR(Media[[#This Row],[TOPIC]]="Business Attire",Media[[#This Row],[TOPIC]]="Nightwear"),"High","Low")</f>
        <v>High</v>
      </c>
    </row>
    <row r="692" spans="1:13">
      <c r="A692" s="2">
        <v>45616</v>
      </c>
      <c r="B692" t="s">
        <v>709</v>
      </c>
      <c r="C692" t="s">
        <v>17</v>
      </c>
      <c r="D692" s="6">
        <v>34148</v>
      </c>
      <c r="E692" t="s">
        <v>15</v>
      </c>
      <c r="F692" s="6">
        <v>55</v>
      </c>
      <c r="G692" s="6">
        <v>43</v>
      </c>
      <c r="H692" s="6">
        <v>7</v>
      </c>
      <c r="I692" s="6">
        <v>7</v>
      </c>
      <c r="J692" s="4">
        <f>SUM(Media[[#This Row],[VIEWS]:[SHARES]])</f>
        <v>112</v>
      </c>
      <c r="K692" s="5">
        <f>Media[[#This Row],[ENGAGEMENTS]]/Media[[#This Row],[FOLLOWERS]]</f>
        <v>3.2798406934520324E-3</v>
      </c>
      <c r="L692" t="str">
        <f>_xlfn.XLOOKUP(Media[[#This Row],[ENGAGEMENT RATE]],Engagement_Rates,Engagement_Grades,,-1)</f>
        <v>Poor</v>
      </c>
      <c r="M692" s="5" t="str">
        <f>IF(OR(Media[[#This Row],[TOPIC]]="Business Attire",Media[[#This Row],[TOPIC]]="Nightwear"),"High","Low")</f>
        <v>Low</v>
      </c>
    </row>
    <row r="693" spans="1:13">
      <c r="A693" s="2">
        <v>45617</v>
      </c>
      <c r="B693" t="s">
        <v>710</v>
      </c>
      <c r="C693" t="s">
        <v>14</v>
      </c>
      <c r="D693" s="3">
        <v>133699</v>
      </c>
      <c r="E693" t="s">
        <v>18</v>
      </c>
      <c r="F693" s="3">
        <v>1167</v>
      </c>
      <c r="G693" s="3">
        <v>1021</v>
      </c>
      <c r="H693" s="3">
        <v>179</v>
      </c>
      <c r="I693" s="3">
        <v>147</v>
      </c>
      <c r="J693" s="4">
        <f>SUM(Media[[#This Row],[VIEWS]:[SHARES]])</f>
        <v>2514</v>
      </c>
      <c r="K693" s="5">
        <f>Media[[#This Row],[ENGAGEMENTS]]/Media[[#This Row],[FOLLOWERS]]</f>
        <v>1.880343158886753E-2</v>
      </c>
      <c r="L693" t="str">
        <f>_xlfn.XLOOKUP(Media[[#This Row],[ENGAGEMENT RATE]],Engagement_Rates,Engagement_Grades,,-1)</f>
        <v>Very Good</v>
      </c>
      <c r="M693" s="5" t="str">
        <f>IF(OR(Media[[#This Row],[TOPIC]]="Business Attire",Media[[#This Row],[TOPIC]]="Nightwear"),"High","Low")</f>
        <v>High</v>
      </c>
    </row>
    <row r="694" spans="1:13">
      <c r="A694" s="2">
        <v>45617</v>
      </c>
      <c r="B694" t="s">
        <v>711</v>
      </c>
      <c r="C694" t="s">
        <v>22</v>
      </c>
      <c r="D694" s="6">
        <v>63317</v>
      </c>
      <c r="E694" t="s">
        <v>15</v>
      </c>
      <c r="F694" s="6">
        <v>378</v>
      </c>
      <c r="G694" s="6">
        <v>352</v>
      </c>
      <c r="H694" s="6">
        <v>83</v>
      </c>
      <c r="I694" s="6">
        <v>57</v>
      </c>
      <c r="J694" s="4">
        <f>SUM(Media[[#This Row],[VIEWS]:[SHARES]])</f>
        <v>870</v>
      </c>
      <c r="K694" s="5">
        <f>Media[[#This Row],[ENGAGEMENTS]]/Media[[#This Row],[FOLLOWERS]]</f>
        <v>1.3740385678411801E-2</v>
      </c>
      <c r="L694" t="str">
        <f>_xlfn.XLOOKUP(Media[[#This Row],[ENGAGEMENT RATE]],Engagement_Rates,Engagement_Grades,,-1)</f>
        <v>Good</v>
      </c>
      <c r="M694" s="5" t="str">
        <f>IF(OR(Media[[#This Row],[TOPIC]]="Business Attire",Media[[#This Row],[TOPIC]]="Nightwear"),"High","Low")</f>
        <v>Low</v>
      </c>
    </row>
    <row r="695" spans="1:13">
      <c r="A695" s="2">
        <v>45617</v>
      </c>
      <c r="B695" t="s">
        <v>712</v>
      </c>
      <c r="C695" t="s">
        <v>17</v>
      </c>
      <c r="D695" s="6">
        <v>34146</v>
      </c>
      <c r="E695" t="s">
        <v>27</v>
      </c>
      <c r="F695" s="6">
        <v>51</v>
      </c>
      <c r="G695" s="6">
        <v>40</v>
      </c>
      <c r="H695" s="6">
        <v>7</v>
      </c>
      <c r="I695" s="6">
        <v>7</v>
      </c>
      <c r="J695" s="4">
        <f>SUM(Media[[#This Row],[VIEWS]:[SHARES]])</f>
        <v>105</v>
      </c>
      <c r="K695" s="5">
        <f>Media[[#This Row],[ENGAGEMENTS]]/Media[[#This Row],[FOLLOWERS]]</f>
        <v>3.0750307503075031E-3</v>
      </c>
      <c r="L695" t="str">
        <f>_xlfn.XLOOKUP(Media[[#This Row],[ENGAGEMENT RATE]],Engagement_Rates,Engagement_Grades,,-1)</f>
        <v>Poor</v>
      </c>
      <c r="M695" s="5" t="str">
        <f>IF(OR(Media[[#This Row],[TOPIC]]="Business Attire",Media[[#This Row],[TOPIC]]="Nightwear"),"High","Low")</f>
        <v>Low</v>
      </c>
    </row>
    <row r="696" spans="1:13">
      <c r="A696" s="2">
        <v>45618</v>
      </c>
      <c r="B696" t="s">
        <v>713</v>
      </c>
      <c r="C696" t="s">
        <v>14</v>
      </c>
      <c r="D696" s="3">
        <v>133983</v>
      </c>
      <c r="E696" t="s">
        <v>27</v>
      </c>
      <c r="F696" s="3">
        <v>664</v>
      </c>
      <c r="G696" s="3">
        <v>540</v>
      </c>
      <c r="H696" s="3">
        <v>97</v>
      </c>
      <c r="I696" s="3">
        <v>76</v>
      </c>
      <c r="J696" s="4">
        <f>SUM(Media[[#This Row],[VIEWS]:[SHARES]])</f>
        <v>1377</v>
      </c>
      <c r="K696" s="5">
        <f>Media[[#This Row],[ENGAGEMENTS]]/Media[[#This Row],[FOLLOWERS]]</f>
        <v>1.0277423255189091E-2</v>
      </c>
      <c r="L696" t="str">
        <f>_xlfn.XLOOKUP(Media[[#This Row],[ENGAGEMENT RATE]],Engagement_Rates,Engagement_Grades,,-1)</f>
        <v>Good</v>
      </c>
      <c r="M696" s="5" t="str">
        <f>IF(OR(Media[[#This Row],[TOPIC]]="Business Attire",Media[[#This Row],[TOPIC]]="Nightwear"),"High","Low")</f>
        <v>Low</v>
      </c>
    </row>
    <row r="697" spans="1:13">
      <c r="A697" s="2">
        <v>45618</v>
      </c>
      <c r="B697" t="s">
        <v>714</v>
      </c>
      <c r="C697" t="s">
        <v>22</v>
      </c>
      <c r="D697" s="6">
        <v>63719</v>
      </c>
      <c r="E697" t="s">
        <v>25</v>
      </c>
      <c r="F697" s="6">
        <v>368</v>
      </c>
      <c r="G697" s="6">
        <v>356</v>
      </c>
      <c r="H697" s="6">
        <v>89</v>
      </c>
      <c r="I697" s="6">
        <v>53</v>
      </c>
      <c r="J697" s="4">
        <f>SUM(Media[[#This Row],[VIEWS]:[SHARES]])</f>
        <v>866</v>
      </c>
      <c r="K697" s="5">
        <f>Media[[#This Row],[ENGAGEMENTS]]/Media[[#This Row],[FOLLOWERS]]</f>
        <v>1.3590922644737049E-2</v>
      </c>
      <c r="L697" t="str">
        <f>_xlfn.XLOOKUP(Media[[#This Row],[ENGAGEMENT RATE]],Engagement_Rates,Engagement_Grades,,-1)</f>
        <v>Good</v>
      </c>
      <c r="M697" s="5" t="str">
        <f>IF(OR(Media[[#This Row],[TOPIC]]="Business Attire",Media[[#This Row],[TOPIC]]="Nightwear"),"High","Low")</f>
        <v>High</v>
      </c>
    </row>
    <row r="698" spans="1:13">
      <c r="A698" s="2">
        <v>45619</v>
      </c>
      <c r="B698" t="s">
        <v>715</v>
      </c>
      <c r="C698" t="s">
        <v>14</v>
      </c>
      <c r="D698" s="3">
        <v>134326</v>
      </c>
      <c r="E698" t="s">
        <v>15</v>
      </c>
      <c r="F698" s="3">
        <v>392</v>
      </c>
      <c r="G698" s="3">
        <v>308</v>
      </c>
      <c r="H698" s="3">
        <v>54</v>
      </c>
      <c r="I698" s="3">
        <v>46</v>
      </c>
      <c r="J698" s="4">
        <f>SUM(Media[[#This Row],[VIEWS]:[SHARES]])</f>
        <v>800</v>
      </c>
      <c r="K698" s="5">
        <f>Media[[#This Row],[ENGAGEMENTS]]/Media[[#This Row],[FOLLOWERS]]</f>
        <v>5.955660110477495E-3</v>
      </c>
      <c r="L698" t="str">
        <f>_xlfn.XLOOKUP(Media[[#This Row],[ENGAGEMENT RATE]],Engagement_Rates,Engagement_Grades,,-1)</f>
        <v>Average</v>
      </c>
      <c r="M698" s="5" t="str">
        <f>IF(OR(Media[[#This Row],[TOPIC]]="Business Attire",Media[[#This Row],[TOPIC]]="Nightwear"),"High","Low")</f>
        <v>Low</v>
      </c>
    </row>
    <row r="699" spans="1:13">
      <c r="A699" s="2">
        <v>45619</v>
      </c>
      <c r="B699" t="s">
        <v>716</v>
      </c>
      <c r="C699" t="s">
        <v>22</v>
      </c>
      <c r="D699" s="6">
        <v>63783</v>
      </c>
      <c r="E699" t="s">
        <v>25</v>
      </c>
      <c r="F699" s="6">
        <v>330</v>
      </c>
      <c r="G699" s="6">
        <v>275</v>
      </c>
      <c r="H699" s="6">
        <v>70</v>
      </c>
      <c r="I699" s="6">
        <v>51</v>
      </c>
      <c r="J699" s="4">
        <f>SUM(Media[[#This Row],[VIEWS]:[SHARES]])</f>
        <v>726</v>
      </c>
      <c r="K699" s="5">
        <f>Media[[#This Row],[ENGAGEMENTS]]/Media[[#This Row],[FOLLOWERS]]</f>
        <v>1.1382343257607827E-2</v>
      </c>
      <c r="L699" t="str">
        <f>_xlfn.XLOOKUP(Media[[#This Row],[ENGAGEMENT RATE]],Engagement_Rates,Engagement_Grades,,-1)</f>
        <v>Good</v>
      </c>
      <c r="M699" s="5" t="str">
        <f>IF(OR(Media[[#This Row],[TOPIC]]="Business Attire",Media[[#This Row],[TOPIC]]="Nightwear"),"High","Low")</f>
        <v>High</v>
      </c>
    </row>
    <row r="700" spans="1:13">
      <c r="A700" s="2">
        <v>45620</v>
      </c>
      <c r="B700" t="s">
        <v>717</v>
      </c>
      <c r="C700" t="s">
        <v>17</v>
      </c>
      <c r="D700" s="6">
        <v>34178</v>
      </c>
      <c r="E700" t="s">
        <v>25</v>
      </c>
      <c r="F700" s="6">
        <v>50</v>
      </c>
      <c r="G700" s="6">
        <v>43</v>
      </c>
      <c r="H700" s="6">
        <v>7</v>
      </c>
      <c r="I700" s="6">
        <v>6</v>
      </c>
      <c r="J700" s="4">
        <f>SUM(Media[[#This Row],[VIEWS]:[SHARES]])</f>
        <v>106</v>
      </c>
      <c r="K700" s="5">
        <f>Media[[#This Row],[ENGAGEMENTS]]/Media[[#This Row],[FOLLOWERS]]</f>
        <v>3.1014102639124585E-3</v>
      </c>
      <c r="L700" t="str">
        <f>_xlfn.XLOOKUP(Media[[#This Row],[ENGAGEMENT RATE]],Engagement_Rates,Engagement_Grades,,-1)</f>
        <v>Poor</v>
      </c>
      <c r="M700" s="5" t="str">
        <f>IF(OR(Media[[#This Row],[TOPIC]]="Business Attire",Media[[#This Row],[TOPIC]]="Nightwear"),"High","Low")</f>
        <v>High</v>
      </c>
    </row>
    <row r="701" spans="1:13">
      <c r="A701" s="2">
        <v>45621</v>
      </c>
      <c r="B701" t="s">
        <v>718</v>
      </c>
      <c r="C701" t="s">
        <v>14</v>
      </c>
      <c r="D701" s="3">
        <v>134454</v>
      </c>
      <c r="E701" t="s">
        <v>15</v>
      </c>
      <c r="F701" s="3">
        <v>442</v>
      </c>
      <c r="G701" s="3">
        <v>369</v>
      </c>
      <c r="H701" s="3">
        <v>62</v>
      </c>
      <c r="I701" s="3">
        <v>51</v>
      </c>
      <c r="J701" s="4">
        <f>SUM(Media[[#This Row],[VIEWS]:[SHARES]])</f>
        <v>924</v>
      </c>
      <c r="K701" s="5">
        <f>Media[[#This Row],[ENGAGEMENTS]]/Media[[#This Row],[FOLLOWERS]]</f>
        <v>6.8722388326118971E-3</v>
      </c>
      <c r="L701" t="str">
        <f>_xlfn.XLOOKUP(Media[[#This Row],[ENGAGEMENT RATE]],Engagement_Rates,Engagement_Grades,,-1)</f>
        <v>Average</v>
      </c>
      <c r="M701" s="5" t="str">
        <f>IF(OR(Media[[#This Row],[TOPIC]]="Business Attire",Media[[#This Row],[TOPIC]]="Nightwear"),"High","Low")</f>
        <v>Low</v>
      </c>
    </row>
    <row r="702" spans="1:13">
      <c r="A702" s="2">
        <v>45621</v>
      </c>
      <c r="B702" t="s">
        <v>719</v>
      </c>
      <c r="C702" t="s">
        <v>22</v>
      </c>
      <c r="D702" s="6">
        <v>63187</v>
      </c>
      <c r="E702" t="s">
        <v>27</v>
      </c>
      <c r="F702" s="6">
        <v>624</v>
      </c>
      <c r="G702" s="6">
        <v>570</v>
      </c>
      <c r="H702" s="6">
        <v>141</v>
      </c>
      <c r="I702" s="6">
        <v>86</v>
      </c>
      <c r="J702" s="4">
        <f>SUM(Media[[#This Row],[VIEWS]:[SHARES]])</f>
        <v>1421</v>
      </c>
      <c r="K702" s="5">
        <f>Media[[#This Row],[ENGAGEMENTS]]/Media[[#This Row],[FOLLOWERS]]</f>
        <v>2.2488803076582208E-2</v>
      </c>
      <c r="L702" t="str">
        <f>_xlfn.XLOOKUP(Media[[#This Row],[ENGAGEMENT RATE]],Engagement_Rates,Engagement_Grades,,-1)</f>
        <v>Excellent</v>
      </c>
      <c r="M702" s="5" t="str">
        <f>IF(OR(Media[[#This Row],[TOPIC]]="Business Attire",Media[[#This Row],[TOPIC]]="Nightwear"),"High","Low")</f>
        <v>Low</v>
      </c>
    </row>
    <row r="703" spans="1:13">
      <c r="A703" s="2">
        <v>45622</v>
      </c>
      <c r="B703" t="s">
        <v>720</v>
      </c>
      <c r="C703" t="s">
        <v>14</v>
      </c>
      <c r="D703" s="3">
        <v>134481</v>
      </c>
      <c r="E703" t="s">
        <v>25</v>
      </c>
      <c r="F703" s="3">
        <v>422</v>
      </c>
      <c r="G703" s="3">
        <v>313</v>
      </c>
      <c r="H703" s="3">
        <v>53</v>
      </c>
      <c r="I703" s="3">
        <v>47</v>
      </c>
      <c r="J703" s="4">
        <f>SUM(Media[[#This Row],[VIEWS]:[SHARES]])</f>
        <v>835</v>
      </c>
      <c r="K703" s="5">
        <f>Media[[#This Row],[ENGAGEMENTS]]/Media[[#This Row],[FOLLOWERS]]</f>
        <v>6.2090555543162229E-3</v>
      </c>
      <c r="L703" t="str">
        <f>_xlfn.XLOOKUP(Media[[#This Row],[ENGAGEMENT RATE]],Engagement_Rates,Engagement_Grades,,-1)</f>
        <v>Average</v>
      </c>
      <c r="M703" s="5" t="str">
        <f>IF(OR(Media[[#This Row],[TOPIC]]="Business Attire",Media[[#This Row],[TOPIC]]="Nightwear"),"High","Low")</f>
        <v>High</v>
      </c>
    </row>
    <row r="704" spans="1:13">
      <c r="A704" s="2">
        <v>45622</v>
      </c>
      <c r="B704" t="s">
        <v>721</v>
      </c>
      <c r="C704" t="s">
        <v>22</v>
      </c>
      <c r="D704" s="6">
        <v>62878</v>
      </c>
      <c r="E704" t="s">
        <v>18</v>
      </c>
      <c r="F704" s="6">
        <v>596</v>
      </c>
      <c r="G704" s="6">
        <v>528</v>
      </c>
      <c r="H704" s="6">
        <v>145</v>
      </c>
      <c r="I704" s="6">
        <v>88</v>
      </c>
      <c r="J704" s="4">
        <f>SUM(Media[[#This Row],[VIEWS]:[SHARES]])</f>
        <v>1357</v>
      </c>
      <c r="K704" s="5">
        <f>Media[[#This Row],[ENGAGEMENTS]]/Media[[#This Row],[FOLLOWERS]]</f>
        <v>2.1581475237762014E-2</v>
      </c>
      <c r="L704" t="str">
        <f>_xlfn.XLOOKUP(Media[[#This Row],[ENGAGEMENT RATE]],Engagement_Rates,Engagement_Grades,,-1)</f>
        <v>Excellent</v>
      </c>
      <c r="M704" s="5" t="str">
        <f>IF(OR(Media[[#This Row],[TOPIC]]="Business Attire",Media[[#This Row],[TOPIC]]="Nightwear"),"High","Low")</f>
        <v>High</v>
      </c>
    </row>
    <row r="705" spans="1:13">
      <c r="A705" s="2">
        <v>45622</v>
      </c>
      <c r="B705" t="s">
        <v>722</v>
      </c>
      <c r="C705" t="s">
        <v>17</v>
      </c>
      <c r="D705" s="6">
        <v>34167</v>
      </c>
      <c r="E705" t="s">
        <v>25</v>
      </c>
      <c r="F705" s="6">
        <v>49</v>
      </c>
      <c r="G705" s="6">
        <v>44</v>
      </c>
      <c r="H705" s="6">
        <v>7</v>
      </c>
      <c r="I705" s="6">
        <v>6</v>
      </c>
      <c r="J705" s="4">
        <f>SUM(Media[[#This Row],[VIEWS]:[SHARES]])</f>
        <v>106</v>
      </c>
      <c r="K705" s="5">
        <f>Media[[#This Row],[ENGAGEMENTS]]/Media[[#This Row],[FOLLOWERS]]</f>
        <v>3.1024087569877369E-3</v>
      </c>
      <c r="L705" t="str">
        <f>_xlfn.XLOOKUP(Media[[#This Row],[ENGAGEMENT RATE]],Engagement_Rates,Engagement_Grades,,-1)</f>
        <v>Poor</v>
      </c>
      <c r="M705" s="5" t="str">
        <f>IF(OR(Media[[#This Row],[TOPIC]]="Business Attire",Media[[#This Row],[TOPIC]]="Nightwear"),"High","Low")</f>
        <v>High</v>
      </c>
    </row>
    <row r="706" spans="1:13">
      <c r="A706" s="2">
        <v>45623</v>
      </c>
      <c r="B706" t="s">
        <v>723</v>
      </c>
      <c r="C706" t="s">
        <v>14</v>
      </c>
      <c r="D706" s="3">
        <v>134274</v>
      </c>
      <c r="E706" t="s">
        <v>25</v>
      </c>
      <c r="F706" s="3">
        <v>430</v>
      </c>
      <c r="G706" s="3">
        <v>361</v>
      </c>
      <c r="H706" s="3">
        <v>60</v>
      </c>
      <c r="I706" s="3">
        <v>54</v>
      </c>
      <c r="J706" s="4">
        <f>SUM(Media[[#This Row],[VIEWS]:[SHARES]])</f>
        <v>905</v>
      </c>
      <c r="K706" s="5">
        <f>Media[[#This Row],[ENGAGEMENTS]]/Media[[#This Row],[FOLLOWERS]]</f>
        <v>6.7399496551826862E-3</v>
      </c>
      <c r="L706" t="str">
        <f>_xlfn.XLOOKUP(Media[[#This Row],[ENGAGEMENT RATE]],Engagement_Rates,Engagement_Grades,,-1)</f>
        <v>Average</v>
      </c>
      <c r="M706" s="5" t="str">
        <f>IF(OR(Media[[#This Row],[TOPIC]]="Business Attire",Media[[#This Row],[TOPIC]]="Nightwear"),"High","Low")</f>
        <v>High</v>
      </c>
    </row>
    <row r="707" spans="1:13">
      <c r="A707" s="2">
        <v>45623</v>
      </c>
      <c r="B707" t="s">
        <v>724</v>
      </c>
      <c r="C707" t="s">
        <v>22</v>
      </c>
      <c r="D707" s="6">
        <v>62679</v>
      </c>
      <c r="E707" t="s">
        <v>27</v>
      </c>
      <c r="F707" s="6">
        <v>452</v>
      </c>
      <c r="G707" s="6">
        <v>352</v>
      </c>
      <c r="H707" s="6">
        <v>91</v>
      </c>
      <c r="I707" s="6">
        <v>65</v>
      </c>
      <c r="J707" s="4">
        <f>SUM(Media[[#This Row],[VIEWS]:[SHARES]])</f>
        <v>960</v>
      </c>
      <c r="K707" s="5">
        <f>Media[[#This Row],[ENGAGEMENTS]]/Media[[#This Row],[FOLLOWERS]]</f>
        <v>1.5316134590532715E-2</v>
      </c>
      <c r="L707" t="str">
        <f>_xlfn.XLOOKUP(Media[[#This Row],[ENGAGEMENT RATE]],Engagement_Rates,Engagement_Grades,,-1)</f>
        <v>Very Good</v>
      </c>
      <c r="M707" s="5" t="str">
        <f>IF(OR(Media[[#This Row],[TOPIC]]="Business Attire",Media[[#This Row],[TOPIC]]="Nightwear"),"High","Low")</f>
        <v>Low</v>
      </c>
    </row>
    <row r="708" spans="1:13">
      <c r="A708" s="2">
        <v>45623</v>
      </c>
      <c r="B708" t="s">
        <v>725</v>
      </c>
      <c r="C708" t="s">
        <v>17</v>
      </c>
      <c r="D708" s="6">
        <v>34157</v>
      </c>
      <c r="E708" t="s">
        <v>15</v>
      </c>
      <c r="F708" s="6">
        <v>51</v>
      </c>
      <c r="G708" s="6">
        <v>43</v>
      </c>
      <c r="H708" s="6">
        <v>6</v>
      </c>
      <c r="I708" s="6">
        <v>6</v>
      </c>
      <c r="J708" s="4">
        <f>SUM(Media[[#This Row],[VIEWS]:[SHARES]])</f>
        <v>106</v>
      </c>
      <c r="K708" s="5">
        <f>Media[[#This Row],[ENGAGEMENTS]]/Media[[#This Row],[FOLLOWERS]]</f>
        <v>3.1033170360394648E-3</v>
      </c>
      <c r="L708" t="str">
        <f>_xlfn.XLOOKUP(Media[[#This Row],[ENGAGEMENT RATE]],Engagement_Rates,Engagement_Grades,,-1)</f>
        <v>Poor</v>
      </c>
      <c r="M708" s="5" t="str">
        <f>IF(OR(Media[[#This Row],[TOPIC]]="Business Attire",Media[[#This Row],[TOPIC]]="Nightwear"),"High","Low")</f>
        <v>Low</v>
      </c>
    </row>
    <row r="709" spans="1:13">
      <c r="A709" s="2">
        <v>45624</v>
      </c>
      <c r="B709" t="s">
        <v>726</v>
      </c>
      <c r="C709" t="s">
        <v>14</v>
      </c>
      <c r="D709" s="3">
        <v>134452</v>
      </c>
      <c r="E709" t="s">
        <v>18</v>
      </c>
      <c r="F709" s="3">
        <v>1215</v>
      </c>
      <c r="G709" s="3">
        <v>1068</v>
      </c>
      <c r="H709" s="3">
        <v>164</v>
      </c>
      <c r="I709" s="3">
        <v>143</v>
      </c>
      <c r="J709" s="4">
        <f>SUM(Media[[#This Row],[VIEWS]:[SHARES]])</f>
        <v>2590</v>
      </c>
      <c r="K709" s="5">
        <f>Media[[#This Row],[ENGAGEMENTS]]/Media[[#This Row],[FOLLOWERS]]</f>
        <v>1.9263380239788176E-2</v>
      </c>
      <c r="L709" t="str">
        <f>_xlfn.XLOOKUP(Media[[#This Row],[ENGAGEMENT RATE]],Engagement_Rates,Engagement_Grades,,-1)</f>
        <v>Very Good</v>
      </c>
      <c r="M709" s="5" t="str">
        <f>IF(OR(Media[[#This Row],[TOPIC]]="Business Attire",Media[[#This Row],[TOPIC]]="Nightwear"),"High","Low")</f>
        <v>High</v>
      </c>
    </row>
    <row r="710" spans="1:13">
      <c r="A710" s="2">
        <v>45624</v>
      </c>
      <c r="B710" t="s">
        <v>727</v>
      </c>
      <c r="C710" t="s">
        <v>22</v>
      </c>
      <c r="D710" s="6">
        <v>63055</v>
      </c>
      <c r="E710" t="s">
        <v>25</v>
      </c>
      <c r="F710" s="6">
        <v>436</v>
      </c>
      <c r="G710" s="6">
        <v>352</v>
      </c>
      <c r="H710" s="6">
        <v>91</v>
      </c>
      <c r="I710" s="6">
        <v>63</v>
      </c>
      <c r="J710" s="4">
        <f>SUM(Media[[#This Row],[VIEWS]:[SHARES]])</f>
        <v>942</v>
      </c>
      <c r="K710" s="5">
        <f>Media[[#This Row],[ENGAGEMENTS]]/Media[[#This Row],[FOLLOWERS]]</f>
        <v>1.4939338672587423E-2</v>
      </c>
      <c r="L710" t="str">
        <f>_xlfn.XLOOKUP(Media[[#This Row],[ENGAGEMENT RATE]],Engagement_Rates,Engagement_Grades,,-1)</f>
        <v>Good</v>
      </c>
      <c r="M710" s="5" t="str">
        <f>IF(OR(Media[[#This Row],[TOPIC]]="Business Attire",Media[[#This Row],[TOPIC]]="Nightwear"),"High","Low")</f>
        <v>High</v>
      </c>
    </row>
    <row r="711" spans="1:13">
      <c r="A711" s="2">
        <v>45624</v>
      </c>
      <c r="B711" t="s">
        <v>728</v>
      </c>
      <c r="C711" t="s">
        <v>17</v>
      </c>
      <c r="D711" s="6">
        <v>34182</v>
      </c>
      <c r="E711" t="s">
        <v>27</v>
      </c>
      <c r="F711" s="6">
        <v>55</v>
      </c>
      <c r="G711" s="6">
        <v>40</v>
      </c>
      <c r="H711" s="6">
        <v>7</v>
      </c>
      <c r="I711" s="6">
        <v>6</v>
      </c>
      <c r="J711" s="4">
        <f>SUM(Media[[#This Row],[VIEWS]:[SHARES]])</f>
        <v>108</v>
      </c>
      <c r="K711" s="5">
        <f>Media[[#This Row],[ENGAGEMENTS]]/Media[[#This Row],[FOLLOWERS]]</f>
        <v>3.1595576619273301E-3</v>
      </c>
      <c r="L711" t="str">
        <f>_xlfn.XLOOKUP(Media[[#This Row],[ENGAGEMENT RATE]],Engagement_Rates,Engagement_Grades,,-1)</f>
        <v>Poor</v>
      </c>
      <c r="M711" s="5" t="str">
        <f>IF(OR(Media[[#This Row],[TOPIC]]="Business Attire",Media[[#This Row],[TOPIC]]="Nightwear"),"High","Low")</f>
        <v>Low</v>
      </c>
    </row>
    <row r="712" spans="1:13">
      <c r="A712" s="2">
        <v>45625</v>
      </c>
      <c r="B712" t="s">
        <v>729</v>
      </c>
      <c r="C712" t="s">
        <v>14</v>
      </c>
      <c r="D712" s="3">
        <v>134745</v>
      </c>
      <c r="E712" t="s">
        <v>18</v>
      </c>
      <c r="F712" s="3">
        <v>811</v>
      </c>
      <c r="G712" s="3">
        <v>740</v>
      </c>
      <c r="H712" s="3">
        <v>124</v>
      </c>
      <c r="I712" s="3">
        <v>113</v>
      </c>
      <c r="J712" s="4">
        <f>SUM(Media[[#This Row],[VIEWS]:[SHARES]])</f>
        <v>1788</v>
      </c>
      <c r="K712" s="5">
        <f>Media[[#This Row],[ENGAGEMENTS]]/Media[[#This Row],[FOLLOWERS]]</f>
        <v>1.3269509072692864E-2</v>
      </c>
      <c r="L712" t="str">
        <f>_xlfn.XLOOKUP(Media[[#This Row],[ENGAGEMENT RATE]],Engagement_Rates,Engagement_Grades,,-1)</f>
        <v>Good</v>
      </c>
      <c r="M712" s="5" t="str">
        <f>IF(OR(Media[[#This Row],[TOPIC]]="Business Attire",Media[[#This Row],[TOPIC]]="Nightwear"),"High","Low")</f>
        <v>High</v>
      </c>
    </row>
    <row r="713" spans="1:13">
      <c r="A713" s="2">
        <v>45626</v>
      </c>
      <c r="B713" t="s">
        <v>730</v>
      </c>
      <c r="C713" t="s">
        <v>14</v>
      </c>
      <c r="D713" s="3">
        <v>134803</v>
      </c>
      <c r="E713" t="s">
        <v>25</v>
      </c>
      <c r="F713" s="3">
        <v>459</v>
      </c>
      <c r="G713" s="3">
        <v>389</v>
      </c>
      <c r="H713" s="3">
        <v>69</v>
      </c>
      <c r="I713" s="3">
        <v>49</v>
      </c>
      <c r="J713" s="4">
        <f>SUM(Media[[#This Row],[VIEWS]:[SHARES]])</f>
        <v>966</v>
      </c>
      <c r="K713" s="5">
        <f>Media[[#This Row],[ENGAGEMENTS]]/Media[[#This Row],[FOLLOWERS]]</f>
        <v>7.1660126258317695E-3</v>
      </c>
      <c r="L713" t="str">
        <f>_xlfn.XLOOKUP(Media[[#This Row],[ENGAGEMENT RATE]],Engagement_Rates,Engagement_Grades,,-1)</f>
        <v>Average</v>
      </c>
      <c r="M713" s="5" t="str">
        <f>IF(OR(Media[[#This Row],[TOPIC]]="Business Attire",Media[[#This Row],[TOPIC]]="Nightwear"),"High","Low")</f>
        <v>High</v>
      </c>
    </row>
    <row r="714" spans="1:13">
      <c r="A714" s="2">
        <v>45626</v>
      </c>
      <c r="B714" t="s">
        <v>731</v>
      </c>
      <c r="C714" t="s">
        <v>22</v>
      </c>
      <c r="D714" s="6">
        <v>63332</v>
      </c>
      <c r="E714" t="s">
        <v>15</v>
      </c>
      <c r="F714" s="6">
        <v>399</v>
      </c>
      <c r="G714" s="6">
        <v>367</v>
      </c>
      <c r="H714" s="6">
        <v>90</v>
      </c>
      <c r="I714" s="6">
        <v>67</v>
      </c>
      <c r="J714" s="4">
        <f>SUM(Media[[#This Row],[VIEWS]:[SHARES]])</f>
        <v>923</v>
      </c>
      <c r="K714" s="5">
        <f>Media[[#This Row],[ENGAGEMENTS]]/Media[[#This Row],[FOLLOWERS]]</f>
        <v>1.4573991031390135E-2</v>
      </c>
      <c r="L714" t="str">
        <f>_xlfn.XLOOKUP(Media[[#This Row],[ENGAGEMENT RATE]],Engagement_Rates,Engagement_Grades,,-1)</f>
        <v>Good</v>
      </c>
      <c r="M714" s="5" t="str">
        <f>IF(OR(Media[[#This Row],[TOPIC]]="Business Attire",Media[[#This Row],[TOPIC]]="Nightwear"),"High","Low")</f>
        <v>Low</v>
      </c>
    </row>
    <row r="715" spans="1:13">
      <c r="A715" s="2">
        <v>45627</v>
      </c>
      <c r="B715" t="s">
        <v>732</v>
      </c>
      <c r="C715" t="s">
        <v>14</v>
      </c>
      <c r="D715" s="3">
        <v>134472</v>
      </c>
      <c r="E715" t="s">
        <v>15</v>
      </c>
      <c r="F715" s="3">
        <v>261</v>
      </c>
      <c r="G715" s="3">
        <v>207</v>
      </c>
      <c r="H715" s="3">
        <v>38</v>
      </c>
      <c r="I715" s="3">
        <v>32</v>
      </c>
      <c r="J715" s="4">
        <f>SUM(Media[[#This Row],[VIEWS]:[SHARES]])</f>
        <v>538</v>
      </c>
      <c r="K715" s="5">
        <f>Media[[#This Row],[ENGAGEMENTS]]/Media[[#This Row],[FOLLOWERS]]</f>
        <v>4.0008328871437918E-3</v>
      </c>
      <c r="L715" t="str">
        <f>_xlfn.XLOOKUP(Media[[#This Row],[ENGAGEMENT RATE]],Engagement_Rates,Engagement_Grades,,-1)</f>
        <v>Poor</v>
      </c>
      <c r="M715" s="5" t="str">
        <f>IF(OR(Media[[#This Row],[TOPIC]]="Business Attire",Media[[#This Row],[TOPIC]]="Nightwear"),"High","Low")</f>
        <v>Low</v>
      </c>
    </row>
    <row r="716" spans="1:13">
      <c r="A716" s="2">
        <v>45627</v>
      </c>
      <c r="B716" t="s">
        <v>733</v>
      </c>
      <c r="C716" t="s">
        <v>22</v>
      </c>
      <c r="D716" s="6">
        <v>63420</v>
      </c>
      <c r="E716" t="s">
        <v>25</v>
      </c>
      <c r="F716" s="6">
        <v>365</v>
      </c>
      <c r="G716" s="6">
        <v>301</v>
      </c>
      <c r="H716" s="6">
        <v>70</v>
      </c>
      <c r="I716" s="6">
        <v>50</v>
      </c>
      <c r="J716" s="4">
        <f>SUM(Media[[#This Row],[VIEWS]:[SHARES]])</f>
        <v>786</v>
      </c>
      <c r="K716" s="5">
        <f>Media[[#This Row],[ENGAGEMENTS]]/Media[[#This Row],[FOLLOWERS]]</f>
        <v>1.2393566698202459E-2</v>
      </c>
      <c r="L716" t="str">
        <f>_xlfn.XLOOKUP(Media[[#This Row],[ENGAGEMENT RATE]],Engagement_Rates,Engagement_Grades,,-1)</f>
        <v>Good</v>
      </c>
      <c r="M716" s="5" t="str">
        <f>IF(OR(Media[[#This Row],[TOPIC]]="Business Attire",Media[[#This Row],[TOPIC]]="Nightwear"),"High","Low")</f>
        <v>High</v>
      </c>
    </row>
    <row r="717" spans="1:13">
      <c r="A717" s="2">
        <v>45628</v>
      </c>
      <c r="B717" t="s">
        <v>734</v>
      </c>
      <c r="C717" t="s">
        <v>14</v>
      </c>
      <c r="D717" s="3">
        <v>135478</v>
      </c>
      <c r="E717" t="s">
        <v>15</v>
      </c>
      <c r="F717" s="3">
        <v>364</v>
      </c>
      <c r="G717" s="3">
        <v>275</v>
      </c>
      <c r="H717" s="3">
        <v>50</v>
      </c>
      <c r="I717" s="3">
        <v>44</v>
      </c>
      <c r="J717" s="4">
        <f>SUM(Media[[#This Row],[VIEWS]:[SHARES]])</f>
        <v>733</v>
      </c>
      <c r="K717" s="5">
        <f>Media[[#This Row],[ENGAGEMENTS]]/Media[[#This Row],[FOLLOWERS]]</f>
        <v>5.4104725490485544E-3</v>
      </c>
      <c r="L717" t="str">
        <f>_xlfn.XLOOKUP(Media[[#This Row],[ENGAGEMENT RATE]],Engagement_Rates,Engagement_Grades,,-1)</f>
        <v>Average</v>
      </c>
      <c r="M717" s="5" t="str">
        <f>IF(OR(Media[[#This Row],[TOPIC]]="Business Attire",Media[[#This Row],[TOPIC]]="Nightwear"),"High","Low")</f>
        <v>Low</v>
      </c>
    </row>
    <row r="718" spans="1:13">
      <c r="A718" s="2">
        <v>45628</v>
      </c>
      <c r="B718" t="s">
        <v>735</v>
      </c>
      <c r="C718" t="s">
        <v>22</v>
      </c>
      <c r="D718" s="6">
        <v>63924</v>
      </c>
      <c r="E718" t="s">
        <v>18</v>
      </c>
      <c r="F718" s="6">
        <v>755</v>
      </c>
      <c r="G718" s="6">
        <v>628</v>
      </c>
      <c r="H718" s="6">
        <v>182</v>
      </c>
      <c r="I718" s="6">
        <v>110</v>
      </c>
      <c r="J718" s="4">
        <f>SUM(Media[[#This Row],[VIEWS]:[SHARES]])</f>
        <v>1675</v>
      </c>
      <c r="K718" s="5">
        <f>Media[[#This Row],[ENGAGEMENTS]]/Media[[#This Row],[FOLLOWERS]]</f>
        <v>2.6202991051874101E-2</v>
      </c>
      <c r="L718" t="str">
        <f>_xlfn.XLOOKUP(Media[[#This Row],[ENGAGEMENT RATE]],Engagement_Rates,Engagement_Grades,,-1)</f>
        <v>Excellent</v>
      </c>
      <c r="M718" s="5" t="str">
        <f>IF(OR(Media[[#This Row],[TOPIC]]="Business Attire",Media[[#This Row],[TOPIC]]="Nightwear"),"High","Low")</f>
        <v>High</v>
      </c>
    </row>
    <row r="719" spans="1:13">
      <c r="A719" s="2">
        <v>45629</v>
      </c>
      <c r="B719" t="s">
        <v>736</v>
      </c>
      <c r="C719" t="s">
        <v>14</v>
      </c>
      <c r="D719" s="3">
        <v>135202</v>
      </c>
      <c r="E719" t="s">
        <v>27</v>
      </c>
      <c r="F719" s="3">
        <v>813</v>
      </c>
      <c r="G719" s="3">
        <v>684</v>
      </c>
      <c r="H719" s="3">
        <v>116</v>
      </c>
      <c r="I719" s="3">
        <v>104</v>
      </c>
      <c r="J719" s="4">
        <f>SUM(Media[[#This Row],[VIEWS]:[SHARES]])</f>
        <v>1717</v>
      </c>
      <c r="K719" s="5">
        <f>Media[[#This Row],[ENGAGEMENTS]]/Media[[#This Row],[FOLLOWERS]]</f>
        <v>1.269951627934498E-2</v>
      </c>
      <c r="L719" t="str">
        <f>_xlfn.XLOOKUP(Media[[#This Row],[ENGAGEMENT RATE]],Engagement_Rates,Engagement_Grades,,-1)</f>
        <v>Good</v>
      </c>
      <c r="M719" s="5" t="str">
        <f>IF(OR(Media[[#This Row],[TOPIC]]="Business Attire",Media[[#This Row],[TOPIC]]="Nightwear"),"High","Low")</f>
        <v>Low</v>
      </c>
    </row>
    <row r="720" spans="1:13">
      <c r="A720" s="2">
        <v>45629</v>
      </c>
      <c r="B720" t="s">
        <v>737</v>
      </c>
      <c r="C720" t="s">
        <v>22</v>
      </c>
      <c r="D720" s="6">
        <v>64091</v>
      </c>
      <c r="E720" t="s">
        <v>15</v>
      </c>
      <c r="F720" s="6">
        <v>306</v>
      </c>
      <c r="G720" s="6">
        <v>274</v>
      </c>
      <c r="H720" s="6">
        <v>70</v>
      </c>
      <c r="I720" s="6">
        <v>48</v>
      </c>
      <c r="J720" s="4">
        <f>SUM(Media[[#This Row],[VIEWS]:[SHARES]])</f>
        <v>698</v>
      </c>
      <c r="K720" s="5">
        <f>Media[[#This Row],[ENGAGEMENTS]]/Media[[#This Row],[FOLLOWERS]]</f>
        <v>1.0890764693950788E-2</v>
      </c>
      <c r="L720" t="str">
        <f>_xlfn.XLOOKUP(Media[[#This Row],[ENGAGEMENT RATE]],Engagement_Rates,Engagement_Grades,,-1)</f>
        <v>Good</v>
      </c>
      <c r="M720" s="5" t="str">
        <f>IF(OR(Media[[#This Row],[TOPIC]]="Business Attire",Media[[#This Row],[TOPIC]]="Nightwear"),"High","Low")</f>
        <v>Low</v>
      </c>
    </row>
    <row r="721" spans="1:13">
      <c r="A721" s="2">
        <v>45629</v>
      </c>
      <c r="B721" t="s">
        <v>738</v>
      </c>
      <c r="C721" t="s">
        <v>17</v>
      </c>
      <c r="D721" s="6">
        <v>34192</v>
      </c>
      <c r="E721" t="s">
        <v>15</v>
      </c>
      <c r="F721" s="6">
        <v>50</v>
      </c>
      <c r="G721" s="6">
        <v>37</v>
      </c>
      <c r="H721" s="6">
        <v>7</v>
      </c>
      <c r="I721" s="6">
        <v>5</v>
      </c>
      <c r="J721" s="4">
        <f>SUM(Media[[#This Row],[VIEWS]:[SHARES]])</f>
        <v>99</v>
      </c>
      <c r="K721" s="5">
        <f>Media[[#This Row],[ENGAGEMENTS]]/Media[[#This Row],[FOLLOWERS]]</f>
        <v>2.8954141319606926E-3</v>
      </c>
      <c r="L721" t="str">
        <f>_xlfn.XLOOKUP(Media[[#This Row],[ENGAGEMENT RATE]],Engagement_Rates,Engagement_Grades,,-1)</f>
        <v>Poor</v>
      </c>
      <c r="M721" s="5" t="str">
        <f>IF(OR(Media[[#This Row],[TOPIC]]="Business Attire",Media[[#This Row],[TOPIC]]="Nightwear"),"High","Low")</f>
        <v>Low</v>
      </c>
    </row>
    <row r="722" spans="1:13">
      <c r="A722" s="2">
        <v>45630</v>
      </c>
      <c r="B722" t="s">
        <v>739</v>
      </c>
      <c r="C722" t="s">
        <v>14</v>
      </c>
      <c r="D722" s="3">
        <v>135306</v>
      </c>
      <c r="E722" t="s">
        <v>15</v>
      </c>
      <c r="F722" s="3">
        <v>409</v>
      </c>
      <c r="G722" s="3">
        <v>323</v>
      </c>
      <c r="H722" s="3">
        <v>59</v>
      </c>
      <c r="I722" s="3">
        <v>49</v>
      </c>
      <c r="J722" s="4">
        <f>SUM(Media[[#This Row],[VIEWS]:[SHARES]])</f>
        <v>840</v>
      </c>
      <c r="K722" s="5">
        <f>Media[[#This Row],[ENGAGEMENTS]]/Media[[#This Row],[FOLLOWERS]]</f>
        <v>6.2081504146157601E-3</v>
      </c>
      <c r="L722" t="str">
        <f>_xlfn.XLOOKUP(Media[[#This Row],[ENGAGEMENT RATE]],Engagement_Rates,Engagement_Grades,,-1)</f>
        <v>Average</v>
      </c>
      <c r="M722" s="5" t="str">
        <f>IF(OR(Media[[#This Row],[TOPIC]]="Business Attire",Media[[#This Row],[TOPIC]]="Nightwear"),"High","Low")</f>
        <v>Low</v>
      </c>
    </row>
    <row r="723" spans="1:13">
      <c r="A723" s="2">
        <v>45630</v>
      </c>
      <c r="B723" t="s">
        <v>740</v>
      </c>
      <c r="C723" t="s">
        <v>22</v>
      </c>
      <c r="D723" s="6">
        <v>64471</v>
      </c>
      <c r="E723" t="s">
        <v>15</v>
      </c>
      <c r="F723" s="6">
        <v>306</v>
      </c>
      <c r="G723" s="6">
        <v>262</v>
      </c>
      <c r="H723" s="6">
        <v>65</v>
      </c>
      <c r="I723" s="6">
        <v>45</v>
      </c>
      <c r="J723" s="4">
        <f>SUM(Media[[#This Row],[VIEWS]:[SHARES]])</f>
        <v>678</v>
      </c>
      <c r="K723" s="5">
        <f>Media[[#This Row],[ENGAGEMENTS]]/Media[[#This Row],[FOLLOWERS]]</f>
        <v>1.0516356191155714E-2</v>
      </c>
      <c r="L723" t="str">
        <f>_xlfn.XLOOKUP(Media[[#This Row],[ENGAGEMENT RATE]],Engagement_Rates,Engagement_Grades,,-1)</f>
        <v>Good</v>
      </c>
      <c r="M723" s="5" t="str">
        <f>IF(OR(Media[[#This Row],[TOPIC]]="Business Attire",Media[[#This Row],[TOPIC]]="Nightwear"),"High","Low")</f>
        <v>Low</v>
      </c>
    </row>
    <row r="724" spans="1:13">
      <c r="A724" s="2">
        <v>45631</v>
      </c>
      <c r="B724" t="s">
        <v>741</v>
      </c>
      <c r="C724" t="s">
        <v>14</v>
      </c>
      <c r="D724" s="3">
        <v>135654</v>
      </c>
      <c r="E724" t="s">
        <v>25</v>
      </c>
      <c r="F724" s="3">
        <v>344</v>
      </c>
      <c r="G724" s="3">
        <v>298</v>
      </c>
      <c r="H724" s="3">
        <v>54</v>
      </c>
      <c r="I724" s="3">
        <v>42</v>
      </c>
      <c r="J724" s="4">
        <f>SUM(Media[[#This Row],[VIEWS]:[SHARES]])</f>
        <v>738</v>
      </c>
      <c r="K724" s="5">
        <f>Media[[#This Row],[ENGAGEMENTS]]/Media[[#This Row],[FOLLOWERS]]</f>
        <v>5.4403113804237253E-3</v>
      </c>
      <c r="L724" t="str">
        <f>_xlfn.XLOOKUP(Media[[#This Row],[ENGAGEMENT RATE]],Engagement_Rates,Engagement_Grades,,-1)</f>
        <v>Average</v>
      </c>
      <c r="M724" s="5" t="str">
        <f>IF(OR(Media[[#This Row],[TOPIC]]="Business Attire",Media[[#This Row],[TOPIC]]="Nightwear"),"High","Low")</f>
        <v>High</v>
      </c>
    </row>
    <row r="725" spans="1:13">
      <c r="A725" s="2">
        <v>45632</v>
      </c>
      <c r="B725" t="s">
        <v>742</v>
      </c>
      <c r="C725" t="s">
        <v>14</v>
      </c>
      <c r="D725" s="3">
        <v>135575</v>
      </c>
      <c r="E725" t="s">
        <v>15</v>
      </c>
      <c r="F725" s="3">
        <v>289</v>
      </c>
      <c r="G725" s="3">
        <v>243</v>
      </c>
      <c r="H725" s="3">
        <v>43</v>
      </c>
      <c r="I725" s="3">
        <v>39</v>
      </c>
      <c r="J725" s="4">
        <f>SUM(Media[[#This Row],[VIEWS]:[SHARES]])</f>
        <v>614</v>
      </c>
      <c r="K725" s="5">
        <f>Media[[#This Row],[ENGAGEMENTS]]/Media[[#This Row],[FOLLOWERS]]</f>
        <v>4.5288585653697217E-3</v>
      </c>
      <c r="L725" t="str">
        <f>_xlfn.XLOOKUP(Media[[#This Row],[ENGAGEMENT RATE]],Engagement_Rates,Engagement_Grades,,-1)</f>
        <v>Poor</v>
      </c>
      <c r="M725" s="5" t="str">
        <f>IF(OR(Media[[#This Row],[TOPIC]]="Business Attire",Media[[#This Row],[TOPIC]]="Nightwear"),"High","Low")</f>
        <v>Low</v>
      </c>
    </row>
    <row r="726" spans="1:13">
      <c r="A726" s="2">
        <v>45633</v>
      </c>
      <c r="B726" t="s">
        <v>743</v>
      </c>
      <c r="C726" t="s">
        <v>14</v>
      </c>
      <c r="D726" s="3">
        <v>135328</v>
      </c>
      <c r="E726" t="s">
        <v>18</v>
      </c>
      <c r="F726" s="3">
        <v>1112</v>
      </c>
      <c r="G726" s="3">
        <v>841</v>
      </c>
      <c r="H726" s="3">
        <v>164</v>
      </c>
      <c r="I726" s="3">
        <v>149</v>
      </c>
      <c r="J726" s="4">
        <f>SUM(Media[[#This Row],[VIEWS]:[SHARES]])</f>
        <v>2266</v>
      </c>
      <c r="K726" s="5">
        <f>Media[[#This Row],[ENGAGEMENTS]]/Media[[#This Row],[FOLLOWERS]]</f>
        <v>1.6744502246393945E-2</v>
      </c>
      <c r="L726" t="str">
        <f>_xlfn.XLOOKUP(Media[[#This Row],[ENGAGEMENT RATE]],Engagement_Rates,Engagement_Grades,,-1)</f>
        <v>Very Good</v>
      </c>
      <c r="M726" s="5" t="str">
        <f>IF(OR(Media[[#This Row],[TOPIC]]="Business Attire",Media[[#This Row],[TOPIC]]="Nightwear"),"High","Low")</f>
        <v>High</v>
      </c>
    </row>
    <row r="727" spans="1:13">
      <c r="A727" s="2">
        <v>45633</v>
      </c>
      <c r="B727" t="s">
        <v>744</v>
      </c>
      <c r="C727" t="s">
        <v>22</v>
      </c>
      <c r="D727" s="6">
        <v>64864</v>
      </c>
      <c r="E727" t="s">
        <v>15</v>
      </c>
      <c r="F727" s="6">
        <v>373</v>
      </c>
      <c r="G727" s="6">
        <v>321</v>
      </c>
      <c r="H727" s="6">
        <v>84</v>
      </c>
      <c r="I727" s="6">
        <v>60</v>
      </c>
      <c r="J727" s="4">
        <f>SUM(Media[[#This Row],[VIEWS]:[SHARES]])</f>
        <v>838</v>
      </c>
      <c r="K727" s="5">
        <f>Media[[#This Row],[ENGAGEMENTS]]/Media[[#This Row],[FOLLOWERS]]</f>
        <v>1.2919338924518993E-2</v>
      </c>
      <c r="L727" t="str">
        <f>_xlfn.XLOOKUP(Media[[#This Row],[ENGAGEMENT RATE]],Engagement_Rates,Engagement_Grades,,-1)</f>
        <v>Good</v>
      </c>
      <c r="M727" s="5" t="str">
        <f>IF(OR(Media[[#This Row],[TOPIC]]="Business Attire",Media[[#This Row],[TOPIC]]="Nightwear"),"High","Low")</f>
        <v>Low</v>
      </c>
    </row>
    <row r="728" spans="1:13">
      <c r="A728" s="2">
        <v>45634</v>
      </c>
      <c r="B728" t="s">
        <v>745</v>
      </c>
      <c r="C728" t="s">
        <v>14</v>
      </c>
      <c r="D728" s="3">
        <v>135452</v>
      </c>
      <c r="E728" t="s">
        <v>15</v>
      </c>
      <c r="F728" s="3">
        <v>355</v>
      </c>
      <c r="G728" s="3">
        <v>300</v>
      </c>
      <c r="H728" s="3">
        <v>49</v>
      </c>
      <c r="I728" s="3">
        <v>45</v>
      </c>
      <c r="J728" s="4">
        <f>SUM(Media[[#This Row],[VIEWS]:[SHARES]])</f>
        <v>749</v>
      </c>
      <c r="K728" s="5">
        <f>Media[[#This Row],[ENGAGEMENTS]]/Media[[#This Row],[FOLLOWERS]]</f>
        <v>5.5296341139296577E-3</v>
      </c>
      <c r="L728" t="str">
        <f>_xlfn.XLOOKUP(Media[[#This Row],[ENGAGEMENT RATE]],Engagement_Rates,Engagement_Grades,,-1)</f>
        <v>Average</v>
      </c>
      <c r="M728" s="5" t="str">
        <f>IF(OR(Media[[#This Row],[TOPIC]]="Business Attire",Media[[#This Row],[TOPIC]]="Nightwear"),"High","Low")</f>
        <v>Low</v>
      </c>
    </row>
    <row r="729" spans="1:13">
      <c r="A729" s="2">
        <v>45634</v>
      </c>
      <c r="B729" t="s">
        <v>746</v>
      </c>
      <c r="C729" t="s">
        <v>22</v>
      </c>
      <c r="D729" s="6">
        <v>64817</v>
      </c>
      <c r="E729" t="s">
        <v>15</v>
      </c>
      <c r="F729" s="6">
        <v>396</v>
      </c>
      <c r="G729" s="6">
        <v>319</v>
      </c>
      <c r="H729" s="6">
        <v>82</v>
      </c>
      <c r="I729" s="6">
        <v>54</v>
      </c>
      <c r="J729" s="4">
        <f>SUM(Media[[#This Row],[VIEWS]:[SHARES]])</f>
        <v>851</v>
      </c>
      <c r="K729" s="5">
        <f>Media[[#This Row],[ENGAGEMENTS]]/Media[[#This Row],[FOLLOWERS]]</f>
        <v>1.3129271641698937E-2</v>
      </c>
      <c r="L729" t="str">
        <f>_xlfn.XLOOKUP(Media[[#This Row],[ENGAGEMENT RATE]],Engagement_Rates,Engagement_Grades,,-1)</f>
        <v>Good</v>
      </c>
      <c r="M729" s="5" t="str">
        <f>IF(OR(Media[[#This Row],[TOPIC]]="Business Attire",Media[[#This Row],[TOPIC]]="Nightwear"),"High","Low")</f>
        <v>Low</v>
      </c>
    </row>
    <row r="730" spans="1:13">
      <c r="A730" s="2">
        <v>45634</v>
      </c>
      <c r="B730" t="s">
        <v>747</v>
      </c>
      <c r="C730" t="s">
        <v>17</v>
      </c>
      <c r="D730" s="6">
        <v>34227</v>
      </c>
      <c r="E730" t="s">
        <v>15</v>
      </c>
      <c r="F730" s="6">
        <v>40</v>
      </c>
      <c r="G730" s="6">
        <v>34</v>
      </c>
      <c r="H730" s="6">
        <v>6</v>
      </c>
      <c r="I730" s="6">
        <v>5</v>
      </c>
      <c r="J730" s="4">
        <f>SUM(Media[[#This Row],[VIEWS]:[SHARES]])</f>
        <v>85</v>
      </c>
      <c r="K730" s="5">
        <f>Media[[#This Row],[ENGAGEMENTS]]/Media[[#This Row],[FOLLOWERS]]</f>
        <v>2.4834195225991178E-3</v>
      </c>
      <c r="L730" t="str">
        <f>_xlfn.XLOOKUP(Media[[#This Row],[ENGAGEMENT RATE]],Engagement_Rates,Engagement_Grades,,-1)</f>
        <v>Poor</v>
      </c>
      <c r="M730" s="5" t="str">
        <f>IF(OR(Media[[#This Row],[TOPIC]]="Business Attire",Media[[#This Row],[TOPIC]]="Nightwear"),"High","Low")</f>
        <v>Low</v>
      </c>
    </row>
    <row r="731" spans="1:13">
      <c r="A731" s="2">
        <v>45635</v>
      </c>
      <c r="B731" t="s">
        <v>748</v>
      </c>
      <c r="C731" t="s">
        <v>14</v>
      </c>
      <c r="D731" s="3">
        <v>135746</v>
      </c>
      <c r="E731" t="s">
        <v>15</v>
      </c>
      <c r="F731" s="3">
        <v>355</v>
      </c>
      <c r="G731" s="3">
        <v>268</v>
      </c>
      <c r="H731" s="3">
        <v>52</v>
      </c>
      <c r="I731" s="3">
        <v>43</v>
      </c>
      <c r="J731" s="4">
        <f>SUM(Media[[#This Row],[VIEWS]:[SHARES]])</f>
        <v>718</v>
      </c>
      <c r="K731" s="5">
        <f>Media[[#This Row],[ENGAGEMENTS]]/Media[[#This Row],[FOLLOWERS]]</f>
        <v>5.2892902921633051E-3</v>
      </c>
      <c r="L731" t="str">
        <f>_xlfn.XLOOKUP(Media[[#This Row],[ENGAGEMENT RATE]],Engagement_Rates,Engagement_Grades,,-1)</f>
        <v>Average</v>
      </c>
      <c r="M731" s="5" t="str">
        <f>IF(OR(Media[[#This Row],[TOPIC]]="Business Attire",Media[[#This Row],[TOPIC]]="Nightwear"),"High","Low")</f>
        <v>Low</v>
      </c>
    </row>
    <row r="732" spans="1:13">
      <c r="A732" s="2">
        <v>45635</v>
      </c>
      <c r="B732" t="s">
        <v>749</v>
      </c>
      <c r="C732" t="s">
        <v>22</v>
      </c>
      <c r="D732" s="6">
        <v>65367</v>
      </c>
      <c r="E732" t="s">
        <v>25</v>
      </c>
      <c r="F732" s="6">
        <v>421</v>
      </c>
      <c r="G732" s="6">
        <v>319</v>
      </c>
      <c r="H732" s="6">
        <v>79</v>
      </c>
      <c r="I732" s="6">
        <v>57</v>
      </c>
      <c r="J732" s="4">
        <f>SUM(Media[[#This Row],[VIEWS]:[SHARES]])</f>
        <v>876</v>
      </c>
      <c r="K732" s="5">
        <f>Media[[#This Row],[ENGAGEMENTS]]/Media[[#This Row],[FOLLOWERS]]</f>
        <v>1.3401257515259994E-2</v>
      </c>
      <c r="L732" t="str">
        <f>_xlfn.XLOOKUP(Media[[#This Row],[ENGAGEMENT RATE]],Engagement_Rates,Engagement_Grades,,-1)</f>
        <v>Good</v>
      </c>
      <c r="M732" s="5" t="str">
        <f>IF(OR(Media[[#This Row],[TOPIC]]="Business Attire",Media[[#This Row],[TOPIC]]="Nightwear"),"High","Low")</f>
        <v>High</v>
      </c>
    </row>
    <row r="733" spans="1:13">
      <c r="A733" s="2">
        <v>45635</v>
      </c>
      <c r="B733" t="s">
        <v>750</v>
      </c>
      <c r="C733" t="s">
        <v>17</v>
      </c>
      <c r="D733" s="6">
        <v>34248</v>
      </c>
      <c r="E733" t="s">
        <v>15</v>
      </c>
      <c r="F733" s="6">
        <v>56</v>
      </c>
      <c r="G733" s="6">
        <v>46</v>
      </c>
      <c r="H733" s="6">
        <v>8</v>
      </c>
      <c r="I733" s="6">
        <v>6</v>
      </c>
      <c r="J733" s="4">
        <f>SUM(Media[[#This Row],[VIEWS]:[SHARES]])</f>
        <v>116</v>
      </c>
      <c r="K733" s="5">
        <f>Media[[#This Row],[ENGAGEMENTS]]/Media[[#This Row],[FOLLOWERS]]</f>
        <v>3.387059098341509E-3</v>
      </c>
      <c r="L733" t="str">
        <f>_xlfn.XLOOKUP(Media[[#This Row],[ENGAGEMENT RATE]],Engagement_Rates,Engagement_Grades,,-1)</f>
        <v>Poor</v>
      </c>
      <c r="M733" s="5" t="str">
        <f>IF(OR(Media[[#This Row],[TOPIC]]="Business Attire",Media[[#This Row],[TOPIC]]="Nightwear"),"High","Low")</f>
        <v>Low</v>
      </c>
    </row>
    <row r="734" spans="1:13">
      <c r="A734" s="2">
        <v>45636</v>
      </c>
      <c r="B734" t="s">
        <v>751</v>
      </c>
      <c r="C734" t="s">
        <v>14</v>
      </c>
      <c r="D734" s="3">
        <v>135751</v>
      </c>
      <c r="E734" t="s">
        <v>25</v>
      </c>
      <c r="F734" s="3">
        <v>487</v>
      </c>
      <c r="G734" s="3">
        <v>390</v>
      </c>
      <c r="H734" s="3">
        <v>69</v>
      </c>
      <c r="I734" s="3">
        <v>62</v>
      </c>
      <c r="J734" s="4">
        <f>SUM(Media[[#This Row],[VIEWS]:[SHARES]])</f>
        <v>1008</v>
      </c>
      <c r="K734" s="5">
        <f>Media[[#This Row],[ENGAGEMENTS]]/Media[[#This Row],[FOLLOWERS]]</f>
        <v>7.4253596658588154E-3</v>
      </c>
      <c r="L734" t="str">
        <f>_xlfn.XLOOKUP(Media[[#This Row],[ENGAGEMENT RATE]],Engagement_Rates,Engagement_Grades,,-1)</f>
        <v>Average</v>
      </c>
      <c r="M734" s="5" t="str">
        <f>IF(OR(Media[[#This Row],[TOPIC]]="Business Attire",Media[[#This Row],[TOPIC]]="Nightwear"),"High","Low")</f>
        <v>High</v>
      </c>
    </row>
    <row r="735" spans="1:13">
      <c r="A735" s="2">
        <v>45636</v>
      </c>
      <c r="B735" t="s">
        <v>752</v>
      </c>
      <c r="C735" t="s">
        <v>22</v>
      </c>
      <c r="D735" s="6">
        <v>65350</v>
      </c>
      <c r="E735" t="s">
        <v>18</v>
      </c>
      <c r="F735" s="6">
        <v>635</v>
      </c>
      <c r="G735" s="6">
        <v>540</v>
      </c>
      <c r="H735" s="6">
        <v>143</v>
      </c>
      <c r="I735" s="6">
        <v>103</v>
      </c>
      <c r="J735" s="4">
        <f>SUM(Media[[#This Row],[VIEWS]:[SHARES]])</f>
        <v>1421</v>
      </c>
      <c r="K735" s="5">
        <f>Media[[#This Row],[ENGAGEMENTS]]/Media[[#This Row],[FOLLOWERS]]</f>
        <v>2.1744452945677124E-2</v>
      </c>
      <c r="L735" t="str">
        <f>_xlfn.XLOOKUP(Media[[#This Row],[ENGAGEMENT RATE]],Engagement_Rates,Engagement_Grades,,-1)</f>
        <v>Excellent</v>
      </c>
      <c r="M735" s="5" t="str">
        <f>IF(OR(Media[[#This Row],[TOPIC]]="Business Attire",Media[[#This Row],[TOPIC]]="Nightwear"),"High","Low")</f>
        <v>High</v>
      </c>
    </row>
    <row r="736" spans="1:13">
      <c r="A736" s="2">
        <v>45636</v>
      </c>
      <c r="B736" t="s">
        <v>753</v>
      </c>
      <c r="C736" t="s">
        <v>17</v>
      </c>
      <c r="D736" s="6">
        <v>34243</v>
      </c>
      <c r="E736" t="s">
        <v>18</v>
      </c>
      <c r="F736" s="6">
        <v>76</v>
      </c>
      <c r="G736" s="6">
        <v>64</v>
      </c>
      <c r="H736" s="6">
        <v>11</v>
      </c>
      <c r="I736" s="6">
        <v>9</v>
      </c>
      <c r="J736" s="4">
        <f>SUM(Media[[#This Row],[VIEWS]:[SHARES]])</f>
        <v>160</v>
      </c>
      <c r="K736" s="5">
        <f>Media[[#This Row],[ENGAGEMENTS]]/Media[[#This Row],[FOLLOWERS]]</f>
        <v>4.6724878077271268E-3</v>
      </c>
      <c r="L736" t="str">
        <f>_xlfn.XLOOKUP(Media[[#This Row],[ENGAGEMENT RATE]],Engagement_Rates,Engagement_Grades,,-1)</f>
        <v>Poor</v>
      </c>
      <c r="M736" s="5" t="str">
        <f>IF(OR(Media[[#This Row],[TOPIC]]="Business Attire",Media[[#This Row],[TOPIC]]="Nightwear"),"High","Low")</f>
        <v>High</v>
      </c>
    </row>
    <row r="737" spans="1:13">
      <c r="A737" s="2">
        <v>45637</v>
      </c>
      <c r="B737" t="s">
        <v>754</v>
      </c>
      <c r="C737" t="s">
        <v>14</v>
      </c>
      <c r="D737" s="3">
        <v>135415</v>
      </c>
      <c r="E737" t="s">
        <v>15</v>
      </c>
      <c r="F737" s="3">
        <v>328</v>
      </c>
      <c r="G737" s="3">
        <v>242</v>
      </c>
      <c r="H737" s="3">
        <v>48</v>
      </c>
      <c r="I737" s="3">
        <v>41</v>
      </c>
      <c r="J737" s="4">
        <f>SUM(Media[[#This Row],[VIEWS]:[SHARES]])</f>
        <v>659</v>
      </c>
      <c r="K737" s="5">
        <f>Media[[#This Row],[ENGAGEMENTS]]/Media[[#This Row],[FOLLOWERS]]</f>
        <v>4.8665214341099584E-3</v>
      </c>
      <c r="L737" t="str">
        <f>_xlfn.XLOOKUP(Media[[#This Row],[ENGAGEMENT RATE]],Engagement_Rates,Engagement_Grades,,-1)</f>
        <v>Poor</v>
      </c>
      <c r="M737" s="5" t="str">
        <f>IF(OR(Media[[#This Row],[TOPIC]]="Business Attire",Media[[#This Row],[TOPIC]]="Nightwear"),"High","Low")</f>
        <v>Low</v>
      </c>
    </row>
    <row r="738" spans="1:13">
      <c r="A738" s="2">
        <v>45637</v>
      </c>
      <c r="B738" t="s">
        <v>755</v>
      </c>
      <c r="C738" t="s">
        <v>22</v>
      </c>
      <c r="D738" s="6">
        <v>65177</v>
      </c>
      <c r="E738" t="s">
        <v>25</v>
      </c>
      <c r="F738" s="6">
        <v>269</v>
      </c>
      <c r="G738" s="6">
        <v>227</v>
      </c>
      <c r="H738" s="6">
        <v>61</v>
      </c>
      <c r="I738" s="6">
        <v>42</v>
      </c>
      <c r="J738" s="4">
        <f>SUM(Media[[#This Row],[VIEWS]:[SHARES]])</f>
        <v>599</v>
      </c>
      <c r="K738" s="5">
        <f>Media[[#This Row],[ENGAGEMENTS]]/Media[[#This Row],[FOLLOWERS]]</f>
        <v>9.1903585620694422E-3</v>
      </c>
      <c r="L738" t="str">
        <f>_xlfn.XLOOKUP(Media[[#This Row],[ENGAGEMENT RATE]],Engagement_Rates,Engagement_Grades,,-1)</f>
        <v>Average</v>
      </c>
      <c r="M738" s="5" t="str">
        <f>IF(OR(Media[[#This Row],[TOPIC]]="Business Attire",Media[[#This Row],[TOPIC]]="Nightwear"),"High","Low")</f>
        <v>High</v>
      </c>
    </row>
    <row r="739" spans="1:13">
      <c r="A739" s="2">
        <v>45637</v>
      </c>
      <c r="B739" t="s">
        <v>756</v>
      </c>
      <c r="C739" t="s">
        <v>17</v>
      </c>
      <c r="D739" s="6">
        <v>34251</v>
      </c>
      <c r="E739" t="s">
        <v>15</v>
      </c>
      <c r="F739" s="6">
        <v>58</v>
      </c>
      <c r="G739" s="6">
        <v>46</v>
      </c>
      <c r="H739" s="6">
        <v>8</v>
      </c>
      <c r="I739" s="6">
        <v>7</v>
      </c>
      <c r="J739" s="4">
        <f>SUM(Media[[#This Row],[VIEWS]:[SHARES]])</f>
        <v>119</v>
      </c>
      <c r="K739" s="5">
        <f>Media[[#This Row],[ENGAGEMENTS]]/Media[[#This Row],[FOLLOWERS]]</f>
        <v>3.4743511138360926E-3</v>
      </c>
      <c r="L739" t="str">
        <f>_xlfn.XLOOKUP(Media[[#This Row],[ENGAGEMENT RATE]],Engagement_Rates,Engagement_Grades,,-1)</f>
        <v>Poor</v>
      </c>
      <c r="M739" s="5" t="str">
        <f>IF(OR(Media[[#This Row],[TOPIC]]="Business Attire",Media[[#This Row],[TOPIC]]="Nightwear"),"High","Low")</f>
        <v>Low</v>
      </c>
    </row>
    <row r="740" spans="1:13">
      <c r="A740" s="2">
        <v>45638</v>
      </c>
      <c r="B740" t="s">
        <v>757</v>
      </c>
      <c r="C740" t="s">
        <v>14</v>
      </c>
      <c r="D740" s="3">
        <v>135455</v>
      </c>
      <c r="E740" t="s">
        <v>15</v>
      </c>
      <c r="F740" s="3">
        <v>301</v>
      </c>
      <c r="G740" s="3">
        <v>281</v>
      </c>
      <c r="H740" s="3">
        <v>48</v>
      </c>
      <c r="I740" s="3">
        <v>39</v>
      </c>
      <c r="J740" s="4">
        <f>SUM(Media[[#This Row],[VIEWS]:[SHARES]])</f>
        <v>669</v>
      </c>
      <c r="K740" s="5">
        <f>Media[[#This Row],[ENGAGEMENTS]]/Media[[#This Row],[FOLLOWERS]]</f>
        <v>4.9389096009744933E-3</v>
      </c>
      <c r="L740" t="str">
        <f>_xlfn.XLOOKUP(Media[[#This Row],[ENGAGEMENT RATE]],Engagement_Rates,Engagement_Grades,,-1)</f>
        <v>Poor</v>
      </c>
      <c r="M740" s="5" t="str">
        <f>IF(OR(Media[[#This Row],[TOPIC]]="Business Attire",Media[[#This Row],[TOPIC]]="Nightwear"),"High","Low")</f>
        <v>Low</v>
      </c>
    </row>
    <row r="741" spans="1:13">
      <c r="A741" s="2">
        <v>45638</v>
      </c>
      <c r="B741" t="s">
        <v>758</v>
      </c>
      <c r="C741" t="s">
        <v>22</v>
      </c>
      <c r="D741" s="6">
        <v>64472</v>
      </c>
      <c r="E741" t="s">
        <v>27</v>
      </c>
      <c r="F741" s="6">
        <v>577</v>
      </c>
      <c r="G741" s="6">
        <v>473</v>
      </c>
      <c r="H741" s="6">
        <v>122</v>
      </c>
      <c r="I741" s="6">
        <v>85</v>
      </c>
      <c r="J741" s="4">
        <f>SUM(Media[[#This Row],[VIEWS]:[SHARES]])</f>
        <v>1257</v>
      </c>
      <c r="K741" s="5">
        <f>Media[[#This Row],[ENGAGEMENTS]]/Media[[#This Row],[FOLLOWERS]]</f>
        <v>1.9496835835711625E-2</v>
      </c>
      <c r="L741" t="str">
        <f>_xlfn.XLOOKUP(Media[[#This Row],[ENGAGEMENT RATE]],Engagement_Rates,Engagement_Grades,,-1)</f>
        <v>Very Good</v>
      </c>
      <c r="M741" s="5" t="str">
        <f>IF(OR(Media[[#This Row],[TOPIC]]="Business Attire",Media[[#This Row],[TOPIC]]="Nightwear"),"High","Low")</f>
        <v>Low</v>
      </c>
    </row>
    <row r="742" spans="1:13">
      <c r="A742" s="2">
        <v>45639</v>
      </c>
      <c r="B742" t="s">
        <v>759</v>
      </c>
      <c r="C742" t="s">
        <v>14</v>
      </c>
      <c r="D742" s="3">
        <v>135464</v>
      </c>
      <c r="E742" t="s">
        <v>15</v>
      </c>
      <c r="F742" s="3">
        <v>323</v>
      </c>
      <c r="G742" s="3">
        <v>270</v>
      </c>
      <c r="H742" s="3">
        <v>48</v>
      </c>
      <c r="I742" s="3">
        <v>41</v>
      </c>
      <c r="J742" s="4">
        <f>SUM(Media[[#This Row],[VIEWS]:[SHARES]])</f>
        <v>682</v>
      </c>
      <c r="K742" s="5">
        <f>Media[[#This Row],[ENGAGEMENTS]]/Media[[#This Row],[FOLLOWERS]]</f>
        <v>5.034547924171736E-3</v>
      </c>
      <c r="L742" t="str">
        <f>_xlfn.XLOOKUP(Media[[#This Row],[ENGAGEMENT RATE]],Engagement_Rates,Engagement_Grades,,-1)</f>
        <v>Average</v>
      </c>
      <c r="M742" s="5" t="str">
        <f>IF(OR(Media[[#This Row],[TOPIC]]="Business Attire",Media[[#This Row],[TOPIC]]="Nightwear"),"High","Low")</f>
        <v>Low</v>
      </c>
    </row>
    <row r="743" spans="1:13">
      <c r="A743" s="2">
        <v>45639</v>
      </c>
      <c r="B743" t="s">
        <v>760</v>
      </c>
      <c r="C743" t="s">
        <v>22</v>
      </c>
      <c r="D743" s="6">
        <v>64902</v>
      </c>
      <c r="E743" t="s">
        <v>25</v>
      </c>
      <c r="F743" s="6">
        <v>362</v>
      </c>
      <c r="G743" s="6">
        <v>316</v>
      </c>
      <c r="H743" s="6">
        <v>77</v>
      </c>
      <c r="I743" s="6">
        <v>56</v>
      </c>
      <c r="J743" s="4">
        <f>SUM(Media[[#This Row],[VIEWS]:[SHARES]])</f>
        <v>811</v>
      </c>
      <c r="K743" s="5">
        <f>Media[[#This Row],[ENGAGEMENTS]]/Media[[#This Row],[FOLLOWERS]]</f>
        <v>1.2495762842439371E-2</v>
      </c>
      <c r="L743" t="str">
        <f>_xlfn.XLOOKUP(Media[[#This Row],[ENGAGEMENT RATE]],Engagement_Rates,Engagement_Grades,,-1)</f>
        <v>Good</v>
      </c>
      <c r="M743" s="5" t="str">
        <f>IF(OR(Media[[#This Row],[TOPIC]]="Business Attire",Media[[#This Row],[TOPIC]]="Nightwear"),"High","Low")</f>
        <v>High</v>
      </c>
    </row>
    <row r="744" spans="1:13">
      <c r="A744" s="2">
        <v>45640</v>
      </c>
      <c r="B744" t="s">
        <v>761</v>
      </c>
      <c r="C744" t="s">
        <v>14</v>
      </c>
      <c r="D744" s="3">
        <v>135786</v>
      </c>
      <c r="E744" t="s">
        <v>15</v>
      </c>
      <c r="F744" s="3">
        <v>308</v>
      </c>
      <c r="G744" s="3">
        <v>261</v>
      </c>
      <c r="H744" s="3">
        <v>45</v>
      </c>
      <c r="I744" s="3">
        <v>38</v>
      </c>
      <c r="J744" s="4">
        <f>SUM(Media[[#This Row],[VIEWS]:[SHARES]])</f>
        <v>652</v>
      </c>
      <c r="K744" s="5">
        <f>Media[[#This Row],[ENGAGEMENTS]]/Media[[#This Row],[FOLLOWERS]]</f>
        <v>4.8016732210979041E-3</v>
      </c>
      <c r="L744" t="str">
        <f>_xlfn.XLOOKUP(Media[[#This Row],[ENGAGEMENT RATE]],Engagement_Rates,Engagement_Grades,,-1)</f>
        <v>Poor</v>
      </c>
      <c r="M744" s="5" t="str">
        <f>IF(OR(Media[[#This Row],[TOPIC]]="Business Attire",Media[[#This Row],[TOPIC]]="Nightwear"),"High","Low")</f>
        <v>Low</v>
      </c>
    </row>
    <row r="745" spans="1:13">
      <c r="A745" s="2">
        <v>45640</v>
      </c>
      <c r="B745" t="s">
        <v>762</v>
      </c>
      <c r="C745" t="s">
        <v>17</v>
      </c>
      <c r="D745" s="6">
        <v>34257</v>
      </c>
      <c r="E745" t="s">
        <v>25</v>
      </c>
      <c r="F745" s="6">
        <v>43</v>
      </c>
      <c r="G745" s="6">
        <v>35</v>
      </c>
      <c r="H745" s="6">
        <v>6</v>
      </c>
      <c r="I745" s="6">
        <v>6</v>
      </c>
      <c r="J745" s="4">
        <f>SUM(Media[[#This Row],[VIEWS]:[SHARES]])</f>
        <v>90</v>
      </c>
      <c r="K745" s="5">
        <f>Media[[#This Row],[ENGAGEMENTS]]/Media[[#This Row],[FOLLOWERS]]</f>
        <v>2.6272002802346967E-3</v>
      </c>
      <c r="L745" t="str">
        <f>_xlfn.XLOOKUP(Media[[#This Row],[ENGAGEMENT RATE]],Engagement_Rates,Engagement_Grades,,-1)</f>
        <v>Poor</v>
      </c>
      <c r="M745" s="5" t="str">
        <f>IF(OR(Media[[#This Row],[TOPIC]]="Business Attire",Media[[#This Row],[TOPIC]]="Nightwear"),"High","Low")</f>
        <v>High</v>
      </c>
    </row>
    <row r="746" spans="1:13">
      <c r="A746" s="2">
        <v>45641</v>
      </c>
      <c r="B746" t="s">
        <v>763</v>
      </c>
      <c r="C746" t="s">
        <v>14</v>
      </c>
      <c r="D746" s="3">
        <v>135670</v>
      </c>
      <c r="E746" t="s">
        <v>18</v>
      </c>
      <c r="F746" s="3">
        <v>1266</v>
      </c>
      <c r="G746" s="3">
        <v>989</v>
      </c>
      <c r="H746" s="3">
        <v>190</v>
      </c>
      <c r="I746" s="3">
        <v>165</v>
      </c>
      <c r="J746" s="4">
        <f>SUM(Media[[#This Row],[VIEWS]:[SHARES]])</f>
        <v>2610</v>
      </c>
      <c r="K746" s="5">
        <f>Media[[#This Row],[ENGAGEMENTS]]/Media[[#This Row],[FOLLOWERS]]</f>
        <v>1.9237856563720793E-2</v>
      </c>
      <c r="L746" t="str">
        <f>_xlfn.XLOOKUP(Media[[#This Row],[ENGAGEMENT RATE]],Engagement_Rates,Engagement_Grades,,-1)</f>
        <v>Very Good</v>
      </c>
      <c r="M746" s="5" t="str">
        <f>IF(OR(Media[[#This Row],[TOPIC]]="Business Attire",Media[[#This Row],[TOPIC]]="Nightwear"),"High","Low")</f>
        <v>High</v>
      </c>
    </row>
    <row r="747" spans="1:13">
      <c r="A747" s="2">
        <v>45641</v>
      </c>
      <c r="B747" t="s">
        <v>764</v>
      </c>
      <c r="C747" t="s">
        <v>22</v>
      </c>
      <c r="D747" s="6">
        <v>65378</v>
      </c>
      <c r="E747" t="s">
        <v>15</v>
      </c>
      <c r="F747" s="6">
        <v>347</v>
      </c>
      <c r="G747" s="6">
        <v>305</v>
      </c>
      <c r="H747" s="6">
        <v>77</v>
      </c>
      <c r="I747" s="6">
        <v>58</v>
      </c>
      <c r="J747" s="4">
        <f>SUM(Media[[#This Row],[VIEWS]:[SHARES]])</f>
        <v>787</v>
      </c>
      <c r="K747" s="5">
        <f>Media[[#This Row],[ENGAGEMENTS]]/Media[[#This Row],[FOLLOWERS]]</f>
        <v>1.2037688519073695E-2</v>
      </c>
      <c r="L747" t="str">
        <f>_xlfn.XLOOKUP(Media[[#This Row],[ENGAGEMENT RATE]],Engagement_Rates,Engagement_Grades,,-1)</f>
        <v>Good</v>
      </c>
      <c r="M747" s="5" t="str">
        <f>IF(OR(Media[[#This Row],[TOPIC]]="Business Attire",Media[[#This Row],[TOPIC]]="Nightwear"),"High","Low")</f>
        <v>Low</v>
      </c>
    </row>
    <row r="748" spans="1:13">
      <c r="A748" s="2">
        <v>45641</v>
      </c>
      <c r="B748" t="s">
        <v>765</v>
      </c>
      <c r="C748" t="s">
        <v>17</v>
      </c>
      <c r="D748" s="6">
        <v>34252</v>
      </c>
      <c r="E748" t="s">
        <v>18</v>
      </c>
      <c r="F748" s="6">
        <v>70</v>
      </c>
      <c r="G748" s="6">
        <v>61</v>
      </c>
      <c r="H748" s="6">
        <v>10</v>
      </c>
      <c r="I748" s="6">
        <v>9</v>
      </c>
      <c r="J748" s="4">
        <f>SUM(Media[[#This Row],[VIEWS]:[SHARES]])</f>
        <v>150</v>
      </c>
      <c r="K748" s="5">
        <f>Media[[#This Row],[ENGAGEMENTS]]/Media[[#This Row],[FOLLOWERS]]</f>
        <v>4.3793063178792476E-3</v>
      </c>
      <c r="L748" t="str">
        <f>_xlfn.XLOOKUP(Media[[#This Row],[ENGAGEMENT RATE]],Engagement_Rates,Engagement_Grades,,-1)</f>
        <v>Poor</v>
      </c>
      <c r="M748" s="5" t="str">
        <f>IF(OR(Media[[#This Row],[TOPIC]]="Business Attire",Media[[#This Row],[TOPIC]]="Nightwear"),"High","Low")</f>
        <v>High</v>
      </c>
    </row>
    <row r="749" spans="1:13">
      <c r="A749" s="2">
        <v>45642</v>
      </c>
      <c r="B749" t="s">
        <v>766</v>
      </c>
      <c r="C749" t="s">
        <v>14</v>
      </c>
      <c r="D749" s="3">
        <v>136225</v>
      </c>
      <c r="E749" t="s">
        <v>18</v>
      </c>
      <c r="F749" s="3">
        <v>1167</v>
      </c>
      <c r="G749" s="3">
        <v>857</v>
      </c>
      <c r="H749" s="3">
        <v>156</v>
      </c>
      <c r="I749" s="3">
        <v>136</v>
      </c>
      <c r="J749" s="4">
        <f>SUM(Media[[#This Row],[VIEWS]:[SHARES]])</f>
        <v>2316</v>
      </c>
      <c r="K749" s="5">
        <f>Media[[#This Row],[ENGAGEMENTS]]/Media[[#This Row],[FOLLOWERS]]</f>
        <v>1.7001284639383375E-2</v>
      </c>
      <c r="L749" t="str">
        <f>_xlfn.XLOOKUP(Media[[#This Row],[ENGAGEMENT RATE]],Engagement_Rates,Engagement_Grades,,-1)</f>
        <v>Very Good</v>
      </c>
      <c r="M749" s="5" t="str">
        <f>IF(OR(Media[[#This Row],[TOPIC]]="Business Attire",Media[[#This Row],[TOPIC]]="Nightwear"),"High","Low")</f>
        <v>High</v>
      </c>
    </row>
    <row r="750" spans="1:13">
      <c r="A750" s="2">
        <v>45642</v>
      </c>
      <c r="B750" t="s">
        <v>767</v>
      </c>
      <c r="C750" t="s">
        <v>17</v>
      </c>
      <c r="D750" s="6">
        <v>34269</v>
      </c>
      <c r="E750" t="s">
        <v>27</v>
      </c>
      <c r="F750" s="6">
        <v>70</v>
      </c>
      <c r="G750" s="6">
        <v>59</v>
      </c>
      <c r="H750" s="6">
        <v>10</v>
      </c>
      <c r="I750" s="6">
        <v>9</v>
      </c>
      <c r="J750" s="4">
        <f>SUM(Media[[#This Row],[VIEWS]:[SHARES]])</f>
        <v>148</v>
      </c>
      <c r="K750" s="5">
        <f>Media[[#This Row],[ENGAGEMENTS]]/Media[[#This Row],[FOLLOWERS]]</f>
        <v>4.3187720680498412E-3</v>
      </c>
      <c r="L750" t="str">
        <f>_xlfn.XLOOKUP(Media[[#This Row],[ENGAGEMENT RATE]],Engagement_Rates,Engagement_Grades,,-1)</f>
        <v>Poor</v>
      </c>
      <c r="M750" s="5" t="str">
        <f>IF(OR(Media[[#This Row],[TOPIC]]="Business Attire",Media[[#This Row],[TOPIC]]="Nightwear"),"High","Low")</f>
        <v>Low</v>
      </c>
    </row>
    <row r="751" spans="1:13">
      <c r="A751" s="2">
        <v>45643</v>
      </c>
      <c r="B751" t="s">
        <v>768</v>
      </c>
      <c r="C751" t="s">
        <v>14</v>
      </c>
      <c r="D751" s="3">
        <v>135983</v>
      </c>
      <c r="E751" t="s">
        <v>15</v>
      </c>
      <c r="F751" s="3">
        <v>334</v>
      </c>
      <c r="G751" s="3">
        <v>279</v>
      </c>
      <c r="H751" s="3">
        <v>52</v>
      </c>
      <c r="I751" s="3">
        <v>42</v>
      </c>
      <c r="J751" s="4">
        <f>SUM(Media[[#This Row],[VIEWS]:[SHARES]])</f>
        <v>707</v>
      </c>
      <c r="K751" s="5">
        <f>Media[[#This Row],[ENGAGEMENTS]]/Media[[#This Row],[FOLLOWERS]]</f>
        <v>5.199179309178353E-3</v>
      </c>
      <c r="L751" t="str">
        <f>_xlfn.XLOOKUP(Media[[#This Row],[ENGAGEMENT RATE]],Engagement_Rates,Engagement_Grades,,-1)</f>
        <v>Average</v>
      </c>
      <c r="M751" s="5" t="str">
        <f>IF(OR(Media[[#This Row],[TOPIC]]="Business Attire",Media[[#This Row],[TOPIC]]="Nightwear"),"High","Low")</f>
        <v>Low</v>
      </c>
    </row>
    <row r="752" spans="1:13">
      <c r="A752" s="2">
        <v>45643</v>
      </c>
      <c r="B752" t="s">
        <v>769</v>
      </c>
      <c r="C752" t="s">
        <v>22</v>
      </c>
      <c r="D752" s="6">
        <v>66106</v>
      </c>
      <c r="E752" t="s">
        <v>27</v>
      </c>
      <c r="F752" s="6">
        <v>631</v>
      </c>
      <c r="G752" s="6">
        <v>589</v>
      </c>
      <c r="H752" s="6">
        <v>148</v>
      </c>
      <c r="I752" s="6">
        <v>103</v>
      </c>
      <c r="J752" s="4">
        <f>SUM(Media[[#This Row],[VIEWS]:[SHARES]])</f>
        <v>1471</v>
      </c>
      <c r="K752" s="5">
        <f>Media[[#This Row],[ENGAGEMENTS]]/Media[[#This Row],[FOLLOWERS]]</f>
        <v>2.2252140501618611E-2</v>
      </c>
      <c r="L752" t="str">
        <f>_xlfn.XLOOKUP(Media[[#This Row],[ENGAGEMENT RATE]],Engagement_Rates,Engagement_Grades,,-1)</f>
        <v>Excellent</v>
      </c>
      <c r="M752" s="5" t="str">
        <f>IF(OR(Media[[#This Row],[TOPIC]]="Business Attire",Media[[#This Row],[TOPIC]]="Nightwear"),"High","Low")</f>
        <v>Low</v>
      </c>
    </row>
    <row r="753" spans="1:13">
      <c r="A753" s="2">
        <v>45643</v>
      </c>
      <c r="B753" t="s">
        <v>770</v>
      </c>
      <c r="C753" t="s">
        <v>17</v>
      </c>
      <c r="D753" s="6">
        <v>34251</v>
      </c>
      <c r="E753" t="s">
        <v>27</v>
      </c>
      <c r="F753" s="6">
        <v>43</v>
      </c>
      <c r="G753" s="6">
        <v>35</v>
      </c>
      <c r="H753" s="6">
        <v>6</v>
      </c>
      <c r="I753" s="6">
        <v>5</v>
      </c>
      <c r="J753" s="4">
        <f>SUM(Media[[#This Row],[VIEWS]:[SHARES]])</f>
        <v>89</v>
      </c>
      <c r="K753" s="5">
        <f>Media[[#This Row],[ENGAGEMENTS]]/Media[[#This Row],[FOLLOWERS]]</f>
        <v>2.5984642784152288E-3</v>
      </c>
      <c r="L753" t="str">
        <f>_xlfn.XLOOKUP(Media[[#This Row],[ENGAGEMENT RATE]],Engagement_Rates,Engagement_Grades,,-1)</f>
        <v>Poor</v>
      </c>
      <c r="M753" s="5" t="str">
        <f>IF(OR(Media[[#This Row],[TOPIC]]="Business Attire",Media[[#This Row],[TOPIC]]="Nightwear"),"High","Low")</f>
        <v>Low</v>
      </c>
    </row>
    <row r="754" spans="1:13">
      <c r="A754" s="2">
        <v>45644</v>
      </c>
      <c r="B754" t="s">
        <v>771</v>
      </c>
      <c r="C754" t="s">
        <v>14</v>
      </c>
      <c r="D754" s="3">
        <v>135997</v>
      </c>
      <c r="E754" t="s">
        <v>25</v>
      </c>
      <c r="F754" s="3">
        <v>564</v>
      </c>
      <c r="G754" s="3">
        <v>397</v>
      </c>
      <c r="H754" s="3">
        <v>79</v>
      </c>
      <c r="I754" s="3">
        <v>73</v>
      </c>
      <c r="J754" s="4">
        <f>SUM(Media[[#This Row],[VIEWS]:[SHARES]])</f>
        <v>1113</v>
      </c>
      <c r="K754" s="5">
        <f>Media[[#This Row],[ENGAGEMENTS]]/Media[[#This Row],[FOLLOWERS]]</f>
        <v>8.1840040589130636E-3</v>
      </c>
      <c r="L754" t="str">
        <f>_xlfn.XLOOKUP(Media[[#This Row],[ENGAGEMENT RATE]],Engagement_Rates,Engagement_Grades,,-1)</f>
        <v>Average</v>
      </c>
      <c r="M754" s="5" t="str">
        <f>IF(OR(Media[[#This Row],[TOPIC]]="Business Attire",Media[[#This Row],[TOPIC]]="Nightwear"),"High","Low")</f>
        <v>High</v>
      </c>
    </row>
    <row r="755" spans="1:13">
      <c r="A755" s="2">
        <v>45644</v>
      </c>
      <c r="B755" t="s">
        <v>772</v>
      </c>
      <c r="C755" t="s">
        <v>22</v>
      </c>
      <c r="D755" s="6">
        <v>65890</v>
      </c>
      <c r="E755" t="s">
        <v>25</v>
      </c>
      <c r="F755" s="6">
        <v>331</v>
      </c>
      <c r="G755" s="6">
        <v>290</v>
      </c>
      <c r="H755" s="6">
        <v>76</v>
      </c>
      <c r="I755" s="6">
        <v>49</v>
      </c>
      <c r="J755" s="4">
        <f>SUM(Media[[#This Row],[VIEWS]:[SHARES]])</f>
        <v>746</v>
      </c>
      <c r="K755" s="5">
        <f>Media[[#This Row],[ENGAGEMENTS]]/Media[[#This Row],[FOLLOWERS]]</f>
        <v>1.1321900136591288E-2</v>
      </c>
      <c r="L755" t="str">
        <f>_xlfn.XLOOKUP(Media[[#This Row],[ENGAGEMENT RATE]],Engagement_Rates,Engagement_Grades,,-1)</f>
        <v>Good</v>
      </c>
      <c r="M755" s="5" t="str">
        <f>IF(OR(Media[[#This Row],[TOPIC]]="Business Attire",Media[[#This Row],[TOPIC]]="Nightwear"),"High","Low")</f>
        <v>High</v>
      </c>
    </row>
    <row r="756" spans="1:13">
      <c r="A756" s="2">
        <v>45644</v>
      </c>
      <c r="B756" t="s">
        <v>773</v>
      </c>
      <c r="C756" t="s">
        <v>17</v>
      </c>
      <c r="D756" s="6">
        <v>34231</v>
      </c>
      <c r="E756" t="s">
        <v>27</v>
      </c>
      <c r="F756" s="6">
        <v>50</v>
      </c>
      <c r="G756" s="6">
        <v>39</v>
      </c>
      <c r="H756" s="6">
        <v>7</v>
      </c>
      <c r="I756" s="6">
        <v>6</v>
      </c>
      <c r="J756" s="4">
        <f>SUM(Media[[#This Row],[VIEWS]:[SHARES]])</f>
        <v>102</v>
      </c>
      <c r="K756" s="5">
        <f>Media[[#This Row],[ENGAGEMENTS]]/Media[[#This Row],[FOLLOWERS]]</f>
        <v>2.9797551926616225E-3</v>
      </c>
      <c r="L756" t="str">
        <f>_xlfn.XLOOKUP(Media[[#This Row],[ENGAGEMENT RATE]],Engagement_Rates,Engagement_Grades,,-1)</f>
        <v>Poor</v>
      </c>
      <c r="M756" s="5" t="str">
        <f>IF(OR(Media[[#This Row],[TOPIC]]="Business Attire",Media[[#This Row],[TOPIC]]="Nightwear"),"High","Low")</f>
        <v>Low</v>
      </c>
    </row>
    <row r="757" spans="1:13">
      <c r="A757" s="2">
        <v>45645</v>
      </c>
      <c r="B757" t="s">
        <v>774</v>
      </c>
      <c r="C757" t="s">
        <v>14</v>
      </c>
      <c r="D757" s="3">
        <v>135738</v>
      </c>
      <c r="E757" t="s">
        <v>15</v>
      </c>
      <c r="F757" s="3">
        <v>347</v>
      </c>
      <c r="G757" s="3">
        <v>296</v>
      </c>
      <c r="H757" s="3">
        <v>48</v>
      </c>
      <c r="I757" s="3">
        <v>45</v>
      </c>
      <c r="J757" s="4">
        <f>SUM(Media[[#This Row],[VIEWS]:[SHARES]])</f>
        <v>736</v>
      </c>
      <c r="K757" s="5">
        <f>Media[[#This Row],[ENGAGEMENTS]]/Media[[#This Row],[FOLLOWERS]]</f>
        <v>5.4222104348082339E-3</v>
      </c>
      <c r="L757" t="str">
        <f>_xlfn.XLOOKUP(Media[[#This Row],[ENGAGEMENT RATE]],Engagement_Rates,Engagement_Grades,,-1)</f>
        <v>Average</v>
      </c>
      <c r="M757" s="5" t="str">
        <f>IF(OR(Media[[#This Row],[TOPIC]]="Business Attire",Media[[#This Row],[TOPIC]]="Nightwear"),"High","Low")</f>
        <v>Low</v>
      </c>
    </row>
    <row r="758" spans="1:13">
      <c r="A758" s="2">
        <v>45645</v>
      </c>
      <c r="B758" t="s">
        <v>775</v>
      </c>
      <c r="C758" t="s">
        <v>17</v>
      </c>
      <c r="D758" s="6">
        <v>34244</v>
      </c>
      <c r="E758" t="s">
        <v>18</v>
      </c>
      <c r="F758" s="6">
        <v>79</v>
      </c>
      <c r="G758" s="6">
        <v>59</v>
      </c>
      <c r="H758" s="6">
        <v>10</v>
      </c>
      <c r="I758" s="6">
        <v>8</v>
      </c>
      <c r="J758" s="4">
        <f>SUM(Media[[#This Row],[VIEWS]:[SHARES]])</f>
        <v>156</v>
      </c>
      <c r="K758" s="5">
        <f>Media[[#This Row],[ENGAGEMENTS]]/Media[[#This Row],[FOLLOWERS]]</f>
        <v>4.5555425768017757E-3</v>
      </c>
      <c r="L758" t="str">
        <f>_xlfn.XLOOKUP(Media[[#This Row],[ENGAGEMENT RATE]],Engagement_Rates,Engagement_Grades,,-1)</f>
        <v>Poor</v>
      </c>
      <c r="M758" s="5" t="str">
        <f>IF(OR(Media[[#This Row],[TOPIC]]="Business Attire",Media[[#This Row],[TOPIC]]="Nightwear"),"High","Low")</f>
        <v>High</v>
      </c>
    </row>
    <row r="759" spans="1:13">
      <c r="A759" s="2">
        <v>45646</v>
      </c>
      <c r="B759" t="s">
        <v>776</v>
      </c>
      <c r="C759" t="s">
        <v>14</v>
      </c>
      <c r="D759" s="3">
        <v>136186</v>
      </c>
      <c r="E759" t="s">
        <v>25</v>
      </c>
      <c r="F759" s="3">
        <v>558</v>
      </c>
      <c r="G759" s="3">
        <v>476</v>
      </c>
      <c r="H759" s="3">
        <v>96</v>
      </c>
      <c r="I759" s="3">
        <v>76</v>
      </c>
      <c r="J759" s="4">
        <f>SUM(Media[[#This Row],[VIEWS]:[SHARES]])</f>
        <v>1206</v>
      </c>
      <c r="K759" s="5">
        <f>Media[[#This Row],[ENGAGEMENTS]]/Media[[#This Row],[FOLLOWERS]]</f>
        <v>8.855535811316876E-3</v>
      </c>
      <c r="L759" t="str">
        <f>_xlfn.XLOOKUP(Media[[#This Row],[ENGAGEMENT RATE]],Engagement_Rates,Engagement_Grades,,-1)</f>
        <v>Average</v>
      </c>
      <c r="M759" s="5" t="str">
        <f>IF(OR(Media[[#This Row],[TOPIC]]="Business Attire",Media[[#This Row],[TOPIC]]="Nightwear"),"High","Low")</f>
        <v>High</v>
      </c>
    </row>
    <row r="760" spans="1:13">
      <c r="A760" s="2">
        <v>45646</v>
      </c>
      <c r="B760" t="s">
        <v>777</v>
      </c>
      <c r="C760" t="s">
        <v>22</v>
      </c>
      <c r="D760" s="6">
        <v>65788</v>
      </c>
      <c r="E760" t="s">
        <v>18</v>
      </c>
      <c r="F760" s="6">
        <v>615</v>
      </c>
      <c r="G760" s="6">
        <v>595</v>
      </c>
      <c r="H760" s="6">
        <v>149</v>
      </c>
      <c r="I760" s="6">
        <v>110</v>
      </c>
      <c r="J760" s="4">
        <f>SUM(Media[[#This Row],[VIEWS]:[SHARES]])</f>
        <v>1469</v>
      </c>
      <c r="K760" s="5">
        <f>Media[[#This Row],[ENGAGEMENTS]]/Media[[#This Row],[FOLLOWERS]]</f>
        <v>2.2329300176323948E-2</v>
      </c>
      <c r="L760" t="str">
        <f>_xlfn.XLOOKUP(Media[[#This Row],[ENGAGEMENT RATE]],Engagement_Rates,Engagement_Grades,,-1)</f>
        <v>Excellent</v>
      </c>
      <c r="M760" s="5" t="str">
        <f>IF(OR(Media[[#This Row],[TOPIC]]="Business Attire",Media[[#This Row],[TOPIC]]="Nightwear"),"High","Low")</f>
        <v>High</v>
      </c>
    </row>
    <row r="761" spans="1:13">
      <c r="A761" s="2">
        <v>45646</v>
      </c>
      <c r="B761" t="s">
        <v>778</v>
      </c>
      <c r="C761" t="s">
        <v>17</v>
      </c>
      <c r="D761" s="6">
        <v>34259</v>
      </c>
      <c r="E761" t="s">
        <v>18</v>
      </c>
      <c r="F761" s="6">
        <v>91</v>
      </c>
      <c r="G761" s="6">
        <v>79</v>
      </c>
      <c r="H761" s="6">
        <v>15</v>
      </c>
      <c r="I761" s="6">
        <v>12</v>
      </c>
      <c r="J761" s="4">
        <f>SUM(Media[[#This Row],[VIEWS]:[SHARES]])</f>
        <v>197</v>
      </c>
      <c r="K761" s="5">
        <f>Media[[#This Row],[ENGAGEMENTS]]/Media[[#This Row],[FOLLOWERS]]</f>
        <v>5.7503137861583814E-3</v>
      </c>
      <c r="L761" t="str">
        <f>_xlfn.XLOOKUP(Media[[#This Row],[ENGAGEMENT RATE]],Engagement_Rates,Engagement_Grades,,-1)</f>
        <v>Average</v>
      </c>
      <c r="M761" s="5" t="str">
        <f>IF(OR(Media[[#This Row],[TOPIC]]="Business Attire",Media[[#This Row],[TOPIC]]="Nightwear"),"High","Low")</f>
        <v>High</v>
      </c>
    </row>
    <row r="762" spans="1:13">
      <c r="A762" s="2">
        <v>45647</v>
      </c>
      <c r="B762" t="s">
        <v>779</v>
      </c>
      <c r="C762" t="s">
        <v>14</v>
      </c>
      <c r="D762" s="3">
        <v>136113</v>
      </c>
      <c r="E762" t="s">
        <v>25</v>
      </c>
      <c r="F762" s="3">
        <v>505</v>
      </c>
      <c r="G762" s="3">
        <v>397</v>
      </c>
      <c r="H762" s="3">
        <v>70</v>
      </c>
      <c r="I762" s="3">
        <v>63</v>
      </c>
      <c r="J762" s="4">
        <f>SUM(Media[[#This Row],[VIEWS]:[SHARES]])</f>
        <v>1035</v>
      </c>
      <c r="K762" s="5">
        <f>Media[[#This Row],[ENGAGEMENTS]]/Media[[#This Row],[FOLLOWERS]]</f>
        <v>7.603976108086663E-3</v>
      </c>
      <c r="L762" t="str">
        <f>_xlfn.XLOOKUP(Media[[#This Row],[ENGAGEMENT RATE]],Engagement_Rates,Engagement_Grades,,-1)</f>
        <v>Average</v>
      </c>
      <c r="M762" s="5" t="str">
        <f>IF(OR(Media[[#This Row],[TOPIC]]="Business Attire",Media[[#This Row],[TOPIC]]="Nightwear"),"High","Low")</f>
        <v>High</v>
      </c>
    </row>
    <row r="763" spans="1:13">
      <c r="A763" s="2">
        <v>45647</v>
      </c>
      <c r="B763" t="s">
        <v>780</v>
      </c>
      <c r="C763" t="s">
        <v>22</v>
      </c>
      <c r="D763" s="6">
        <v>65827</v>
      </c>
      <c r="E763" t="s">
        <v>18</v>
      </c>
      <c r="F763" s="6">
        <v>609</v>
      </c>
      <c r="G763" s="6">
        <v>519</v>
      </c>
      <c r="H763" s="6">
        <v>138</v>
      </c>
      <c r="I763" s="6">
        <v>97</v>
      </c>
      <c r="J763" s="4">
        <f>SUM(Media[[#This Row],[VIEWS]:[SHARES]])</f>
        <v>1363</v>
      </c>
      <c r="K763" s="5">
        <f>Media[[#This Row],[ENGAGEMENTS]]/Media[[#This Row],[FOLLOWERS]]</f>
        <v>2.0705789417716135E-2</v>
      </c>
      <c r="L763" t="str">
        <f>_xlfn.XLOOKUP(Media[[#This Row],[ENGAGEMENT RATE]],Engagement_Rates,Engagement_Grades,,-1)</f>
        <v>Excellent</v>
      </c>
      <c r="M763" s="5" t="str">
        <f>IF(OR(Media[[#This Row],[TOPIC]]="Business Attire",Media[[#This Row],[TOPIC]]="Nightwear"),"High","Low")</f>
        <v>High</v>
      </c>
    </row>
    <row r="764" spans="1:13">
      <c r="A764" s="2">
        <v>45648</v>
      </c>
      <c r="B764" t="s">
        <v>781</v>
      </c>
      <c r="C764" t="s">
        <v>14</v>
      </c>
      <c r="D764" s="3">
        <v>135969</v>
      </c>
      <c r="E764" t="s">
        <v>15</v>
      </c>
      <c r="F764" s="3">
        <v>347</v>
      </c>
      <c r="G764" s="3">
        <v>272</v>
      </c>
      <c r="H764" s="3">
        <v>50</v>
      </c>
      <c r="I764" s="3">
        <v>44</v>
      </c>
      <c r="J764" s="4">
        <f>SUM(Media[[#This Row],[VIEWS]:[SHARES]])</f>
        <v>713</v>
      </c>
      <c r="K764" s="5">
        <f>Media[[#This Row],[ENGAGEMENTS]]/Media[[#This Row],[FOLLOWERS]]</f>
        <v>5.2438423464171982E-3</v>
      </c>
      <c r="L764" t="str">
        <f>_xlfn.XLOOKUP(Media[[#This Row],[ENGAGEMENT RATE]],Engagement_Rates,Engagement_Grades,,-1)</f>
        <v>Average</v>
      </c>
      <c r="M764" s="5" t="str">
        <f>IF(OR(Media[[#This Row],[TOPIC]]="Business Attire",Media[[#This Row],[TOPIC]]="Nightwear"),"High","Low")</f>
        <v>Low</v>
      </c>
    </row>
    <row r="765" spans="1:13">
      <c r="A765" s="2">
        <v>45648</v>
      </c>
      <c r="B765" t="s">
        <v>782</v>
      </c>
      <c r="C765" t="s">
        <v>22</v>
      </c>
      <c r="D765" s="6">
        <v>65690</v>
      </c>
      <c r="E765" t="s">
        <v>27</v>
      </c>
      <c r="F765" s="6">
        <v>710</v>
      </c>
      <c r="G765" s="6">
        <v>562</v>
      </c>
      <c r="H765" s="6">
        <v>164</v>
      </c>
      <c r="I765" s="6">
        <v>118</v>
      </c>
      <c r="J765" s="4">
        <f>SUM(Media[[#This Row],[VIEWS]:[SHARES]])</f>
        <v>1554</v>
      </c>
      <c r="K765" s="5">
        <f>Media[[#This Row],[ENGAGEMENTS]]/Media[[#This Row],[FOLLOWERS]]</f>
        <v>2.3656568731922668E-2</v>
      </c>
      <c r="L765" t="str">
        <f>_xlfn.XLOOKUP(Media[[#This Row],[ENGAGEMENT RATE]],Engagement_Rates,Engagement_Grades,,-1)</f>
        <v>Excellent</v>
      </c>
      <c r="M765" s="5" t="str">
        <f>IF(OR(Media[[#This Row],[TOPIC]]="Business Attire",Media[[#This Row],[TOPIC]]="Nightwear"),"High","Low")</f>
        <v>Low</v>
      </c>
    </row>
    <row r="766" spans="1:13">
      <c r="A766" s="2">
        <v>45649</v>
      </c>
      <c r="B766" t="s">
        <v>783</v>
      </c>
      <c r="C766" t="s">
        <v>14</v>
      </c>
      <c r="D766" s="3">
        <v>136440</v>
      </c>
      <c r="E766" t="s">
        <v>15</v>
      </c>
      <c r="F766" s="3">
        <v>290</v>
      </c>
      <c r="G766" s="3">
        <v>271</v>
      </c>
      <c r="H766" s="3">
        <v>49</v>
      </c>
      <c r="I766" s="3">
        <v>38</v>
      </c>
      <c r="J766" s="4">
        <f>SUM(Media[[#This Row],[VIEWS]:[SHARES]])</f>
        <v>648</v>
      </c>
      <c r="K766" s="5">
        <f>Media[[#This Row],[ENGAGEMENTS]]/Media[[#This Row],[FOLLOWERS]]</f>
        <v>4.7493403693931397E-3</v>
      </c>
      <c r="L766" t="str">
        <f>_xlfn.XLOOKUP(Media[[#This Row],[ENGAGEMENT RATE]],Engagement_Rates,Engagement_Grades,,-1)</f>
        <v>Poor</v>
      </c>
      <c r="M766" s="5" t="str">
        <f>IF(OR(Media[[#This Row],[TOPIC]]="Business Attire",Media[[#This Row],[TOPIC]]="Nightwear"),"High","Low")</f>
        <v>Low</v>
      </c>
    </row>
    <row r="767" spans="1:13">
      <c r="A767" s="2">
        <v>45649</v>
      </c>
      <c r="B767" t="s">
        <v>784</v>
      </c>
      <c r="C767" t="s">
        <v>22</v>
      </c>
      <c r="D767" s="6">
        <v>66191</v>
      </c>
      <c r="E767" t="s">
        <v>27</v>
      </c>
      <c r="F767" s="6">
        <v>727</v>
      </c>
      <c r="G767" s="6">
        <v>612</v>
      </c>
      <c r="H767" s="6">
        <v>169</v>
      </c>
      <c r="I767" s="6">
        <v>115</v>
      </c>
      <c r="J767" s="4">
        <f>SUM(Media[[#This Row],[VIEWS]:[SHARES]])</f>
        <v>1623</v>
      </c>
      <c r="K767" s="5">
        <f>Media[[#This Row],[ENGAGEMENTS]]/Media[[#This Row],[FOLLOWERS]]</f>
        <v>2.4519949842123551E-2</v>
      </c>
      <c r="L767" t="str">
        <f>_xlfn.XLOOKUP(Media[[#This Row],[ENGAGEMENT RATE]],Engagement_Rates,Engagement_Grades,,-1)</f>
        <v>Excellent</v>
      </c>
      <c r="M767" s="5" t="str">
        <f>IF(OR(Media[[#This Row],[TOPIC]]="Business Attire",Media[[#This Row],[TOPIC]]="Nightwear"),"High","Low")</f>
        <v>Low</v>
      </c>
    </row>
    <row r="768" spans="1:13">
      <c r="A768" s="2">
        <v>45649</v>
      </c>
      <c r="B768" t="s">
        <v>785</v>
      </c>
      <c r="C768" t="s">
        <v>17</v>
      </c>
      <c r="D768" s="6">
        <v>34251</v>
      </c>
      <c r="E768" t="s">
        <v>15</v>
      </c>
      <c r="F768" s="6">
        <v>46</v>
      </c>
      <c r="G768" s="6">
        <v>30</v>
      </c>
      <c r="H768" s="6">
        <v>6</v>
      </c>
      <c r="I768" s="6">
        <v>5</v>
      </c>
      <c r="J768" s="4">
        <f>SUM(Media[[#This Row],[VIEWS]:[SHARES]])</f>
        <v>87</v>
      </c>
      <c r="K768" s="5">
        <f>Media[[#This Row],[ENGAGEMENTS]]/Media[[#This Row],[FOLLOWERS]]</f>
        <v>2.5400718227205047E-3</v>
      </c>
      <c r="L768" t="str">
        <f>_xlfn.XLOOKUP(Media[[#This Row],[ENGAGEMENT RATE]],Engagement_Rates,Engagement_Grades,,-1)</f>
        <v>Poor</v>
      </c>
      <c r="M768" s="5" t="str">
        <f>IF(OR(Media[[#This Row],[TOPIC]]="Business Attire",Media[[#This Row],[TOPIC]]="Nightwear"),"High","Low")</f>
        <v>Low</v>
      </c>
    </row>
    <row r="769" spans="1:13">
      <c r="A769" s="2">
        <v>45650</v>
      </c>
      <c r="B769" t="s">
        <v>786</v>
      </c>
      <c r="C769" t="s">
        <v>14</v>
      </c>
      <c r="D769" s="3">
        <v>136769</v>
      </c>
      <c r="E769" t="s">
        <v>27</v>
      </c>
      <c r="F769" s="3">
        <v>804</v>
      </c>
      <c r="G769" s="3">
        <v>637</v>
      </c>
      <c r="H769" s="3">
        <v>124</v>
      </c>
      <c r="I769" s="3">
        <v>110</v>
      </c>
      <c r="J769" s="4">
        <f>SUM(Media[[#This Row],[VIEWS]:[SHARES]])</f>
        <v>1675</v>
      </c>
      <c r="K769" s="5">
        <f>Media[[#This Row],[ENGAGEMENTS]]/Media[[#This Row],[FOLLOWERS]]</f>
        <v>1.2246927300777224E-2</v>
      </c>
      <c r="L769" t="str">
        <f>_xlfn.XLOOKUP(Media[[#This Row],[ENGAGEMENT RATE]],Engagement_Rates,Engagement_Grades,,-1)</f>
        <v>Good</v>
      </c>
      <c r="M769" s="5" t="str">
        <f>IF(OR(Media[[#This Row],[TOPIC]]="Business Attire",Media[[#This Row],[TOPIC]]="Nightwear"),"High","Low")</f>
        <v>Low</v>
      </c>
    </row>
    <row r="770" spans="1:13">
      <c r="A770" s="2">
        <v>45650</v>
      </c>
      <c r="B770" t="s">
        <v>787</v>
      </c>
      <c r="C770" t="s">
        <v>22</v>
      </c>
      <c r="D770" s="6">
        <v>65516</v>
      </c>
      <c r="E770" t="s">
        <v>15</v>
      </c>
      <c r="F770" s="6">
        <v>357</v>
      </c>
      <c r="G770" s="6">
        <v>305</v>
      </c>
      <c r="H770" s="6">
        <v>88</v>
      </c>
      <c r="I770" s="6">
        <v>57</v>
      </c>
      <c r="J770" s="4">
        <f>SUM(Media[[#This Row],[VIEWS]:[SHARES]])</f>
        <v>807</v>
      </c>
      <c r="K770" s="5">
        <f>Media[[#This Row],[ENGAGEMENTS]]/Media[[#This Row],[FOLLOWERS]]</f>
        <v>1.2317601807192137E-2</v>
      </c>
      <c r="L770" t="str">
        <f>_xlfn.XLOOKUP(Media[[#This Row],[ENGAGEMENT RATE]],Engagement_Rates,Engagement_Grades,,-1)</f>
        <v>Good</v>
      </c>
      <c r="M770" s="5" t="str">
        <f>IF(OR(Media[[#This Row],[TOPIC]]="Business Attire",Media[[#This Row],[TOPIC]]="Nightwear"),"High","Low")</f>
        <v>Low</v>
      </c>
    </row>
    <row r="771" spans="1:13">
      <c r="A771" s="2">
        <v>45651</v>
      </c>
      <c r="B771" t="s">
        <v>788</v>
      </c>
      <c r="C771" t="s">
        <v>14</v>
      </c>
      <c r="D771" s="3">
        <v>136833</v>
      </c>
      <c r="E771" t="s">
        <v>27</v>
      </c>
      <c r="F771" s="3">
        <v>887</v>
      </c>
      <c r="G771" s="3">
        <v>715</v>
      </c>
      <c r="H771" s="3">
        <v>142</v>
      </c>
      <c r="I771" s="3">
        <v>120</v>
      </c>
      <c r="J771" s="4">
        <f>SUM(Media[[#This Row],[VIEWS]:[SHARES]])</f>
        <v>1864</v>
      </c>
      <c r="K771" s="5">
        <f>Media[[#This Row],[ENGAGEMENTS]]/Media[[#This Row],[FOLLOWERS]]</f>
        <v>1.362244487806304E-2</v>
      </c>
      <c r="L771" t="str">
        <f>_xlfn.XLOOKUP(Media[[#This Row],[ENGAGEMENT RATE]],Engagement_Rates,Engagement_Grades,,-1)</f>
        <v>Good</v>
      </c>
      <c r="M771" s="5" t="str">
        <f>IF(OR(Media[[#This Row],[TOPIC]]="Business Attire",Media[[#This Row],[TOPIC]]="Nightwear"),"High","Low")</f>
        <v>Low</v>
      </c>
    </row>
    <row r="772" spans="1:13">
      <c r="A772" s="2">
        <v>45651</v>
      </c>
      <c r="B772" t="s">
        <v>789</v>
      </c>
      <c r="C772" t="s">
        <v>22</v>
      </c>
      <c r="D772" s="6">
        <v>66284</v>
      </c>
      <c r="E772" t="s">
        <v>27</v>
      </c>
      <c r="F772" s="6">
        <v>705</v>
      </c>
      <c r="G772" s="6">
        <v>548</v>
      </c>
      <c r="H772" s="6">
        <v>143</v>
      </c>
      <c r="I772" s="6">
        <v>96</v>
      </c>
      <c r="J772" s="4">
        <f>SUM(Media[[#This Row],[VIEWS]:[SHARES]])</f>
        <v>1492</v>
      </c>
      <c r="K772" s="5">
        <f>Media[[#This Row],[ENGAGEMENTS]]/Media[[#This Row],[FOLLOWERS]]</f>
        <v>2.2509202824210969E-2</v>
      </c>
      <c r="L772" t="str">
        <f>_xlfn.XLOOKUP(Media[[#This Row],[ENGAGEMENT RATE]],Engagement_Rates,Engagement_Grades,,-1)</f>
        <v>Excellent</v>
      </c>
      <c r="M772" s="5" t="str">
        <f>IF(OR(Media[[#This Row],[TOPIC]]="Business Attire",Media[[#This Row],[TOPIC]]="Nightwear"),"High","Low")</f>
        <v>Low</v>
      </c>
    </row>
    <row r="773" spans="1:13">
      <c r="A773" s="2">
        <v>45651</v>
      </c>
      <c r="B773" t="s">
        <v>790</v>
      </c>
      <c r="C773" t="s">
        <v>17</v>
      </c>
      <c r="D773" s="6">
        <v>34240</v>
      </c>
      <c r="E773" t="s">
        <v>18</v>
      </c>
      <c r="F773" s="6">
        <v>53</v>
      </c>
      <c r="G773" s="6">
        <v>39</v>
      </c>
      <c r="H773" s="6">
        <v>7</v>
      </c>
      <c r="I773" s="6">
        <v>7</v>
      </c>
      <c r="J773" s="4">
        <f>SUM(Media[[#This Row],[VIEWS]:[SHARES]])</f>
        <v>106</v>
      </c>
      <c r="K773" s="5">
        <f>Media[[#This Row],[ENGAGEMENTS]]/Media[[#This Row],[FOLLOWERS]]</f>
        <v>3.0957943925233643E-3</v>
      </c>
      <c r="L773" t="str">
        <f>_xlfn.XLOOKUP(Media[[#This Row],[ENGAGEMENT RATE]],Engagement_Rates,Engagement_Grades,,-1)</f>
        <v>Poor</v>
      </c>
      <c r="M773" s="5" t="str">
        <f>IF(OR(Media[[#This Row],[TOPIC]]="Business Attire",Media[[#This Row],[TOPIC]]="Nightwear"),"High","Low")</f>
        <v>High</v>
      </c>
    </row>
    <row r="774" spans="1:13">
      <c r="A774" s="2">
        <v>45652</v>
      </c>
      <c r="B774" t="s">
        <v>791</v>
      </c>
      <c r="C774" t="s">
        <v>14</v>
      </c>
      <c r="D774" s="3">
        <v>136269</v>
      </c>
      <c r="E774" t="s">
        <v>15</v>
      </c>
      <c r="F774" s="3">
        <v>285</v>
      </c>
      <c r="G774" s="3">
        <v>259</v>
      </c>
      <c r="H774" s="3">
        <v>48</v>
      </c>
      <c r="I774" s="3">
        <v>40</v>
      </c>
      <c r="J774" s="4">
        <f>SUM(Media[[#This Row],[VIEWS]:[SHARES]])</f>
        <v>632</v>
      </c>
      <c r="K774" s="5">
        <f>Media[[#This Row],[ENGAGEMENTS]]/Media[[#This Row],[FOLLOWERS]]</f>
        <v>4.6378853591058861E-3</v>
      </c>
      <c r="L774" t="str">
        <f>_xlfn.XLOOKUP(Media[[#This Row],[ENGAGEMENT RATE]],Engagement_Rates,Engagement_Grades,,-1)</f>
        <v>Poor</v>
      </c>
      <c r="M774" s="5" t="str">
        <f>IF(OR(Media[[#This Row],[TOPIC]]="Business Attire",Media[[#This Row],[TOPIC]]="Nightwear"),"High","Low")</f>
        <v>Low</v>
      </c>
    </row>
    <row r="775" spans="1:13">
      <c r="A775" s="2">
        <v>45652</v>
      </c>
      <c r="B775" t="s">
        <v>792</v>
      </c>
      <c r="C775" t="s">
        <v>22</v>
      </c>
      <c r="D775" s="6">
        <v>66090</v>
      </c>
      <c r="E775" t="s">
        <v>27</v>
      </c>
      <c r="F775" s="6">
        <v>566</v>
      </c>
      <c r="G775" s="6">
        <v>497</v>
      </c>
      <c r="H775" s="6">
        <v>123</v>
      </c>
      <c r="I775" s="6">
        <v>100</v>
      </c>
      <c r="J775" s="4">
        <f>SUM(Media[[#This Row],[VIEWS]:[SHARES]])</f>
        <v>1286</v>
      </c>
      <c r="K775" s="5">
        <f>Media[[#This Row],[ENGAGEMENTS]]/Media[[#This Row],[FOLLOWERS]]</f>
        <v>1.9458314419730671E-2</v>
      </c>
      <c r="L775" t="str">
        <f>_xlfn.XLOOKUP(Media[[#This Row],[ENGAGEMENT RATE]],Engagement_Rates,Engagement_Grades,,-1)</f>
        <v>Very Good</v>
      </c>
      <c r="M775" s="5" t="str">
        <f>IF(OR(Media[[#This Row],[TOPIC]]="Business Attire",Media[[#This Row],[TOPIC]]="Nightwear"),"High","Low")</f>
        <v>Low</v>
      </c>
    </row>
    <row r="776" spans="1:13">
      <c r="A776" s="2">
        <v>45652</v>
      </c>
      <c r="B776" t="s">
        <v>793</v>
      </c>
      <c r="C776" t="s">
        <v>17</v>
      </c>
      <c r="D776" s="6">
        <v>34237</v>
      </c>
      <c r="E776" t="s">
        <v>15</v>
      </c>
      <c r="F776" s="6">
        <v>38</v>
      </c>
      <c r="G776" s="6">
        <v>33</v>
      </c>
      <c r="H776" s="6">
        <v>5</v>
      </c>
      <c r="I776" s="6">
        <v>5</v>
      </c>
      <c r="J776" s="4">
        <f>SUM(Media[[#This Row],[VIEWS]:[SHARES]])</f>
        <v>81</v>
      </c>
      <c r="K776" s="5">
        <f>Media[[#This Row],[ENGAGEMENTS]]/Media[[#This Row],[FOLLOWERS]]</f>
        <v>2.3658614948739668E-3</v>
      </c>
      <c r="L776" t="str">
        <f>_xlfn.XLOOKUP(Media[[#This Row],[ENGAGEMENT RATE]],Engagement_Rates,Engagement_Grades,,-1)</f>
        <v>Poor</v>
      </c>
      <c r="M776" s="5" t="str">
        <f>IF(OR(Media[[#This Row],[TOPIC]]="Business Attire",Media[[#This Row],[TOPIC]]="Nightwear"),"High","Low")</f>
        <v>Low</v>
      </c>
    </row>
    <row r="777" spans="1:13">
      <c r="A777" s="2">
        <v>45653</v>
      </c>
      <c r="B777" t="s">
        <v>794</v>
      </c>
      <c r="C777" t="s">
        <v>14</v>
      </c>
      <c r="D777" s="3">
        <v>136525</v>
      </c>
      <c r="E777" t="s">
        <v>15</v>
      </c>
      <c r="F777" s="3">
        <v>327</v>
      </c>
      <c r="G777" s="3">
        <v>263</v>
      </c>
      <c r="H777" s="3">
        <v>45</v>
      </c>
      <c r="I777" s="3">
        <v>38</v>
      </c>
      <c r="J777" s="4">
        <f>SUM(Media[[#This Row],[VIEWS]:[SHARES]])</f>
        <v>673</v>
      </c>
      <c r="K777" s="5">
        <f>Media[[#This Row],[ENGAGEMENTS]]/Media[[#This Row],[FOLLOWERS]]</f>
        <v>4.9295000915583224E-3</v>
      </c>
      <c r="L777" t="str">
        <f>_xlfn.XLOOKUP(Media[[#This Row],[ENGAGEMENT RATE]],Engagement_Rates,Engagement_Grades,,-1)</f>
        <v>Poor</v>
      </c>
      <c r="M777" s="5" t="str">
        <f>IF(OR(Media[[#This Row],[TOPIC]]="Business Attire",Media[[#This Row],[TOPIC]]="Nightwear"),"High","Low")</f>
        <v>Low</v>
      </c>
    </row>
    <row r="778" spans="1:13">
      <c r="A778" s="2">
        <v>45653</v>
      </c>
      <c r="B778" t="s">
        <v>795</v>
      </c>
      <c r="C778" t="s">
        <v>22</v>
      </c>
      <c r="D778" s="6">
        <v>66228</v>
      </c>
      <c r="E778" t="s">
        <v>15</v>
      </c>
      <c r="F778" s="6">
        <v>390</v>
      </c>
      <c r="G778" s="6">
        <v>335</v>
      </c>
      <c r="H778" s="6">
        <v>85</v>
      </c>
      <c r="I778" s="6">
        <v>61</v>
      </c>
      <c r="J778" s="4">
        <f>SUM(Media[[#This Row],[VIEWS]:[SHARES]])</f>
        <v>871</v>
      </c>
      <c r="K778" s="5">
        <f>Media[[#This Row],[ENGAGEMENTS]]/Media[[#This Row],[FOLLOWERS]]</f>
        <v>1.3151537114211511E-2</v>
      </c>
      <c r="L778" t="str">
        <f>_xlfn.XLOOKUP(Media[[#This Row],[ENGAGEMENT RATE]],Engagement_Rates,Engagement_Grades,,-1)</f>
        <v>Good</v>
      </c>
      <c r="M778" s="5" t="str">
        <f>IF(OR(Media[[#This Row],[TOPIC]]="Business Attire",Media[[#This Row],[TOPIC]]="Nightwear"),"High","Low")</f>
        <v>Low</v>
      </c>
    </row>
    <row r="779" spans="1:13">
      <c r="A779" s="2">
        <v>45654</v>
      </c>
      <c r="B779" t="s">
        <v>796</v>
      </c>
      <c r="C779" t="s">
        <v>14</v>
      </c>
      <c r="D779" s="3">
        <v>136364</v>
      </c>
      <c r="E779" t="s">
        <v>27</v>
      </c>
      <c r="F779" s="3">
        <v>1091</v>
      </c>
      <c r="G779" s="3">
        <v>922</v>
      </c>
      <c r="H779" s="3">
        <v>157</v>
      </c>
      <c r="I779" s="3">
        <v>140</v>
      </c>
      <c r="J779" s="4">
        <f>SUM(Media[[#This Row],[VIEWS]:[SHARES]])</f>
        <v>2310</v>
      </c>
      <c r="K779" s="5">
        <f>Media[[#This Row],[ENGAGEMENTS]]/Media[[#This Row],[FOLLOWERS]]</f>
        <v>1.6939954826787128E-2</v>
      </c>
      <c r="L779" t="str">
        <f>_xlfn.XLOOKUP(Media[[#This Row],[ENGAGEMENT RATE]],Engagement_Rates,Engagement_Grades,,-1)</f>
        <v>Very Good</v>
      </c>
      <c r="M779" s="5" t="str">
        <f>IF(OR(Media[[#This Row],[TOPIC]]="Business Attire",Media[[#This Row],[TOPIC]]="Nightwear"),"High","Low")</f>
        <v>Low</v>
      </c>
    </row>
    <row r="780" spans="1:13">
      <c r="A780" s="2">
        <v>45654</v>
      </c>
      <c r="B780" t="s">
        <v>797</v>
      </c>
      <c r="C780" t="s">
        <v>22</v>
      </c>
      <c r="D780" s="6">
        <v>66496</v>
      </c>
      <c r="E780" t="s">
        <v>25</v>
      </c>
      <c r="F780" s="6">
        <v>302</v>
      </c>
      <c r="G780" s="6">
        <v>241</v>
      </c>
      <c r="H780" s="6">
        <v>67</v>
      </c>
      <c r="I780" s="6">
        <v>51</v>
      </c>
      <c r="J780" s="4">
        <f>SUM(Media[[#This Row],[VIEWS]:[SHARES]])</f>
        <v>661</v>
      </c>
      <c r="K780" s="5">
        <f>Media[[#This Row],[ENGAGEMENTS]]/Media[[#This Row],[FOLLOWERS]]</f>
        <v>9.9404475457170356E-3</v>
      </c>
      <c r="L780" t="str">
        <f>_xlfn.XLOOKUP(Media[[#This Row],[ENGAGEMENT RATE]],Engagement_Rates,Engagement_Grades,,-1)</f>
        <v>Average</v>
      </c>
      <c r="M780" s="5" t="str">
        <f>IF(OR(Media[[#This Row],[TOPIC]]="Business Attire",Media[[#This Row],[TOPIC]]="Nightwear"),"High","Low")</f>
        <v>High</v>
      </c>
    </row>
    <row r="781" spans="1:13">
      <c r="A781" s="2">
        <v>45654</v>
      </c>
      <c r="B781" t="s">
        <v>798</v>
      </c>
      <c r="C781" t="s">
        <v>17</v>
      </c>
      <c r="D781" s="6">
        <v>34255</v>
      </c>
      <c r="E781" t="s">
        <v>18</v>
      </c>
      <c r="F781" s="6">
        <v>71</v>
      </c>
      <c r="G781" s="6">
        <v>68</v>
      </c>
      <c r="H781" s="6">
        <v>11</v>
      </c>
      <c r="I781" s="6">
        <v>9</v>
      </c>
      <c r="J781" s="4">
        <f>SUM(Media[[#This Row],[VIEWS]:[SHARES]])</f>
        <v>159</v>
      </c>
      <c r="K781" s="5">
        <f>Media[[#This Row],[ENGAGEMENTS]]/Media[[#This Row],[FOLLOWERS]]</f>
        <v>4.6416581520945851E-3</v>
      </c>
      <c r="L781" t="str">
        <f>_xlfn.XLOOKUP(Media[[#This Row],[ENGAGEMENT RATE]],Engagement_Rates,Engagement_Grades,,-1)</f>
        <v>Poor</v>
      </c>
      <c r="M781" s="5" t="str">
        <f>IF(OR(Media[[#This Row],[TOPIC]]="Business Attire",Media[[#This Row],[TOPIC]]="Nightwear"),"High","Low")</f>
        <v>High</v>
      </c>
    </row>
    <row r="782" spans="1:13">
      <c r="A782" s="2">
        <v>45655</v>
      </c>
      <c r="B782" t="s">
        <v>799</v>
      </c>
      <c r="C782" t="s">
        <v>14</v>
      </c>
      <c r="D782" s="3">
        <v>136661</v>
      </c>
      <c r="E782" t="s">
        <v>15</v>
      </c>
      <c r="F782" s="3">
        <v>361</v>
      </c>
      <c r="G782" s="3">
        <v>284</v>
      </c>
      <c r="H782" s="3">
        <v>47</v>
      </c>
      <c r="I782" s="3">
        <v>43</v>
      </c>
      <c r="J782" s="4">
        <f>SUM(Media[[#This Row],[VIEWS]:[SHARES]])</f>
        <v>735</v>
      </c>
      <c r="K782" s="5">
        <f>Media[[#This Row],[ENGAGEMENTS]]/Media[[#This Row],[FOLLOWERS]]</f>
        <v>5.3782717820007172E-3</v>
      </c>
      <c r="L782" t="str">
        <f>_xlfn.XLOOKUP(Media[[#This Row],[ENGAGEMENT RATE]],Engagement_Rates,Engagement_Grades,,-1)</f>
        <v>Average</v>
      </c>
      <c r="M782" s="5" t="str">
        <f>IF(OR(Media[[#This Row],[TOPIC]]="Business Attire",Media[[#This Row],[TOPIC]]="Nightwear"),"High","Low")</f>
        <v>Low</v>
      </c>
    </row>
    <row r="783" spans="1:13">
      <c r="A783" s="2">
        <v>45655</v>
      </c>
      <c r="B783" t="s">
        <v>800</v>
      </c>
      <c r="C783" t="s">
        <v>17</v>
      </c>
      <c r="D783" s="6">
        <v>34251</v>
      </c>
      <c r="E783" t="s">
        <v>15</v>
      </c>
      <c r="F783" s="6">
        <v>43</v>
      </c>
      <c r="G783" s="6">
        <v>35</v>
      </c>
      <c r="H783" s="6">
        <v>6</v>
      </c>
      <c r="I783" s="6">
        <v>5</v>
      </c>
      <c r="J783" s="4">
        <f>SUM(Media[[#This Row],[VIEWS]:[SHARES]])</f>
        <v>89</v>
      </c>
      <c r="K783" s="5">
        <f>Media[[#This Row],[ENGAGEMENTS]]/Media[[#This Row],[FOLLOWERS]]</f>
        <v>2.5984642784152288E-3</v>
      </c>
      <c r="L783" t="str">
        <f>_xlfn.XLOOKUP(Media[[#This Row],[ENGAGEMENT RATE]],Engagement_Rates,Engagement_Grades,,-1)</f>
        <v>Poor</v>
      </c>
      <c r="M783" s="5" t="str">
        <f>IF(OR(Media[[#This Row],[TOPIC]]="Business Attire",Media[[#This Row],[TOPIC]]="Nightwear"),"High","Low")</f>
        <v>Low</v>
      </c>
    </row>
    <row r="784" spans="1:13">
      <c r="A784" s="2">
        <v>45656</v>
      </c>
      <c r="B784" t="s">
        <v>801</v>
      </c>
      <c r="C784" t="s">
        <v>14</v>
      </c>
      <c r="D784" s="3">
        <v>136767</v>
      </c>
      <c r="E784" t="s">
        <v>18</v>
      </c>
      <c r="F784" s="3">
        <v>1128</v>
      </c>
      <c r="G784" s="3">
        <v>959</v>
      </c>
      <c r="H784" s="3">
        <v>163</v>
      </c>
      <c r="I784" s="3">
        <v>144</v>
      </c>
      <c r="J784" s="4">
        <f>SUM(Media[[#This Row],[VIEWS]:[SHARES]])</f>
        <v>2394</v>
      </c>
      <c r="K784" s="5">
        <f>Media[[#This Row],[ENGAGEMENTS]]/Media[[#This Row],[FOLLOWERS]]</f>
        <v>1.7504222509815964E-2</v>
      </c>
      <c r="L784" t="str">
        <f>_xlfn.XLOOKUP(Media[[#This Row],[ENGAGEMENT RATE]],Engagement_Rates,Engagement_Grades,,-1)</f>
        <v>Very Good</v>
      </c>
      <c r="M784" s="5" t="str">
        <f>IF(OR(Media[[#This Row],[TOPIC]]="Business Attire",Media[[#This Row],[TOPIC]]="Nightwear"),"High","Low")</f>
        <v>High</v>
      </c>
    </row>
    <row r="785" spans="1:13">
      <c r="A785" s="2">
        <v>45656</v>
      </c>
      <c r="B785" t="s">
        <v>802</v>
      </c>
      <c r="C785" t="s">
        <v>22</v>
      </c>
      <c r="D785" s="6">
        <v>66049</v>
      </c>
      <c r="E785" t="s">
        <v>15</v>
      </c>
      <c r="F785" s="6">
        <v>462</v>
      </c>
      <c r="G785" s="6">
        <v>397</v>
      </c>
      <c r="H785" s="6">
        <v>107</v>
      </c>
      <c r="I785" s="6">
        <v>77</v>
      </c>
      <c r="J785" s="4">
        <f>SUM(Media[[#This Row],[VIEWS]:[SHARES]])</f>
        <v>1043</v>
      </c>
      <c r="K785" s="5">
        <f>Media[[#This Row],[ENGAGEMENTS]]/Media[[#This Row],[FOLLOWERS]]</f>
        <v>1.5791306454299082E-2</v>
      </c>
      <c r="L785" t="str">
        <f>_xlfn.XLOOKUP(Media[[#This Row],[ENGAGEMENT RATE]],Engagement_Rates,Engagement_Grades,,-1)</f>
        <v>Very Good</v>
      </c>
      <c r="M785" s="5" t="str">
        <f>IF(OR(Media[[#This Row],[TOPIC]]="Business Attire",Media[[#This Row],[TOPIC]]="Nightwear"),"High","Low")</f>
        <v>Low</v>
      </c>
    </row>
    <row r="786" spans="1:13">
      <c r="A786" s="2">
        <v>45657</v>
      </c>
      <c r="B786" t="s">
        <v>803</v>
      </c>
      <c r="C786" t="s">
        <v>14</v>
      </c>
      <c r="D786" s="3">
        <v>137023</v>
      </c>
      <c r="E786" t="s">
        <v>27</v>
      </c>
      <c r="F786" s="3">
        <v>1137</v>
      </c>
      <c r="G786" s="3">
        <v>878</v>
      </c>
      <c r="H786" s="3">
        <v>163</v>
      </c>
      <c r="I786" s="3">
        <v>140</v>
      </c>
      <c r="J786" s="4">
        <f>SUM(Media[[#This Row],[VIEWS]:[SHARES]])</f>
        <v>2318</v>
      </c>
      <c r="K786" s="5">
        <f>Media[[#This Row],[ENGAGEMENTS]]/Media[[#This Row],[FOLLOWERS]]</f>
        <v>1.6916867971070549E-2</v>
      </c>
      <c r="L786" t="str">
        <f>_xlfn.XLOOKUP(Media[[#This Row],[ENGAGEMENT RATE]],Engagement_Rates,Engagement_Grades,,-1)</f>
        <v>Very Good</v>
      </c>
      <c r="M786" s="5" t="str">
        <f>IF(OR(Media[[#This Row],[TOPIC]]="Business Attire",Media[[#This Row],[TOPIC]]="Nightwear"),"High","Low")</f>
        <v>Low</v>
      </c>
    </row>
    <row r="787" spans="1:13">
      <c r="A787" s="2">
        <v>45657</v>
      </c>
      <c r="B787" t="s">
        <v>804</v>
      </c>
      <c r="C787" t="s">
        <v>22</v>
      </c>
      <c r="D787" s="6">
        <v>65579</v>
      </c>
      <c r="E787" t="s">
        <v>18</v>
      </c>
      <c r="F787" s="6">
        <v>771</v>
      </c>
      <c r="G787" s="6">
        <v>596</v>
      </c>
      <c r="H787" s="6">
        <v>155</v>
      </c>
      <c r="I787" s="6">
        <v>108</v>
      </c>
      <c r="J787" s="4">
        <f>SUM(Media[[#This Row],[VIEWS]:[SHARES]])</f>
        <v>1630</v>
      </c>
      <c r="K787" s="5">
        <f>Media[[#This Row],[ENGAGEMENTS]]/Media[[#This Row],[FOLLOWERS]]</f>
        <v>2.4855517772457647E-2</v>
      </c>
      <c r="L787" t="str">
        <f>_xlfn.XLOOKUP(Media[[#This Row],[ENGAGEMENT RATE]],Engagement_Rates,Engagement_Grades,,-1)</f>
        <v>Excellent</v>
      </c>
      <c r="M787" s="5" t="str">
        <f>IF(OR(Media[[#This Row],[TOPIC]]="Business Attire",Media[[#This Row],[TOPIC]]="Nightwear"),"High","Low")</f>
        <v>High</v>
      </c>
    </row>
  </sheetData>
  <dataValidations count="1">
    <dataValidation allowBlank="1" error="pavI8MeUFtEyxX2I4tkyd09514a1-4c48-424b-8122-0e6fb81a794d" sqref="A2:M787" xr:uid="{6426E77E-8EC3-4749-9030-776CAABB2927}"/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46299804A6134F881A87FDEA9A1390" ma:contentTypeVersion="11" ma:contentTypeDescription="Create a new document." ma:contentTypeScope="" ma:versionID="a71ec389f7a58c517897a016897efa79">
  <xsd:schema xmlns:xsd="http://www.w3.org/2001/XMLSchema" xmlns:xs="http://www.w3.org/2001/XMLSchema" xmlns:p="http://schemas.microsoft.com/office/2006/metadata/properties" xmlns:ns2="3af7ca9a-e93c-4c64-8579-613118c7645c" xmlns:ns3="af9726cc-479d-4902-a0d5-17185d16e7b3" targetNamespace="http://schemas.microsoft.com/office/2006/metadata/properties" ma:root="true" ma:fieldsID="49378cc57043c983c8283d21dbc6f48a" ns2:_="" ns3:_="">
    <xsd:import namespace="3af7ca9a-e93c-4c64-8579-613118c7645c"/>
    <xsd:import namespace="af9726cc-479d-4902-a0d5-17185d16e7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7ca9a-e93c-4c64-8579-613118c764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6df305-adfd-4c0b-944e-20c5738546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26cc-479d-4902-a0d5-17185d16e7b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62ee307-8a41-4e6b-b739-a08b0c643b6e}" ma:internalName="TaxCatchAll" ma:showField="CatchAllData" ma:web="af9726cc-479d-4902-a0d5-17185d16e7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CE0CA0-E3C6-442E-A98E-1B047E9A1FD7}"/>
</file>

<file path=customXml/itemProps2.xml><?xml version="1.0" encoding="utf-8"?>
<ds:datastoreItem xmlns:ds="http://schemas.openxmlformats.org/officeDocument/2006/customXml" ds:itemID="{585AAE10-5EEF-4947-9E9B-0F05C22531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</dc:creator>
  <cp:keywords/>
  <dc:description/>
  <cp:lastModifiedBy>Vishwakumari Patel</cp:lastModifiedBy>
  <cp:revision/>
  <dcterms:created xsi:type="dcterms:W3CDTF">2024-05-05T21:16:15Z</dcterms:created>
  <dcterms:modified xsi:type="dcterms:W3CDTF">2024-05-05T21:34:25Z</dcterms:modified>
  <cp:category/>
  <cp:contentStatus/>
</cp:coreProperties>
</file>