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gagan\Downloads\Excel Dashboard - Project All Practice Files SD124\Excel Dashboard - Project All Practice Files\"/>
    </mc:Choice>
  </mc:AlternateContent>
  <xr:revisionPtr revIDLastSave="0" documentId="13_ncr:1_{3CC202A9-79F5-4D4F-B153-D0805EB6D3A9}" xr6:coauthVersionLast="47" xr6:coauthVersionMax="47" xr10:uidLastSave="{00000000-0000-0000-0000-000000000000}"/>
  <bookViews>
    <workbookView xWindow="-108" yWindow="-108" windowWidth="23256" windowHeight="12456" activeTab="1" xr2:uid="{898BC839-F2CA-4348-948C-D75AD4BD2CFC}"/>
  </bookViews>
  <sheets>
    <sheet name="Pivot Tables" sheetId="3" r:id="rId1"/>
    <sheet name="Dashboard" sheetId="4" r:id="rId2"/>
    <sheet name="Data" sheetId="1" r:id="rId3"/>
  </sheets>
  <definedNames>
    <definedName name="_xlchart.v5.0" hidden="1">'Pivot Tables'!$Q$11</definedName>
    <definedName name="_xlchart.v5.1" hidden="1">'Pivot Tables'!$Q$12:$Q$28</definedName>
    <definedName name="_xlchart.v5.2" hidden="1">'Pivot Tables'!$R$11</definedName>
    <definedName name="_xlchart.v5.3" hidden="1">'Pivot Tables'!$R$12:$R$28</definedName>
    <definedName name="_xlcn.WorksheetConnection_ExcelSalesDashboard.xlsxSalesDataTable" hidden="1">SalesDataTable[]</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2" i="3" l="1"/>
  <c r="R13" i="3"/>
  <c r="R14" i="3"/>
  <c r="R15" i="3"/>
  <c r="R16" i="3"/>
  <c r="R17" i="3"/>
  <c r="R18" i="3"/>
  <c r="R19" i="3"/>
  <c r="R20" i="3"/>
  <c r="R21" i="3"/>
  <c r="R22" i="3"/>
  <c r="R23" i="3"/>
  <c r="R24" i="3"/>
  <c r="R25" i="3"/>
  <c r="R26" i="3"/>
  <c r="R27" i="3"/>
  <c r="R28" i="3"/>
  <c r="R11" i="3"/>
  <c r="Q12" i="3"/>
  <c r="Q13" i="3"/>
  <c r="Q14" i="3"/>
  <c r="Q15" i="3"/>
  <c r="Q16" i="3"/>
  <c r="Q17" i="3"/>
  <c r="Q18" i="3"/>
  <c r="Q19" i="3"/>
  <c r="Q20" i="3"/>
  <c r="Q21" i="3"/>
  <c r="Q22" i="3"/>
  <c r="Q23" i="3"/>
  <c r="Q24" i="3"/>
  <c r="Q25" i="3"/>
  <c r="Q26" i="3"/>
  <c r="Q27" i="3"/>
  <c r="Q28" i="3"/>
  <c r="Q11"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R994" i="1"/>
  <c r="Q994" i="1"/>
  <c r="S994" i="1" s="1"/>
  <c r="T994" i="1" s="1"/>
  <c r="R993" i="1"/>
  <c r="Q993" i="1"/>
  <c r="R992" i="1"/>
  <c r="Q992" i="1"/>
  <c r="R991" i="1"/>
  <c r="Q991" i="1"/>
  <c r="S991" i="1" s="1"/>
  <c r="T991" i="1" s="1"/>
  <c r="R990" i="1"/>
  <c r="Q990" i="1"/>
  <c r="R989" i="1"/>
  <c r="Q989" i="1"/>
  <c r="S989" i="1" s="1"/>
  <c r="T989" i="1" s="1"/>
  <c r="R988" i="1"/>
  <c r="Q988" i="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R956" i="1"/>
  <c r="Q956" i="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R901" i="1"/>
  <c r="Q901" i="1"/>
  <c r="S901" i="1" s="1"/>
  <c r="T901" i="1" s="1"/>
  <c r="R900" i="1"/>
  <c r="Q900" i="1"/>
  <c r="S900" i="1" s="1"/>
  <c r="T900" i="1" s="1"/>
  <c r="R899" i="1"/>
  <c r="Q899" i="1"/>
  <c r="S899" i="1" s="1"/>
  <c r="T899" i="1" s="1"/>
  <c r="R898" i="1"/>
  <c r="Q898" i="1"/>
  <c r="R897" i="1"/>
  <c r="Q897" i="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79" i="1" l="1"/>
  <c r="T779" i="1" s="1"/>
  <c r="S1947" i="1"/>
  <c r="T1947" i="1" s="1"/>
  <c r="S705" i="1"/>
  <c r="T705" i="1" s="1"/>
  <c r="S658" i="1"/>
  <c r="T658" i="1" s="1"/>
  <c r="S342" i="1"/>
  <c r="T342" i="1" s="1"/>
  <c r="S1762" i="1"/>
  <c r="T1762" i="1" s="1"/>
  <c r="S873" i="1"/>
  <c r="T873" i="1" s="1"/>
  <c r="S993" i="1"/>
  <c r="T993" i="1" s="1"/>
  <c r="S854" i="1"/>
  <c r="T854" i="1" s="1"/>
  <c r="S995" i="1"/>
  <c r="T995" i="1" s="1"/>
  <c r="S988" i="1"/>
  <c r="T988" i="1" s="1"/>
  <c r="S957" i="1"/>
  <c r="T957" i="1" s="1"/>
  <c r="S956" i="1"/>
  <c r="T956" i="1" s="1"/>
  <c r="S902" i="1"/>
  <c r="T902" i="1" s="1"/>
  <c r="S788" i="1"/>
  <c r="T788" i="1" s="1"/>
  <c r="S1394" i="1"/>
  <c r="T1394" i="1" s="1"/>
  <c r="S897" i="1"/>
  <c r="T89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C03A76-6A99-47F1-892B-D274D1F4AB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6492D4-4A98-4EDC-BB4B-A3702E2A47D7}"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
        </x15:connection>
      </ext>
    </extLst>
  </connection>
</connections>
</file>

<file path=xl/sharedStrings.xml><?xml version="1.0" encoding="utf-8"?>
<sst xmlns="http://schemas.openxmlformats.org/spreadsheetml/2006/main" count="16330" uniqueCount="87">
  <si>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</si>
  <si>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</si>
  <si>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</si>
  <si>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</si>
  <si>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</si>
  <si>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</si>
  <si>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</si>
  <si>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</si>
  <si>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</si>
  <si>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</si>
  <si>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</si>
  <si>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</si>
  <si>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</si>
  <si>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</si>
  <si>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</si>
  <si>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</si>
  <si>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</si>
  <si>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</si>
  <si>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</si>
  <si>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</si>
  <si>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</si>
  <si>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</si>
  <si>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</si>
  <si>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</si>
  <si>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</si>
  <si>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</si>
  <si>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</si>
  <si>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</si>
  <si>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</si>
  <si>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</si>
  <si>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</si>
  <si>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</si>
  <si>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</si>
  <si>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</si>
  <si>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</si>
  <si>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</si>
  <si>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</si>
  <si>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</si>
  <si>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</si>
  <si>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</si>
  <si>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</si>
  <si>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</si>
  <si>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</si>
  <si>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</si>
  <si>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</si>
  <si>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</si>
  <si>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</si>
  <si>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</si>
  <si>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</si>
  <si>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</si>
  <si>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</si>
  <si>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</si>
  <si>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</si>
  <si>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</si>
  <si>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</si>
  <si>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</si>
  <si>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</si>
  <si>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</si>
  <si>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</si>
  <si>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</si>
  <si>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</si>
  <si>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</si>
  <si>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</si>
  <si>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</si>
  <si>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</si>
  <si>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</si>
  <si>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</si>
  <si>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</si>
  <si>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</si>
  <si>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</si>
  <si>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</si>
  <si>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</si>
  <si>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Year2</t>
  </si>
  <si>
    <t>Month No</t>
  </si>
  <si>
    <t>Sum of Revenue</t>
  </si>
  <si>
    <t>Sum of Gross Profit</t>
  </si>
  <si>
    <t>Gross Profit Margin</t>
  </si>
  <si>
    <t>Sum of Units Sold</t>
  </si>
  <si>
    <t>Count of ID</t>
  </si>
  <si>
    <t>Sum of COGS</t>
  </si>
  <si>
    <t>Row Labels</t>
  </si>
  <si>
    <t>Apr</t>
  </si>
  <si>
    <t>Jun</t>
  </si>
  <si>
    <t>May</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</si>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</sst>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6">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xf numFmtId="0" fontId="7" fillId="0" borderId="0" applyNumberForma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quotePrefix="1"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pivotButton="1"/>
    <xf numFmtId="10" fontId="0" fillId="0" borderId="0" xfId="4" applyNumberFormat="1" applyFont="1"/>
    <xf numFmtId="0" fontId="0" fillId="3" borderId="0" xfId="0" applyFill="1"/>
    <xf numFmtId="0" fontId="7" fillId="3" borderId="0" xfId="5" quotePrefix="1" applyFill="1"/>
    <xf numFmtId="0" fontId="0" fillId="0" borderId="0" xfId="0" applyAlignment="1">
      <alignment horizontal="left"/>
    </xf>
    <xf numFmtId="167" fontId="0" fillId="0" borderId="0" xfId="0" applyNumberFormat="1"/>
    <xf numFmtId="168" fontId="0" fillId="0" borderId="0" xfId="0" applyNumberFormat="1"/>
  </cellXfs>
  <cellStyles count="6">
    <cellStyle name="Hyperlink" xfId="5" builtinId="8"/>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3">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 formatCode="0"/>
    </dxf>
    <dxf>
      <numFmt numFmtId="167" formatCode="\$#,##0"/>
    </dxf>
    <dxf>
      <numFmt numFmtId="168" formatCode="\$#,##0,&quot;k&quot;"/>
    </dxf>
    <dxf>
      <numFmt numFmtId="168" formatCode="\$#,##0,&quot;k&quot;"/>
    </dxf>
    <dxf>
      <numFmt numFmtId="169" formatCode="#,##0,&quot;k&quot;"/>
    </dxf>
    <dxf>
      <numFmt numFmtId="169" formatCode="#,##0,&quot;k&quot;"/>
    </dxf>
    <dxf>
      <numFmt numFmtId="1" formatCode="0"/>
    </dxf>
    <dxf>
      <numFmt numFmtId="167" formatCode="\$#,##0"/>
    </dxf>
    <dxf>
      <numFmt numFmtId="168" formatCode="\$#,##0,&quot;k&quot;"/>
    </dxf>
    <dxf>
      <numFmt numFmtId="1" formatCode="0"/>
    </dxf>
    <dxf>
      <numFmt numFmtId="168" formatCode="\$#,##0,&quot;k&quot;"/>
    </dxf>
    <dxf>
      <numFmt numFmtId="1" formatCode="0"/>
    </dxf>
    <dxf>
      <numFmt numFmtId="168" formatCode="\$#,##0,&quot;k&quot;"/>
    </dxf>
    <dxf>
      <numFmt numFmtId="1"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Invisible" pivot="0" table="0" count="0" xr9:uid="{8B566FD1-E85B-4BD2-BB0A-AC1B7552E262}"/>
    <tableStyle name="SlicerStyleLight1 2" pivot="0" table="0" count="10" xr9:uid="{17ADF9C8-BEA1-4965-A76C-50F8A3C0394E}">
      <tableStyleElement type="wholeTable" dxfId="42"/>
      <tableStyleElement type="headerRow" dxfId="41"/>
    </tableStyle>
    <tableStyle name="TimeSlicerStyleDark1 2" pivot="0" table="0" count="9" xr9:uid="{C96DA1F2-88E9-40CC-8E55-CFEE23594AD8}">
      <tableStyleElement type="wholeTable" dxfId="40"/>
      <tableStyleElement type="headerRow" dxfId="3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Text" lastClr="000000">
                <a:lumMod val="65000"/>
                <a:lumOff val="35000"/>
                <a:alpha val="1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65000"/>
                <a:lumOff val="35000"/>
                <a:alpha val="1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Text" lastClr="000000">
                  <a:lumMod val="65000"/>
                  <a:lumOff val="35000"/>
                  <a:alpha val="19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Tables'!$A$12:$A$15</c:f>
              <c:strCache>
                <c:ptCount val="3"/>
                <c:pt idx="0">
                  <c:v>May</c:v>
                </c:pt>
                <c:pt idx="1">
                  <c:v>Apr</c:v>
                </c:pt>
                <c:pt idx="2">
                  <c:v>Jun</c:v>
                </c:pt>
              </c:strCache>
            </c:strRef>
          </c:cat>
          <c:val>
            <c:numRef>
              <c:f>'Pivot Tables'!$B$12:$B$15</c:f>
              <c:numCache>
                <c:formatCode>\$#,##0,"k"</c:formatCode>
                <c:ptCount val="3"/>
                <c:pt idx="0">
                  <c:v>6828.2819999999983</c:v>
                </c:pt>
                <c:pt idx="1">
                  <c:v>6261.7244999999994</c:v>
                </c:pt>
                <c:pt idx="2">
                  <c:v>7999.8939999999984</c:v>
                </c:pt>
              </c:numCache>
            </c:numRef>
          </c:val>
          <c:smooth val="0"/>
          <c:extLst>
            <c:ext xmlns:c16="http://schemas.microsoft.com/office/drawing/2014/chart" uri="{C3380CC4-5D6E-409C-BE32-E72D297353CC}">
              <c16:uniqueId val="{00000000-1581-44F6-8CB4-6B6D8CBB7AF9}"/>
            </c:ext>
          </c:extLst>
        </c:ser>
        <c:ser>
          <c:idx val="1"/>
          <c:order val="1"/>
          <c:tx>
            <c:strRef>
              <c:f>'Pivot Tables'!$C$11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65000"/>
                  <a:lumOff val="35000"/>
                  <a:alpha val="1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Tables'!$A$12:$A$15</c:f>
              <c:strCache>
                <c:ptCount val="3"/>
                <c:pt idx="0">
                  <c:v>May</c:v>
                </c:pt>
                <c:pt idx="1">
                  <c:v>Apr</c:v>
                </c:pt>
                <c:pt idx="2">
                  <c:v>Jun</c:v>
                </c:pt>
              </c:strCache>
            </c:strRef>
          </c:cat>
          <c:val>
            <c:numRef>
              <c:f>'Pivot Tables'!$C$12:$C$15</c:f>
              <c:numCache>
                <c:formatCode>\$#,##0,"k"</c:formatCode>
                <c:ptCount val="3"/>
                <c:pt idx="0">
                  <c:v>3330.4820000000004</c:v>
                </c:pt>
                <c:pt idx="1">
                  <c:v>3092.2644999999993</c:v>
                </c:pt>
                <c:pt idx="2">
                  <c:v>3964.7440000000006</c:v>
                </c:pt>
              </c:numCache>
            </c:numRef>
          </c:val>
          <c:smooth val="0"/>
          <c:extLst>
            <c:ext xmlns:c16="http://schemas.microsoft.com/office/drawing/2014/chart" uri="{C3380CC4-5D6E-409C-BE32-E72D297353CC}">
              <c16:uniqueId val="{00000001-1581-44F6-8CB4-6B6D8CBB7AF9}"/>
            </c:ext>
          </c:extLst>
        </c:ser>
        <c:dLbls>
          <c:showLegendKey val="0"/>
          <c:showVal val="0"/>
          <c:showCatName val="0"/>
          <c:showSerName val="0"/>
          <c:showPercent val="0"/>
          <c:showBubbleSize val="0"/>
        </c:dLbls>
        <c:marker val="1"/>
        <c:smooth val="0"/>
        <c:axId val="480051760"/>
        <c:axId val="47598640"/>
      </c:lineChart>
      <c:catAx>
        <c:axId val="48005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98640"/>
        <c:crosses val="autoZero"/>
        <c:auto val="1"/>
        <c:lblAlgn val="ctr"/>
        <c:lblOffset val="100"/>
        <c:noMultiLvlLbl val="0"/>
      </c:catAx>
      <c:valAx>
        <c:axId val="47598640"/>
        <c:scaling>
          <c:orientation val="minMax"/>
        </c:scaling>
        <c:delete val="1"/>
        <c:axPos val="l"/>
        <c:numFmt formatCode="\$#,##0,&quot;k&quot;" sourceLinked="1"/>
        <c:majorTickMark val="none"/>
        <c:minorTickMark val="none"/>
        <c:tickLblPos val="nextTo"/>
        <c:crossAx val="480051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Tables!Top_5_Country</c:name>
    <c:fmtId val="1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2">
                <a:lumMod val="75000"/>
                <a:alpha val="1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1284428054089"/>
          <c:y val="4.0492855059784186E-2"/>
          <c:w val="0.78176268314561947"/>
          <c:h val="0.85508859156833039"/>
        </c:manualLayout>
      </c:layout>
      <c:barChart>
        <c:barDir val="bar"/>
        <c:grouping val="clustered"/>
        <c:varyColors val="0"/>
        <c:ser>
          <c:idx val="0"/>
          <c:order val="0"/>
          <c:tx>
            <c:strRef>
              <c:f>'Pivot Tables'!$F$11</c:f>
              <c:strCache>
                <c:ptCount val="1"/>
                <c:pt idx="0">
                  <c:v>Total</c:v>
                </c:pt>
              </c:strCache>
            </c:strRef>
          </c:tx>
          <c:spPr>
            <a:solidFill>
              <a:schemeClr val="accent4"/>
            </a:solidFill>
            <a:ln>
              <a:noFill/>
            </a:ln>
            <a:effectLst/>
          </c:spPr>
          <c:invertIfNegative val="0"/>
          <c:dLbls>
            <c:spPr>
              <a:solidFill>
                <a:schemeClr val="bg2">
                  <a:lumMod val="75000"/>
                  <a:alpha val="1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Tables'!$E$12:$E$29</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Tables'!$F$12:$F$29</c:f>
              <c:numCache>
                <c:formatCode>\$#,##0,"k"</c:formatCode>
                <c:ptCount val="17"/>
                <c:pt idx="0">
                  <c:v>1290.8480000000002</c:v>
                </c:pt>
                <c:pt idx="1">
                  <c:v>865.83399999999995</c:v>
                </c:pt>
                <c:pt idx="2">
                  <c:v>1138.9884999999999</c:v>
                </c:pt>
                <c:pt idx="3">
                  <c:v>202.19</c:v>
                </c:pt>
                <c:pt idx="4">
                  <c:v>958.90599999999995</c:v>
                </c:pt>
                <c:pt idx="5">
                  <c:v>2718.13</c:v>
                </c:pt>
                <c:pt idx="6">
                  <c:v>1531.6659999999999</c:v>
                </c:pt>
                <c:pt idx="7">
                  <c:v>78.564999999999998</c:v>
                </c:pt>
                <c:pt idx="8">
                  <c:v>1295.9739999999999</c:v>
                </c:pt>
                <c:pt idx="9">
                  <c:v>1493.9354999999998</c:v>
                </c:pt>
                <c:pt idx="10">
                  <c:v>449.98499999999996</c:v>
                </c:pt>
                <c:pt idx="11">
                  <c:v>1470.9320000000002</c:v>
                </c:pt>
                <c:pt idx="12">
                  <c:v>879.00800000000004</c:v>
                </c:pt>
                <c:pt idx="13">
                  <c:v>1886.4175</c:v>
                </c:pt>
                <c:pt idx="14">
                  <c:v>614.31799999999998</c:v>
                </c:pt>
                <c:pt idx="15">
                  <c:v>1136.8915</c:v>
                </c:pt>
                <c:pt idx="16">
                  <c:v>3077.3115000000003</c:v>
                </c:pt>
              </c:numCache>
            </c:numRef>
          </c:val>
          <c:extLst>
            <c:ext xmlns:c16="http://schemas.microsoft.com/office/drawing/2014/chart" uri="{C3380CC4-5D6E-409C-BE32-E72D297353CC}">
              <c16:uniqueId val="{00000000-7DD0-436D-9BB7-8E2555BCC733}"/>
            </c:ext>
          </c:extLst>
        </c:ser>
        <c:dLbls>
          <c:showLegendKey val="0"/>
          <c:showVal val="0"/>
          <c:showCatName val="0"/>
          <c:showSerName val="0"/>
          <c:showPercent val="0"/>
          <c:showBubbleSize val="0"/>
        </c:dLbls>
        <c:gapWidth val="57"/>
        <c:axId val="329210096"/>
        <c:axId val="47511280"/>
      </c:barChart>
      <c:catAx>
        <c:axId val="3292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1280"/>
        <c:crosses val="autoZero"/>
        <c:auto val="1"/>
        <c:lblAlgn val="ctr"/>
        <c:lblOffset val="100"/>
        <c:noMultiLvlLbl val="0"/>
      </c:catAx>
      <c:valAx>
        <c:axId val="47511280"/>
        <c:scaling>
          <c:orientation val="minMax"/>
        </c:scaling>
        <c:delete val="1"/>
        <c:axPos val="b"/>
        <c:numFmt formatCode="\$#,##0,&quot;k&quot;" sourceLinked="1"/>
        <c:majorTickMark val="none"/>
        <c:minorTickMark val="none"/>
        <c:tickLblPos val="nextTo"/>
        <c:crossAx val="3292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Tables!Sales_Channels</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DC-40B8-AC24-22405A27D8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DC-40B8-AC24-22405A27D8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DC-40B8-AC24-22405A27D8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DC-40B8-AC24-22405A27D8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Tables'!$H$12:$H$16</c:f>
              <c:strCache>
                <c:ptCount val="4"/>
                <c:pt idx="0">
                  <c:v>Corporate</c:v>
                </c:pt>
                <c:pt idx="1">
                  <c:v>Marketplace</c:v>
                </c:pt>
                <c:pt idx="2">
                  <c:v>Online Store</c:v>
                </c:pt>
                <c:pt idx="3">
                  <c:v>Retail Partners</c:v>
                </c:pt>
              </c:strCache>
            </c:strRef>
          </c:cat>
          <c:val>
            <c:numRef>
              <c:f>'Pivot Tables'!$I$12:$I$16</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CEDC-40B8-AC24-22405A27D86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Tables!Region_wise_revenue</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301779585244152"/>
          <c:y val="0.1921318168562263"/>
          <c:w val="0.58746820109024822"/>
          <c:h val="0.74249453193350823"/>
        </c:manualLayout>
      </c:layout>
      <c:doughnutChart>
        <c:varyColors val="1"/>
        <c:ser>
          <c:idx val="0"/>
          <c:order val="0"/>
          <c:tx>
            <c:strRef>
              <c:f>'Pivot Tables'!$L$11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8C-4EAA-BC9E-F2170AF2B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8C-4EAA-BC9E-F2170AF2B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8C-4EAA-BC9E-F2170AF2B4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8C-4EAA-BC9E-F2170AF2B4AA}"/>
              </c:ext>
            </c:extLst>
          </c:dPt>
          <c:dLbls>
            <c:dLbl>
              <c:idx val="0"/>
              <c:delete val="1"/>
              <c:extLst>
                <c:ext xmlns:c15="http://schemas.microsoft.com/office/drawing/2012/chart" uri="{CE6537A1-D6FC-4f65-9D91-7224C49458BB}"/>
                <c:ext xmlns:c16="http://schemas.microsoft.com/office/drawing/2014/chart" uri="{C3380CC4-5D6E-409C-BE32-E72D297353CC}">
                  <c16:uniqueId val="{00000001-EB8C-4EAA-BC9E-F2170AF2B4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Tables'!$K$12:$K$16</c:f>
              <c:strCache>
                <c:ptCount val="4"/>
                <c:pt idx="0">
                  <c:v>Central Europe</c:v>
                </c:pt>
                <c:pt idx="1">
                  <c:v>Northern Europe</c:v>
                </c:pt>
                <c:pt idx="2">
                  <c:v>Southern Europe</c:v>
                </c:pt>
                <c:pt idx="3">
                  <c:v>Western Europe</c:v>
                </c:pt>
              </c:strCache>
            </c:strRef>
          </c:cat>
          <c:val>
            <c:numRef>
              <c:f>'Pivot Tables'!$L$12:$L$16</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B8C-4EAA-BC9E-F2170AF2B4AA}"/>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r"/>
      <c:layout>
        <c:manualLayout>
          <c:xMode val="edge"/>
          <c:yMode val="edge"/>
          <c:x val="3.3870078740157482E-2"/>
          <c:y val="2.7777777777777776E-2"/>
          <c:w val="0.94946325459317582"/>
          <c:h val="0.12268737241178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D00-43A2-8746-B9EF6DA0FD2C}">
          <cx:tx>
            <cx:txData>
              <cx:f>_xlchart.v5.2</cx:f>
              <cx:v>Total Revenue</cx:v>
            </cx:txData>
          </cx:tx>
          <cx:dataId val="0"/>
          <cx:layoutPr>
            <cx:geography cultureLanguage="en-US" cultureRegion="US" attribution="Powered by Bing">
              <cx:geoCache provider="{E9337A44-BEBE-4D9F-B70C-5C5E7DAFC167}">
                <cx:binary>zHxZc9xG0u1fcej5gkah9onxRHxYupukdtmW5RcELVPY9x2//h6IlMwGoW5pRhE2HWFb3YSyKivz
ZObJLPz7/fiv9+ntTf3DmKV586/3409PwrYt//Xjj8378Da7aS6y6H1dNMWH9uJ9kf1YfPgQvb/9
8c/6Zojy4EfLJOzH9+FN3d6OT/7zb/xtwW3xtHh/00ZF/qq7rafXt02Xts2J7za/+uF90eXt8niA
v+mnJ/vbOrvJpyc/3OZt1E4/T+XtT0+OfufJDz+u/6ZHUn9IsbC2+xPPcnJhaqKVFKb++COf/JAW
eXD/NTEvqDLxj7LuvtafRD+/yfD4V6zn42pu/vyzvm2aH+7/++DBo8U/+DxqCudu706xLNT1Pu7s
x2Pd/uffqw+w19UnD9S/Vsy5r9bat2/TIOqyTyr4Dto3LwQjTFF6r311pH12IbiWFrOYefdDPom+
0/5XrGdb+58fXGn/8+dr7dv/AO3/X9e0dXTzSQX/u/aZvOBKmtJkK6NnF4SZWinKN9X+FQvZVvvn
B1dq//z5Wu3/9/Pfb/TOfPs+/K5q1xeSUW0yQu7US4+MnvALShUxBRGb2v+K9Wxr//ODK+1//nyt
fef3v1/7u/omf3/7HW1eXAiLKVNbxzZvXTCuqBRK3uP8CujPr2Nb6Z+eW+n808drle9e//0qfzNE
7Xxbpzf5n99V78okFsx+0+jVhYUQIBjw/u4Hp3MX4u+Q/ivXtH0GRw+vDuLou/VpOIe//zTc2zy7
qZNP6vjfUZ/zC20JoQi37vDFOoIfdaE1UUJroNLDE/iKdWxr//ODK81//nytdff679f6Lsq/r/0L
emExIaXgakvr1nIoSET5Peabq0znK9azrf3PD660//nztfZ3l3+/9l8WddsFN+knC/zfjZ7qC6Es
oiU/hn1DXmh8AdSn28DzNUvZ1vxfT65U/9cXa92//AekO5f17fe1fG5dKMGJFkD4jz/HeLOcgNQM
ef4XTP8rFrR9AJ8fXOn/8+dr9V/+A5L8y/Ym/Y7lLaMX3OKcm+q+hAKuPCxvrQvyMeIq/snX7uLt
2WV8QeV3q18r/O7TR+r+B1j789s2vEt1mk8K+N/BBhZvMS6YZPekwXFVy5GBCs3+ohRWqeZXrmn7
BI4eXp3D0Xfr03j+9O/H/edFPdx8R+vn+kITCnIBDM7Hn5X1mxeSKi00zudhqnN+GV/Q/f3y12q/
//iRxl/8/Rp/WXx3sLeAKJTJe+rgGOyJviCUMetTKFinOeeXs635T8+tNP/p47XmX/4DbP1NeRPl
n+zuf8ccBqJyqa0Euc9jjjHHQBzgjAoGrvPuZ2XzZ5ezrfj7x1Z6v/90rXbvzd9v8G+G2z9vv6Pe
ATFCMpCUfBPrCUP8NRVotk+F7acj/1TXnlvOF/R+v4214u8/Xmv+zT8gs/klj9rbP3+4Rr/gz+J7
csj0QjOqKLiFz5b9IMUxLFi+iWhs3iOSCUh6iPZfv67to1g/vzqS9dfro9nb38Mpvsz5f25+uDft
jfexa/KA9j/97ccNo5OzevRefZugdafZyz9/eqKh58+tmOVvONL6Hk2hvLn9HOw/PXF707Q/PcGh
IYqgaNDEVGCNpESONNzefyUEejL4IYQx8NSQk6NgDH96wsCsUrIkXpownLoEyDVFd/8VQxYAyoNo
TonFP7epECSmoMg/a+L+zz/kXfayiPK2+ekJQd5Q3v3ask4OAVIyJglKelMJoiCnfH/zGqa9/Pb/
syRpx1kGo03qUF8Lw09+Naoufi4LI7zuaEbdNuLS8YOyfabNprmque7tgkdy90BpWytB+fpoJYpg
OVCJtuAFxytp/SyPlZWPdqyTInL76Hdf0Ogpncz+w5SWeWErK/xdTTx8wZIwaO2OSr6v+RC8axuD
p3YwtfwVmxt2aPs+i+xKkOi1UU7zXfZy147aWOnGQhWnqPKYpZQkkh0vtBcN9QcKlVV9F++M2KD7
urqSfuAMWVg5mfLLO17oixIJapi1bpRAVWlRKqmJ6v9YpFFlqvctNthF5HTZHB6kWYRvDGIatimm
YheIibqG3/0WJSJwCyugNm1HajcqSmymptLuhiTaDwmv3YdOfK+NO4t6X5RTHQXhfe/z8x//8+xT
Q/Vjw+6vz5fu6V9/elHe5m/a+va2fXZTrn9z8frPvwpx9yiwONvRHx65/Rcc+65J+4Uvv87rJc79
y17/mXX6CyaWB+6cnhK0o4REJ1AiixGW+uzzlgkMxynCeaWptGIwnnuXlyb6t2DOkFQSiqeXQ753
eYRm0G0afSxmUmqZlHyLzx8bk4QVCYn+AEOr2ET3holjY6I0jkKd89ATY9TVNk/VcNWKIPxFF7S9
fKCUDV9Z4OMveFlkoRGBhAIgxqAHAir2IbzEPEiTto0iDwjH/ui6rBF2mgnmDhmRrcONvHDmWc6R
zfM0efZfCBcCRCVjRFC6clSTBW2cByT0KmZE17mRlPtaV9RlvV+4dQbRrfKzKzHE411o+7LDLmD1
aN9KWiicFcMKFgx5AKu06Y3KKGjolTSanNggkTfVk7GPi3J4Pg6l7G0xsvy6CapwP2VdaAeJtC6t
IhFw8GGqzi3oGOfvD0KbkpgW1IGVHS/IILWZkECFXpz7/dOUFeHVHPP2AJOcd/5cFR8ybdXKVmbX
uEWUJDuLJ/qVQpp+V4J8WTeL2le6kQRegBgG87PIyv5mn9TZXBSR105G/CzOc6GdKKz0pTDDLrU7
I8xeGkOjwp3BquKdTrv5Q0ujQNhdHejQluZUPxUhMbWLUKHyc6oyN9anNMMgyBIPwTYdq2rUlDST
mGKvUkP0mpn96M3ZPDmiVtyr87DZp81UX9O0zndNZURuFRTN89Omu4rLH89LakII4ECh3SRXi1BG
yEPfV7EXsnp8UUUlc+lcp8+jrjEuZVpJd+KBFvYU1MnTJEy6yB5F3t9Ikao7iP/igT3GCyQtlCND
oCYsh62Cj9Zmp/MmSLy8ia0/65QluzGW7b4Nan9/etvL0a9N44Eovtp16Yd+UPEo8Syzanp7kkZ3
VRm+/zvPpulll5JzWceGLS7aBVQLKbQkq/QnIjo20rKJPRpq02lolV8zltMzKLh4+2pbcBRmIreh
AtC+kpLzzDLM1oRFDaXvtgktAXp8slkqma0Vv5EJk2dObZUzfLQgCNUWQzIFS6YrXcbGZERjMMae
yNJs12XJ9DJuAIZZarS/s6oLd7wc8x0cQDudmsvIGQI405CY8mWSFdaetLEIbKvT/Je5H5vijJ89
NisAANIn1JQEBb9YKQU4lVZRV6ReU7TWPq9K5Y5pNOxpxfwzoh6blcKMAoAPjA2xTLFCnAJAN9QF
W06Z945RRpHtY2E/B1Xau7OUwZkMcWtryKwZGsESe+TL9w/QPxuLueFCx17C2nCXV4Lv/c4cL0Vp
au+0x2yJ4pwuLX8EWiQOx6K6pAaKFkHqqV5Lj9Vl6tI4THfjMErntCjy2IyVieBB0X6iKE7UKqgl
rJGRGVbwzkSP3MmYMV0V/TByW6e+cuKhnDpbdQF9Top6etolrHwWGG3o+o2vP1QZ6d5GHdMvq2ga
fksbq/QKox2Fx7KOXp1e69ZShYkmJMokcHR8Fe7kgBza9P3E80tS7IZWSJt0QboDvFHXFK25a3Nr
OKOgbaFQENWo0NELOj6LOcl8UuRT4qFybgKbZol6hfJEHWpjzj+UkwyfJ5Qaf5ze6pYFoHb7JFWt
/LxS1oxBhS7xQt2y60j1r9IwFQdjHtUZN3oMlgAUiwNLFNHY5MrWlJgS4uNfHi1ihiCo2bOYzerb
ip0FuI7FrNQ48DKqiaoTL/Gr9CqsjMoOaBAdSGAST9G4a51KFp0zqc54W3Kfz3Y0jllnS9SFV2aY
VK+MMffdYujKp3yY5MvTCt9CE9R+iIlCoRBcmN+H3t3LSE19WCRej+T2QLsx8MpWiTddqIu3w2D5
h9PyyKbeueCoZxXFLNvKmAuzbMWck8SbeSX/aE1t3k69LC2nH1sunKHRw29tH+Yv84GrV6pl3XgZ
kohNdqqTubRDyzdvhn4Wpi0ixpszkWZLHxqgsPiOspCvHOtjCDRMLewzj3ft8GaaB8OweVEZvwJs
k+sc9ek3h1MMlaGwsACtoE/WeX03tFQOcsy8OCBx5mQE8SOyZPK2lfi/NtZj7cR9rl+dPofF7o6j
uMKcG7UII9gmWYq6h+eehIQMU9ZmXgKjs5Ux+V41WsXOrFXxgpNI2bNFUocs1EARSHLGDDb8HOJR
S3yENbZOIqxqqrImKzLPUnnoCm3WblaWiZPSaTwDZFuiMKkKiyOUw+BW8ZIXyIvTdkBoBg3kNkXf
XMdtI+2sHNrgDKhsgCYaKRLhhFpMcb0Y/4NYKTtfFJ1IUk/79WirnKhdkjLuzqgcXBL5477rBv7t
GwSDgxANag39zbXQnjaz35dR4IV1F75ufOm70TBP111i1rvTVrNY/8pqBOHQpZYMHA5boUWieEAG
Kwg8v4vp5UhA4vip1bk8DFs7RZXjRmObXc5h8uHbBfNFIPIeS1v8sbkOPqDccC0RjL+lJGx+y0Mr
3FMkQXbTdZYXK5X8smS/50qoDURApmBKTgHlIDZXZ5oyVrMiKgPPYDp8kVbBh7mJxK6bgtyOCzp4
p3e6JQ7SQGoADZDKr1SMMhs1ik8MN0h1+Cwgk3ybzHP5axXm6Wvi+9YZzW7K02BgCUGFj1h/bLKV
MCpqGYPhlmPbPM0RrOyGIbsM+jn0zKw9Uws+tiCNc1TUhLDlPJflPPCQWPKgD7s+9Ga/SJfqt71q
kyb15tTs9kZYv0xC800e8uqMWq1NwZITqS1MrmuTHguOsiQfO22GXkNiq3dFmnUvkrEU417Go35V
0DHPvTGAV9tKGVHhJI0xJdelFOOljJECOg03w2vLHIPOrkOz/jMt/LpwBxrrX2VM9YsumMvJlpwN
ESrZdprssMpNbo8JN19Og25Gh5E0N9wooObvpPRj5VThpDxS6oCdQaKNiklzLUwKiOWWpHql6Jp1
3MrnIfKq1kydtBxLD+xv6abjGLuJIr7Tz23v5aaZuv0UU3xmZLZRsHRnpRVxjCSbrkODCM+wjPoM
ZG0wAlgbbJxbCD1AzNXqrGiIo0GHkVfOoeW0fLZeF6QznQRt7INJQmETS8R2m2rmWMPQ7aduNJw8
EfoMrfY4OmgBPg9kkkCjCg3wY7PIKJlYGPHAE2SQTjBmudMWc3CZ9SU7E/O2jgTTVkvJjISTg5M5
ltXoNm1JTwKvmXqjsclE66ueltKNkogTW1tt/AtvRlPbVRX07w0jpK09jINyhZjVlajayknnzNz1
mKfbxUFWRGes5nH8AsELNlUywTjK2ZWT9HOZhmUbhF4a41iKykrcPozqpyUvlWcZQWgnWX0uF9gU
umgF2ThuldCV0KBRvckGP/C6Eb4JyqwMD4mpQfbXc578Nig445zJcyf/OBFdyOy/xK5wXRjmMBph
ApCLh/gyVbQGJZdPu9NwvrU5yghyO9ynEY+aHQGzirBsADtRQcUln5Pa6ZKh95QfcqeOc+6No1me
OUayWO1xnNYwZ2ppKVHhYJbm2NKsOZxTUrDQI3laOGkeJA4NutQV3Jhf6z5C7bik9knOgAXFWKDx
ouQ5c1/O7fEiQM8vbR6TmqtF6NJH4bIsoogy+oKxMTjIIK2fi7RtX+Fo+7eyHsIrDqS5bKMguyxS
Xjwdkty4EtSynnE+5c0ZzTxOezHNTnCzBgk3p3wdXYlAhVlLEEdIxEuvGev82tBy2EWjknYZl+3T
Ns6yfRsNyutAy7qnrYFYGzphFGwuZQiC4K6PD6YjY9AbPuQ3omp2PQrsXaY1f6rrcHBmwxqvi2kY
TScgafxHowR9ls+NrN3ZDxkIhpKeCcdb8McQFLEgtG3BqB+vh+i26qu6Dr02iKYD6bthNwbqVxXw
c9CyqXlY5UdmkiIuHUtChZeh+znCEZKEH6aasXc9mLR9qadmtFsj8R2zG+iB5CR87vej9e606jfi
P7pEGm1rTLUSy1rvlEalCFMkHikD+zdV/i3N8+7nsR66gyzD+NISUewMdR3cnBa8hTMYNkHvRCpF
UPIcbxwNzlEOM1ScmuWwz3OdXksfDPhpKYv61s6GXpwCdqNLp6zF8B7kVaJAu0qRJvS6Mje9yMwH
J2zQINWFDH6mdZ6dITa2cI0vngQineBK1PL9A3nG3JCozyBvjqzpis+1Se3cr8zYLitt/ILcJt2Z
WZzWZxx4Sy6uYAkqTM5BP6+0OSbxbMahEXmkmKJ9b8k/QmMyX4gh+kCNiBwqQT+c1uyW4SBK4DYk
6ELIXZUeoSF9FSDl92pmRq6eqxY56iQ7t0c36C0RUY8mV6pfNll91mm23FMsCTM4Uar4Oh5HUuWJ
1EnkqTjP3C4rqFsUdXigGN0+gwRbBvRQ1Coc5nk6Zn2XRZ6hst5WouZOT4l22ixvdw2R4ozBbh4k
ShmtwT6hvbw+SIVD1KSKPD9FHlzPSj0rfYs63Vi1TpSYvp1N6bA/fZZb+oQo9EaQesKEVvDLmqYZ
fAubnFmATmZtRE6AGaYdavThjKFuuT1gFZhKMfai+EqfSRcnGmkTGoOg2HZWgM7kVAaxd3pDH3s6
a7+XuDSEtA3gBh7g2A+TNqlaBhV6Movqq8mq/R0612igGVFVHlIVPO3NuH5HpCpfS1aQna7K9kNb
zd3eaqrqgCRwcGlfUi8xCPpTlh+5jGaDh9G68gwEbx05+oDL3VYL00N8lejJOUuSNq1ib1Zm5BhV
zt2y5tSrzUg5fVnMe5YJ+uaMhjZyIYwGYLQbd6tAzqwL3GmURZ7UdeRlls6fWlb3lrbR/OvkG7Nj
TLBw0lXpoSZh4qi5veyFNZxpEm/sG61qDA0wipEHNEKPz8ho2jRoc/TPrSjvPGaOs8vGOjpoajAX
Q0TR3pyL8Yyyt0oskDQWGDYMKwiyXKx8iNANLXgQ1qg2yl7V+7BEG8ztZSgd0K8tulN9spsJy56R
tu2fGyQfJnuuongXoVVLzzjDht9hLRhABqsKLFtXPh2zsjELWODlIjB3DNj9QvYBdSmd+jPtqsXg
Vw6BHhVuLArMmJvWmtcPgtTS6ZQEHmkTwq4yvw3f0UxkxKvQY9nnQZjcxlQ2+zDQOnOGvK4vT1vc
1nGDAsTBIcXDKNwa2VgZtGNXhB5aT+w67wp6OYguukwD8qEyOLX7sO92p2VuoDdYMWwbhb5lPRrR
ICPK4zhM0K0hUbKncdBfGlGnLqUp0kNXJuGvp+VtBEWN6G8qa4mMas2myJH5Zc5zyMP8ghdgYG8n
WmI4odu870o2Pk1mMz8TMTaMCLECDgRaTGDYYmXQmhtjPOZopSAYT07FBr5PqRnt6MiTV6e390id
KFhMBHx0uLm0UEYd+06FPtuMKj7xYoN1S4XW7M0CaJkzw8Bomlmd2dpjZ4WpIjARJIiYmoXIY4HE
TK2sShPDDVnXXIKL4J5v6DS3SzOp3kQJmS5bU2ovED3ZJV1e/BzGOvOqLEvP+M/G1tHItkyER1wI
wGjX8UqagVe92YKlKsy5dJjZ5F6V7gY0q4o6251W86MYueza4hL3/xYqaLnt9BCi4gqoFZiQlZl+
b9pEZJNwprKk4Rn82dwU5pc+CqJ4q8ixoKBNQPSYreHGiaFAzvmVY+S8R+O813Y4icQ5vbHHYRkV
DkwVRorpfwm68VhgYZK2m9CzdVlXl3teq9Kthzp6hsm48LZq0MGNrZhdj+Y4vsPcWPuChSN7l5kl
3wVNb+1krke7DKLgUFUqf1flsn6aFEZx2/d1d8bYH/nyslYkRGiHoxOEK1LHa9XBmGq/jAzXj8b8
yjJo+Mfcm907kgTB7JS8rt8VU156qs6MM3p65NKLaIrXuCxojSJpZfY8q/ohV2hYmG07XfZxZf3c
GJrvah2fi4cbtoZpQ2RklkYXCMTP8S7HWSdiYMbSSZ2Cqy6NRwcse/Tr6YPfkoJu1sdenlwqhmMp
sz8UmLiJDVf5VnGJYqG77sryXG9+QwqaTGjAWBR5H244HEuJiU8LEMy+O2aMXldVrm2r5+cInC0p
H1krVO0mIvdqL5HGBI2Sg+/qoFWHvDLinerz+kzdsWECKK1QH2tU59jOSorRGR04rHbpWUXZJQZ2
6a7nKnXrsiNnUOCRKNDhmF9cuhwcEw3r8XBRSpWBE+JuMI21NzIavU3COQcNlwXvT9vBI58S4Jjg
TyZYVIqW2WpXAyvNJg0GiKpjclUT5nt1wkMk5EQ4TdiELyaf/5wNreWeFryxR84VChyU+3Dq5RUy
DyEVF7iTNsZYpDskKnqR5n7gsrJTXjxb6kyesyFKIMHiqP7hWcjrj0WVgRmooCHa5eaIgZm2L0o0
Aid53ek4mbzT+9pQKPp7aPxhdE9xoMaxsF6IKuDhoF014sVUThWr8br2McNjG00jb7q8Kd/yIImd
jqVB+q0wJTAqglJOIUNE52idUyY+zcuMJL5bt+r3yAdpmQXZBB/HfMq3b1NwMMWAKtyYWGPxTGM2
AKAwDDpaorObdpxckHTha9bNgXKyMWRXLNP528Av43enZW+dJ14wgSEQkIEoVpbvH1A6Ee+NWPdC
u2mGAiCrpfRo33KXkvDcPN8jaIFCMUymBTr76MsvL7V4KMrH4CnNU1+7zaDJ5WjO/VVniObMhh5F
/aXFhLFTCoaBUS5WUtRIgiHDsIeLRD+/Erhv4owTzZ9jWss6BGMjvt1McAMFWyMmCn68zON4VxwT
BXVRW8rNohKTvSEmMdEtNw66KPmZOLO1NUzcY0oOXeLHk3LJEFmhaXTKxbUJfdUWcXaI0axN7QLX
3iyXDW0fHU6bx8fx9qPKCurUyA9wbAih+P/j7XU5yLFlSNCVLeggu5+KbLbTKSVeMQX964yIgdtx
Os3uVFFV235mqCtDz8RJaMI8LQrqicaMfjm9rg2zxbI0RpdQFKDZuYKh3qhpg/0rBPYw/91EiO/d
IOin/aTG+eU3y8IMwKJ3cMkWZB6rgBfMn8Y80OjYFZg7KKh0szzz7ZBm1u60qA3Aw+QYkkdUIDgy
3JI4cpE6xB2crPWVWzd9tgtj0tnAcFI4yswTJ6R1/6vq5leNzorb05I3FArJiFoWQGDB2mPJXWHF
pZqwyTluCe4F+dWhxNCvzZO+OmdTj8gZcHAm8nEcHQpmtd5lEivGrUDARTMMWVasIZc1y4Z9MjBy
KVSV7Sba+/uKYRjTkvG0CzTLvz2OKZTNywwEUEmtB1zjmYRoehLlThPGnvp5YFdpTojL8579dlq1
W4eK8RnwdKjzBIa1j1UbDHpop6hSrsWk8aKPJuV06D7vfBYHrhnHHLWtldssTpJvnlCGpjkmzRSu
r8BN1hdlaqvFoJmuletn5W02y2EfUEhGo2U+Q3dt2Q9yebCsGBTC6OgC/g/iSMV0NQVdq5B46NSe
BRqNfVL8IYZBnzm5xyiIKQC8PQa5DnofeGHMsaQBg3kjGmXKjTMMEBaRzF0+1MxWaSGetlOfnpH3
eGeQxyRmZVAba3Cmx/I6USRTWRvSbYfmtvZVeui76MVYsXF/2k62BIFYWW7HLo1cawW1Beo93pZc
uASTMAczAKbmmNRwK3kukGxKQu310dlxH3dR8YPDyidNxyElAgMxxLJhi/wQVNm48GLGf7EpxCyU
/BLpIu6QHouKSRlPJK2FG/Ypij0M8WO8sc+cqNXdN0ditPlQIMHSEY9B4hyLwqWshRcthUv9OHST
hoXOaBgNhhks4X3zUeFSAaoxC8kw2mErmyiNCrTznAqXV+gn2F3nk0Np5cWLbuLDH6dlbdj7Qrqh
o79sCyNpx9vqTJ83uCMk3LKXv2F0dnzRB6RzZ6PP0dCm/HBa3OMsDdOhmPXDvpbWJV/ZRirzoMrJ
IFwtG9+LzV57sUyjbyWcAPw4qrvJLHjWalMaJewEClqAfkDTMmv8Zeakbi79uC0OGAdEL+P0tpYS
6DiPORa42hauxDQ4R9ghSabQJsxQHkiOyjbamT2PBhp5jc7LM7pcPHYtFCMQErdzEFtxNfL46ObR
98daQ5ddnolnWo+G17IpPagxjHYpyFSnmkd5iVtI7DLLp+HX03veshxc1ATvgVQCN29XmIwysKvi
iAnXGGffGUiSOgVrs12GUz1g5pd861gVDhXvcMHcLeYYcUlljcxFD8+jExzQrPm72G8NYRvVwK9U
popz7N5iIY90i5fnYYRrabSvacQKBWpCG2xuzFP0dIZgvExlMR0wRhl/a9sb+4JPSPTQBLZnroA5
lx2uRc+VcAczanH7iFpLwtC4Zqrq1wjg8cu0Kv6LMLdcv1kCD+IO6NJj22kDo29UDA+ppiY5oFfU
unoMGvyrJk7fxua3oyeqP7AkaCiClllnuUwBm60ImyzbrNz1QlaYfWTGpcY97TP17mPie1HocnEK
BDDYmTXG5LRKwYvCUAQz9Oj0pEuZU/ezf8Uw0vxcysr4ZayRGJkY2ziMpG69OhJsP6HCOLPtLbiD
8WA5GH7DXfhV3ot6NfH7nmLb5RSjY8sHt5AhPZMdbaEPh08sc4/LW19WnmFUTYhpiZ67qQyUi4oq
sZOQ9jbLp34nfN67TZTLM6F3CUJrDwF1AuYC2TaY/ZUFsUrVGPMXqOXLMduz2MKE+jCK3RyjZ9NO
5eAGSd9f6jA5B7ZbwLNUEhKTdphKXPd8pwyxsa4od7kKsxdJnFcMlWME3gZd5r61BVjG5AzAbx0k
SlQ0fVGrCRjYsb8UbDKyhk7cxcRRsJuswnBk2ppnbmVtoc5DKau45WMyO6qjGRRfbnbeZDS93fZ6
dqKgPzfcsyUK9DwGCZBoWOjvHW9ooJWp5ohw0OQUs2CmPzshegNeXvLIOx0oHo8OQl+40YyqE/iG
qymL/T5ICOcxTQPVmtytRdiZ7jgmlrID7qvfEhrl8WWchNY+64hOHZ+BDfbFgMmNQQWje3olW6eI
Rhju2y8vCkCKcLyQKKddQQgoVE5xZaJvW/kszNT89rSUrbi8pIjL2/hApS+vPXi43Trz/UCbgXCL
trSYnfbCv8Y1uyG0h3YwQodVYffHmFdp7sSz31yNGi/vOJMBLTLW3om8YLnUv7ybbn1HG3ExLZM5
EW6qjdzN8Q6TnZD9ULsYvCr3jUWiD1zkNDvjJluuiTmhu1caYB55pWAa86INFOjwcZxNYG7dOSTU
FZirno670vKNc28S2JKI0TTMFeP1MUCFFcLmhTVGIuqEmxemeNmYhmkPBXA8YJ3vtRGufp7Z4pYN
LWPFuEXGAT4fjf2BMRtG73d11AoXZW7sTCwong969O9esP31d8rhMmpBGjAZuDK2fodKlQZMThTx
EkON1ElZoLw+zTJHFYn++bS5bmkQjKXG0DquDCGPPTZXahUZ7QcAuQh93MjlhoV7uEZsqxIT/PWY
TWdi4uOBVeztocBVuCqskEy4fcbdtkr6a6Iq7dKOZY7oVOpUVaUdpodkZ5JGPavK5Hc11MITGu+P
EW0X7U/vfms1iM8g4jFJAzZSrLxV1Eada4Fia67y6vcIU7K1Y9SlMTiRwbPbYqBz6oUiSHDlKiGZ
ASuOsqd4bYUBIiI3yvEwzW3zzdMtaPBgugdZ/ZKDErbWUUM7okbk9hOuNnpjCy60rcXTaSzkGXTe
sOcjSSsHqmJm+aKGJGKQt2Wd5PtxNsSZUmUj2kAIUpSlHYwNraINmfzZpOmIgqzm6YHVE9LN1B/c
JojOpVybojDfiJeE4T4EyoVjc555XvRdZ+I887i1E3RZrsqk+nmmY3km7dpwHAA8WityKdVRJhxL
GmJd4OY8GAFZs3aXDpbcmRh7OyiVM4/+f87OrMdqo/v6n8iS5+HW9hm6aRoIkARuLAg8nmeXp0//
/xWv9KqP2zoWRAk3SNmnylW79rDW2laWHdjb8enAcWhx4OdorZubLyUyxW2MEs8zOZBu0t4xgkWr
1GuSuW0SFHWef3bUBOT9/Ruyu0yYYy4lFigH29qtNnmDM1eE01a9uk/AW5b3lCdILvM1ejY7az24
kTvPJ+1GWveyogMzb/MBs3bpKjNeSb20bKLGUq8nqxMI8XAjqsBFzOvSxYv7dkrNPkhQPzmwv7vN
L+zLA/bCwWejGJoVhxhOprle9VzJT32hu49DB6jfAEseWEt2RCLYiaZp68KqIDqh7bCNGVw1nitz
Lpwwq/vmmjiOHuS1Cp6g9ZJrH/XFg6HlTcAYGf3g/u8tl5iIOB5XwwMg//7Fcpes6QoHtxJCDk8u
vESRb4jUCNKl7p7XXLRXUba/jbvCvRGeUDCj/8nH3rg3ABw5jzSXNHMpDJIslOFQVNkTjvRIwWTP
H1AigTDCEdZJ52/XVy5dYYwLdc/VjmEgj9YQLOj3nEe6CAdbuXdTXpraeLlltLXRKhwCv5WtdNtM
uxZapPlLYxq+RSB0vn8zX7O/JAyAzfr1nFIF3XggJ06Untod6WUUKT/byTYfvbzzTk4bUY2J1qRs
ArXrHRFkyzi+qQ0F3le+pHE4ZlN3UlKz+yePLSswRLZ+NCbF+ff+L9x5XDhWqkEtmIINPMXbzXeN
pS2QX3DCuIzEE5Hxf1Pctg/3jex8YZ4VnvBfVShq9rdGTLUVjTMJJ4wm+H2RpWSXOW9Gv0mdI7Ly
a6kBCqUvbW2y3nQZZk9EqAvZS+fUgdetjhYqdrX8pyde/zNt50F7B2nAKU9g7PMv9tSbcdDEba4E
eWKDFHNoLzinchauPzSK3f32Syt1iGgGUafmAdw6EsdTVBGBigntTBkeJ6Wbg6JLtVMyte5Btvr6
45Jd8CJBeaKqQ8x/u++KWHPVzQorHBVLf54ye31ovHU4eH5ee0aqzEQNMtuXgcomPFXswUhWJSNR
JUg7u3NTPxCNUdfJi3mB9thUn/ppMkKdjsPv4ohIn8jgCL9ozRKPb65XN8BToZNnhdHAS9BreoM2
UTufl6HIw989w5iiWYb7J2sjubjdy6iNCiMrWit0vKp4myeZel0jUQZkMH//gSUyCklZYhrXtnoi
8dgz+it8NU8ZAE8LKbjUE9bOmnEQ6b9+Wvj/Ex8RMxCxvCISqHUNjLyIzNCJquwa9+kX/NlwduYs
I+LPJ79o8yP2wmsffGPT3HyzdlHQ9OixOVnKGKpunAbA79sgnZvknOZTebDGvUvwYo3b47nO3jDR
y8Eeenan1dHbc5wY3sGt3l0Vr7SstJN3btXp1s5ZjSqygPaPUx5MXutCvx5tv87X+arYbny5f0h2
7VGrgdtGXAvD7vY4TlNhj8gymWGiZkgELL17dnV0jNqSCmZs9Ud1g91LTluSmgwxJmjsW3tiKIuU
OiknJXfLs2r1CFAly/wOjnkS6LpwA0Wxi4veGdnB47G3UknfJOaiA/YqM7G7Ppv6zDNDKx/ia5fN
5KHKUF27We0etEX5cn9jd2phcFdpmfNkywx/K1bQdqPeAjG3Qj1RogfgNvVjZA2rn2UTylRWIU4R
moc+b7fy3TWqf7VcPSr97S0Z0KokzNhS/Wzjt3lJl05zZvLvxslPrZU5sZ+6ivXQI0DxsCj5Eczn
9QPNmjUAYA4ddRIE+YNehJii8aaEjrYVip6bv7pwvge7WU5dVH+7v727S8MY1SApP7RNkdoitUXb
UMtAWKw5qWNa+aOD0Jew5+JNrenxwenZ6TVgjTzdpbKpW+hd3C7N0Lt5qpFRwW9LaFY8queytDNq
qUL3dS9tHgoltgNtmcx3CJ71l9JL1MCwc+/gAZGGbgt+/BDqX7JghDj8NmvSAYcOdBstImonIgWN
+WNQtXBsJcCnhdV9hb2jDAdm98+zLO4yWEcGo5vDVOSiyGNd8G27waOQ3PX6X5NlFA8DZZL/DKEo
P6wFnYXCSc33uhOJyzwp41FRbveEgW6Q1DgUF7ZMXDvtjXmNG+qOXi6uZZ0nX6JCfIyLVTvfP2G7
lmR5ASCVC5th88FhqFINiAhHysE1/ooW4T0JU+kfVgocB3u7Z4qgXt5Qyo10y2/PVqva8aKomNIX
c7mmyAkEjsi685IWRy/1rinpfQGJEqhvefVxo5j9lOKVMrKwIIFZ/e+a51kY2WP63/0N3HswJQCF
2APgC1K/t6sqisHtVkszQ7hS3TddpLwvZnJEBd1xBMjqgHYFDioxSpu961Zt0AQ9+TCbku5ki875
4s7d+KTY+l8MpFoOFrWzf8hBSSQvhDQqthtzejHNo6aYZlgsDYSw3HZCrqH7TakFyi33N3DXFiQQ
AL2YfCUIBeF0Mssq5VjAA4GzrDuPg2V+N7w1/3zf0s6rzHtM+kaCLpGJm081VPQPHYdYqhCNYZ6F
ZcQfbC3OgWiKtTPQKHZTYIue8gi3dzo4/XuexQSeLauyfEaaubcHpbdyvekXYoJJdbLzlJnd2z4d
zFBxleFTkRdIKjhZn/kxfumxysbmBDE9/+f+FuxttrwUnCJ0k+iv3v6IuY4Wt5uJlgfFHNSg1dPm
MXMhmYBCaPoD37J3aKXW6v+r7lEnvTVGY1qf1Kgk1ck9wqyM3oI/WdNw7sQ45qG1tsryB4fppUl5
BF48zXOyjO6w9FbomePw0GvlfBq0xH0XaemRPObuaYLhh36tQ266xWUac60mRUu6ONcVYqqkW+1l
hqd0snLXUXwK3fnnaHa6vxV70g7Crj3bKBkg4I/D4cHeLJMOx1S3OIywLlPtyfNQS4l1rQw8uzNO
1Dank4jLb2ncFAefdO/8cHh4muizUl3zNvu7DutIfdYMq85RL06aFP5YGOalnpf19PtHFWI51LBf
lGR744MqE9WT1aYcbdfDj8rJrfelXfQXiC/WwaL2zimznFUg27DtCZ5vF6VQ20YBr7bDEucajv1o
vh/nDhbjokrFHef7/YXtBVkgZGj0w/Omdbst8MxAh7NCImTcNkq+Fbi9h6TNrDdzpFffPYq1nxZY
eqFSQzhLlcn6UC60jhmS0B90VXfKP7BvcYey5C8Xv3EHqTfqwu6IL12yBV/plOWpqYGvr532pWnW
htK8nb5pzS5+qCJAnZ5aqhwyu6HGmaMQFhc0RC3jCJsoHcMm+MNFwkaAhAS4bktEi2rLEtHE850r
qK0AEnFCVWXGQR8TM4wz5DQkKI8kuHce8hujG2/VFMgeRtR4JVdnDGpH7y8RyPODZ2DvrEkUD4M8
+PpUtG7PWhl5UTpNqR2mjf63cFLrsg7gBCw1e9Iitfpw/6jJ67jdSOoVshKOQco7t9YWRZ+gyGl2
qEa15qtprPtdaU/PqTaW11ht5lOcTapvJNT+pqhM3983v+ctLIsDAGYIrscWDGx52eiAnwGVlSJh
GfVp74tOjwMrTarLn5gCBgFknLhlmy+sKH31pgTpNnUyXxFTr05k/O27TDOPgvPdTwirhIqT94uX
ebupVpQ3JZqj9LKnlIZOFevvWjFpIUJ9yEc19RFWZ3cXX9jbHEzkG5t+QqE+9BqlOK+wTwJSuPXk
Ke5R22Z3aXTOpewSHcdt9uO6Szr3FPTCGBGQN9QpCsaztE0R+0XVjm8tM/1t6VG0DiimwcTDDUGZ
kYt/8WDbJQW7ZKDkD7fbCUqR6n4b2avvZdFvU6k3puTiX5hqey8VLAmkwzrZfqoJEfZtNR5Ukfeu
HAUmuu9UkamKbC54349al3GhQkPxeikz7wo/jzTvsdBj9WIlBIBF40Vv6nRtvune3K8HIdDuD5Bg
SFnnRYl085r1UbT0iNvbIUIi7uRnOYALYxy9n2VtKoyD4L7bxqicFSUuQo2BMQc+Z++4MoJDDq3i
UUUf4HabaxNdZAI86eFEtfhe05ST7yau8XFe0ywK7t/73dVKphG7jZrFFhwJdbSorAhreq/NvhNN
4t2KtGaYDIhW2WlaItWoxE9Oo9lvV2s+6tXsBWJ0Cih107eiILQ5U7QDtUpYuHPNS8rMV6fqi1Az
5aNmRcNZn/i4+dgMQVf2/YHD280npNw/lS+SJ/Dnt/s8O71QuxmkkKeJ9b/RnIczhfj66tajd21R
UXtylLrzZakDbCqUD6opzVE3Y+/RlEMO+NJ8c3tLDDKUHmL8QnOZGta7tojQx4yj43Eme36Jliea
r1LUAnrp7VqLDK2QTAWPbqn9/8yi185J02T+XJjDiUrFEed+d1W/HhLgkfRqtke4Ktw0GkBH9maX
BetM58lel6PSy97RlREAtTaI3QSDt4tS4t7LZ0Hi2+rxbATK0C1vuwKdy/OCGFrq970eNycuOnqr
pMhaHAqnmP8AzcjzDN6dJg0SQEh63P4MRIEZe6JRaYu0Nf5X5aXxx2mqHpXaKcI6nh0GjYjmrLq1
4ZtlUV+NRkQHWPi97/vyN2ydppq1ad6D3kwXOs3KmnRPWl/q11xoua8CiL/e9xp7HxgP5UBpg6f0
iq1si5mJ5zElY7Oup2ttDfrVY0jBx/tW9jwhpQa0fKHZYGdzQ6eEqiUNRyucmLbxXzS0Zum7ZTGm
vjdG4xGuZc8VuaasxcOyQdVos4eacIalWolfFSPrYJlanv7YpFORBG5iMIZp0FJoBZU9ZLE/ICB9
VLHdXS1xA/KkOAM0DG/PkdlNY6H0HaUFa3LPTdkv1xXMEnSGeTrIW+TGbcNajqWkE6GLAaLs1lQ+
LXa10rsJV0stY1/LBy9wlKUKB7CcpxRl1jBfyiMOxa7VX51hnf7Kq0PTVogWlbJzm9tF/VDb+aca
1tlFRZThjTIhH1jF3NTfP0IU4SgE/wKYbNvftUky+qs4ltSzeNvF6vpZG9PhCuP0cGbU3qWQAS1l
d4MZhtu5P9Q25yl2UBwruqw+18jqvJ20Oj64envHVGZsYKGkuOx2RWPRmQJBYStMat34n1X11RR2
iM9flrQyQ3iF6eOA9hpwoWI6YKbsnVBcLSB7/uPibR5rU8R6YkF8C2eRjA99Uuh+xG48xl18JD+y
bwoKAxEQGlvbeWCe1oLbiykDoyVXnhZn+NbP0XhCGGE4CIB2LJFPMjYK7X5e4q2T6aaZmVI5eE9H
pGaAVkz0OE4u4xFNWxiX3z6N6K7T/YYJTPFw62L6WBtnZoHY4bDEaTiYmoJIq7u8TXKyy/umdl4E
TIFx4ojQZ9tycW0TQpSRUSOJa6H8zJj24Bs68yBF1zqAassjgOrOY0y7S/pPNG8Jq+SxfZEcOBrz
ElUbl6LVbqW8m0pF/dREyKT5xdQ302OWNoV7nt3OhLW4OoWvzNPy7/0171zAX6ORqISDDiEDu/0N
bhEbBMtUfoRpZ59HT6ynHprmz/tW9g4MhX3onRRWaCls3vtuJXtFA5HgRouYkjdM6X+tUGo/Igw5
yIX2TMETou5ArowP22xqUXs9wwdnM3S9pLsabmu/r2IiG1s9VHfbNcWL4NI1pIu1rWQtKtXlGYJY
6IzNeoq9KHnIBVRu4cTpQbCy85lkn8JDMp6LAHrq9jPZdiegkzJXaDTS+ZykhXNJHaoa9z/TzgUg
GMP108GSqj+bNM4ULpAS+dqQIg8nTRfNP+44lf95Sv/d1dPhoCi5s39SkwO/jxY+i9p8qs51iqim
tIqySd+8Y1YSOryemE66Nh0FKnv7h+SIbGUxM0vbwpB4fAZLW2kupZ2uXd12FKc2zs2D/du3YsLM
9YhJyEdvv1LU5kNDC9ckEqirKyGJ/uTCnLve/0q728bLCMQDygFp4K2V3BuYttbST4mZsnZW0nEl
ux/Vt6OTfft9SxBfcPI8z4jjb9ZTqV09oDpD5b03zWe1WvTrvCRpkNt0OO+b2vGFaPnAwqUvDO1w
O4uwrCp6OT2RZKUVmm/EjeFrkZJclcT511CKxPSZp6JeOzEjL2z1xLP37e9tKuqCECzxxbI1fbup
xFgQryqic3jA6gUK5+farCldJsa6/H3f1N4pwQYjWCEKUT3cFEjVqMrLEsmA0Gy7XorNL0hLtJ5e
HCxpb0tf2tFvl5Q3+tRChOM2L7344jDe8mFd3BaGY1acW2cdLmPZWKdEqSN/nvqj0R67OypzHRDK
1J23zmTIGnsaenz+OlXFk84ci4+Oui6+FWmf7m/oniVGaMowEu7JK7m6eV3pmqQ6DTiR51dG4Xp/
JT1ZOqK59sGe7sTjrAeZEGJJCf2T3/bFkz17s1sXPb0+FCeKH54w1UdrUPNvMYCGR9TNymdrNsY/
uPA0JejfejQomPN9a7QHJlFkyGmGS5YbfjLQFBmraLh6IA3C+1spXe4my5Hvi6ysIPzIEb01NRta
060GTMl2mElm8kgMl7SuizeJ4UTnbrCa9yjGK//z1PyorLP3+PC60RgCVAX1eGO60/VmVJKE3mau
Q2WsafhUzpr7vBHGqVer7iCw3FsqYR61DElCg118u1QltYfFJjgHtK9bDyPKPr4+R11YGXEve4u6
Xw9Vd0qTQZzub/KeA4DcSBdE6rShv3treYSP0K5cvRB7beDNc1L6qle1B957zwyxrKzVUXB7pebV
lmaWlo3su+el+a1mvsKlKbTlIDLZuxGEDFKTle4EK7pdTJdAJIkj9MhWs31fl7l1afpSuTiNUoHW
tpogi5T64ELsrozniHOKWM+r0VpDY/S6mbIyuoJFOOmwz8fV+3H/K+0tjMcIvTc03qnHbb8Sw+k9
OkmoyugqLZd6GnxEOvuA+Lz306Jk3nmdigP/srMy+fhJtC/E+1cCvghfq7W6KNAfLCFG38nU5k03
p/MBKnvfjIQTE/KDKNysLU1iRkcX1OuZTaD8bBar+Kw1zlE3fdcKXWNw37gTMAu3RyMpDZoSOcx9
p7GVqx0rS+a3QpgHJ1D+2I3PQsdbTuujqgacbLMYsxxrNRO04SwnM58rTfkeoeWLbL3xWIDIejd0
41d1Zr6DPrpH9ZmdpwdNR3pJUrYeKcLNErUGUEQZxVJ8LfbeVH2LoqyZ27PfabPpHByOXWPI8Upe
F2/QtrPaolbdmals85SL916NBuekWyXtYlU09Xy6f/x3jbGbfD2YukSAtx9v7ON4AWPphHXb/MQ5
th+ZPcqwgzU9YhftHRPYrKyHgBag0MaS2SsV0ggR/Yyy7c5okkyrvzCz66inuaOUB4SWIpMk6uI4
tmSLYlKp3bV8LLVDsbJZ9ORpbKr+lC7OeC1q+HthMa1G2NopMxbnMdbfjwj0n1Nq83HQTUULGdJG
xTu8v9W7BxgsMYUURr1QUrjdag3Ff2UVMHx0ntaveZeIR1LkRvjtLKIz++F6SNOgRee3hpqngZ2X
TXsQf+99bkqMoGxkJRe6++1vqLMWunveAbcgEXgLtV88ZZ09n7tJP4y1dzwrOHx0U8BlUhfbxtpa
akXCoKBB1TZxH+qhVi6LJbrA5sj9g1rgHOhx2v/BeSZHlyA0IvlXWhtqZveOUgIqzHt7+VufmFzr
aYX4WpLQ/ME9pR5NBc5ldhtQqdu97AA5F6hH4xR01Ln9SI+c/+V6UVYX0Xaqeb5/evauDwK9EFrl
AB3ACLfWRkZmZHHM6UkAZ+fvC7dBrdpsneUPaBoknGgxACDigGw9gkD+RSGDgiO2Nu+cTnP/a5H3
+d/91chfu3XmaB9IfvOv+vNmNfFge10U4eNUasFvkLLX3kfQAYMk1QWDw+f0KEvaO/gmdUVZf6BW
s9W5Yn5z7AEaRPzA6+yzUQKjy/JBnEUVHcmP75qihENgTQOU+sDtl6I1PWpM0oDBrTB0rB+M/NqN
7Xiq3eQIzbTnUmhQ/39Tm+tsdKZTd62HqJsBP2Gw6VPY8/BlYJomis6z50+rtp4Ssxv8MnOag17J
3pEErIcWGnhAHO4mma6HzNIt2l2h2ZvWhxzGybmcyuEgCtzbTnIxQiVKl3xC6WZe5mIFOfSUga3I
l7i7LtHC2HUgik/IiU/n+6dy9+mAVCxJdL9S2s2ny+IazHwbgypqtch66Aqy2EBXx87zFUQ5kV1t
Y/zzHFM+frbXmMkpjNaoW99ebO0LiP75olft9GMaTKU++HF7uw2nHTAAvCYyqM237iExFZoh6/5m
2XxeajAegHz/ADTDAA9KaECdZH5o3O52nDSRm2sw50WnRSfH7L/VaqtcY239E/cpKZEEjiCQKI/f
WiIin61JBxqJ/jCjLOyyQ+CgUDUGk+bUkA4UAXZPEaU6TUNYi6xM/v2LU6SP1dxouZSds9rkq0eZ
8JoVqv4pjwr7oDS99+5JuRMqBwgQIK16a0qFV5EMpUTJwCQ96WS8YeVO1Kf1JfYnZ5ofFTtRPt8/
uvJ/unWoUuaJiSBy2N+2JqktVWJCpOEudkPyNFuN4+Nam8pvvV4Nm348QsXtGiQaIXH6BRHZbGjE
gAW3rGc07RimjgCI5n1vHYg9Y28k/yS1cdQg2t3VX8rHnAxp93ZXEchRvEWlwxYzwPC5MAbrs6aU
4jyuRoHmSZuqwYDo3VE0uXvrXpjdeAQLZuvAzCY87KTqQZcWDY2w5ojUt7+ZvE3AXWhqbOv+pWEr
eiKFHCoSDTJOS2N+rYXGdAC1hRFn5Ibon98/MXs3Qqpla79yNjzK7YbmXd6PoHxoWSam/dwvpXGK
J9N5m7tuehB17m0iWFBoAQRK9GY3pmKVASMz7afQEmme+KUKjstHK+EwT9s7JNS1GLpE/AoZaGNo
odtUaSX89n6smfJR28N6jrSpbU6zXjFovfDckyfa4d/7W7n3DDtgYB3ACYwc2TKdBJieOCe3ChOo
LJfMHYZva5eBxUhS441lKPbZBjcRoCnfwXs1vQOHs4f6puuMb4OXSb3kVQZeF9q0gsChw9giawfB
pn5vJYzq85myrnVht47T02A2TEU3xQTwcgIaP/mNcE1kQty2PupR730HQOi4IxnkMWbu9myhlM3H
LWS0VRfGE3ju+EzKnIfeoFaZvzqtFqIKVB/sw65VsBv8gwcEZHprFZb9OImBoDIzVFlRrI2fWT5n
bxBwXJ/rlPIb9MojadHdzeddkVJ3qiQ2bhwTnSimSqGpFyYgvs6otPVBX3XJe9RfnCABO/zFA6P3
VPHYMQdCtYkVovQft0d+6/4p3Ltlkn7ESQByZW4DBN1J7JEpO2z6mEQXcgUk6lTjKIPctwL1Hg1h
yqlbppMyF0B3BWm8Pa3Zg6FPxZOdWcqBc5JudfucSUEbzhANczAdt59yzhTD6GR+4E1FT9XFti/Z
nM+XKdPXh0E4tV9HSN/bWaNe7u/ijsqVbJFDoiI3AaK3TVsdoaFE2+QuVnPxXncVNYiKcvkbPfhJ
nBTY3uKS54be+KPlTk9MNs3RcJMfvJyt92arZUew293NoOOByJmKNOZWgLCOWmQdeschdomW78as
6ilgL5cJLXqDtO2jqcVo4HSG+YQk6ZHG0N7TRB5IaZQqNr39zVVmUrBmxKucdRCVIntWmr4Ik0pX
3sVm3o5f1CQ2j9a7d49lVqGrVHDkuMjbj09slVr9xHqnKPKst/rgOB905hWqH/S51d/ny9Cdeqs1
DtKZnZUC8MdhAbqVBF158l+EiLjHJYNThnK6o2XvCp3rq61l+aPvlH9Wa6wOzO08GkwzIB1lPoYm
lYFvzS15nbcUoDhnwrDfF0vHQCGIpV/tqDKWYBk98w2KNdonr5Iz4lflSF96b7mUZn4RDTjmW53O
pehiRS9MV7Zio8ZXRmQL/JwC6te1E54Mqdz1x8Hdkhnh5lqTfSNxIeXNrFd3qysXBFe6wQnnvkn+
7ttRvzhTHr+HfWP/SHNR+os9NLWfWsp3YzGGEGl+/cBN7twmfgNgHMR8QXdvu929nTFdYV6oeDrV
eunsBm0B+GjXaHVK37ah3sFGd8pz3pXZgVfbCblI3+jpw5shydoqYIjSsgFKY3op0+Wvdmjcv2Gu
ug/a6rn/O9hqeVpfbTXYaToasl+zBciUBiWPBHGTcPSa7JkwwPvpMHt1DrxEZ8RslGl6TTSQd8/O
FCuNv6iVqp/TmN/nV2rW16eUphKCin2Z4Oo6vTn6EPu/kJNA6YCHc9s5thWRlCJPkeGNnKVg5M1Q
PlE9Nq73d2LPDOUyiQjhX2YV3N6z1qpLtU45c1qUJHW4pDVoubZYi4/37ezdJ3YbhBfoAtLMTfRh
iTobPANdMuBeeRxoIms/qb0e+QPJCrou8V/37e2uC2oLCg6MtcZf3q5LM/JqcV2C6tRdqn9BG6g/
HFscYV12VyWBT4CNWdNW/bpvKlNdHFScynWdns06o+eBBHfYKs7wAbmKoyuy4/vRJjC5l5Q5gE1s
fH/t0vPLstkJm0koRaCiuVGdDSsZ4iBZRRlfag3w+olh0Mk/9/dz1zJ1avJZR/6xeejsxrUWryd3
cJU8+7SYUfyJt4KDqTc2736pUTGslSW8b3XvFaDPI6Vj6AO+KhaOLUG4khG0N6NnCIBRa/+2yfX4
HQQ+WLdaZijtOU2N5GfSpV4S0Hpd/qASgyw1sAMpwwu+bbPn9qpVCH1TMzd7raXZpFbxF6/KvcU3
5/aIVbN3oChjAQECKcsQhc016T1LEMQRXg1Fkp+Zt5n7kb20T1UcfV9J6A/2d++rou5FoZnQie7T
5pV1jWnSaeq6cFyNpzUyumsl1HfWUrUXbwG03on2CO+5b5JcFzkA8oEtcSUqFLukQMjsIOTFwDdN
LWz4wV1QaVy9r7WdlW+YkGQdIJD3rEpVICAVbCt39dYd6IXL2LdEpbtkUJ4olUQ5KVY8PMRr5n23
mWYSMBfqUNRl72u+sLoNlm0khREzoyuhLL363kMB7DyX6vJ1qcxGDQh9Jt0XQqeOYaf2s6IL89yi
2xhqw7TaCDOBcrQT1fjMNvYf46xenhkiMLy/f8f2PCXaWnLSEeMAefNvt8ZQlrivAcGHyRyvl9qr
oudezM3lvpW9xx3dbnmZXZ6abWLULZGaW/SAQiYggGAuKzNQc1sNieGG8++bgo1BhZH2GnVx+VVe
RKqaypQmbyBS1byRYdJKZvoZFbAL4lPpwf3Z2zsgChLpiKDpq8kZpU2QVuUukN6syM+Mo1LOhe6M
B4d3b+8kAesXcBMEgfwVLxY0ZzkDsQ1ZZSuXnwDy4qverV+pBR9BSvYMkU4SVelyxPB2yl6jaqIp
WtBqSkfjLMqNKTAr9JzymGj/tz8SQ4pgI9CyI23a9tGqNc+KUUIda0ihb1DEz086uPMAqmJ3ENLu
rIoYj/CGLSRz2eoZmHpuwmEHPL+maYQuvcjPNaX17yv68X9giowcTBxNCNoEmy8Vj6gGTBB5iXKc
5kJhPzk5KaoGfaYdVXz3ujHkf5KHI7ErCOHcngryoETLs8YJi0ytL5reKkHKeMnTMsbCr6gxB3Pu
tKfeHRc/WmLodKXWXpJ1rvxEFctDX1nFAaJmx9/R8GKKqZQAp/m7eU4Wtyo6vWL5qkjbcLBHGFi1
Rnys22lgTeJIcnbXHhogcHRsyNHb4JUnmwFpLfCMZFIU8KOatZ6Wbjb+XozIuEZJpx9EsXtHyaPG
YDLNHJb2dkCG6A1kD0eiIGVqpp9ZVscPE5HAaSq99gDQ86vDs0lRKCKZsiisyUx4s5n5VESA9niy
FK0e7aAe2NpnRet6VLjorX9gXLT9v1TvOxEquNPIX4msUXtBs6qFL5jNo79YJIwh81KgHk+90/xF
LKw5p2TtStXvLW9930xgHINm1cfPGSyIyl/jAoY7fJ2k8wti+SQoTaV6zgqpOKKqYtD9OGZMyI9a
m1XLZ6K9sM8JQX0M4bYdqem1bfehWBvxU5+7QvGHxkbGbFkqtQ3UbqiXwEja/MO01qK5IKVnqKes
6XUltLuy+5hluvXf2tb2X0kZe391SdStYY/c2FFP4XVkKXt4TOJirgJ97y0byhSIj1jaCDzB1Zt/
+3ZhYk5qDZfWsqqL56DL2XhEt0MWaTyH6qf73u/1wZXWeZ0IgaTQyuaJEow8ippc3t0+it8yt2Ho
fdJR661tjb0ZTInu/vgDiyCLGAKGejEv8K23yBfOjeZAWnZxyM82KJBgsY36veYkzalvBvfAE74O
uKizkqigHstKKWrc2qs9K9GXkTbfwHw3NEyS4Wzo7hDUzAYgg9aWcwZv6mBbX19PjNIhQmEcei8w
jVujXp7FpYHXC+3eLv4e1lSnFjlazxHI4YM3WXry29uJKfR/KDxSTAb5eWsqzoQyLRH5ZcJlDMpU
id7FmWod1Oz3zslLK/JXvHj508WY08qmet6sivNYtJV4cnKjCJJRtTLfQP/oTz4bPSjgfBBteDZv
DUauVigTHp4MdhhOtb4WAcDy+VJkHXhPWK4PGZMofzsWYC8lCFOC32SP6NYo7E3DgtJDX2pI+r9s
M418EY3l+6k9JKfsnRCkwOBYIElKNWKTzNWtGHrF4toLs0KtxBzbAC1J20cd5kjVeO8GMClZCqOg
pMRTfbsqMgspfAHAKx6YmVyNlhfQlIs+I9HevLXXyfJttzyitu8dmF+scqqmdAe2YVW6tka36mxl
Cnhwusxa2n0YC1c/oRXQDkFrVOgR3Pcsu+uUKiK8iihyufLvX5xRFT2PoXcBFLZtqj8wAXYM4Sq2
T+UC6cdgAMcFXYL68idGScklQZda6eb6mYObooEE7KUv1Bry/vBVeMTdiaIMgbLkU5BX2tFCt3sL
61kSYwjtYHrjtjdnB5EZGIp5vp6oxFZhn8eML4+qJGjKZg710lsPSnPbJ+qXPYJWqAD4T2LX242N
8t5TlzFdT1M+dB9kz+mS5ZP4mkdL+wh20L00Wax+8No6CnStRePn/h7vrZcl8zpKxZ1X3tRpBJ0M
e2a9TvLVybr5Qwqt3LfN6aE0kunnfWt7q6XIwzxM/Ddg4s3uNqSma0Jz6RRHOrOOljZ5zJpKrc5N
v7QfVaWBi6ct3ZdIzMXTMLv61/v2d1dLjxh+LdQ4Ivjb3Wb0nzJ2/bieKFC4SE9YeWgmQ/HWFprm
K4s4omi+khGRnxdBQPTIKOTRlpc/6MW9mRizOEYmnMl8qLTrOq3OD5mUXXoxaCdzKadQaRT9JJZW
fWNqefIxAbN2EBVs3SG/gbvjAAhA5hYY6ubBnOlq9Hzk9WQW3hJOwCiCzMqKIIOjdLq/v7umOEnk
ByC0qNvfLned4lKvaZqc0EYRz2ZSqOehUpvP41wd8Rx3THFduKTkl3Sct2jGdUgtt+8Z9wGs0f7L
NkpSgynP3pS5crB/W9/H/lExQZGKtwRc0XZs7BhnCvCNWD3phZ2Eirqi/zcvyveYsP45Q2rS8Cuz
7A+igr312STphKb8w7N5u5UGFVC9YtzYyelVJ4hQofEjuqAPbXY4d3DvlIIo4l6AnoCTuF1hNLBE
S1PW0+hJtsfszAuFgcy+ljQ+vixGXvy3uouDGK+ln7W1cVXEcFBkPPBFOxst9VAlLReMzCuuBpM/
hNsNinoa8ulvJf4/zr5rR26c6/aJBCiHW4Wqrg5ut/N8N4I9tklKokSKpNLTnyX/OIBLLZTQgwFm
LmwMSwybm3uv4Fv3AWpoEGVt5xNdBjRoNDhbB4PuzDPy17WIBCFE8FHWP//rhC48aFy7IU6B54lz
dgixTjSY2IcJL9+D+2wn+uExhT4CIAOo/W4pdbxF5d0Ja6coHRkXMf51jh2ITjPuzoX0hHlMYkgk
woijzTsz1QcP99dfugprgDUIR/M1DmwOp2d1k20FrVP08DbJJ07oN5I0fT6TZbncjgOv4+zKdsaj
a3WVQN1iE/YY76seHiJOwQFHyiLemHtju8u9EIlIvV7pz7fHez2zjg2DAmDCEQ9Wjsr1IsZxDzYh
hNKLCTywtLfH4U5F+l/PiPp94HTiwVKJc29jpdNFtE1+e/SdiV3lLZFtgouPcvfmVnPLpiSdP4wF
lOHbB4vR3zyQ5H2kavt0e6Sd70R2AjUqVDlg+bVVpZpDM8dzjFA09e5UdIlbf4D4/nwhQYuC96zV
Q0fgbGm5VZf71ZgclCv+8DP+fhChAYZYC3EW7FRgVreYFCPRmVftMBdh7VLv7IVlbad48bkQLQ8J
fVIoRiQZbLrcf2PhqPG0tgSrjNm6emnwdOLPPdw4q5S6JBGZDhj8fFa2yfygkauLBxNyjRoWxKrY
pVFV2adSxqh01ZEpzw0fW3GwdK9DDpoT6BCjjYVvQ7fieuOgOy4dojuc/jLuzn4fT4Uj7HXyUDdp
iGCIhmUX/rq9jPuj4gS6q5ziK0Mj3jfQtLYxKuPGPYNlN571bKZ3ydzq3/2EZzsfWvr99qA7uxRY
43jV/ISSNgoT158ajlabzHBTKIKm1CkMNbxLFLRTMak4PNimu0NFaKXFkB20Ubm8Hgr4Pq8PdWQX
TAn/LICAzhCDrQw6kvxgAdegtd2RyJ7xJsE4wOZshoLQMm87WtsFD+M681g1n8MyZqltxeFzUiZW
EbL+AfX7vnj7dCKfQ3YHnB3QBZusaoSL2iyA+yvsCXTC0MVqOjSCqZsTkINjt3M/47Thgl6vKPRv
th4MAhEd4JkKGQhINRfA6/6Zl6Q/8Ra9jtqe5J3udX8/eUDFp21fyQx4S33wvTshHScer3dg4vEu
2oZYFpEQNMoe28eGx3VluLlnQ0X/7QEJe+wkxF0OLuadAVcVlVXIFwAhgOSvN5EXE+J6Us6F8afu
E+kqVLgJaS8MTnCFhSfowXivD+XKbERDCZkLeqVbr406RD0OnXe7iENGHqw2NoCzeSXkGGioTl0z
DZ9mFbmfbm+j1/sXyc5qlhch70Hnco34f6UfvtFeTDtMqwHgKFsLW3Cgt9ovtO3bB5BKfrTdCjwL
rIOG4OsjiliALhMmF8uJ5+f1uF6NpG7ucWO6gUpeal2jQVuz5p7VDT04ojsTezXU5oiSyfhV3SEa
JHHFAWiDSmVDgvjZ7r3xtJRCZI636IMMZPf7ADOywdZeBcU20BC7gx8qFVhNp/Orb0Be859RgPtk
pDw5OBmvh8J7EkFu1YUDl3mbPY8iJIFWc18Y5H3ZjELR0+LSD76IrDfHVeAjsF2A7MYxhLLh9aJB
QIOFql8A/Sv7JuNQ5jx1KvbTiFnWh9v78nWmsUIxEGtw5ldZi81tIRgkEcFbw1CRay5iHHRqRT0/
OVOFYgj2Yzq3MMeDZg7I7/PbjVahNWT70KxF5QcwGLDxrj91NHzpYGmtCnth8qLbKfxCh8hLUSxy
3nWubjMkSequbYR5wSW6nDSIlPkAuEGTkQkdj4PosLfIwLY7a167wro30SiGsHNfQiG94GIZIdjC
7c9ojqDr5cRHpmyvz0vs4N7EkxZBASXTzdYN4QDNvaVsCxJ4bQYhy59jKJL7atCq6AZv+UBnfYRW
fx2G1jGRWa7565pfXk+33USlbJDcFbVVktUG2k1Da5if5roxOVudAOU8u6dE0SNH2ddhHjoYkNnH
aoPahgbu9cgLMI6Et25XdA0NkLk6zkVU8XS2DLwQFyRKL7c39t7s4nmJWI+UYcW5Xo/XVG3Zacfv
ioCPccHsqM4gBcaKeFH+XdXXX1HNPGq5730jioogl6+SmAi812PWSNqR8tldUXaTm1WRpMAZURwm
e6oy0sXhm4MfTs5f423ixBhEKumY0xWTL1jqShE9dbNuz3YswoPcZPfTUOSCRwMuTrwNrj+ts2ol
SjV2hS/9IYXoJ4oIrbCea4hlQJ04eXsFD5+G5w9EeZGIgC50Pd7cqYbijYKpnGpyF9fdr6Hu4ELc
Q5qyN0FyMJN75+IPqgBWEMibtxFXuWHv1bFpCwidBV8IOv5ZEjGWd/D+ypV0oqdA9XVWVx4/uFXW
D7lObNGkg0Y/PgYCb2gtXH+oD55z04CyU9CSqmdw0+fHkA/1QZXpFcAAcfavYYAIuR6GCOHNzhy0
Bdr6DGrOmuSe36vHuCQvJayJ72nEaUEBks56Al4WrTDb/mjGR/jIaaT1k39AU9zbUegPIfVD7w3S
+psV7mOBt7aOoDC/zGMhKy2LRcHM3JbLeIqpPqpZ7o6XIEUAMXotlW52sDIhrExByil6N65/cnuI
vgnXHe1smBWvU8q64d/bIWh/RDxacIOvhcVNCAorpfFMx9JOUvlpj9peYVgpT44/E0DR4yM6+87d
BZGhYC2rQTYEz9zrNdazD/xv6LeFw2M3hwlynMVL0l6EkPpgP+1F17VMissEzSLwra6Hik03QYgk
xuLFNHnyx3nMZdtFH0vFx0fIfyHmzQbgt9sTujMqdLfQloKy6irmtJnQAcXIaBq8roBKrrp002Dd
8QFw2Q4Jf2a60MkqdKsOBl0P4OaArjoW0Cn806HaKj1WQOdWS9LIQjvRgIqGXz7Vrf8zGDyTw0Zl
vKeBS/4Y1Tyo0WkOTsnOJ0PICQUn3CZ40W/VLBXUiJbRg5SZM5YmayV4A2NCIIjuDvWnKOydjPnu
kdHjK6IXbmmoEKEI5K0atq8mum1RWQs9EecACouwQCdlgSywHIIfyI39C9FeORcc1nHPfAJu+GGu
dPkt6QgT+RRa1sHds52D9des0RHyUoAAwsjterPNPtqdvHbj1WNyvlTKmGLpZVUEulfop0HFtOz4
ES1rG5cxKHJvOKKicgNIwFY+BGqwVkDrpswjStsvmO3269wfMsO3m+vPKAAgAbGLEuorkJ5TJqiB
DbyEAA73Hl3L8v/hSaLy0iPmMvVDc1KeCFLNWPfQDvFBgNoGjHV0VDTXGrG/6g6sE//Xo9QzJoA1
vJ/kxIjlkbbevUfs4V6MKFbfPrl7IyEjQt0GQISVEHM90tR33ghRCmC/8eoZ06BFSSoFHVP+Y7dL
ewDn2B0MWJyVPP2H5LQZTCbBuCwu4O3BUqvML8M+G9EZrTLPXeZPt79sb5+s9Nv/P9jm/lbJYmbL
AFHeayEAeY77cwSYzPk/jLK+BtEcQVq0bSm04ew55bAibsGsOblMBXc01tGH26PsThwAIehQ457A
/r+euGgU8FcFbj6HzCF/KUfyGXg4c5rhyHvwPa9KXevWW8Uxge3BA/RVKwpKF5FbCQ8EVqBUURD1
mv9Jv00yXCLmQfTUyWQJ1WzI0Kqz1w/xeyRKb0Wv//kNf/AcwDahZrrJCEYhOYsV8PnQi2T3k1s7
qe3I8AJh6zl3iLXcW9ofD27ObVKAQZF9gfABADtC+pZArcPKpzarEMxCYXJu92rMqhaRtCzd/mzh
SXuwqHsDIoVem4sonEKl4XpRQWspWQ3VJ3SgS/CdJKilmG43j5fQuneqQ8/RnU2E0QCjghAoUq2t
PMNAGlEZP4FosHa6u0jw4Z76c3iKkLUfzOXuULihUP1BaIHz5vWnteXQJO0Yx3npjm3ueMJOJcrR
J+mD5ffmo4F66CrYvfLMANW8HkpNIV4BzYCvquR4oYL8ECADvDgKD6HbI+1cCSA2Q+kGalKwQtkm
ObqyBgfeL1AQ6JvwZR7c/iv6wQxktqD9hGds+NCWC8lsMpaoeY/kYPi9OYXFM+4jQBqB5t7EgLKf
JWDbQKpyVNZOjurleYxrlffz9OP2h+5EThTTUIJF3Qka9luQCIU3UTRNiGkJB79Z+lbyj1sn4uAy
2Nv+gKLhzIHSu6KLrhdOhG0Y9JBkyXU/8o+65/TCSDVkvjLxnYPWXXb7q/aWDyjQtUsBXjXUO67H
MzAYjZYAjddGDeY8C2L95HPYvNhO61dw8KHqHA5x+1SGRn5tI0WObFdePfXWCLPqY658VxzAV6Vm
NiYhCr1JDgq+TU5j0JdZKU3zA9By+3NPRXuqHDKqXIvQn2Boo3QBs8PkI9q5HO4/CYu+sIQM/2Fj
RXhawzhgfQ+9Ekoo0eDT7ZJA83XxTuDPzGnsQXlIoiN4cFh3EsZV1AvMulX3+xXYySd2XEGVIskX
Ce0BRDqRvMzUxE4akMC8E5XyCiODow29O/OAOwHnvLb+gei4XnvEWS9WIF3nTUfZ50q69A6iVeJZ
UhKe8TLqxtSb3NUrXdgkJXbQfmYabu1A/Q8Lyru26X7YAS+PMDQ784GDhqIm8EG4fbbVjYb4jTGl
TPK4d7pUY97uFoUB6YxCp3B0x9Ierq6n2ydhJ5IgNsNhZC1wrlWc69kIhKxJjW5+DlblgteCp4sx
CAYYCU9LfnuonUOH4gnQHSF8YrD/15/yVyI7BkCrOxx33MisvoDNNnAPoRIgV9c603gmXMKm/exL
3hR8gZbl7dF3Ahm2GWiUiGN4mG47WB1RugoTmuQALHp3PTzc8VYc6UFg2ZtOmHhC7GNVl8G74Pob
/SFcvLLGvQrq/Pc2aMlngj34AJvUIyLUTsgE4GqFCa4auEjUrkeSTJKp5ZjDAci1rJNQsOmgrppF
i1q9vGV1d3v+9sYDUR4XOJ6aoKNu7labSd7bnkqAVdEcXPX6k4Lb/dmSXZuJpjlqJf/p8P39oscG
gd3r2gGETD8KT5vvUwOpsUh9kpuWtidG2QBJ5khl0nXF/ays5Y7KeEh72Emmq81vyiCa+9R42LbJ
qMI7E4Q/IbDnZlOIIjq898aDCdlbaoSPCGcHK4C+zPUCuAbY1CRpEtAqmYftTMKXnvtNCuBiWdye
+6OhNnPR4NZUvMVQY2PzS+VEHE07j70PIEVxcEh3jglyfaS8oA2i37uNQpRQU41Q/silX5Ozv7Ro
+S5Wd3BMdjYT3khQjoT8ANS6tooaBJBfLWAQCpVXC+vaLjFJI6KcQvgjeEs6Dn/fnsFt6XgNN8A/
/Cm42YBCbB6A6LwuZRhCs6qE0+5nJ0Y9KiqbJ0uw+duM8t87iC3otF1Yc/ClO0uHLA1lvj8IHdCK
NrukC7mbjAG+dHUwiKF1kCZopr/zieQHVajdb1z1ljDgahC4Tvpf8ZXOM0qnLinzAaI7v0DAgNoa
texWQkVaVt/mgLjvot4qL73U/en2/O5+JgyFV2ocUCZbsstqbuNF0AhBkl+5X+QMnNEcB2WTJt1w
RCTaGwtxbwVfQPsYWN7r7+yqyJvDKURkiLmbwgk1vq/q+j5eQG96+1eh8LK+BNFTRqp2PRKMGSa8
NUUJGTQmrQLlHkATzcA7k9F6YPPBFbX33gboYfUJgeLPquB0PZ4dMBgRx7TMx6FDuTLhgf4ndCsD
x6/YTq2lBqWnDL8sWjYwY+F+1rZKHGzYnQCA37BCLkBRXwvx17+BlsQHEazFN8Mz5yuUn+VniffF
wafuJDuo7qM9jOLdH27f9Si4OK0u7CIU7gZuV0XMaQdmHRg20ji5D3Gh4GQ5ynmrLyrCAIom2KMo
aSDj3Kou2m5X18y3y3xx+uCfwB7DT9VIPr1511wNslnFpKLtIhwMMnmqBOUEh83tKDlxOY6/bw+1
l8xirJVjC+V2CB9uwkuteFlHnikhQj7z+5pMSZ+aSDefXbdevjtWyO5na6rPcvSqL8StpgwQO0Hv
Vdx3PNU2wPDDMHdHm2j9xM3ljUQB1RMUgoEJ3zY5rJF6xl+cMjfUqc4o4U4nmOStxkulTBt5JKmy
t5tWhTG8UddO/fbVEs/OEMBiAMO5hJZ12oNyZFKUyZbhgo5Z/H4aUK16BwiFOspTdoIRAHxI3HFe
ULl51U1u/SkBU8PK49IHMAnS9x+ZbCRMs+rZf3vG8adPDgnxFXeyrfxZVtSMo6fh1t44XaZqaaMc
zGQxOpxdbm+svQVcW/L/f6hNFHBAro87NVqQ1uJe3kyJOUGedDglltFZi0fawXh70xhA4Qw4E4hj
AH94HQ+cRJajDGYLcjgSnfLS8X+6bPrKHRN+uf1lu0dmLaVDVBfX/iuM+RBRoh0XKzYn3fx98aAP
mnp2/91ISBNPbuh+XJ/t0PRtaArhjOgCzRM/lTbQsQqVJNQhfZnf/k17s70CXlGL80BT3ZqHe6W2
msiyrVxFCShcYB4OzxLubGkLfYcLaLvmrd7sayCMVkwPXpt472+BHnMjpGXPnYWCeK2RSUfqh28G
UcAN692SBPw/hERUO6BChCIuqkmb5WWmREPBqTDnccvvKm7gJxOD/8JW/+vbc7m3kyKwfHAmgSJ+
1fRESl7XY4WICNJ4+bmpum8AsCQnJyL/Zc8CgwlyBLpwyLc2sddJqoWzcLLyZXKjb/NAX3q/H3PG
3CPy8vp/2oZToCsApgcqCNjT9Zv/yuzmiNZiTrA/6slVuah9lZbWdDRze7sQpWBQkzBx8Sv9eDwx
F1R5cAb9cO7PsRrHr4AHlqnV6PpEahCmb6/U7lehJgwKBkDD0fZFbtmRmcdVqtHUnZ1PUSVfzFwB
kH57mNcbAg8ZoAkAaQKZ61VdxV6gVthC0qgIaNh9bXoAiDPRzt1LTRehDrKnncGQNYEIhcsI/9nu
iUm7E2w3O1IsDl8yTyfJ2Q7KKBsidzxI99fk83pTQKIM7gsAZ6x661uwiIDcABgYPs7U6EU/wF4j
51aMtkrhG2kuFDjeO0cGJkiXwE+mtPTm8eBUv15A/IKVPAMOyx9W2/W2hOWJS0eZWLkzjc3DpLlz
X7UQzb+9fq+35TrKSrFdue2veO3eoGdV9Q0B9oZAgMpi/B/IijZVQaWwPllOy9z89oi7i4i8FPLH
KyZkW6gqZwFbploTlKH65FItrIQWhPQLih7Hm690fNxfQ60f/9fJNjMZu8TvSdF3dZProNWPosSz
ySVh+eH2V+2uVgjJemwaF3nEpogAiwE3rqghhZpiGE87Sn20ScL/wwehs7TG+rUosuU1GeknbUgh
9dqxPjnTQPxLOBlOLIIh9O3v2VslFJDRZl1z31egi770Fs+bSgK+JiOX0CntD61gvEtthhLu28cC
0n+l5OLWxB12vUxOzCp70paVy9A2OQWo7k7NaipCIPve3C6Dssr66MQaQQ5gKwfpc0/Q2dJ0LYXw
u4V45K53JOymgukINLO3I3AhA9T7p0CxNYCxw5E4nXFpAUqqLrSanFXNTp7ePnervMFa5wdgektD
9Ukb+SWTtBj7OgLtP9RpCE+DiyfJUfTdCRUrjBQlZtSYV6bo9TINU0JHdPhZgXY/edRw1Tl51hgV
kvPmDFRS+P72p+1MIIggqGShCQguxhaoCwB67YQyoAC5+OMzbHTIO3g5ewcB8PXrZuUmwdICVLoV
yLUpNPqWRaTXJ6zonNLLTO8NWQjQMAj3lfXerQgrGNLng9tlZyqvBt1EC1JzSQYasSLsuw7ggnZ4
X091/xDxZfwRi0kf8CF3phL6yuBd4DpDO3rr3WFGV7kuQVTnSnkZVjK5QNzxyPJop8Kyqu6t1h1Q
pcO23+yQqltlJ6DBXSz2YhVlEqtsivqy6BBNsrCy3MvQtuSswQ69x4LDNdutx+L2rtkJXCB/4+0R
QXd19Te93qXJ/9njkbqYA0HzZumGc6ytEh3HNvn29qHwukYsxv0MOMNmFRuF9hv4AVVR2ry/iMli
6eKIJVN9HB/s0hi/epOOrJZdqHWCZYrO4frnf91kIPW5vKMNjDOGeL7HNulfYERSnzVu02dpr6WH
oWsY8jwO9YTbn7mzWTE2wEH4B8ZH21WFeG7kkIDXhUWssPCWqUshK+9knsQl7orxSBR0bwX/Hm89
sX99qyQlnwMf44EwrLK4GrssJn7/4BqvOXgY7xx+VHdWGAqgjUjn3Ouh4pFru/GSqnAXan+fOJr8
k99UL5L5UZs2qAT+D687fr49obsfiAci2oIIOq9ItAZnPqggvVHIANhJ/L3mDoAR5z6Rhh584N5Q
CJ+rZhE6znhGXX+grdbHiEywdiMb85JU7ItrAc/QQ375YKi9uUTuA9Y1iuPAaa0x6K9l63re9Ard
xgJGDy2YsrI7ERuWKHQe/OdlrLtzCLLCQdq1tzf/HnT9/r8GjXTgWXAEwbmIbHEfauJkgjXdfWcM
u48H/VYRHJz0Fc+zvqdAoAd1/3o8n0LSpy5pU4Co98T5iDvd0DPSr/BcgqOcdUl8lEfszSuuJ7TT
1ysDr7nrIQd3tkOZjKyYgTaGnQZeYzByDcocPOyAph1C0Jn18dt7rRBqBgcIQIrVs2d76sPaJlbi
zqzQrTLF0MPUwUoi/ahN8PPtxwEgzJUbuGo2b12iraoDLrG0WQHafHBXQcg6Y5NnMtFZ6j+cPKjb
AwgGaMhrDKZryn6IpGJF0zPyHJC2uQBLPt/Ng3fU+n995eL9CFgpcrIVwxRuls1UMXriS1QVAKS1
7wF97R59LY+sfV/vf8yah6oewHT+ire43hzQlxhKsxKoPHjeQgzAnMLYgJbe2T/kzLz89kqtifj1
LYSGMZTU8QRB6Rk63tejKWdpEyaAxI5ays9yaeITwD3PgallGtFhvFOJbqChp8uz509HDZzXBwGI
MBThoRK4kiy31XhqRm6cCcywuiwDiPkN8z28KLqPfmI0VIWlAnIy6V9uf/LrAApNShclL+CToXy1
bZTHdRX5bZyoAk+gIatrpc6wSbYyuMm91QIe/TaQQfAIwnjA928FtqYyoYOVDLwAKRI2sZUhkBMn
qk261A2j6gBR/jqjwGh/uCCrIgDi9WYtEwSysK+hr1l68n4E7CxfoO2QuRFAQzxuP/DS8y4Aqtzd
ntC9cQF+Xl0BQIKDP9f1uG0PLqd2gULxKh49DXZTPY8hvJDIaH2k3NXntoJUvTtjK98eeGclgbxa
uS8Q2UIzZzMws+GLg4ltCtL348UZ6uXiRsYAkBY39pE7y+5XxiisgEgJvfatBJz2JhkaNTWFAm8C
3QrjqDRS3D7VZn6u5Sg/tQmfs3oIj7Bve5+JTsn/Oangotqsqz8NLsrvVl2IwEY+yAfvLMtlurS9
zQ+20O5QIGaAGIL4hSNyvZQwBEQUZWqd0dhDJwzcscDqybMvRXtwDPfmE+AiEIEBkwTOYBt5ZJU0
ldU1RR2DKwkaoToLa+jADnadL4Mn3PPsBiYHJeTIp319beI7rsMeLv2VEItKGXKprV6xGkZF6nKC
dQG8hQYvxdvDgbebgJtcqqjDIdZW2iXNSm+aEYSwG2RuiOz83JoqNyfwwppSTy9TmMrKkh8d9CNK
aDh7skvHcfQvHOh5mbXgpYo0ApPnd2/h/i3a2Sc/5ggcoyxKpoSnqkukBGUVHiWp8CMNG1I4Wo7Z
zGbcLC6nDOMwOo13IDO0Avml9v43NLXkl2ko4zF3tfF0ZgT+JgaqoTFLOZDK6diL+s4Oaq4yLoj7
jUG2u8+1pvM7aEqQ6myIsf4XzEFy14akVqkzMRafCb66cA0DY053k3EzVKOoKvw1tuQJHDdzYVUK
5EjVO4AMYQovtuoIT6F0AlHEMYFmSqqgGvakGPV/V1Bd7TNdwboB5LtBSGxa16FpLC2rShtmLw8D
o5YHlZ2qsi8WsDTAewx48aVzh9LluZzj5uNAHKggMkKic+1r+H2qWCQ/fddS/wJkVa/FQN3cm0pH
/oOQMaPp6IbDmJW+NVxq4UnnXTyH9mMd2qP3QKeFfMFrwH0ZFjZ+bzlr/oFkdf8dUBoxpJaK7QTd
Fq9+TDr0tIpSBYBslYEVfnciPCqyPopHcrJ7vC+UY8/PuGZ6ccblzF5sBQZyVpeDvPOhQwVxas3C
Jhvcgct8kFCqTm1IItB04b31r7TayqRUi9IFxm9cLlJ4TZ8mkDYQmWVs9732gC26W5ayGTPdGC8q
Ji9q0QGAoSbsDPwJsD8F7aA4hZKO/uJQVb5z5lqzvBe+/lZRa1qxr3VEsngamieJd8ovt0IWmDIB
lsDdAHjnD9uMtM5kN3nek2tIBest0kC4M4jr1uQO6/hXOGiWXTYny3DfK6JFDk2C7jJ4beinll2C
qCsW035uBgJhLSXLSWelllgJ0kg4lQE44f9CZasBZghc4j4NDZm+hqWsy3uOwf4Fj8bjGfwhADTC
WxnZAJA3848R8k4PdSvDn5DXwi1WJ+UiCs6hMljUUE2qCy8y3XuVeFaUKjvp7ZSEmp4UytxRWpWB
+e2i6vmT2sl4PwZl3Zxta3E/6YjDcsnq2lBhTkobmSms1E7YxFCXqXzC5iwSTUKgfW8xdSJ0mPp8
5Nxhp9ke2g6Sw27NM0icdfPLwqolLJqRhBxyX1342DejiVPUoezvZLRb9NcBr72MnlvjGhR1/e8g
4dGZzpxbD9QbyA8ovcwfA+2ipuJX0+xkDUr7j0oBApCBwcv8f+2IJdH7uYb6n0ANfsj9SGpQ+X0x
yWwpF69q86nuBD3NFZSRsRp4cmctGQCBMSaEVzSAMsk/vrAc/6V0Jw82IEoDJZjqaByby+A6Avp9
lpJUp2CrBN+5gW3TSURh0/0GZAjQ3h5CF3YhkNs/G6cydpv5DS39DD+i7O4JhJ/rlEWaju9I7SxD
ClTM+Bj1teVDYrkDxHC0+r76Flg+ABaT07YjjpIVXaCr0w+pcWylsqgpS/VpmHxvPnc9MXU6Wkvw
C36f5AmKfCH1IO7szO9JjRQok6OySBqLcSJIVxtef09AKutT6Emb6lnDCCPu005G1PlQxygFZEtY
sc/COFaSRj4bajj8OQOQD1AWgp6RsEYAJNWku5ySxvPSeKYzOyfeYL4GASnDNKpJ7N5Ni4UMDnd+
RE98ZpNzWhaoa5xm6N27jzN0fPivYXFI+dHraas+dGXnf1wAT4exQ+Lr7l1QuS570jG0Mn82Vum0
DxA4SOi7yJ4a9xsE7dz4KR5E7eSosFkfhKCiQUAgfghgp4K6rhdOrpf5c12xs7LD+lfSROYxGOtR
30kH4eYUCWjI3iVRJ5HWM0MlpKpkt2RtWIVYRGYpOFuEoz57tByrU1ALKFDwMjK/qMNs72kMOf89
sS5YQLEJtURQa437VPGl+SysSZf3IQHXORchiz9ExnZ4gV4a70+zb7rfoYnaEAAsOn+2tBmazCAZ
ZI9Usyk8Jfg9Xr6YBP5z/uwIcm+H5RCnUyMtdtdYPuT2TQzFHkguKfXg+Swg32c9dFXet8Gy5H7T
CJHaWtXuByVZS99jA8o6C7XXWDLjNrbbuwiZGETnWQSqSTM3bnIORR3KtOp9T4O3TKLoA3ANli2z
UBlenjrNrCkfoAQLETJV97M6NfgY+SQUASLWZqbWPIOOxeilrDfhA8qlA79LhiVKTszmM8KmNRlU
0Uo47PlFTCTTP5m3kH+0F1QqI62Mo6Izgfe5ieyxf6yIGzNA/mDg9BEQ77DKWz+EVQxkjI0H/kLs
UrNMkCtK1ILsJKa4TZ+GSHALVAN4bicEYnx0Sn47XkPt56Zx7OGrU1qEFlWzgJM9od0YeKew5Ut8
6lU4Nis4NewLSLNCJENpAnDFaeTOLL/ZBAKfVkoBRapPlrIGSHq1Puzmz7qqapH6wNtXv5A0QvsU
9zOq2hKGevKMZvSoP4WW3c+ZEpIiKkIy1MnHqO2AkqdLjTvPm02CI+903qmKTSQB1et7kXbAY41p
tETC/l/C4qpLV70qD+rik0hQJwTNPEP0aseUxN4ksgl+CChAw28qymy3RgTQNjy51hKKnh9Bg4FE
zzyU9NkMIZ8LasqZPrmT6B56q2mqnPWyeXSS2uJ3HNreduaMDfkxVFhDyLzFdQNsPQBRWcWkizJJ
o02SAgAazDk1PJnutY8gly4uGZdsaib1bYakyfPQzgkQ0300lZlpmbHTEjymy0TI6EOEl2kEt8HV
X81AEwM7kZB4aTXp+bkddGDh8Wm7JJsRUr8kYw9/JvjqNM9QPUfI5cBH0dxBKKjTwPgue89sjaeN
49ecpzXRLMlBkTCBRAzTrp/1vrvwk1Z2V+faGlv3NJcNHtM1NMSa3PPm+VlNbe9lDsppLO1oOPkQ
O9fNkKHmHLrYjMtA3hFQZehPxSs9NVk3lDUw66jKtVnQxEiInQramikORFydmm4K5kcRB8q/KJ96
7l3TTmy6C5SjxZlYpcZvB7SEz7DO6HkSfpJiDmWNFMioMgFIXUYk9augTZ6k3zX6SVTUN/htAvTW
1I2W2Y/T2Y8s+Q3pqhRfIym68rnkCUEMtJHHjyS1gtqIh2F0F5Sy3UnrO6cM+TsC6AbJI1lTffHL
WJE+x78s9qunhAeofLdqyAdISrZFaMGBMa2qGNkZggP3U9I7aKBDFESxdE44lPymwcTdHQozwvp/
nJ3HcuRImudfpa3u6IUWY9N9gAhGkEyK1FkXWAoWtEM49H2fbF9sf8jp2UmCYYzNvlRZGsnwgMPF
J/4iRHvfmN5ioWx+0Pi09WoFm5H4s6J3XVSxD5qDri7u19pem9jHkbt2jq1M8CgglcxkZHhxPN5M
piffOytlzsh0JgcWjUhwPsgt2Xf3TV8qqj/bzk+0fo8XjcMBkfp5aUlOIgXV7jcz4TOShFwtY6h1
cfbdmh13Yb/k1p/6FFttMDle8iiJSfQQFIZ5VGwVNbKl9Gi8kd6kPa4jWqxjc2bKW9ZfrFwZOSxW
36NBcS8Nr56vhORnwk3NIizATP+FNwoelg290reZOc1f+qnK79rSoEycFXDnb4umNIk/2jixqGdO
Q3tMVZlAJqlhpupxGo+hrRVGGqFKZpaR14zaB6tInc7vzQVEGyRxcY9VBzxSpTQ7L4DAoD+0MwwH
H6aV11+RgrU/1rWvbrzBdZvjXJXTZ1QCvTf54mGoM4xg2IkeNP7CHr1FHrPCOcjCUO6FKQaO4NRw
TwN+pD8KHF3FozsN+j0L0+hIHBLlHXgHJyXEK4trIA/xB7NSKukXZBNv4yJO1NDMuvo9j2WmN04q
EobJXPV+VhZPC4Si9W88e1Z1Al65xjd2PZufpEoUy6PES3/MF7s2QmlYiHWQva2fcMxgxxvesJhX
ssNO8tS6ben4c8X7Cd067u7zpe0cvxjyBNWEemS2Ve66G3XS1e/CTAruWfQYv+HJpf9Q6gRRyKX3
8jdz33KzucOoZn45cvxEbAXzc162vYhayPFuUPWWVQYZGY/lL1kOx890+9XXkkw7uZ2+VZEmN0Hw
zChl4M3qqAeG2Q9OVBijdltnrFFkt6248nNZrlVAUTYWR28yTYHWAMrZkaXnyjX5hJIc7Lqzv6eD
As5nHbsqI59ey4IbpuEOWQ3hyTsisUH4iZCWdpDcAHDsaUI89Us94zQ4IoR0VVhF/K1fh5xcYcgN
KwKvb9t+rQNVMshzE5g+qb6lU4q9vDOkqxFvIrZx0+iSzwb1ppZoHwthB8W6lFfrEE+zL7LKyN8O
o6Z+x5TRHoKkdQpxqKyZ/d+RSufsX4TMuBds7XvheGUS1pZGkF/EttBI6C3QFDV1yzno7VIvwxxH
7cLXIM9NfjqL0QzKGpwxxaORIqs9TQDUFWFCw2ml/XVMh26OuLYTycVctpqveWprXtW5pReRmNt8
jAbLQf8kq3svUMQYL7xgyizHNLfr3Ne6bnAD20zS7m6Oy+auQh+r99HK8dw3McnucSwr4xOgrHjw
60nWEkcVz3iXp6CbqfZka5iW291gDDo+pqraEdbrOXWxYB6c4a1tSj31Bzs182vR0mD0IX+b73Fl
lMtRNrn3CaKtcZt3ifanKktR3q4Z6mPcqWvbBJMojUdd4Jf+kAu7+ZqbSikOK1Ht07xyGQclX/Gv
GkINJ8myOm+mio6TT5TYZ8dFrwfm01Cy2gfUrPeod9SZ50t3kyrQM5OIRaz2n42Yx+S6lAIbR3ty
zTGAZ2fRLDOtykHXaZYsU0y/ucJsWXp3g5gWh3IO5ZZ75FuLwYdqIB/1pIrXw6TO9VNVzMsYuNbs
EU3NsUVNSDPTb1tGwuXGiT0dSHfHH1wEWobgociQmCsHJsR25+xgtTOO4tQD1rBKasW7MftUvwf8
rL0TjaemgTouw4mOZkrW5Dj5ozCtZfQbHRkz30Y32vRdq5QftNjMvulGZz71c+/Rm46b+mru0SAL
SNlIxU2yX4st6LXXhbuO0u+Fi6JmVjdlzHmuLU+c/W6N2fAw/WnUqlIy90NC07cv3Ptq05YESpVW
32tz6qcrs/JkGzKnOKLYia2/jdda1/x5Xo3KV2p036+MkljAZ467r42ai8HPR3uYfWAZ9XvHrftb
C8JA7QtWwn1X5+WnDCm2pyy14iORrDKhUFvlxB7SPhXT2n6eRogiftN6FAmE0VbUy3FCpXPr9EpF
wFho131WZtmVUekJtbWOErePueOMjJaXcMzlUzdlJxv38iagLwSOpu5VMgG1qvW7vnIWDH/SYex4
cFM7Mhkiwb7HMJuIzxjf4WZHCy6vjLYIk2WqWfVe2s2EAX3zjYKLoxKLJPPbnOBdYCuEOpGfT7b6
w6K1nfhpk5cujKVSfqtghNl+03XkrHM3u3dd19VoyVa59s5QVO1Pr0wnLZj7Tv/el179mLPg18Bq
9fHaXZLGCZSeCORkDygSU5u06ms86jw3UPLePKQLeS2mr6oz+YXmznbkNPGkEKBN1cLh1GSfUfAp
P7WeVnyWuUrpQapLYh36uJm+yTGt33p5Tf1SerbUQ6ux7C9xOpdMGsWmlcayoX7LzMK4nYDBTYGa
Kthkrc6Y/HCnmnhwIHfiHNAt9YttpA0lrWRMCJ2mVt7ayLcpJOrFeosL85oGo7eCy9K92n6vydw8
6cVYfBYWolxRKi37iXBrYTcqrf1OOigThqm6FJ8o4ebftNJaBthg9fhVg+WqU1ZYiYFs/OhTCBkD
KC+czOtviwZC2+97b/4IgLPqA7RZbFYpPkJ6lDS1RvQUV+RujZzHqyrGSxfVPss8tk6WqH5Z1As1
EXdQ0rCIu+3Exkv3vi21OaFWZrnf57SVTyPMMOkL18X3xegplgcOSkVvIbE6ZbDItv2uSk7diGVl
PS0cyx+BidcfM0vqVB8yiwgiVmoO0LJsmy5wskKZotXQcI+qnZxvXXRSdSlC0K1DT9AblXD27Ha7
Ct3m1IwTR8E0GNm9pyRoWdpOP4XFiHJkMJoZl9BEQvSk9QRRsDqFdaqGCt9f0hzzY58D3LmzChLD
gAu7d9gefYWCep+WM+KtKFSe1Cyb9QdhOqyhdcRwMkinybqn7YkWlTGkmXvsqPaS3dW2mV4bFBnL
qE/z8rox5nE8VKrSe75WqdYcDPbYaIGLLwadi9m0R1+XtvMV8EXHa1niQadkI5DB0ygxX3m5NhlB
Ql8DIZ0iLW5KDNKUN0ZOlh+Ohqc0vtsb1G28xDJBOxSGRlQ+ujU1cZm376ZRLbJwqM259/vKG9J7
avfJn72OWjcMmqJ/6CtLA0q3Cvu+Ek2ZnEpu+bd1nY6wFVKC/whqez34EhabhM0+E64KrTa7APsA
7aqXQ15G7TJW77reIVUdZodgPibq6EDq2N6bGgVs9ET7frqD0EedyINvvPr6YHOvWaXltATPxlr4
lZzaxteoNr7TxaSkR0/m+RfiIfJAJW4cBMU9ijIwPCvJgURP+jERRv0lc834w7DMk71VkRGG7+lL
uMGUk9EEq5TWtSOKZgyqpKUp5qGYXfszAVp1NVeWO59qKnVf8EkyHxPFKbKg5bb3/IS9X4bqpGkD
ftLx8CYxZgf1K4ovmo/mCBU24VrKl5n04j5drf59Oy7FQ100BFfCrd33bCteUuPGxU09xWT3MKRc
/a3qKUp2wgvXAJ/bN2LLK+yR31HGG5nQb1m0EqkG2ZvkhCZJRD4SxS0WWWUYuyOIPVyCmzygT2Rd
mcmoY/IkCrPmirTrR04P8VCLcs65FSBQhV1saZFhtcKgjjVqbwjfRrYShCrLve0aaqS3HTkbmoBI
eh2taR4frUlb/hzE0GfXXi85BpNB6kdZ2akTTJv1SVDHlvuktJZ2n3DUsIWbpC+i0pm9DwjtaNRh
M+F8WeIWkOHk9S4LLB6cd4XsRI4LhQ1DT1Rd4/iZh16N7xaNk15lkz5oB9WlHsDt1iYALkVZxdTz
rKTwjc4Z5BbGuldlTfkunPNWez+YZvnBSgbzDjvaBWetTqXyWyfzcgUuwaQPZYi8QQ1U8VDW8tL0
c9cPsTyCh01wxfHK70sGKcJvV4eECC6BWh3cLi7VyBaedS/6gc2RzjlNHDsxZwqbxJpqONpp8+jQ
FvvL1NsxR4GYQIiTnTqr7yYVwIRyTaxvpdnn3zCyaxMsCvLhmODhWNzWYiDT1LkCSF1sZ76m9IbS
dpc4MnsUxkZws0RXXwCZvgRQeEAVN1oUQS9t8B1AKlbbrkXSm3b0YBJ6eal6aFSpYS6ZWu/zRM4f
Xu9Cn8FIMqCJgYO7yWyiPfa8aSrLHtEBbDgw0hTLnRHLOSgkR2cicdWKtYJyGknFqSrlFKbK6B2G
Kr8krnxG3I4vATZyA6xvwms7cAqLvYffn1agu+PuZmWNvBu8vviRrY3TR+iqE0mmCSrZ/rim3D/w
vdoktBDgu0ZRhQrt65PyEitDgxVAFT5mVATh5z6fk17X6ipt8fqEXy1uSeHr961RZRdAty/buLSF
gM27G4cEXen9zC+mpC+yVpGaICVH13LiALCtm0Ss6dXvPhDIH1j+JuAcouD9qkppjrZl4onIK0fP
H9JmuqHLoV7ov58BxGysVPQJAONgvbit7V/Ab3XVr4Y7VzyQ7DgDKqd8qte2e2/FNkzUFV+7Tmnn
d68/2rlZpMFhaYB8Ny+C7ee/DEo9egI35VbRmrZTULuzcTS9Oj7ItBYXEIVn9wpwu42IDnLjBQlB
wRBtBUEvIjNNPjYDUF5jHGVAJ0/cYsQRH3UEEw+IXsqPtbF2QVnq9SVF0Zdrk0X5y3fYrc1EVxJj
6j2ed0Y8iHCqFLepUuq/D3DYvNhRawZogIjK7hxSHSyRF2ohEWNRlpBq/o06Maaz62h+oxlDOJAX
Y/oFTM0lCeVzRyATvCn4YfyMEO3zNwopcuU8ykUkSnO4zZwWDOWSdqAKUPPrFRrIr6+gs+Mhw2OD
m0ZeRd+wHr+soKyBm6+UHSq0arlEVOqnwFIK+zBaNOOGTZb39fHOcFJ5hWjSbN6oDkfv9op/GRCG
ZqIuVimiuCqb9FQsjBTUuhXfLpOd33Wz0b+VkvacwNsG3+aJrrFRKKvt6+boRkldWdfVUOifXv9e
Z1cW6mbIeiJGbu9l8AZhGVmMzmSEwXLxpzJAKVeQevZfH+XsbGOyDXob4Aw5+fOHT4e5JwPUQZWt
1AAyT6nvC22iM02W96Yjqrhwlp85lHB64aBF5IkC8R4Un9pta42kBBGmqN5JH4b+QFvTomoG5kuN
e+txdbp6/N2n3HwPUPdDrwcdZX0vVbq2hWYStYpIiiZ+cqy8+AgparlrtHk9LSaE3AuP+fJs+jki
nGrckAAG7lmjaYUYQLakdeRYfY4Qr2W+N0uP0pm7OkEGxjsQJct7WXrKdpoDhKICD/P6u32Bitq+
A4qpNuhZcJF7yHXfjWaeLwoLW3VspKxW97owN6bbSL1dlIl+cNXGDfK2HH5XUo6RYWgw5eg88AV2
q4o2mtHHuUSbHNft49C3SQQQRfrNMuENNZqXJMJfrOJtPAhb2NJzTr2ImrhBl2RZqxrvGz3/6qZ2
U4YOadS3Fb3VNtDX7pKrxot1zIgb9XizSAHPtRdZmCuPJiAob2gsI350ji3vxxRwSoYNzw3QBucO
/IRz4Uh4cblugwKDd9BlAme79+POhlG4iMHV0dC4wve8FW4knUtwguWlEOXc823XN6NseIWXouuK
btIlEVHmqGXrW0rVVkdkwzTXN1a1vyJxKP4UTO7V62v258Z4hqbjGZEUBkLPRkU2aLd06hEgCXCg
JlKgjL3tSWOpiXk4gpf5ZCCShl7tR2p9edQ2ifsJPLKg2zTGyW0KFouWBMCuKAXP8S5Ntdj1S52G
579xmkCV2mJE2hAvyL/EnsaY2nEduU0tjgrFtAjccXPletR+0nUZ71+fk3Orm3oqWHvCue0afn5G
J17bVyZZftRM7RJYS5keZiU1b9CsK9C+yi/xYn8u3v074DbcCG8QGvjf8wEbu6ITWvVNFE8mZWc1
Xh8ILpL5JsbA6t5Z7LWPuiU1vvSK7tzlqqgebH3sYr/qVvOxkYDef3/KUdrk+Oam8hCu2ZbrL3f0
2DftKEXcRLjgVpEn6+ZI3SWNEObSDg5ohwvn95mdpiG/gUkFhkCwmnbxFtUKQyTqxJTnRnYcuv6b
tdhJ5KKYc3j95b645gnn4MWTZiHsBhVgN9JqxqmZ6HRLcoJl6dtqZjyhlHdJ4PDlXbCtH1S4eKUb
vHmX3SQTvi14f7VRIRr1AMIHcWnDUK7dtURy0QKf0caOcSJjuKRO9TKb3GgigHM5SaCHIfv5/N3h
gO7VzmS0kUEnkvS5AJPhOGnYo2c1Rs1g2qe+noZIT4lzzN5r7tN2kJ/JkC6Z7r58q5gjGgDaNUtj
J+01touJNFIFj4FAgBsflXma//Jg7DxMvdUOF1bs2bGIK0niKfij8Pj8qek5uuCfGctt1d4vZwPR
XS1f/XlZiuj1JXRuKEiVHmbiGhDkvb6aGKymXl2rjdRFmiFLrDzpcfWh0Nr8wun8crFuuxDqJVrC
CFbuTyJaJQY4V49XORer9KkKAwlNZdIkF2bvBZWENYOmvMb04QbGffB89mCLtZM55DhJdctH2dvv
FdgP4TrmMrJs/KdXg/KTs2EPWqUtLmzJc/PJI1L62DR4uHCfDy5r1VjSlaeclNI7dHRoToCRsmPR
rc2FoV5esz9dAXEuZ/8TS+yeE9aB1oCO6SInt/pD2aj2w0LkFKlO3ICrIUeyaLV53YVax9k96dA3
++9xdzQA3W5TtcBiFQQZZ8LUjsmpqlztoItGHgRulCFCh92pyj2PG6bv3q1m534VeFZfOtnPTDaJ
HhUiYkKKIXsGzWomCA4XosMCZLADEOnqtVNBzW077xJV7szqZcmyfNFttnm1u8muMEdIyc+7aKGp
GlJt6m9qytt//vZu3NQXNuIoA1F3eb560CDVuB/bLsKzS1w145JGONfp/iy0+cIt9TIwgFxMRkP2
BoOMI/b5UDXKeYnb6uyStuwit8SjM5GGeJrZVL47o5BzYVueHRALaJVn0CEc767h1J018CBOR5cJ
OccJNnVYFtYP0ASwD6yivLA7zq0NDk9UxZCPAda8uxtxY07xgKklGgmJEWTCUn1kDdVgYVIv7Ihz
a8PCxhWmIbcDGsDPpxK4tDOXHm4ZHbP9qE04gIWenUPqen11nBuHqJq8AdUWGy2x5+PgD9ekRZEg
wdu7buTF/R1EkEu+aefm7adLJtvKgWC4G2QgoVWSeOqiKfWQi6VZcEicYQ0twT5//XnOHGBYeW2e
FYQWPNjuIJGa1Y/d3OAGZxqb7S9Se3EmwbiM2fwG7Xk7GLLxt6UhWfbwiqgvbhVYZ+9chtVW2oz5
JCOtInP3uqk7QlN5aBapXbjwzswk54DqblbKxE97uQANVqGYPCEjN8f2YyqwuMuhDQeTS9Pt9Zk8
szKYRpSBnE2bAELh85UhN8o38ZOMSsxcHuhCOb7ZW+OFdX5mB3OtaQQmVE09a+/taQtEv+bVZJ2X
xRLlaZ0eBb03vBZo+1FK/jfCIAihlINRleUw3DNQ9VgaWrkMfVSnML4HLGL9VhAG5lU6/1fR4X99
n/8jeaof/itBkf/8T/79vW4W+uFpv/vnP99k37ta1n/1/7n92f/7ted/9M/75km867unp/7N12b/
m8/+kM//1/jh1/7rs39Eos/65XF46pa3T5LC489B+Kbbb/7//vBvTz8/5f3SPP3jj+/1IPrt02gw
iD/+9aPTj3/8wUrn8PMwekPVBwUhqrG/rK1tvH/98t3Xis/5P/+7/Cp+/O0kt//Jix/09FX2//hD
1/5OzIXvPRQ67i6aLX/8bXrafqJ5f8fFChlWILuIIPwUshB116f/+MNW/47K0CY7wcXNptyKtbIe
th9Z3t/JkVGe8ajibjpOxh//PUHPXuX/vNq/iaF6qDPRSz6Yxf9rRkp1H5d5xocAu0labvv0l/zP
7IpWy0bgZHo9e34/IChNVHjd5pA9YtOeL1w854az1E0LftOC5Xp9Plxvt4jteuka5qjww1JxdX8E
we1DkowjmevOhb2/D3e3x4NpQx0WUigMwt14BchND7UHUCUK/5km8J6k+cODWs5LuEhZVhg4Lf3J
S8vk4Omrdvxlffxrun+d3v3Zs41PCZzH5Rs4sKifP29RDZnmNpUa0qG1T62KlLnIrfI3D1NGIarW
4ErS4kQMfj9KlzSaPmq8xAYzklyXHAjg9oJKzS5Z2Z2ZUO7XzXaNdIfO7fbzX9ZL13CckiKsYQH0
9Nh7CpUjq/Ug4dTlUcswz6HOYEU9hKDQiKf6wpP+dJDYrVdo8Ftcy0XFFtndwKZbr6LFYyls13Yd
g9wutbc2X8kAcMtm81Or6q7abshzX22b/E1lpmu8veOh9YXSpu9me0LjoKBe+2Gd6hRzzBHEbVgB
eX1YdXP5kQEN+K42VXZpLb6owG2viSoBp/Y2e/ZeWx2/dwgKncrirxovstOqC9oBTLkHTfChmoFB
zKryJhaxFqZpvgGic+vE4hZHWSvlPfsmO+ou4EoljpXT6wt1WyL7eYWMTgFUNUiZ9o6wc+b2VPBj
eETQE336XrACBon7LoFaJp0ubDN0jbtWny8og505EeiikpDqm03Ki1C0BpoRL44Blq1xhoPTLxAs
ofeEYpx/qKN89/pj7sMO0mtOYLQtUW6AjW7sY4GqnjylmE3Q9JN1EHrnPVRQEEgFx0tq8C+2/jYU
pactASPX3W9KmA2y1eRqhjXwTxG7K3yXtrrwPPsocXseIujNgoiWtLk3ugBaatod9L4QMkUMVAcn
y9zsfnhUSOBGdmuwrs4QvT6HL97YNibebdh5WCrCCdvPfzkCFDKVfOxyKxzreHoAK9y+GSm2hR6G
rBBnNPn+9fFe5NQ/HxLhSRMBOX1ToXw+YFUMs9kiORHSyln8shFF0FVJFhLyZWG/FF+wVZhvoHL3
7yo2FQVMTFbIRIsLh/n5L8LiwRiPNhuv9vkXsWxQm7OrUApacWoYctm+SUrHiKYyzvxKa6prZVD6
QyLLGn3KuT11xSSQVr/o0vDytZNNkbxtcBZ0jPa71W4gG+JLaIG3rxoYDWp8VZtQ0czS9L1MbfwC
yfxLR++LI4J2F5oDOFeg/IP8ye692wB9F6D0ZqhvcskIAsCuqhdfFfoS2GWeRsZkCrhE23dwkwhp
YQ5lVLUORroCHohzcRzpboSpY9wZbdvdeJAcQgLq/sKCOTM7JE2IhlD4oBu6r/wOuLnZCkWocBjK
t7Zdro+gk6u3ZWN/gT7YZX4LqvzCmC/uRZTtif833yNUevV9+xVGYBKTaqthXbTtzShVxeeUxcWX
U/U9Toffa4WF4rltfEhAI19IfrUz7wbzAE4a1sSmA7e7lm2k2BcBJx5IrnSYZrf9YFWNCS3FhN1W
GsMhKxXIsy5yIzFgjbDPTXgnqkdhnFZMZM1SPwxNZYfdxEUOR3mIaCP14PCnS+LiZ6fKQYeEDYRl
zr7WsSDMnpXjqsIR0D2/gm98t9a9DoFubMKizk5tAtVFlk+EisWF/unZedoAWNw34Fr2CS44pEyb
0ANAY0EOd0CI04BIsLtuNooyaEckgbkI389Wc0nD5+XNwwL5ZeTd7pHNMuh9CztsmLoioj3XQEMc
80gRy9fXz8tzy59LDvVmk7CTxOb5KdXWVqW164D4sFr3Uds1hBPQzaJE09IrRHey61hfzQsr8NxL
/XXQ3eN5k+31AoZxmLlGdQWE1TmKWHxfVfPBbhyYEcXShnMyOjdr2vxuCMHeQ8QUhZnNoVffl0qG
wZF5EbPf68Ywwpaj5RbsgDjhlTsehJpZFxbRuVdJQWYTQ96cU/cGGoucbPQSHLhllXACcJfFFSDS
bw4h64X05cyNw6Nt2eHWoGZ77/IXTFnXuuP6D0VV9WFWJCNEj7EldTErvBTXIWihLF7N7oiyAK6x
FIqgewk11S/M8U9Mw7MAcZtkEFnUd6mjkL09X1V0a6tapLoadq7sfGNsrGDMHBezDrSMnLpx7xWk
1oO+GsxoFSpEFrRRgmyR6b2BEvbB1Pv5uiZTPr2+2l/0VIEJQPShdbL1E+nC7Qpl6QKANAfiFY6w
sfw01U+d2zzqy6rDH19XCEoVrol6ZoWOFcfB0lFB9vCJADZOYe31L3Nu69lbFZJTmMW4By/oJYwr
RBU2XrUGu1+js9nYTQaNUHEeU7iw97GAXPD6oOe2HmexDcgIKXBElp6/GRvGsuOMmhZWOW6zLdCp
I7zqN2D8NwJWmUXCmkr0swcl0tr+op3q9uL3CwO0JbYDtHa4/3bz72YrKQkwwjBBqONEp7S51VTF
PpiTC4MgRpvFKsc5EFuOljhTd42D83zHr61BWXlT2BhNcxib0j7ZEiy3IGu7cDad26+ORYeSrURy
s5+gCr2teUNYhLkQWjA4eXYACT0fpNV7v4ko2BYj5lmw/RiMM2J39iJoBletMNivWmE9jR419dIp
+6Ad6+mwoNJ+YcG9vM90zgUCM6ArqEXvAa8Tp/9S0L0M5xRGfAk5MFA7MZ/iDslovdVgt4qglFry
8fU1t62p5y+dcbfIgBlFSG+f3Jgxja61JlG1Fj17m3hqHYz0yC+EnC9XNqOABqFoC32Ct/d8Zest
EBATwkA4cO4/uI3tBCiJFUEKkv0UFwt4+jqtjo0V/3Bn171wzL9c2NvoxPoEdsRU+3c5jDm2iSpz
6ykY7KVIDoZp4SYfEN0xwqTNlQv7+OXhgYEPBWSE77bgft9cwMDd8poUfkNVE0y3m/edhZoUUXaF
KIJVIb8vs0vuK+deJJXHLZmgIIf/8vMpNnD+rfJtUFWY05uEqA0xhHL47R3I0QBYQcV7DYgAJctn
KSPg5cSVKJNAdzJFpFm1Ey0tZEpoeJf8GF9u9m0oB8cHgETAkHc3ppFPWay3PBAkP6yUq2a8msFV
QTr6/WImFzMlKGrwbPRNPPD5U8lkHFKzXPRwVFcoqGXxLQUvFcLaogC2jMm/M4m0hGg+6hSu97Dz
1Y7XfgSVFUJug5/ekoIi4JkEesF/Xt/eZ+IOkAjb64KpQAy5X4s6wM7OsEY9nMVQHKa4HqPUxc90
1pAtWKYKoAA9v4dC1E2YYNjq282iBz3GbJcE8S9+lf2RqkAzrfpaD+WESv3oAqxMuL4PRq8ugauI
OexxKfS5HrPPLoEColdzHUCwti5Myrn9SbuKYjwVF+pHu0U8cpU5tJK00Jn1/Ojmtj/r92uKh5ml
AVUcE3Fp25w7gbjYaQmTr3C87x5dSbS+wWyDRzItNSpyW4+kAe9KRQUqLpTswmVy7gHBPKA6y02C
S+5uPbtLMWtZzKGO90B2MtQ5jqoyHoJqEI9WoYwkFGiFvb7Szl1gxNAUQ80NALPvRGfoSwjqV9tF
siSRUivNta6n41VtmN0jzYnRp1GgXkEkdS+MfHZyMe3hdkGkmQbQ893bbmZeVoNOYN7oXlCDh4nQ
FRaYe9VpxMu8tKfOHUze1m4HL7zpqO5O2qmfc3NCRoqyuMwjoxqsQ2aJ9KA5rO3XJ9U48yZJGIgI
EDCmIOHuns2IVX2C3s6ekcr8punbU6+ikm50KNGgegK1TGvQTRInr9S8NwsSUbed7n5Q3UYhKoJu
QY7jPtpI4/gpVyD0PPQyV6s5GLAxjpNexldqWdtQPrMPKiRkNAxT7YOOlNRN1uCrY/UJkhqqO6HO
nCc+9H16BZJikYKd4ynLU+dUgR2+sSZ3DRand2HYab8rPKqCpAC1ZZOsgHrFqvL5Cx5HgVvczNJK
p6oIbQQlHqlywGVuk0vG6drZCf+fsfbXaJFVapOkOkmINJTbyluGYNVwV84quz3NObp03ir7Q2Mo
5iGODeswyqQ8INlUnqgionfVGsNViYZAgOKzuGmxjOZ7jvbh9YVxZs0zJTYNRSYFJ7TdlMSl3hVN
Q640sU6v3XJ93xVd8bGnecb5vgLz/TfGA2ZGj9GA8bb3A3ecRCmQtyGEGsb4EQGG/oiakHXohso4
mO30u4C9n6+cyqRF2YOn3DshKhCkvN5WtFDCyUdiBqK8QlE5GuUyX9hjPw/fXQhMqQ0kKyXRDVG9
RVa/lsHNfFLyrcwCU7r/uKZxicLPaihvZ2uckqAu0gxzCcd58Hr17VTMY2hh03g0YsW7y+CVf4Yj
4aet/pQPUnvTzZ5EM0VC7QjQkatYJn0qjeummdEPiWv47nXTR16hdqibev0E1FObB/SZZro0MXIB
VoAn8AhmWxGrCNq2cT6q/ayvQZvG1nUMI83BZ6hy4TqvcnqYvay79kpEx+gzGcO7FtUiJLCG0rlL
iMnNg1jLFLUyvYR2j2bLVwQsYfEuwEDHcLLqsr3SHCGsQ+qgRglmXkNN0VqSCg0sp+i/eHFZ/KWN
9UBvYkhQ3jQz75OCms8nF9GKt4jrDXfIzy2fK70aR59jrDs06JLq3Om9/qki6ykPeMx2Awdmg3tG
hqLCn1Petu8gFWmHqdX5Mwk5+a4RTvPFWzLtbT8Q6/nTGqNVba4ouWrzIoIe0gTceSRSf+DBjpYb
9XrUJHHEYZtKko+rJgE2cmHtnzsSyI2A+JOVoy+wy4vXDVc6tJJSIx2ZYyFsgLdDFhlDi06QXQh/
pDt9Ycwzdwzd/G27QegE3bm7wRMORLeyGNNA+u0kWLm+IdMlkiiyXVj/Z4fCpQg7GJNa497hwGrb
2NXHnqIbsoLXYJ/lVSqG+vO68nJeP0VeuGZv23ojPmIiS9OJ53u+1fRUFcPQjGoovcIBX9hbN2qV
6scm8W4lOpj3fVWhfaa67cFbMLPtjMULoKVb1yjoiSDJyilC92o9TRDjr2IdmbvXv+G5d43lIG7M
aMHr6Ik//4KrK2dkxGYVQY6qDhdU3AKq3zYGWz1KWHEx3Y65cyEcPVOR0zfYCGh6cAXYA+1e9oTS
3OyMUsPHt6DdvXL2ROh5dbhbjs33qkRoyG+MvPhguckAl7iakw8jtoEfl6WK301tafXogCHMiri7
Ji58O32LhnfHIyxQSlzYl26gzd23Q1G8bxvsq8Ji064J5Dj3hV9r3QzD2Zjdm2HStM8F2bwZVLoB
LkKZy/wuNQxcRinzZZ9F2nR/Wagi3iaZjYpIIk31bp03nSPHkV9SjI0fmzX9v9Sdx3LjyJaGnwh3
4M0WAEmRksqrqqQNoixMwiZMAnj6+VB9b0yLYojTs5tFR3S0qSSAzJPH/AZoZkKi8r3DXvdhbnP7
52gt8p/atbEDYRXT3CLOE/3OJbcdnxBUVzM9Ng29VS9fnvp2tKPZ1/N90DvmP99PoPrBFwLxoo5y
zmIH79lIlgp9xrrX7U3IoIu8VEcnKcncd0IgfWnWHOvXN/GFE033lIEurEg6AucK8XL10T72BqqN
Lk/p1zabEiuORcNod1eWutC0pYiizQEaihScQd3zA+N5XQPenQcEElMi4ZNCiUH7NfTUYISWZmKh
3PTJLlArlWbl384o9O41BDuevL65hva90Gb6U9FR1G3E8fMspehVgCxFSaJYoyDe0+4JJ7TeTi1K
AWGhq/p22vSZ3EzlcesUw5Wj8hIXwuay0XLgTYCEeEFDUkDUzSGjgWtJ1/uJO2wOKnx1bvtEiQN2
2dZ7Mfi0tkUlH9C0GT+2a8vIamh5VZmrwnao59DJXaqYXl+uBN8LKSNbkJYNcBvgDOdbcZ2DMika
el8Q1YwD6lH3tpwPpuZnpzKFJvD6HrxU7YOIw62TkQdf4jyooTiK2SXiU/HcJ23MvMwMRbt2B6Rb
+0hkNl+APlLoDQjv0AqpO8OO6UZe4y5vydtZ9AKoswHG6LcAdzCf70/TaavUZoQQp9sJz1Vphrma
zJvXn/bCxoOKzcDKxtYG1sBZOu5CPjf6EslHp3SN981iLnGbLiPyf8O8B0xUx0Kf5LG2sQIcO1Ve
ucIvLQ/MnankxrQ3z4fGTIqyclp6VH4nunKI+qxxrTdeXCSV2NtT6cSBN3kRCoSfoFxq715/+Evb
fussUZoBN4a0fPaOcdXykOulU5cnUL5xl3ZvR30K4gWtof2A39bNNhWgHTn7QPDncu94BdqJCaVl
oVwUw9pSxFbufPBb1V55NRcudEoIpEm27jaJ1FkAzuGeojZvmfHitVOcrabxTpKeHK2esZKwyilE
Bexah+DSokxRAECy/WkBnwXFeTSBQqEkRDyEniPFG2usV0wmIcqV4+rdLsO1od6FSxoPLqbEW30G
u/dsxcKG/DO3rBgoKwC5Vxd7EyU9RNRld5chCbmNF0d04rCdWRfESVDhnT+JQH4rg0Kh59rKKy/+
QrixAE/TjAZc6NH1en7wyqp2x6ZrzRj5VflR89zxoE3tQ99K94B7ibwSby7ceZTDwTZABBYGsfr5
cgIhQMQyESPKDafaFa1DjTSSS7rIlV4L89ufdR5TwOtuGHHgtuC1nq/lcN7QJimtmPHxcJvDLYum
bCgiNRsFgsjZugk9OhG263Srq3U4tplbX4nml7YYcRzcJi/4pYoIYmlwZ7Bei9eg7jj3TRnqq/dQ
I8qP/n2hRW3RfH/9nF9cEqTShkvhQJ33vQqcCebZnglyaza8qVE5I42RIEtQPo0BtSApN6jgWnly
MboQWTagKAhgwKrP33YjEX4VKObGlrAQaS1FuxMzeuBdsqwHv8uNUEyNv7Nc5PHDZCj8/QqQLkyH
WsbuUgc7vbDdHSbEXaR5fKDXX8qlbc5tT+Dj5geEbj//dUO5+nZfZVaMtDpokKCsblAGnEME1J0d
7gLBtZO+/YHnmw/QmofcyIb3PscnsRV6exXmn6/gHw1BX8AtDLFP0GY7JFb7K3fFfBIYibxtRdMf
k4qA0E5+fV/PjgoD9BvJDtXx9ddw6fgxYvAM5mzAz89TTqdVY01RDBwT0OKamMDH+nKJB8+6Zth1
aReS3wEy9cDFgAd//sLToM/zHKxe3Gmpd4easaDHu3qHwZ6rzdZNv02tq75dlxYFycOsZsNm2ef3
ewFEOU/tAT8au1a7ZU4P6yDFPkD1ABhF8wmI0qd//kLBvcFNosPH3j/bV7Oxie7KwiaPQOpQdTbz
7h69L9Hn14zVL2DOyFiYtUH5ZSTC1Pv5K0UCP3UMqSz6Wrr15KYTem16cPtH9zhokVBWFfauGSXn
QXqlGc00j+/qetH3vjMOtzbq92C0NQQTSWx39WqUgH7pTS/NNW2US4kOCSUIfIQF4IWe5VnIiaU4
iA1W7GtIyKJ/9q0eDXnKpOyiZBLiNDrrtIn/GjvAceaVwL+9h/OjB1g2gG633bXnfei6Qcg6bVKb
XHKZ9uVAzB17ffowj0gb0F3U7/Wq+IQE7fJ/OF14NllsQQYrL7j9maLZBa2PhTNE96Tup7ferKmY
wuGaaselgxxsLonUxsDczz2D7cZCkb9jp/dJLZGTnCoE8s1l52M/sHt9i/+ZPb54nziogQj24D2c
R/bML2E7zPQVG6vo3xjtOAJO79ddoBnfM7/u7ucsKE7d3P1gomaSwThoO6wBuoSrCa5w3OmNph+C
vhcRGsdwCIi7RokpjUs5Dz6oRDSM6+KAU4yO9j4+T5qGT/rrT3EpNCC4QL0JG2AjwD0/PAtWB2uK
YMs2d5/3GVTdnYWRw6nzOokPR49Q4SyNK9nOC/Ec2hgb95oynw7hhph7vqqlLaOoewwPmm7MbwWR
K6wSMCOz12BGxEA1ttAgHSs3PTS4Nd1OTWNcOQ0XdgrByfG4lPkBL5w80XU0E+GxU5AVhmcIfvlt
63uP+XxVd+7y0zrYL+sMwrYx3/OnpbMbzEVi2rGRTmBvB4b0rTP/FrXy965ohoM3zmOEJwiVt6tp
aAgH5pUjeKnRQWlPM2V79YSes+/sICw76gnfGTKHOALEwUUrafxwcpS6Yff5UeZ1+d61hXbXoB8U
VrmDomkVYLmUp9aV9O/yz9n2HARZYEPnF25TLZmWo9kUZ41qI2vwYHdsKsDKHJy4Jg8InWnCX5yM
bafouR4x2JERpkRBtHC3/kPO5J/tSEgmywMcC3j5+QfKjTXRBl23Y4HfyC3aEentujTavaNNEtkO
4wo469LWA4SyjaKgBkBgeL4cPs74A6UV1zGT09A3NXEssoCSkh7AlRd9cSnGbNu0bVMjPHuyPvWW
WpnSjqWeEEScjNDroJczd5hxvx5JLmR2fyiC/1lqSzX/NoeqVbkwH+JAFU2QhVj56TsMGbr49VVe
iLn92b9bR+YP6AX9q+fLeH7i9b4iVVvqZfjm0giKQPwI2OmBfkQknyhpGPVRT6364FuoNAcareZ8
BG3ZD6go+aMoroWzrQo/uwm23gmsN6bdKPCdHa5sln2HjjOHi2kRwF+Qg5nV0jIwZbc33Ur+yJMF
X6u1Xu8VNJxjJvvsUKjB3L3+di6k8zB9XMgYhBmO19kPQcLGQVxtO1ZFq5jJdcU9FXUZujUokSYT
zrV0fgvUL56csh29AXpz8H+ff43WcjANgW4ct/o720Jpxqnnp1RTzmFE1Ji5Aw5QYYdI7y5Pi+5e
yQz3o7kXnzOpsivH6uLDw8wBMPJnHHGWB2Jx4GD3jkAK09A8CuBBH/oSv8Su95q9k3ljeeW7X7g7
GQMx+NgIBFslffbwxeBgEd5RxOLuF9YKm4a+XQVOcc0j3cEiHrKpu7LmpQP9B4Bt0BFkO50daG2Z
mrbHRyjWkerFDa9WOEE4mzZ4d+2W/nMvnX9caE5EaE4rrdCztTx7xYfLkIAM6QLvdFhHjIT7eUf8
kuFUp33sNvSoAzEEm+S6GZVjZURA4LW9xCkrpqGNV4AwvJMztO2xrrvqzrchQGJ4tewFBocxQ/ky
nGyzvlGZg/pviqw3cn3NoXMq7FRmy99nmte9LaFS7rMch6Lc8a412S4kxignbezrbUr6oiZbbR9n
RXtFCbrBXsSk1RzjiuceOhpMcVsOtJlFthzluF4T8Lu0ZcnFoaL6DCGIz893ELSlwJd2ZgMs9frD
iO/dO3j6mylRkVCd6Pr/4YjYNLM30cBtGHy2nphcLzftjvjQe0tk4q8Wmk0KvrPdXFVzy715PR5d
erN/X+/sSFqtvjoZcGroR9g8DBOy6VLL7gDjDNg/KfFmlBiYNcYi37y+8FZJnW/drZfGX3g3A656
/mIzHNTqSgeAAT5Y/Pad2j9tdjiRvy7qgXGtuMcCFVoAblJ7VQTXMF2XJsUQoGnbOwg+vORba1Jq
laByiNcCVzA9afLHhDT81JTBfMxqH4PO3hxuqtlO9soezJsONsW3fAF25tXyLhhTg0Z/j7C4kuWb
KRf1lS9z8RduLFtqJZr+vKbnb6gwCvb80pm0PEARulP9E89iCiXP6Q/dBoBvMS4Nk6WowKTNKEkO
zB4gV+t3venKEA+U4h7JOuuNniJpMZFof3z9E14awWBfTLnKKJAfeo5zNHqtMzxWZbii5XU4r9jk
NZWJSLW17JVs1xjwh/+lTNGOtTTawK7nlm+xpJVXbtVLmwnCZ8DkHxEnAPXPX5UjBmPA0cOMbYOy
fQAqGFWasI8+biInd3TdwzjZj2hC6vt8mZkevv4itj/+fC//ffmzxAohcrmkASA6nAbsh4QuBcQW
mpghueXD60v9ARu+WIspyBYbkBY9J1HkU6EHTtYAzBIpNrPmgkS40iFc205zHGGvfMDSsr8zsRcm
zykWLIDr7Nj63HpznTgfqGZ+VmbxMaCcPIHVdBANn72v5IXAdTG0fcMIaPmmlS6Q+cJNcEa1+tBU
YrjDvNB41FH72xnYv5BEYlXiOALHmgB5mc5M67uE6egesQR/39WVdecwij45o9ntx9JEXc5wVfT6
6/gzXjt/HSiE0TPmrKKccPbleRd2bYxgJbmsxvdZBtkX4p4HBDhNIkQBrLupHb2TWS3dfTEhHuZn
SH2v+eBGuWWvb3HpmHaMl7Aq7DwvHttx/dwp13ybjm19sNwCD6i8WH6tAkitM3nXBiuXtg4kEPSF
yYsAHZ8ly/SilGEi+xUPCT99qTJ5AG8tDow85JWrZYsXL14Vs2NI2cAcIUmfHRIMUvEMY4q2VGjY
M+PJQ60YqzctnfzQm8c6XuDrXlFAv/h8RAiDDiDizufEDKQKKsMemdI4XjnurcmpPivlfTOAi10p
ES+tBOxi+6b2hRreqDwKKI2VpFTDEcz6CV1Y853wrGs5wcWVmHMzCQVsBnDr+YuE7NLB0yUwq6Fs
j2ZVNzuYXMnO9DDseX1/X1wK33YmE3RqiW3Pl1o72nUA6fhmdgP8zu3KPSb1eZxnfnelUriwPeDo
MGOFDQE1zD27bqrFocuZMAbZDKGPA0YTB8doZAREFe61YKCKf/y1UdeF50MfCzqow+GHtnP2KgO7
T30ss7AyVH6wa/EkBY3lzCFCzddau5e6gQx3mOCBWUEpxz+b1PaIjAQYiFrxFMj6sLiAKnOwIzs9
0917Lbc2/TtMozVNqqciq7sw8zetAmxaY6gq/UErG5rASL4f8ApbY25tZ792mn+HiZL+oTELE2i0
1fxqzYHuRJlgaTc16SHv26fXN8WlzAA8DKM5xp928KI3Y7Rm/hfSAtZRc5PDuQhbrU8xqpbpaUpa
suOxqHGkK4t9J5bl4M66uLPLqomSFk9VXRVDLDFPuu+nzdc3cJvPr//EC60Glz4ANS6gLirPs+yO
TpaxEW2BleP4jRXmLE9Fpif//Mj/bZUXB9Gf8kLpDadjbDLtlGVlEdnoC9yIDG+x1x/oQobBvmHg
vClZsGPPymhcuHJnoJ4H8uDA/8aN+NB3YwsGyAt2uWsm78lniw9BbbVH8LjVlcN54ZzQTWHuDPhh
wxmc7V19XNjXCyIIs5SbLVJenFZ7+KEp2R9ef9CLK5GWoxnFvO2FGKQx4M+cbiierEmbj43lqYMc
MxrnlqX+eqf/SC3s/5sOmEuB9F//UdF6Ift1lL82wa+/631t/8Nf8l6a8y8KCKD0gYtcF7L0Nu/+
L30vzdD/xeQF+gGzb5C31kaT/LfAl+P8C3wJSpZ/hibunw7hfwS+jH/R3iAhY3IDdXP7V//5ae/+
uvn/Emf73wh8QUXmawNPpxoCF+++UKAysPHBoV7iGGeaj9CM1n2AOfyuWCvt4NTeNXGHMybEX+vx
y2EQ0WFlr5nP7zZh+rgKZay3GTti+pfgM9qaSOJPAVZ8gzsNhyAxSE0sB6Rq5jpfC6fDrHqwmyMY
y+U0qBkIfStOeTkasTZiqFngEnmtefj8RPz5nQQxPhnINsPgjnz+O4OgWde6gCCQe/Kpa1R2yqwu
gLDeXbuCnzcbtpWY+W3ouY3b6UESeb6SMaI3sQJgwV8v6w5qnkGyFHiMMxhtnrwZJ6i/bc5/74C/
a449v/L/rEe7kY1D3cQVZrPp/t4Qzs0yr6TJHW8KZUZLgdYDOrB5ZGViuUd2UYa5pfnx64teeEhq
flbjDoa7el74l0WJYgeQi6i2PLC8JbI0bS9ELMelu7Ea7ffry51VCH89JFtkczPxQEvpZynU0EsM
y3LRRfZaZ/T/kOJ8yAxh1WGj1/3XgsQE+77R0D5aXmsgerJK9yO6L85PqoIyCJXVFlhkLdLAVLrN
HLTttZH+Mc8A5DQB+/GpNCbrR6Zq/amDqAXM0lz9j0XVGN3N6w9z6d2xQahyN74qmdDzDyZpIZZO
1nbRPOn+XQ3y61D183pXpaLZgXa8Rhp/ufWxYkJbZdsgtKT+DIn+NjFwiqb19CzAJ1zPu1utSbyj
WRb6Tnb9NbuO5xnD9plg/iN/tzVq+escNx0Y5ez3mA5EaimskDQO4qSfXgObn7UsWIYQS7EFTZwa
geB5lphA0tXMUrIMN+AMjCvAYbdI/O/zZBk7JGUkboXJHNeZs6JGwOSPlt8aDmbiXul/vTh7zFTZ
WpjdMGHa0D3PP2XquVIbUd6JtCmxQh/v4KiFJHNbzpKsIp+t2EoD4/j6/tkO9P+UgH+efhMdYvSO
Dihp/lm6jabC1OVS25xPrCKyOP1hwpwpsgeM6ugapYdJH/wYFeP8SiFz6cUzvyaIwkFgnHtuaGAs
lYU9Ic+bAWwMdSMJoqLITOwzK/JmCKyRwjXmDcIU5i0Wm/hbF/jI+4l5jY516cWzx6gUeelMt89S
KZoF2iAavPVElfcR3sN3VQFZNev7LMIITzutOhKz//S9Iz9PJ2+T8gPIfj5+wu9at2rc4iPPKdvD
MpldRDPKOdVFGkQJRUjkY48VZZBJr3zxC+99gyZzm1P0Q+o5h6wPCc15lblN1Lge3ouYF94OI/I+
mCvkn2dARpBQyhoumMjIY/G6T0e7ikc8wv9RYrntPX4IeEbSSoPSxT47eXPhA96pMCsGQ5+GslZz
5ExdHxWb+sfrr/tFLGGprSHJKhtyUT+710rE1JlSe/gi17646coy2TmWfo0F8XIVdtHGTTCApPGG
zx5oMbLMHmcFg07X6drkVf5hxvE2fv1ZXoTgzQyPHitNemSx9XP9jMFQs5+uPaQl2r3AQCtxyGzE
7XRIq7vXl3p5MrhTYKvbcNCgdXtnJyMpOtzKLZbSmJaNO9Xa2n7IUSJBLmaKAgzVp6hMe3GlRfQy
KG0yZMxDocwQC8/1gvJOan29qSr2nib2i6NZtzPV891kqOWuH0w9rNC7xTf7WjSE+3QeD+lcb1I4
ZD/oEzrnRmer4w6wiFoR9ZrXn5K0aPDk6MzxXZ7DnI+F0ecHWGvYy/fjjHWzVVpfJ7cJbpsuHfkG
Nubyb+zFnzDpXos6p+FbY9hq4gd/0orUXfDucUk6uqBefllV53zFO0irjil27vdZXyFDNAvT7g9t
JsVJ9GnB+GUx6s+cvwF7ecfP5kMG/rmMUoCD97VAennn1YN5ai2Zvi9ocXlh77lMSmwfvBM+owYA
TDRWC1BjK4iZftK/df5ik5UAXcLGHFMsGh9LH3wYVjQidtZQL+vObECbRZM+m2iL2kP3OUAlGG+C
VqQKvFs+7TvuE3yaZYuF1loknXNDX0/7keSz85mMvW1CUqnua9mu/Tsx9k4T4cTs3Xidbr9f4cYU
O8iu+k1PnuHcAeIpHwEOtWbo53r3PSml/2DLwMNRPcOoV1nWrGEMm4BWmEdnHmOlEv2Hsjrz0UYI
rnyHua/lxdnSz1WIgfWi4UUPaRuU0to0YVrlW0x3pY74FDDIDMyyY6gdds9GtzPQRMTDvFXZvQf1
8UFWLfZfWj6pJWwguueRA1NuswZTfRUtpePfa2Yxbx7KIvPCpkx9HGmmVvNQWxG5BIebQHAJem98
UCYqFFE2ZzgcY0RrPyJG4QOJbXEGwVG6BbW79JN8qnTkUyNK7Z7yZQ4K4I8eJo0rbUCcs02D2wj/
xhbKqt/zJsy6sCMiudKxjl5te99bw6D22CmPOSKK3mbNyaw/A7Hi5lXUka1+VhBR0NksClo+bhuM
mAOpxuLvbb3+ErTtqmIZSO2xrPFXDtngCmepelxVFHgYhSPQNY6hrxfzF9kqG86QH+DRYi26elRw
srDXDor5mwcUvg1VPXTvMqdf3DYMBsYN4eivaba37W59s2QQIXc4mlJMFONcHrLR7ZA6SjCMjKah
6UeA1Gly4y7r4u5HZOX7qHU6b4jsvDfemWWQ5jsxDUUQJkmG+gPO1eoero34TUu/SyOYxuWX0nXU
O3fVx4r0GBedqFhE+sYs0SWJFva12qdJU1WhM3Tl2xYq4YOuSOV3i2+2x6yyGAulvT6G1aSCaR+4
syro8Hrudyzk10+itR3KADn2PdTmOv/pTaOxogTYD4/Cx5o3xna7GfaWtPIpcnMndyNd6wIz7P1u
Po7p+kf7eHbw80LFdw7x+9Z/88pJtYahddaYwafxe4EMrkfSmrRhN4wljrOrt8pm5wjLHSPUcbVb
bAsQn1A2DFJEVxCUiZiUOkFoTgjzEDNy+w7/zQlqGlbIPYhidy5RWyvtDrgght5xtQwwBGtHY/hf
ayWg7X5ol++F5WCnjiFp/m7Q/IFp8NgriJ89bPzQ9Rv3q6lNApaqwBoyrhtT7TzQG3aUT13wczTo
UcVJlmuf6kEs7ytF6XCYWjfNItUivaTryYftPNsHQPOdGxGZpkfNboMv/cohCg0k2Y1wBA2FIC1x
rQ6Xtgp+Bf5As1WOurrtZoPeW+YvJmITWQefUymTpkGf0qnKhxGWdz42YNSshQmYKAdnoSugl264
uNJ939eKaODiZNxHoHuaB3NYMc0oaLv/dIZ1eBqohZuDmlD7OiYcadCAeuZEgzVRJQzeMltAJ5rx
g1vniC2B/5/HvZoK3M9QNUPER6lZn45Z3yVvhZ3bPYce8fLI8TIdh0FnC89GpopD5iXMJOYytb6Y
Svqf2iXBzg19rPEpWL2uPFqD6sTOUJr9Ff9CqNkQ+hy5q0xjxTk+G7v7YZFQO+u1F78g3wT3nMT2
KcOn+4eLqLeKnb4xRyK+BxWshDZ/O09KW26pwrK3kJ/BtOtuLZFUV6nzc3U0WcCab82nUcgsjbIe
B6hiQGliA5EsNWoAWOMaow+bKaN8F/vJdSDae4s9+7/5nKr+oAbBMB0heHuIRWUvC5sqNX8WSQp4
W7Jv4tmpvIde08qnNfPQts40Y2YoWapRPzV0vwZUybJAYPdeqK/UfiLhBlmdt2stM4to7VXNTTLl
vh7m+oLDMf+017la5XzXCh/oi9Emzo/JD/B1TxYOQyg6l3lG3pqAJ5U/U5lXU5V6RwxNpMMlpokU
Ie1FQ0e6AYemwEkx9TQaqwFGo+GqnBRrfVe4qtd3tMfykh+EVVg4eSscnB54jHYw7Ua87cScLHEn
kU5FzTBJHjaYV8/AtWuK0Hes8guX1kDkVQ5+ZrRAsqjAwfw75P4+27FDl4/VqHe8jUpyfS/G1Kb7
1W2sGd0y3U7jccAZhX/rNgOMU4EbtRgQDAFi5+XHKundNfQq4X33vURY3AGqFYjyK8K6kUmkDfm2
5l0DY0xGfbk9Aj0R+bmzUUWL89ITIsyzBDGkAPjSo5ZO6KygwrJ+tdy15TzZJWpN9uJZv6spgV5p
Zq3Q6J+shNNRK+tHZgFaEYmy8X8YmClld6vy2qfJGPE7X9PF/mCvPEI45FZxR24l58jE0/2H13n6
L1eDVYWR1IoQez8lv9PJbxji++Y47hhZJF8klTSzdMtqHfhmIrnL/dH6aa1q2JX12jxV4+K8TbI5
6MJVWPJdKTTzXmvmAn6OXT56rja/83Mto42RJ5h95rOOPgZWbPuqkFwsupXthZc2x7wpzDDwmkJF
nVVPWIU22vgLEdr10XEy+5PW2OrWBIWb0iPtJa5C3tg/qn6pHLQzqhGjeowY7m3w2f1NsTrqi1oN
Kk1enH7fzB7yxwb41S8TSdK3eQx645h1q/iUNOiLkz5JP4/UZrmb2MDW7jpojF9tJ6FbEXR1vzc7
XCbDARnNPEwhZC3hmOYcLB0ZtpNsvRYtEUata4wwrSgjLt3ldzJWFUmRYbXgvlAVp5dRTMbHtVkS
GC7Vsn7pGvBMcT87y5ui6QI3lGKmUh3ZQgHNVkxUP8y2qptwShrvU6daIrM5966Th17mwMAAqtwH
+6JOhjmmJ5Z8G01L/uxVLz65gPPbsDRGsw31oukfqmxr7CS9dL6yab1PDOPbE/dc6oVBBeUgNma/
qmPSwS6ImVC7eJWUTd7FnvLhe+tmN2T7pGjbZFcYZYozV1bm2Ukv/eaIgsacH7RCsyC9l6b5FQoH
F6Jbafh4oYEmPG4UM7tDJMKSoecI8zsNgnYMDR21o10eVMX3DgNAJ/blYpFDoUJF07fq8lt70ecS
v5Yy+KCPnRvc2MgDpSGib/3HIeF/jIIgUw/G6hQ3MFOXIuztonpcmKN8oOIJfmLssHwyNs36eCpy
fUbyKBekX623LhQfevKYlNNkh1wEWH1apWamNznebu/7vMFzoPQgyHBTZdbbLuuh6iR+UuihrlLi
uz+l6iHf2JDhnC3kaUMxQuQxSQS6qHEC7Z0sUlI0tzPrIxNJQpKlaeKnLXQSvnVY2veICJge38mc
Tq1sFz30xskXIRlBHhxmr9jStEolWBduxihxHbTru0JLZEl24LU/odJklB6GmeQR1kPrErbpZBz9
1HVv3KbsD7PwzZ3NTSKiyVjcm4YWBF9mHKd385KRnSdT39KQBT4jYt3sl7eaq6YJJDkNmfdgwi0M
XlfUmbhJVuMXtnTMVTJNemGLoP4Q2mlH13yukqoOc1Brfezg2KBuGqHmXW8P+bxzy5JRAzor46OU
3mJF+qTzTiEwd786P/XiyR6NLmwLAXDG96pcA8pk5O7eRbvPi9M6YUaBrfkio8EUNXtJJs03oPpl
gnqsoDQOLCJzVEtD4XMuM+++6Hph7b1pnokDZISh9PR5Af0sZ0GbeWvBaYuuv7fBHjsh+NDGipBI
ZYBRLsNix6rrhnvP2rR700ByjYp+glLMfU9Wzn8dJtJRWFZo1vTLTW2roOxx0OewjIpPOMtV3swN
6LQ4kxay86BXDD2c3Gn+VPiVuvNlI6xwJtc/CqNdRIgup3cE5saGS8rW/jBOszoh12N8mQy9o0Lg
aFpk9938lJhmhbKEr3eMwMkHGR605r53ukFSwHFV71rNnt8nnuYl4LGE92lxXVjBc+MbDc2uEeEd
g1FKHzkVMSfSyAuaSC+m+YO91ES2NbeNd2mzOr+AdpHWd0lWhNKqqt+BNfQ/RJb685uiX9tHZ4OG
hplXpDS1knyQUdM1bfV+7Cvr6yiX3It8AJxayDh9AFAomaqHiJ9zctJG3+xbuXMzpFEKALEJ8OAv
/SDt+daUM7OovpitN0aJh3KkW7TDEWnVuptVLlRzM9veRbLMs3GkIec1uN+qao/PpymiYF6LOdSQ
DP+sLWYwxXx8420pjUXQ95JTXGKOsILK7p0T4z7EnMxiynjwOsjugj4F4ZU1LvJQ/HGC3MRo6k8C
qKYfV8MsfnSbHNtc1MPd0DZqCrtOumtEW7N8VJ6c3wN/0n4VflfkIVZ7iThZAO8BK1aT2YQNmev9
mm4xRSWFMnbkSVuhIrAFQGiq9Q9mh3BK4NVlf6MvdX4crH7+GYAEWQ7+IkeA876Wp/HaGrQUGJun
3+3R0vlgTQ0lmuzIiubOR852Kg20uzwkA27NztA8SmX8PyNbDHUX8ZsgrnAjBnpM41Ar9gNWuDeZ
3SUNCbMtvq2cYicGeFLdlVrK286yKX9j2pP9u5CL/avPTXnr56ga35C8UcHNKsg/m6vnPJh1Srxw
kwop5zari7cLyQLklKUve7SDAcXJIW+Qgyxc+3cn+mKMbW+Y08eldmzaz5jv2Yi0Sf1Eb8LxQ9mk
qwxHoyJ1nEWxHJtuFjYlI3ir/VR07Rw1eV+UB27WEodvBfoDmS8/98GXSe12tvOBp0qzgtiTT9TJ
ms91SQrX/hjMrOhip0nVG2GJ9QmPjuGuB2z61M2V9lTSWfYjrK5NbvUFjMEpBdROVsDNOUSaamV3
EsW4pODslvabrIfE284/Qpvt0KTwVhCp8N/YRq1/rPPCW3aTrxDKof+v/xxm367CIdjK5MbKkg9l
3zdpVBqlN4YCqveDMyj7a88hno/V0Nm/llytHzp8x9MoKG2McUAMIVLfFDjRwWCBKBymHRVIiL+Z
disIwvxj0fgPYPiq4JAj/9bEVjMSUjJOgQgZF5bsTXuZxFFZk38X1CLnjU9ZdrQkkpcocGUdKWk9
Wt89t2BsYTZ2Xx83pMYUe60sTr2oRzShZZP0Yd2UHmPsZNa9uB4A0Ow9Rcst7IuCgU4ZuFU0Fu5Y
gYHRuzcMvzKNcR4IqEM3rP1n+CvybZdbNKd10aKWvJRube+rjg5NVFem/JkvJJrhSrJXhNjxjO+r
NdWy2IU8+pWJD5VprobAOkoOM3dMA6Rvp4+t6E5Z0ZNKhrakvgwdvPs6ssMqVyAPhT+8VQiofM8N
xjRotSwalyEshS9mNkAzZzwrvditEkgcaboAQpeN1ogD4m7rb6Zm/h06bFSdHOvqO1fcfNcblZth
tNLSDKh15YDX78CvxEy8nP+m7jya60a2bP1XXvT4ZgW8ieieAMfykBSdDDlByFDwHpkwv/59kO59
VzxUi109exE1qCqJxDkwiZ17r/WtbUzqRLWxhrr0A5alyA1Tx4pu2q6gsokzA4EZ/ZPsxIZi7gMB
bw2EfG85y6VIl9UEoOgpYI1voMr5jZ9S3k/K1/P7ie9W7UYprFBXbh90g+mwOTI9MEgxsd3j1pkN
9YX3rxx2iAaTqymPYvsIzNitjlld2FRArlPbxJ6uNyXJTfG7os6mT/+wy0rXqkFwceki3jSqXe5G
Lx6u/1EBeV6ccmTMW1RGsdF4aR+6gh7J7m82yeEh6sRCrO1iaDznTjSn7fqIOKiWSbmwaBbI6lII
U276zM2v21JE91HmvAVufz3F4aiY0dbcBB2P2TkRQhEa0scybcNCjSaw9lnHNJ0V3b6zWqJqRREd
dQN3YEEreJNWqMHNwoZRUNvW351H8ElWAAhzLItZwTl6RNhej4XXbsIFCslF2kp9P6fedO9ow/LG
iPTVgGU9FEQGkGA0hRnYvhyRGrJzRGexzuH88E5WntRBm+A0/PMF/e1RCM9jCLHKLn4QUn+Zcfd2
0uutS6VvxvqyxXQt7qs6794QcL0+CoUo7vfVTsgU8NzmR++QLuw6eZXQ0HcVNG10Lwwd3gK6vhoX
AYXhuujAyK3VZXY2Vq6SIjLHZKjDib90aNcvgqGcFuEwp2/cCa/GRevwBM01I80VWXCOLZxJs5ii
dp1ba058sSw9xr64yE464cHHZBn8rXS7t1h2v5vYwEnQ0OKtM7dzFJBZjkmD/LKlw80mTioKdEiP
zr6zqy9tpM+bnhFriG+4eGM49rtHkJOKEWPV/a6RHi/vRk1Ea1sRupepjFEP4mIEB+J4jX3SG828
FHD9rnQna4Ku6eSpZiijhe3iNZtFxM1b0/TfnQZs0aSKMOAkK279819uWruHc80eow01N2/u8n4q
NgZs8c04Lc9SjeqyFGYf9kuWB4sY1FFZXXHwrX6CjLVu4FTa7JoYsbRbu+0NGhzjGMU60w+zeosk
++rO93iy1ucKhwQT91UP9+tH1QvcCd4g69A1pukBd02ymU3trcSt3x3FY3CJsgAbKaPEl0exo6lv
nAaBq1Ua3lVVu5+mTDS3f3Op4KusqCG+BUIt49yirSTPlCYLNjBmbh1GvS1u1AIa5s9HOQPSrJPy
9TCw9j3HIg75/B6X5tSpkkwcBqLSujZHRb+VxeWSElsEZDybge532s7preRWakYWLj0R4mz4QVQn
GeFZpW2kJ0iT4n1tK+/zGx/vd6d6jR4Anmiifz+neRhqSo2IvVDYlPZ3LY3bR9m0d8641CfTpxIr
+rkGAY29FEifK68AekHyd+V47cQgfGpromuqZ+PHP3+uV48EZw2XHjAszKWrzfflHdD5crZotddh
2UAFi+uUppbS441fOvnF0qrnGITtTp/9b38+7qsVl6v00wxgE57OkvvyuGxAoIPp3BS5Q+mpIo/a
cU2TGTUysv58qDNOwY87g2OtUk8Ie0D3V33YL489zV0lljZltJqXzFMbkkrLYjaBrzM4Jt9OC1Wc
+td1X7nXtr+A1vAX8UYBZKxS55ciIgfXHFKOVTq4VkMvP0Thz1TaA1MBXKFRiOrS2BbIewJX6zt2
tXN21GewRLR0ps8NhN4n4ArfO0xZyHzoGLWGSN7lhDyArW7dGzSnyxQYZevcE9DDzqHpMAV2spkA
csyZTQsjJe/SabW3BKi/uWFs9K5A7D0c/q/Sr+ilzlqjS/QbOFSe7Tj17iJK56092NXd4kbio858
5Woy2dv8+Tq+kvF5VACkA6xvEdbEc01OYmlDgzGmCldvzJfRi7S9hvD1DrGOdtfO/luPxm+e2NXX
jngEbj7vr7PFsWLYahD0VIYFAsI7tGzy3VxZ5hvf6jcPAvgKAroR0SGKOV8X0HGkme4zfa24sPca
IYCsWHH6zsubt/gMZ4yBHw/CikHk4qEYXKEQL+/BabAtVpiuDLtBT0LdLAv2ILM86Uowvhpi5nWj
ptPQJ26mTY1m343lBwhul1Qp0clQ7RuLz+sz7OosORQGP4oua31mfnkwm6KNc6nKMrSEnu2tHjFX
g7zjjUfv9X2DMgexCnfPytc8x1L4RjwXJs9QGBdT+rHCbLdRnQ8dBJnudV3RNPnzffr6inI8GHss
NMQj4tt/+a0sgUHWMjge9u9011vMIOjCR7sEeujfvnk4FNAl3nerS+xcpQvYsSjaqSlCV8ruaK8q
pCX3pqOdem+FPP3mWq1CNOT0qxQSSdzLb+XnTLPcgjtGFSnYgdKx9onS33Ju/fZa+Q4vSQMpFWPP
l0fxyKLIp5EvFDFc5DLZ3amiFxQOk8VozsnV4X9xrX453tlrCPCvlnpdy7fCBX/fOt6KPNeyXTKV
b0l1f3dbmLzreNFiiHHPg3M6H9wssRDchk3nBYCs9BBwR3cSMrbe2Jz97lC86IgcQmRHY3Y9y788
V7ExNpOuGGZlzWAd1ZBHgTmV+nWtDWLz5xN45qpa1xQ08OwooGTTUoLF8/JYpQ1TUw3oCSrd0L+A
s0QNa2XeTeMYZrara1DRsrTke4h4jLj7bt6t5f6Nk7RRmNlNWwYVpPPNgMCcucjQAAhGNP7GI/n6
5l0/JDeVjnDNJ73g5YfUBurGRrLIOlPeELITkRJKe/mNheb1aQeXhePBoKBCtHoubaRhj0BbwYUz
0GDsk6gsjm3rLBsrt9s3DvVqF7mSUwkeoaCm5qWj8vIL1al0CuwHBbPZpco3jFPcDxPho2tE8VQF
WuHqcQji9a0q9vXziZWKFheAI4j72nm+fEQk4mxRTIdqHp0oqOK4p7evDwecnCdOfH3Hxe8vuNWX
a0NZ6kSibb1Pkp6gPhdheJi5Kn0/6fmNxmDlQW/Ht7B5ry8CgmeHWgvCK7XC+ZmJ/WFqtAHRQUeU
973Q4vpKanQQkhhS/Z/v/dcnA1oPLy88JyzA7KtfXgQCgjU282keFoRgPBlGDnaKofW06Ya5viFj
ZH7jYXt9GxPWhq1gJbNBHzwv1rOGCQ25ExmzGqt/743mfOd1C6GEf/5e6+d+WapS2Jmk6IDTwtl0
7jUh7s2uvXxC6k6r9WKZSuRrko4nujIP7tDQMEFUozceBR3aALbmW9fwN9+TbgyVMjQ/jQ3w+ue/
rF95v+i+UdKso4z2t34ts22eTPH9n7/mb+4UKkk6P6tPDGf4+ue/HIU1skOPACC2jUx1R6DYLf6H
8pNd8Kr585F+931wH5JXCeWb+/JsjZzbWKSjUEg9ND/aRU2pvria3zz8+Si/2QGjD8emgEqfLo9x
DttdADZLvQAMOYlObjNjYHIC2XzauHNEwl3ux1vSE+cNUaEMmopZbidn/DrYvbdvUDfBKo2QCmbz
EOq4Sf4XNxW31boBw33L5uHl2UbIElF0Eawm0qR/16OYCsn6qjdLPzFa42lmK+5E1a4h+xVimP1W
utira8B54a5hVQYDz5U4WzFZHLtI2mYUZJnK3ycCVIrbR28GRf/mMGQKrGbFn/i9szIpFyNpkI6T
hBoqhhn5dbICsSI0elVBV9/Jc+/gZx4iGR152hYM/mdLJ48rR4m3FakcAMkU7vuE+cvmx+3xt3yj
V+lXpM719+E/1x/7Wjdzl8bJ8MP++O//+v/NXcoK/MuT8speet98TqtfzaU//v5Pd6n1F+8IUInc
jzSyYbGw3f2XudT7i2oBlyWEY+zi/LX/Zy61zL/WLs5KOmUDAwmHP/qnudRw/+IJ11bDKb4DCj3n
75hLf+xpf1mKMZeS/oIVg622tzaOzZdPzejJLkazWQVkvDK/q0CQLQdXVI65Tied/RLnbCr8cdbR
5iiB4nty1CI3cT5HHVJYJEFBNpX8HyOyfSTXBer5rSwperepnbhWWKPIaDaEkJUNTZ8x8e5+Odc3
Pz/rr25JTNBnLQOeN3wldOTAWdD3wvzx8kugjME+WKjvkn22uuWg5Bj3/ki2zTT4/YgGb9FpCs8I
6nVhLpdRaoOQHg3rmfl6ET9GVSTNvdOVpkRNvcz5x9htybbojarEbsBUkZGZacrPkvVRBl2rOzli
4Ll2QrthrM+WxZbOTk8Xo7tvBItcZhVmfSPcWDf3gDEdtZWTBaxgIYQwgsjTaorVqNWKsFpK5p5+
IVx7mzmlInFs8Vqgjk17g9bRhy9pCACXWpt1yDyRff/Q+UNPbaNGvE+cNaUZXX3U7QdwTd9NpIsm
tgwja69TPW0fPSN39NMwzf4ews/Uh85Y+bSFhmJ1FiDaQkEi00Vu0QwxoWtgqxpbfgnUmNiih1SN
892oNeVa4jfzozBqLSbcQUlxv7Rxne8yW/nOxTyN47wt8ix9SHWn2cZOkY4kCsWzGdQeeNRNJ0gK
3PTDhFCFnybOjm6SGh8SH6nbrc82U+7YO2tpqJFZd5cRV2FfqTQu5x3akjHfqMUn5L3to/Zx0HTm
nkL1VRQks+q+tWUSufdJVZllwFykWQ4eiq8JG9M0okVJi2KHQpmatZniZLmRpt7mO68l3SywWx0N
0ZLqforjTk8u7FENMpCVS5KWZrbmnUufEvFNlvIthsxoHtchuX8kGc24HWkK4uJiEbxoAJTGW0up
ZNrN/txZYRurqb0eErMh5GbsrXnjxX5bbk1bae0RmA+eCFMrlwuXKSEoVwRzn2TPNnmD6iwqNqYt
k49J5aIbKKwmt7Z2NFb9UcT9NILyr8r2cUzL7HvdJEWMfsSK9W+13U03LursLMSwJ6Y1asb6rLdY
iy4oVEbqg34o2fF6c0qwVC+ROCDlNBG81nacvG/sfPxi1BkhHbw1B56kYmGEkeZRM4QEcEsyMzud
XxZPOr/MSuseiU03g7XbtqnoKOZavhhnV5F4eqonBIBha42evqt8f7ohokUjNsYdlbgnBtgDByV0
HrZB9xYV4ATgl8pZL5INgqzphvlNPlvhz0eRNCaFgYQ3LL+isat+eprqyLYOiZgXIpTqxJwQSQwm
qcII6cxiGZFQSMqVQORpjcSusZE6fpjQ8EwWQa8TB4Ys3Dx6fT4Y74ocIe3u5+26GG1kf0I/z0WH
WsXS8POmg79Y+juvUZraGP1SVZdJPvLaN50iZ/vRe59dK1Y2mkvRctOr2P5EL7p2SAEZ0bHGFPC4
KLL+lnOCJDJFG/gohii/tAt3eOcgL2+DIkusL5CerSGgffQNNZt2oO2WnZKYVRdYkH2UPfZEp2oG
9FLkeB3isvoeS3IKlwrD6M4Bo3YNtJtaHkFhmuyyGic3fXAkQ8Gi2eO2yiLt44QWmKWfXjE63/lx
guR7Xbta9d5HaLi+DuL6aSyAghckiiIuEFUyhjKXRiirCKFGXRcfNMgmxxZl3xXDhRkxd9xkN+Y4
NBL5mWceYsgK6F5mN3lfTPY93im233WSIte1NDUMt54xgoD2+Q2oXGM3Qx5jr5g9fBKpHjrAZDcG
lu8YNrWRLiFlZgpRzYZQiZJ+Bp0FGm9jzMq+cfSyvtS9hmtgCvkg0R6HfYSUa3bZbXidRye7GZAu
xXaX3s1Nkk+cQ29GzC7byxjD0pZe7cxyPLyHcZxdk+jyXcvG7iP6OJQPix2hp8ZSWYmjWjXQKI7u
5dLFx6GV3SXfvtgoT8rHySexPVVpdMz9MQ+pm+t9k3PrqqEx+42bZtXFYvFApyRIkMMxeXpYNz6K
WOLJeXIzXbXjdsnRb2p2kXyX9Vzes2KXcdBERIIHWdO3e82Pkcoj60vejX7r51ukid3OjvtVO4Ik
BDUE7wQjzNoyu1x83G2hl/Tyq4c6l7wxN20EEEwVfa4X3zzoZWU8ybKr0cHgTv2SpsLRtgTtzfft
yCx3nSmJoGAEkVPwD4MX+lZmbGvkpNe0CfOj1pceHXNTXpZj7oZVb8UXhuW1h6Jylyc1V0MYS0OW
uzZpHLLkkR5/4dWYdTgChvSQATc8YDXvNvGS6CiqvcpCykD54h5I0EZYoyRXLCCHTH1DR249O4n6
HmlLdxUjjtkMVFPvEdpGj56Wu0/Qa4l7svrmy4ARogmyOY1CaL7YWmNX6YTW9AAs4tx3T1mGI+Sk
Faq9s6w52sB7mcBp+2PzPGtD/90j4vOGFZ6cT49n75o43OGrrg/uvUyU3HSjLtDZRot7KStraTYd
oYshWgLvtjFm93PZze1thvnwjgWz3PZpvHzM9dE+DV6is9o00ZVX5MvXXlv0j5KKa2f0/XDL7pUE
h3nwEQnN9aZ0UO8+DlFasX64ftdfl0ayPCwlEXEhKqW1HOu7Rh1yJgH+IzBbHbVxIYgiz3K9ygM9
7bwOvbear5I6ch7zfOFhNxblr5Ip8g0E89su9GNZfPfQlsH0GJv+g9ehbUKEmuN2TNM1YtTAyxck
6WDsqqRUMjQGi5dxNnITBZUDP2I3ptk07Xgb5B9zZyAFdcgXdbLsSrlIK/1i3w+9l2DbIA6bXkM9
aLdz7fWHYSjt5zKL64slYXEPaLRNDpo3p1j2ie4yU1iMmVkQTnppyWDiGnjvUTehhPIqWWpIdN2a
ZS7ObO+T0fKhw0mzM3tT2pNjHSLDiouN6FXSbymC8k1t8XBtwB7DZqqjSjwbrkw0pKJxGm1ibF4q
tIXRgqaaht04RTFm8EalPq+7hrUb4aSvAk0acObb3peXjV3LdJNHHda5vjUccTe6qd5vauW78dbj
vYkOzNEL/alGSPskTeRgN9KftbCcLavZ2ygfBe8ARFhgcVWbbLtFNfLGoVJKL/WIvhbP/2wMF7Et
feZzLOf5pZ/5/ad0tppb3sieurDSEfRURNWRBaJIeXOBj2m+yRns7p58KN/Y55Ml6507mbw+CviN
BzMby3ifqUELrMRHpqcIOElwctkOw21To2q1UFDpt0VrFbD3fKVu7NEt2yBP9GYvzdw/lY30va1B
gddvJK6uw7zuO1hMUuc0R42thSlNHwJU4+zOkBPvVaux7O8UR9dOiQGUc4jA9UJH1BoFrrNUZEc3
PuIIFnxR7kQ0Zacxr81T2XuNtddkhAxtdT5bp7qcuP+FBrABbvXYpcEaBfeI9yKiFb6M7XXOOxTT
6VTfWlFSEsEtNT8JTECryJ+VOQ0bBNvYaSphoUL38pmHHYGnvWU/Q7G+UAag4IyH+wLBHyV43+VX
nS6d51h3+90skjmMbKqt7ZQ54jpHu/Hk6+jDgywp+PmolY4e+FaD+DUd0KcHOfPaPujZQkNbWFJn
hnUACO5QVbVUwahSkzjWclztMNrStnvDjQ0zkLjCLrUKCfFmkbbQL9j4AE1sTJl+8BUqRjTplfeJ
/Cdy7G3CJIMxSb0PraklJR+atYc0Vb85Imo2L4zG85Crli6Pb+dUfMzErI0PXpNVaD0nzv9sDvRi
XZm5l45a93exJq33JqSGR6to6CoMfvZkMefiYSjq6Zsx6O2th75p5hsTC36UwjGPlWH241ErNIwG
tpTaU0R4ch+gReTnkkKfjMs5zz9kselF284ndWWnEPN5hwE9rMkNZKEEVVE02giuo+8YItOThl3j
yPufLBzTG5BmVzWNNlEA/yKWByax9IUGQMGXfUj8l7l8TPRu+SD1WVpb3WEY46rO7beJX5qnAqfj
N8OEthm00+TdjB53GA0VLB3auljYwJyNsLZUf4DA0N1TfisiuIWLpXtMD0CA2RBC5soCTnx+xZSr
Pq5GCHrSbnJMmuQblna8Nrhzjzx0ox4WXoxpoNNKLvIgnEOSRvlOeE2C7cDOnjurtL5LZYs7ZKPd
E+oc/z6eo3jr8n7dGK4oBWboxcOb1VXujcPj+xyNE1Dphi3Lp0HGWCHrZAGrV2HIbfdtN7uPeleb
auP0Gq7q9dQDuXT479pr53fKAO1nJFhlvZwkYbqudRcUkxJ5aBJzcFCGVV3MWDb2vCxHrJv6yStc
vMCRGeOpdrSJjnvc7zO/+4jwO36vC8NBrW+xWKAiPJBzfKB6m99ZojU+2RiMlqAEgXHS634h3MGK
OxyoRnVjCLPrAu72PN4TOyWP01z0uwTz3fup0N29G1PAozPd1aWt3vWDgZsu6k0fma37rZ50gSEj
SjQeUZQWJw9h9WFQC89IFEOwD+HBehckWhlH3j7PyRjH3xzRqsOc6OYWyftUbfxaOJda5gLw9hFu
1uFgr4bRAR/kHatkcVV6styOTYqzDUMGgloz8qs4MOmt71D8Op/q1MeqBTdgg8GL0haEHMDGFvNS
probTPCoLMxRXY1L8WwP/JSaB3HsABmQqiOMg4rgoPJCs7aI88tnL2tMkAV9+84v8BRS4WGU3GVd
qew9ZKjh2qr7/raKonwPK0lcwG3BeN77EZUlGYEukm1kxSh+2yZetSfmrhAl9XWE6TAEYpVdaEOk
bo2++rzEzXRBeTEccty5l4V0tWCVwL4zwEN9IFVTtdvJW1kFePHdjyP2+31iR6jFddrBYef56YjI
NeVe4v48Rk2Xmgcsnv4Xq0rrO+JQBy6+GYFG7BJS1EgTi0ivSFvN3w5YLb5jMWPjolPVsE76OYSA
Js33o3DmL+5oFe/6pmnkhe3Y6qZ3sUQGibGw3Isl675pU4KSRcuHhWJ2MD92A3tCq5M6zEfXnb5E
gEf0gAkRlnEx4yIMSsEGhdt4oSbvrJjo6SmV95ZXiiPFOM1kTOZRaDZxPfJG1OxtY1aJte2lBXkh
AnrQtvqpyuo0RAI97Ox2zJzdJMSThsh9bygXk26WTackEvFxYv9Bv1w0W2oU3q1dNqjAI+PsyCiH
vQE+mPnQuab+fhpWVyvrgp1vHXzlAZ4W/WPjYeYLsf5NtKP8/Cae6vbJjiunYHfe1w/zFD2slNB3
xeS43XGk0dvv3Bxb1kNXqRIvky+1gd53Nt6klhLRuxkdGpNp5X8gU67bwjwZ9zNZS8sO6oDlsFsh
UaadsuKOenDZ6aNptAFKvO5LblfdZ5ljvKd+U18nfMbdRprLdk5FsVfY2rH8ARbA3jNaF5Nqm21f
KnHNC7D9InWRQyWI27CLYArhTBmNK4Otf70XdAuPY1GMx5pN0i3J4jvXLbxl4yKy+AIguMGY1+X+
UU/KU256c6BjEzroVslCIZfk4Nb0UEaKdRnivfOeu3ElPNgumzZiyWZJDYB8edhPmrPcuouSn1p7
ng+1ZFJzM3f5vKuT4YnXcXmfedW09fKyuCF15Sj5tnspJA866d/y2RqxDV8s2bBoF7Hr9SRUl5N4
Wjq7/eSVw3WTGeW2pn9LbpabfkrjSrvruqwkyigHSd1r6aOf981BxJJ+oSvu68iagoxW2XygZvZn
2hiCapt9ch2I0SkvlVzyI9tJAMhd5DyJMoWvHJvJVcZVGmrlEJxAgjyh9BBEjvR6hs3YG/NRYrO6
QwjPd2B2zaNg3qH7kxc0/VDl8JoidUBYV5E1zJd16opkyygd0Krfmy5CVW/1Rrm2TK81TFqPkaSy
G/u6i7YyF/XJrxW+OdVUT8RNUsMV83e9nMZdC8bug1GgwY9ElG6wEGUXk590V3m8ONeGW7xfBNV/
BUDdrT3twe57nqC+7Kt3hT8G1jj1HwYLNtyl8KrhQ2/Z4qKtvOHRq7TVNmfmtXGTUUdMTxUB2TRh
XaACAJslliH2Qw7trjFFPB40pcV3pNVXtTfpsqYFAUgYk02itf2DWzpUgGbH9gUIC52gyIJ8sk9M
ReOyNWOqVH+oNRFgItfez60Fc1MlTYHhX1knUZFjvmFj79zM1lg+8Mbt1A4SAbVUPdY4YaGS0B5Q
bEbKjY4jCM7TUGNsqxOKKqgJ+Zhu7UmfmksqEz/bYNVjmZksl00X19Sj+QRcSL0xMPxdxxxBOtRE
pKJoRc4Ghm1tRSOzxGfGfPOFh8ndPsyLlUDkqGPwHrWMahr63Xzt5qL59OeG/dn0l249syu4f6hy
Cf8gA+Rlt95zVI+Zf/nsoYe8Sn1T7mN8E2RZDpIUz1YearOQdyLKrTLMpHgr2ef1yAOgJ4HmBtpC
XlyglV8eP3HtREwOneQF1kuyLbXKpYHop+n8NSpxBDw0aJS01afNJZiEpn0B1WL1O9AOVHQjOp4s
pOZvyfy00yk/RlLMxUnWcWTsbeR8Aj0GsTY3NXlITrBOOsUbgN2z5HiUptQdjK6ZKhGMiTjmbOAh
Elhes44rEKxQ7uyTLqEPLqrKQGmq6M5thxzvFqUSbC92Qh7DmBjnGJsRMY0frD4viYPtxKQ2+o+p
jWiFU9z8+TL/7kMyPQce6BOErvM5X55n02SxdSPS4B2MYIqMSuHUp1LFfC5e3LdDMqbPRKAwq8Hc
y0n+MUXya5+NHAl/QBOTDB99MLkd/stpJgHujYfgHHXq4BgiVwxlEeNa9IreOmv9ZUBPYztpsEqk
IFUKX939fOh63ATTHhZR41yzbtj9zknp1yPJ72bnGE/9Ulz7VTJNaGbnQWd3POWUDwVo/Yh/N7lT
IpAo86lMW3OMUTwOjvcGm+tH2uWvYzs+MFfd5ikykBwT3PXykzeZvYDibvPAsPC5HqAiFd5TEbeN
2mJrNf3PJU7UYjMKoGRXsWGQisFymWTX8ezUyQkgd2wfiqKJmGMZScpovmJPthnt3loCuwOj0WTr
NIhOAKiVcZiND7YdEV+B4dlp6IJlubVrqZunTVmy1aCWbr298Gqk/h2PwHd2TNmdqZn0WtOWmUk4
LZ743CSoOm7HPnEe/MkkwQZaUlO/8XQYZ7IZLiviKJDMqBbXzMbzCOKFwUTpMtSBkgLw6VqkHlsb
oE9LBNhpqkFy2rUFZLsD7r/t0tSYT4uPSfDC1ir+3WLT9o7uP5AxH18bjUzdtpoDi2ienTRn9vAc
OpqNc5kr02/aXDK68cqYHzUmDypC4BLHO4IrkJn3uXHKfDnSdckQfrjgBv78lL1cTNF+ImxlGbHW
mwF/xblAMxn1ebbyCL+jN1ZrBR2HeToVx1Irmwsn7egHaLVDLWGRmTULv3zLA/dDK/PvW5FPwEle
9dIAFAGEokt4eSsuCYiKKuvpJydpX++cWLcoIhc4IeHPkQ6n2bWOfmQln1JRAzAqkm5dWfXY+Gon
dlOFRQMUYWPQnI1Co6BXuSvNUT5VGS9Bdp9RdBRqxRxA6bX2tswLguXZ7ELasRdRKjBckdjaFo3K
/Z/PrnF+epmwm2AR4eIiq1w12i+/HMbuWIuc4Rs7k/aKTkuF9k4WfHo6BD7sEAN6F7kW5kXk5snn
hhiOZOO6XR5tCceIzO3oV4MOkcXx3810RjcwKLJ7DDfDzExJt+9xR2Qnh5Tw4lqLsMyHTG/IL9a0
Ub9KJ88NaQnTNvdmM8s3gEjx0s4sSdvSb7o7C1v8Wxr4Mz8VAkb2omvmHdIoFu1XMppC1G5h18W3
wVznaiZTD/YQCIupm1ElVKFH60ntuMfqq0LFkD3smr4rNTnbGtBEybT98yU4G+6vH8gDYYcomPE+
ks5zj2VpWSlFxLwupLzOj6BUxH2W+aAeYqlH7QYjwPxetQpyhT0UUbod7dmLLn2/SgHGSUhswcig
GqBsbPvfq8TLhm1Was61S7C0vsPgW37vUptRpY1Y9Eqqqi3uNbhE7K/WAScLTfNoNL39YEv69QFo
CLp3P/6vUGCud4amhBvOxOeqTSy8vNj10FOjoB7AfWiqZ/uG6xp7kN2UFItzqffgdBljx2G0mGm6
LwFscEcrIBZBQVGe8CtHaw5LVpHhk1/V/LLixwTSKC0zPoC3AcmM/WXnMfZnI2lHMtrWHjtaxpxR
PW3NrGjrDXBw3zpWc8aTIoWRX84Er77vwQXI0K7Z+wR5RrAv5CL/qtAa/NyVoRc+6MGS8tUuCodp
GWcXOiEM7Pbns/W35EIPdck/f9QK/beKohcCI4Dq/zzwqs558R/bakiH+VY+d/Pdc4/z/l8s9vVv
/k//8P88//gtD3Pz/F//8bWWQBb5baDPXuh+sN38cnO/0gld1934ef5VKPTjB34KhUz9Lx3CONRL
LKI08SyKkZ9CIesvh1IV2jNGPf7EWxehqu6G5L/+w+WHSCHXCOnA+YwMhh/6p07Idv/yUVfaJMus
9b2N7+NfX/yfopo/QejXmvjfi/yafkq1Tt0AmRlNLoTwl+tg5Oh9PQ71sjGmXPvqIDO/wQnuMlY3
EFTABhvKy5ah5xuavrUAe3lYgPxkv66OY8DQ5yXkwnxEMxCgbqxCVCgTdGpdAwHEL1fhNwqiHwbB
88NgnWNj4uOUgen68tvBWBCAJ2KIFlEpP+q9Je7tWXTvagj2ReCntvFgDqMLXkobvCFMysG6LwYm
sAGkXN4/Ne1GHuPW9sBD946/BPpYQwTtpBF/1X6cIacDHrMpWPmNsE+7Ig/KKo0YN2glK/1coF2H
ZV4v27KvtWmHOiJ5yDucVmSuDEkTwgBCvFJrOdhrm+xkduR+kfLsYo+Orqesl9+0FNbtxhhr6IIM
kvTPGRqQB5/wKURYFGzxaYS1d89mgR5eC8/ww+CldLwHGCbg/J269wPeu7kRZI5dqotodPN7swBE
EujRSCeNZcEvb+rZLNg9eCA3DwsViRP6Sa5fdD2dJqxhU19sS5XjtNHTIj7OLfGSW70Zu2s6brTS
s/XtEpbxEFvhPyre/CTlds5GY650A17CgYrVjvUpXyaq22xIOFOplqUMbFgq34JOv6wU19sadwFF
tMv9Tf1yTtpXzFVNPRUgt8za3IKg1uGbdCRfWkwqUi1137jTflCsz+40HiDPZkjO7Ubk6Ms7LfFq
PNBs0DbF0lTDhs5hQZh9N6kEFHKTveup1dvtsNCw8dWAEiRW/5ezM9uRE0u38BMhMQ+3BERk5Oi0
M+1M3yCPm3mGDTz9+ci+cQyKUJ2qbqml6jIEsKf/X+tbFBd26OxQfA5kgMR+k0xEkZfZzIbSGuKf
xoJkwlftgTxigPva32x2+2SrNHNOXQediq/Wo/6ZdQinhBeD9IK02IHJmGS7F4j+og1NlVxsFMJr
DLg50DFXlle8z53E03zXWTjqGF4DCcogavhrN3Y1gduF51EKoVxxmxGXCsSN4hqLXi6S7wu9mPLK
Ye3Mq4IIwoGSvBfqkMcmX2/WKrfAvhcUQE5J0jSJ8MknhaWy6G+S2tOuHLE+fPLHr4pgAp3zK/5l
NFeHr0rLnMHKVaEFIjKcn0WlpEGM/2CjeLV87NoEEUYuUgQjQyJeOE8IxB150YRu4tVfhZGVpDNZ
7etitXLyaRDR1MCyL/MdB7PmzUAtENN6q9ZuM/8WZroyuDytHe3M168byy3VWI4neGdwAB7+AlE6
kPoXgHJEYblp0IkuuSvKPAcOCBIEsnw/R5/Imhjt0EpUGJb4Y0sCZ7OCcVqYXbEC9ydkm2mkZaD0
lj6e/KrCToQdFHsNxpqOFqZVj8MdoCtSD8c6AgntGa3+VIDzi9FwdDg52YHk/y0D4ePHaZCpWfU4
BTvqsdXQxvam4Z63gpqf/tBHahlm1lDeLFmpXnmQR/7e9Vq47LDUrS5zcmKOD1kZt9EO06IEuqIq
Q4BqaIlgGkIk3FC1bBiZlFV+WzTcvzdLgsfbNqUHEgz9+ZUF8XQdxpfDGgy1giWR5O3DV1rRlYew
oNAHbAAmC8QoPllX65zpQv4a4Ztu+jq/5kP5WAAPxwIyZcpmuF6QM2LCOrxsX4qsKdAUIm6c8R32
gEQrIMc07o1IaVeIoCQqxCpckosdTMQbgMy0vmGPmvck0MLSHfQBbE7q4rzgoJg7M5TianQ2mS6s
J1jXqetz1qZZOCglKEkk0ysTU6cYGxSZIb6NTcksF2OrvzMSkXPgjjJEjNWgjU+Dm43Nls6YVdzS
4Uy+EcSIHJKEiHShYTrbYKwcgqx9qHUKBDbXML/i5S6rvalQmvbzxVGT53QeEtpGFOFDmYt6L4SW
CL+AD/JU1JiPN8yoBCN7JcITmz4hcDNSCetrxx2e5MGTxviIbxbXDypvByfy0ZOOFxF5dMZC6LDe
n6Rv0huUyMndlMbRVs3M6v91PQuJOjtEm3P84fUmlgVdt4sc9S9sU6d1Z/LsGo92u9WbYTxD/bny
Ca9lv6NfqK/+EQ3/PdiO46gPkM/C1kSVh4Y5FQzXGFJNF893ipnJl8sz4NFhloGrqVRIIINQIz2D
dym0nIMX+xCgvZO8n+Cc7gYznXGtDEP/rfZGlZKzYk33YDLrLwsYt86nLhlT7R8H/e+VuznZzXI3
FERZ9SlM2fhPD591H9tRrbd1HjJWtX6fe/r8iBU18VtrzO5rgYmsohT6e3KHfpNYbfeKe9wN6V0n
gYF2+b4iaWZXUlK98kq0w3bA/54TbQDuDQsAM92RqYRKRATamGajMaFD2HVZpT1z5mbPlyAaSn0o
TmiJ8NItJSdXXMEbqPXF90VpE+rOtbfQXZ8jjcKtpaA4bcYx+aTGSe3eONDTCppCCr3efHaU9n+n
SMwj59OxznxNvF6AHKR642P4mLr/KeFGU7Okhky8IFMAWNbQGu8Yw+pnVeEAfOX9rbPc0ZdL14LA
etIdTbaLR7Og3Xe2rk5CAd3cda8Kyoub1BTFj1kk2qNLWMv32F7sfV0M6Fc63f2ZlJV5pbi5fiPH
98D5kI9opSIR2nL4DcGhn0YEl1GQsuIm20k1q5cB9dTOsnE8+Itwybe98rvXP/PomvxonS0y04TH
uD28ZooGni5QERFAE9fWru8o+ARoo5rSxztdvKK5759ElOdDkFsKOPSublaLFW9tU5XFpPuQ2x07
EAMozUDmc7OdBwDwGzR0ziuh8wRcNbWavo4lIsftlbtfdznHd89BmG23ZUMh+WAW/POFVBQH1hnH
Cao+iohYWOgzb+yoHSSURTsdNgu4V+mzvphjAJMUuz6QrVHjgFbYv9CwIj1zVGm0fu1Jfbxye876
8I5uj83ZGkBHqZGC8fqB/3N7Zi3mBNUmGbdKtkS3sm1nJcjqSD7JSKJzpszjfiJN16qDUZXKnRyg
QbIXM7J2N6UuivJYKqh559jr7qd0pBBLfkvRBrjuUsSOWqzIDfjN+jGfO5J1aB+3f5RJ61kgFYNA
n15fLCDdnBzGUPW6PPfBjJfDqyGQ3wfDEMcvtoqECUSR143vUiRT/JAsNocElErZY2Tn8mVAh/PL
LNz8r1cT3Ok37OOp/9a6ubo8CkPfIiIHldrV6PDZN1vu06x5y5cIbM2f0uDGHvAecK4ZHdAkqN9S
lbVXJI2NTsQomW+MpP0EnjJ6X9Bv0M1uYhvvjDXedKnN8ZVE6eIdPbP9OzOm7o+Ga1wNVZW4dt9Z
hvxH3OVEYcxdydLmCKMH/9cWOR8zNgjbh3FpKDsHWPUbLSfzs23S7b8yjM6MXJt1T2UAUeJBoHL4
ooWgF0W1RMHUoXYPCe0wtKXEfGYxxMTZlteQY6e7Vs7etEDwj2ENYGZcB8Y/X1ZfYxBJZtqRY2S1
X1oJunaokx4pladvlxZY54cZYcsRtPtl9c6wjbXmmivyzNyBaR8ZHj1fCukfvZp/boLdDIImu1UC
ygjmNq/pR6JFsfb6ZCSBBvVnmpP4s9ZZM+rPOL4yZZ9sl3kE60LLRoDFzfgwtP5zdRdzlUegITHc
skgQ1btVEJXa8qu3qh3y6HmPcFFemaEZGadDmh4UrXODv/kfR/OlhZrCY9ZQAiJTemJnsOxnEObK
Jsa5vYDW9DlaDcBzZC7HGy3FAIb1x2xfxrQokBROkWPv5lIF0umiHkUGwBYN/bc7mSESQoDnMUq2
oF8m9WeVEfyGaJV07xtrQZvhg6NkDjDiVI03bZGhEjbpF9/wcBMdiaqXfM4aoLxwbb1S2TSF261i
P5XGkFUsDenkerZYEP207kWzKDghg5zcJymU7rVqXPNPD+L+Ga5E+qnLkojcEzf1dPDliPN2NZzP
57wa63jnKMvy22L2BCFgyezRHJT455Abcxpq2RSjz9RSdtJkNcO3B3cLihz9Tv6gSZV1zSUZEGH5
aq0OzAVnM9qlZfFuRxnL761jKdDvCxMhqXRTNUj0rKdoE1fyp0p6SUK3uHU/zzM8XX8C58sjtOvh
89JpYPEmo2o+V9hhieagx/e9ts1KW0HJsvQHw04enEkSZmCnGWoWp06sp6obGlwfKk6DQEz42X1J
egnFsnmYHJCnSCk3DSClzMdLYSobezDye7dq0UZllqO8JVES/4YaD4YaOYb9iPK3frNGKYkFUav+
Dz61wvQHe6pv2ki1/mqZCxTfM83i0xz39ms9VN6n1hyaL6AJ5dfZMwhnNPsICnGK/G9iwpam60td
kSmYLUV8mzVY2H46YkLeEJuB1iGn1EW5Mqnabwh+7G6b9JpNiAYgqm5jJKX7kpawK0hfqJUH0xpo
22sLu64A15S6q4vUy25tm94HNo0ifcoc3DooxUttb7oVLjYrW2uVQkox/Li8gJ/Om2tzHrIODSl4
hse7ZjehsqXR7gnmESsDKyO5IdhhHiH/U9rypAwvX+909GprzBb8bPQxrMnr/fwzZxRxRbqNUrAg
F7XNnGEsnyyW2+dO065xEE5/GvoXNiWUZ9jJURY8utSYZ1aFsS5os9b9mmACeXRBuGxEOzY76nPX
BA+nP432AuVHGpn0E9joH14PD+vg0M/D61AD93aLtrzF4ZWz07Gv4cjOrT6sc+wZddoWEDOOJkE9
EUpWoZtFkIUv3p9yj5ysyVX2Mp210El683Ux0e7vCJaRd+xqu2eZrYD8y2/zzApAjCMPF2YB+abu
0SJo4PBYzHT0AEfjgL3pWk2SqpUp5DgNcT+CO++HElJbQ//u/3FpPMkGFUR4rNzC4dN221wrIO9F
pGFlxa0s7GHbUfvbT3T6bpGhNbgWp+zKeejMSc410VRBolupi8fnIaXtpFWR0xa0k27gv6WHwMIH
8zz1vcZiMaBxbD/h2vFwmvXJlbXvzAfN98xv5Qa4iY+V8Z+xo1c2EvOsUgLhOOavpO0lB0WUmEiM
bXyDdVe/X369nD94ikf7ZzpTKpUE0DjAR4++aV2diyRbmijAh5YlWzT+6g+gX7i+h3Zp5xuElJMb
2FYuEHZPbqRttZhu//PYGnEfeGZF4S6bKxq4+lD9WDhy4RewVQWLp7pO4KWSsAbiARdw2tDMJaRR
LvEnJ2rTn+Uwck5oKZE+5AbLVJC4vXhL2O1XoUTQjiVXIl/aVl5jv8EhWYl67sRKJ9WUnB6wbDZa
8jQndWqpsm+V18shYAb0jI0S90SXSfwxrj+nhbgbUS33oU1shaQjFfW3WmPQFO8GkTMzyxS3jaJV
k7+QaENkJOWeX2UHliMcE11+l6Xt0j+L4JJLfn7PD4pZ7zxPr344RCEgctJhqOONyq01XnhgeZvA
Zkc+2PmuAqHtytclnpunkjz39Q5IutiYxpINvlB0BYBohrY8LidIrEXTRzQShlj5wQoCI6SO5yJG
G7WQENXO2dL7tQpEmCZG3P8Bk299bg0t/ctGNql82QghviSp2pPzFUf1X3zKULDzDoZhkFeG/GLD
clLCCTd6s5GdBtijiLNh8gtYGAbOSEIi8OHKVtzXUlWfi8irh0CJhg7ZKhKWTUSpkONgi7tyt4xO
98dDdpj4ajWp0NuUtXxp4m/E0Sfd26gBzuMbukF0z7hEOj27xqibbxMS0l/MPKnpO1neDaR9TfXe
qNmzcLCaW3qA7DRaMlkq8zezzsC3ZJaTxIBVFfmTMccjgom6s0UQ9TV/ymrhN+/p/yzaXhNpZ2+Q
J0X6ttCrBTmsV2UNWW2CaivtR9faVHrCb0ZEPX6XRV6Uu85JstqPpwHIKtbNHC2BgkNhZAve+Kys
ubWB0m0+j0a7TDe2VKafiWhJ1cV/Pf1S0fH8Eh6jycfS4P1lc2Y5t26GAmRHsI+T3MBltJrbhDKP
4uMZqf4ayzJ1FCIwl4IljfHKtetOvy0jSFuk4c3vo95NdzWyquQhTgwUQVVspt9WY+cvbYlqsmYb
hZkIHzZtPq/BooxHpLH67ezOJppvBSO4b5DCJsJpHpWwsYiACcyoVfldnUSqSruzWsiE0RRrYwk8
9pgvY9zXXlaWqN6jHB1rEuc5WVnLZOw1tTeTO4JXOn1bU7H57wcOhHkaLQmO9Mi/vKPZaMb9kueu
YgdJS5aB3/QQODc1fVbcISoITgIk4l1WddeW23OzoIE2gJoqdTwoOIdrjcgda0L/QWmKHRTdOkSu
4DrMaUd+JJ09i2aB09jTs4plBHtvRaH+8kR8ZmsB2wRUyVriXGknhzfg9GraK13GmCZq+9YaK+1B
RIvpJ178/fKVTld0DnUQdlhTOU7Cnzu8Ul/3nXAm0wUmEq8HD/Q6oZZI8VuxlnZn1ZaBmwbh9eWr
nv4+dqHQrcFJ8n415+j3VU1XmergOAFY0GXP0jBTOsBMuOA1vvIoT5dwLrVunaAYod44btuRZ5er
yJmcQF/U6iGzxRToJIxyPSN7IpQA26IZ28MboRZXVtMzPxKQPZpoC4oUEsqjMnCatEJLW5VHa0vt
Ua1w9Syx6X5deKBXTuZH6uD1RK5xOMYSBUbKWlUlh68RK/BqJey9QOlzMb7Xc6IGw9gLzPf4gv44
bWomu6TEBrppOScHbCsiGXLfPSb2pVba1ZVDOu0cm2a3z2LsKP/5jVPzhENHAxWh6jFP16kq5hGC
2wKZpfJB17LlpsyJaTQJ/bryxs980oDaQV+isvlgvR0+izi1SP9azAgPUiJ9cC8A9ypQBU0jlUdS
ZceQf9AbVz7p0zlDM6lj0yExOYLQUz+86gywYpkV0wsM+l1iV7g69ewceRrnaVKCNsJVqj3tXo1Z
Vseh7bRqck1ueOaLQ4HPKZ5TMz2R4w0jzYIC64MaBWraFH9xZ7nv6jyjeyhoFD5ffqFnnjKNcAOO
qcf5joF8+Htbyn6mTd4JAT5zg6MQOASeWybrdKuZkNoTPVa/Wn3UXNkUn7ku5WXmKsIMmDuOVea1
sMxmmnU3IA2yCntbhdfC0Yfw4gLBXiNkv0sQJ//3wx7rEAblj/Y4QrOjc+xkRwrxTGbCogkWaees
nCD2WmUVYgDvr6glzsxZ/EKKbWxZwbBbRxcrVUfpagZKmFJYD3HouGhPSMcJR2xbv+cZSiiuXcf0
bZJtk/Dyiz3zERFU7QL65dyxVlAOX6xDqKqGACMOxeyKL+XYDXuq++oD9jfvyqXOvEuO6axzpml+
uEcOL5W5bob+CbWOtsyVdm+YtRJGucs5sqCQXGImydYspS66MkOc/kR0sPBW13oujQJ1/ef/HKwa
q8zJq6RNq+HJ+uuoTfVNdV2Q3tFo3Vx+mqddysNLHT1NQyLXlzo900Rwtt/8j7xhIb66MizWP+fw
4AZom/QQnidVcbYNhz+JMuWgq+mchWkZl/ckjnRP8IGse6UEt+UgMtte/l1Hbo91xQEDjbgPHvSq
lj9WjAyctMhyzHIyJvEt+FWKtbr2GxaaOnQWs36MklZ+abzYm7Yu0ebPGVXDbzTX2h1mqZGYORzf
6bakZhQjGEtLi+BmfFL1nKd7S4to316+Y/30a0NuwfrIUf4Dib6+qn/eOkeelMM+frx4bJMSeanI
X2MSovqnhjobzdmIpI1NpJleH0p2ln8Hp+idAAYTYXWjl5fZTuix86Yi4OlxCKaSsm9TOd/bvKbf
YWRd9GUsjPi7qnfN84RWiDC3rCzkFpHQ+AqIzHTwd5guzA/TIrAS9AW0glrvKSRc/q1nPnCK2JTN
+fgcPomjD5xwEoOzUJyE5qQnfqYX7iNExR9RZOovl690ZueBkIdFh54gCzyokMOnSiCXUxBpL0KD
gvFWFp22zYzR/dS7qfFILXv5VKmN/DxwZMJYjYwlI5+043yH9dSBpIIvqYTDg6uBZs7lezvzwuEd
6wh6kW1RJjh6Cks95l5NRHoIq6DctXGxbMl0JFFqTJcnrWfnCbkuvvKZfYgOj0Yi/MFVIkFwkIYY
8vCBuAmuhKn2SPkcZ5PsTnBQD4maL/CVSrKT/azUiJM2zEzDOJ7NuvNigeX9ratD4z2seQKwcD1J
CSWacWhjhWmcN6xXSbErBlt4u8vP6HTbwuGKqWMtYqoIVvSjuwU8LIaKGkfnUN3As0rcVdsQ2xyo
Y5S4t5aRjr5GJFkXmqWXPnI29P5cvoUzUyS3QF0RLTb/+fjC/hmXLPHQcDSBZnOJi21bKuMfALDL
t8tXOTNBEkCLKtVbz5P4UA5/aDN3aAqWKIawtJA+mkMZgghFXpDjDL3CxoHT/uUrng6NVeKGu5FS
GtocmJCHlywIYq3IC7BCdcAIysm5zl8ssq8fUEhHW6WKtU8x6qCdNdft3qPg1vqusFRaxmTpfZGx
UO/7Bbt+ggHryr2dvHadwapxVAAWwYb1mPHYpOD8mta2oOh0lI4G9v5vC44JEaqd0Wg7OHMQhdho
iL+TYsoo0Asb/crlB3QyPrkJpMK6C0IQBuvxFnIWvYJJfXTDCqQBMrhi2SOnRqzTKxEh1nN2K9Ix
DS9f9AOHfDA+OQ6yDjAyDU7WdFMP30qvC6lUSYrfujM76mimuTRb9q3l4utkNVahV9qpsRVkTH3W
YV/8QW3Z/bLjQv6UHdQ+vzbc5u8MdXLN6lQ8LEuuS8FrmfPoBzjHWkXbttgNZK1c/nUkEvnVV9i6
W5FG47MczfaZTWyCVDyd8U2XBcrmjc0cvXOTKSXOZDKmn4TuVWpIurj2KR/hg28WVYqFiCOMhBtC
Zi1fy2wM3wb3GX9ipzxatzmR6/aV/cuZd0T6BJogRuG6JT3a5s+mAmzAaMGPOmkdlHPRPvW2Ibam
qd5xfiNTmjnp2odxMiOwkaH2rBn8F97McazA3GGCI94UAqIWd+Tblor068lBV3L5Wzhtq6w7JiDD
nBX5mzXs8FsYpA3/Qlv4da6hPQz0XTbKZImdmbbAQtyyCYBBzTf47DEUWMO0oa6nfb18E+eeMBtg
6vuMACbBo1kCiZjRAI1vw1Yjkxab1RwyH8jNNHdGmNlmc4OkGNzQ5aueHDEYeVA90b/yfImtOrqq
hk4I0ebUhVPZgRRaMKMUqpLs7TjKwxj7wm5uOxBNnXolI+705666MgQbK4Edn83R8hjDqyHvUAMV
xOt41+kmbbJhbgxwAWmxkE1L1BN5nGBgLv/gk/mfH7x+UEzI/OUdF7raJS0cK2qQYmtt9jh5nrcb
jUzdE/Co3ckiHX5evt6pWnK9IPsPHq9N/edYLdGaStQXS9KRuZ1BlIBVYQVRkeKxQzTh/nUELgw7
bQsHY+eawgmvcn7EiEl3PsG8OVx54ae2nPV+bCpgKnU+A9f74bdeKU48saZ0WJrnqgTIF7VGs0GJ
PIjASJWUUNylRUHT4yLxQhkDEASKVJiQmoomajYQg7s7ta3G/NZtDCML8ah00IBZHTCXj3ZORm5p
Qy9rc0k3W1eW+M+Soye6ReydEvo5zN8VE6k/W2xdofaUtyqASqq5QTOpbIczKG7LfQcQ4J0gziyH
Y+OMY+BGyAMzXc6On5oqN5UPif0UD3n0wmdjvAG1y3rfkk38VVWyiST2bhk12gNaZW0mARm2q5AY
7mrRxG84LqzHRRbzHBDCHt14i2oQzQqRMQuxZBhRYBHFPv2OWmqEIZiQfKfTmygTH90wXb80a7zk
hXCQZOesOUMbeFBxdRMlxtzs2R0LsMXdVOwNjgevpdSo/2MCWsBBYsuilGr0Dbi4cXBuaOiqLgqS
Yv47e23bhGaTIJ+7/BGug+lwrcOTwxGACXzFJR2LlmpBN0kmdRW2yjzeIFrCAmumy41Ftf7Kukpt
4PRiVPgo1HP8pCF2HDnT1JWZWgJMS8aZsX8bFbN8z91S02gurFo5RSrOT46oGHmHKZne2R0Z+pey
U/J5y9ZI/ZVa3UTCeJdX6qZaxvavphMWFbiqssx3QyT614yCqrNvV23iLQARSGeyLAvE5C1hC7iA
nPHF61tSpVt7ts0gVYEMAQLKyi9prhrxpm5QKPnTxLE0GFHkvXod6dNYsczZ/dTWSN7DCe9yERDE
rbZBoxrYdAZc+/tx6CCwwhlGfe9VMbw1mnsIoEw5WNY9Hv+2ueHA6z1NZdb8zpNyIYVQHzIVhqIq
n/GVE9Pr5bog67o3kR9aHsjniplADR0RV/f0OQXqvsbrmltw2UW/MXLKSzj9tQnbuVVU3zNCDlG2
9HaFj6iIB3jZ0nZuvKoTeIgnOtHMOZZYQafaSEBVHZubln6rDOYcUQipupwLtxFQUjNclgYmrAfL
8yYpbKFvMP5ovxMnboo3gLuGBexbpSxMOVnd26M9IOqZrLT2kSoihsmUWPnNdqbWQ2sW4mHMe/eb
7KlU8WdqiflI4B9B7yYqnMFXTGuOnmd4ChoKpYwkHTQO/Tv6e3Okh2Mkfzo9a9wvJOT20y6e044I
bFVGvZ8PrYm3ij6YdVsbMvIAFHJH2zbuoswfRC/zFz7tLntqx14+58LR8nCOsDdAlvYWmoRTbRJv
nsgxmLVOkQ9QBLOvkyESc4dUobYCGxZW4Mi2NDfsAYn3VCNzbDdgvm2cerlN3dyzlBScDeSjdEcG
wRhvonqO2Dryl7VrPVpRO6/OFrx1WjFkQZGY7V96jqm7xYbZkNWeW9YPaI3eROVbo8UJTXJ5FJGz
fO4aVX1rEXF0G3MUBJlL3UveLKVKRWBNXfeSaRPmIi0buKkuote05n7Oj8hbxE8Cmwfhe0NUUIDp
RvFbOGPq0apCfgUmfACtadpaXz0DCGzzZ2OwF9230hEtdd9mRpDmcn4bksF6uTztnJkJVoML9hZk
Meyx9cOlxmhaVgK9G0IqjPKz9KJ4P0flb5LA42dqCNc0Rmf2Mmspb20SsrdnsT28nLCacs5jYwjL
SIfgS5eDs9ykQD5DZzWEiGqaLX7PfF+iWHu6/FPPbGco1nhr/NVayFwDCf4tKs3wOVW+myIEXR1T
6IoXqN55f1M2OsqjftLfSC28Frhy5vmuOQiYtXi8jKSji1q43euxmapQcWET61VthRkKyq1Luedr
3Ehr959/JNdjH47VguXkOEZoGAAHloJlpCzFsqtt+NwgvQaM8V2/d6LRprhXXNPenNtAGUTfIX6h
g4f052hzrmhqqxo9FSKlV3onZG8n/85mg0nNyaSSIY8rs9u5XqjooDDv81fXicvmBt2X/dZlpmyv
7KDOPXVOCi6HKSS4HOoPX3VH1GU5AwEJHcWLvzZLh+ID9W/QJ90SttV0bRSdWbzXEhI+cZqXtMyO
PuusG0sldcwh1Osq/dw0CCIQ33j3KG6SKy/4tJpLZ25ts9NsYNuNdfvwtyV17EhjSGXI8dW4QZWQ
72v+vwHUCjscraIPc/jD275PNfoRYH+NXENA2Vlyw4kUGkNV2vO2sXUJ5sshD9ie22Kr6r3lBpe/
xTNnNjgabGFJtXLowxznSg42mV7WYI5h3MFQxEcnnvDozS9mnSwOaDch3xss5GGsGCsRZIS9OET9
tQd2WkCx3JUIsMqg6YEdfwxY+OGGO8mIMinPsp3Z26J4KQSyhDBH47mCbObmS6x1gx2MREaquLaz
4hWmn/ZNsGyuJumifpQItn+ldaKCvjOlg9KfhMCVdTZ+QxEdfTEjbbkyOZ+ZsZCwcxJAyk4B6LgQ
ViUiKe1u6cPKm5y7ASVr2APbuFPrsg5TNP2kXBN1c/mtrcfJo40opWFOQ5yzLZpKR2NHEcgj3Z5m
lgP9OwBm2X6tamFcLbmtY+LkOhT5OdAb3mmaOrqJFLTDKu2qBmPeppNbvredLh4hCprobJ25vSGT
q9/msdnU23WDfh9pUfn/eMZ0g9ExMWe6tNMOh5NXcMS13HoIGw9pg0lK510Lyy6gQpnel93yW2Pl
vrLXP52eONzRXqe0RfWE6t7hNRFpeJ7IuWZSpvk+H+L5J4wmUKmc9uIwjyPj7vI7PTNBc65l2sU2
TBVRdY8mjZTEDSjhZJ14U5JrgQnOj+y4pYJRqFGU0sDxrcZeHYle1VuQnCYz1h4bKs3flWzQ/ly5
ndN3j0GDIzcr4upiPp4YqCIUUTOPMnRFHGMjY4owZF/cKNBnbuwOTEAJlPkhzdTVXOvBgqRv/H75
Jk597jhN2Yqo7AZor3nHyhbPG9tuVgiEGDSj08J6QeC/0YvSu5s9O5PYoxRuxMXnrHB0btvnZpmJ
Fa7gYD07wiKDSu/FGAEibtv3yJ6aPEy1WpkCAiHb91mJMMbbY9bus2TI5c3YZgTaZWasX8N4nPYx
mGNp65ECuDYGcFQdfk8jhYhErLkJGI4KuvxLd1O4NOfYX61BG7M2McW26T6jahlWSqKRQaCgxffx
S1HrVMFp1H1S7Z2uLm6TWK1DdTTqm8vP+3QattE6rB3IdVohyuvwJut+gudRDFNosXenxUNafV9W
SNuQzX7GKTB9GstB3RfoH0OdbIQr4/zs5SkNEhBO/U6zj8YcdTIChCoxh2QngOIaU6Od/NkZnOi+
cCrFBeREaxuNa25JvzQn1KDITyPlyib0o9l6OO3Z7ELp9AEwo7Vx/BgWy80p9qFsYRWq3YeuXNL4
PtGGQXtCjYoNSdAd+xRRzH2vFRilj5YuCWztk8K7halVZjd2bBggGSoJ7z8zCZsh7noBwNLMDZk3
IxQxCKZK6bWbiRarvodnJZFvse1u8H0nyo/SSClpl2rDjnQqzQK5bVRR2CaBBdN1kbmmn5POEerT
gMoX7FZ8J2Q+WH6W4DIPUtGIG30h421LRBJYGMcT6b7Ny5TibKwSAlVl8dLdjr3d/XAJjfwK7Nb8
LOw4y15lZGb7huNB49sz22JXJ99nN7ueee+MdultqGurV4Rzp7sz9DX4kT7CvqiqHU1+IKapYI0m
A92ek/vS5OiWVx0fuV6V28sf+cd56ej1shOmUbKKelhU1tX1nw6Z9BZPHdVVsOXpDTkCKhENaVAj
2RoIADT1NoypbhSPmiIaDuACzg6mx2lxfmld26h70L1d/MKnSMvi8q2dWXToGWLMYttI6fq4jIw8
cWi6Tu/DYUmUdyuOygBXQvNTjt03QDFLcPlyZ/apDk01c5W4UbQGwHL4JMYmUoe+XGtMwsCT7OOf
5IONpOqkSNbHfNg6uVoBkIOEWAQe60EbEC2Ta9tJdiNRF1hExg0cZJSwlbSxpteLgVUsa7vx0xhN
0acRxbd55bZPvxUw01gIGJnIGZitDu/ageJt49fMaDNE9IvSfhi3QyvlXd3Fkf3fL8almJSIr6el
etw86VhbxKwvYII04h+8ZYZE7RTVnaCtduVSZ/biLHJsgtcJkLLfMa3Qazm54cRaIDPH4/2iafU3
hSr01sxtUfs9l72RbDO3LJqQFKFyvyKWdK98g6cbWor1iKXWljsnJXf95/+MDofUOTrj3hJa7K5/
ISJxXiag87rfxrUTKqhzR8TfINqurD0fQ/xgWBLdScVTQwWHnRvHxOGFY2hHY9RAxWgnnGW3g1DV
x7ZbsuzBKia13sZtV6e7mHLMexqPxjtw5vTF0jJsOmou3T80eONPdcZWbmtlNIZZ49Fj+ulQN2Ad
26Qb/NFZM6DMiIlcwd6NMbnpBCjjbCYAYV4KcOpDZaJOt0nL/GUqvftWtbMA2YzybrlNCnX63E6J
Om1ceyA2reHO/thU7onpiMZh9ClOimzfdcRJXRmqJ9ux9WQEZITzMiYL+7jfgOlqwiDnmuEYc2ht
haev7Km61e66NE6i0Cjm8kZ1sYFp0qxv02RQ4zsTQc7b5Rs5+Tx4S7wg2vAYwqFrHg0+FJixqYtk
CdeyYAZxp6j3bd9pVZjJQXMAISqCdDXSma6MjvVMc/x5oA/XcSLzJBgHh5/HXFoRJ3dTDSddxuXt
FOktyxrOGUT9g5W91rENXxRVLKxFSI/zld99Munwu5G4ocykf2txvD+8fCawpcfETYYcKVlwXWvC
lJhq28WlEnb5EZ/5pRTAGOsMBnx+JxZdUyCMKtslFC4VSD9u6YX7wp5kGLfSvp9NTiWzh4vFiyOx
u3ztDzH+0WNGdgtGDyYTtaLjHkeSqBzoRK2FkJMwlmIOqSjOe3lzX0Va6QYT7eMyUNwIRG8ykvRh
ypLiLQCcNL5hobEoJBeqOu3HSGCdU4nMBiee62kYTybJCrDmzC8Kt+8GMwi4HvpNGm0LR6vUoFcr
fQ7dSur1ZumrGtDtbH1PCDVAdaU14m8djZlHcKEr0H+0RXdtkJ15ycBqEbavGlzYtesG9Z+5z5Ja
bQyRpYWeO8j6VlU07TeA/Lh9HGJBZwMkViW2keUsP8fSW0A7/R9n57XjNhKt6yciwBxuRYnq3G23
8w3htsfMsZiKT78/9j7AsShBhDcGg7kwxiUWi6tW+APE+dH3VGeqD20jnWMhcGpYKGXzzUR+iqlX
mdPZuv6SLnyDC3RWBVDuOahsr/JkiPLYzhvLsEDEiAWgPjAvGjmuOz3SnLXHYwSFLt65+oy2/fWl
z5MnPnvbQiGH/XFMW12VCOPklERp9Hq1sVRmX8oEk6uhk38wIyQuZgk9cNekeQ9EyHmimYueqDXY
2XcTFpQP3TfZ+FrOb01+EUBNGtYoJHJiV4HBNaIqdVVOrMEw8WNVDvJ25qbQ906ZejcUjtVdR8aA
92CdffCGWcd1mSxv452cw5MAvsJuAQ+5NBkRrz89OxosWTZDqocMkK9yV6vILvpAqIZ6zyQ9/FU7
qJD4pgVUfyhbK7uJOxCoOxXiIcqoYdy9ENJQhDAauON+y3zY3PiJZ9mlQW2H6qZhQG5wzhr7em8n
blE5OAyh1fm0SLL6fLbax76Zy8/obedv18/KhfWQWHTIaMjSSDBXXxME/B5U54BzTWOG+MCaIrxP
FSX77kQDqukIUZvqxiOeh05guzSslveApfE6dI6VlcTRhHVhi/yuL4SHRrtaZMjbGRKyRppKhpFp
OAcunIb5X1tGBEzeCkCQpb5H+/r0BKC1XVsuvlaHuocqiah1+FNQQ+dkFrhs+VOiz8bG4T8PWBDh
aSowMXHgoJ8l8LM3GmYT4cnA0OsOTlJf7qu8Ve5bOzGz4J/fJy1Oa1GGXGAP72zXv6IjGu0M5qeC
xdyevrTAombI8+gR07vfAELqDdj++vjgIsBNv7AveI9oSa22E1O6SeuTJsLD10BxEh3IOxghUuwR
PrbuYlBtW6dnHVffV0S6Dsm+5YpHlfYk/JdVRPS0VOVAyLYfYMd3KBE01QcVxRdo6XrlC0yYNm5c
Ou38tX9fucuyNgN+BjNIOQI4P1120MsQB9DIxaF20nH1jb06yKdm+qb1gOB2tdcZv011MfcEFEBz
BoU/7c5jDNztRBhiuBNRV7+g9wGRb7CFoTLUrjKMzdL4A4K8E2V8aViIcwsZfWxio3y1wQcgy6lm
/e8RDcQxCKtooZCWsfjZJWr/tZg6lHNVa7adHbETKxYkNjCExmMLQkhFF/Jpdqvmv7nInRKt6xhb
RTAm6h32BP2dXjYOIhW44f6IEwAFDE/rQe5UUeHd52FK9iutlJbUwcWFaucqNWrPzWzBwHAVMfyM
APS3y8A8GvZLtsFfBez9P05JH/rFTHLtJxWjd1lBOvNjs6v+y+IW1EpKFG12bSin9JDFKQ/etkpo
7sEpKS8eg9/4EEonfZDWgFnimJTdrafyrvGgND10lxQj/UWBgFbGYrSHCrxnt59Dsr7qEDY6YqWa
hdj0jvE2fbuxN7JHRU2gdsD7jSHx5jpk3EQUoAmF1kbYwApFzE+o/6Sz32OyQpVgGtj9RrQqH1r+
7ENYRCjJevqgRP5Ulku2hzMDivgwez/MI+CEYKjq4T9buCRjE04f3yrmsf91A5r9kMhHFzxbF1Xf
dHw8kUAdZXMPqxJ3ZrAqIyouqRb/oajQyn062TXOuNjOSiDlIWJysjDxA8UJDzWkFCDBVzxqtOgm
LdUUN0pnRBtTA8W2I8uoQZC26iI9Z6LtikB31ZU+t/wkd8xn4zsmI5HBaowMd8i6KNYX3IoMwB4D
sxm4vlOJVHHkMVtM9b6Lbo1esyOUt5TWAeY0TI6P1q78Pav4eu9G+OzmriyS/LEHqo2EWD//ScPQ
+u0CEsl9KBS03CDUT/jyegNm4FGc/UitjC9XK0YMBXqKY3uno5Hxq8IHRT1IfXAemspL39g4eMeW
gun2xt1z1uJFxI+uKXr8DkLNXELm6XfcLwOMdPSKALL+BFBG2gIcazxQrSSDXnt0oUOSeGrf+g9S
bVPMVSSLXxA+ImdvirF4SZoE1q+scResF48LP3bdGUmRodSVjV97HuvArFELL8UU9f56CG1lokiM
sK4DBoDY+zZgdHHGG3/2efJ1iM1vPKT66fr98c7qOg10hHH0nlBEoOdEgXO6QZWLXEFft3Wg2j2a
MEYVVjdT1qjVoU4FRXoba4j465R6xcFUygEcmlJMcl/qHd6RQuoNhjGRk38Ca1KiPjbiKPVsN4N9
HMOJ8Ogy2QUPiCXX5wSMcLG3J62pqTNsJoguULQXvJCa7tGQ3swcY6ravUD8ZP7Y482dPOuxIWH4
mA5oURxkP2SFMqHApoYZ8idm9F/UR9ZXC2hOAh3Pm+Rdpuf1z5lxFLKrUUeH3nE7Gru4MjK/cdOo
fEqUqXsr5iFSAhoLNPrVVOs+AQQ382PJFn+086Vf4WlZIW5DUTpfuezH4Q7XLxVNCsav3/txoIPm
pGPy6OGnwp4I3LTbOFZpJCPjjAJuJMu9aMqKviFMn2MBcEgBHzbHdPEc3J39vAHcgztsOHyrJ20a
97GR9e2t1tp9DB4+R9Iharz8czejkHHExR2SY6eFxVYNf37obMZ4Kk0pOMSL7tbpAbCkKcuRSe0y
KVSDGSM9gDaMxK1Ox+sFbaVjPpntP+ZIXK9swzIrXcbLQA1OFzUFtDQdLcBANar66AomC65UJGQA
dfp+/YQvB/j0gKNRSQeXiSGZCyq4p0u1UZTlUawC427wt0OrwBoelNpunq4vc76NJmNJVHYh2y3N
ulVijbvSNNt5FwUGKAbtoERZ+AziwWl8Owc7M8gmeW5x/dzIVC7kKVD4qSEoOoH7r8tO9GsUZjfY
tXdDVB7UaNZuUJkynmjEiCc9jLHM2XjOpZm02k+k9R3XAmLLHNJaBQzHaGQZmUYIvFV3xFs/T913
um91e/ASJfXu3SaKbwqjRI+vRfThG5o50MJVDcUOv2vCMP/iCBtAI2Z0/VNWQi29sdA7afBrRR5h
r0dCqX3RadpnzSv0zhfME38lAC6qoKwnYE8SCALiVQnE/V2YoP67k2Vm3Ct8GsMO/Wr5THvYxHko
1I0ycKWlPsRZPSyyKLnZ7RS4Wgq4x6IMyP1njHAKPAXBMIJg4/pV8d/DDcP4jAEGFTPU8v6rneGU
uKsaxVH2zBJrBobq0HWMAaNMP+TIqzd+Kuv6tbfk3B8npMLmANq9hmaOrLW3usKSCkUjnSwplakD
xDA0ErFHEVMbKYBKh1QgQrOlzcCy7TLsjkrUiPXyKdQiPLdUwgj6HWUxpwdGH6M8cmF6v1uPychu
tpiC+HPkZb+kmpePee2p/c31l35GLOQafZeJ4CalF0OpevoROY01hZhMZ8FsxLrlEzEwCnBtBV1+
C1mS3Mp1v0UOP+jjSrsVc6/4Xp+Fo59XLnKwNqaKMxuYdP+VpSHhFtcjYvT0HYouka9GaDr3nttK
WlFqlewn3IAwjooMH7WpEqdhc3pCArLEA6cNYetUfXD9+d4RIaeHmluQmQLAGkZe1Imnz9cWM57A
g5cGRqojKphFukGFoZpiF9oN4MlhahyUcob8hnhp6Dttsq3PFRDY8qjH9mT4WFvpP7ock4eHwcDQ
6mlargRQW6T5VGRDZT3CCc1an4NHrmNIZI13OrZqY8D7wr3bVsOyevaGqHvEHkHiBlUbKZYuE5rs
fNeK81/X5spL4bX2b8Mu0Ka8vgXngQRV0cXbjCkOs5V1D2mC1omLr8wCa6rw7Z2RdksjOsglVkRH
+nrRxg1wHpZZb2G4w1iAJLFu6w1j3g5D3eCGU8SxhqqRVopHL8e3/fpzratxTi5hkRY1i9EBWutV
W1o0olFvpcGAetIjHr0VyqKteJatLvf/vBTTaWNBjDApgix6eoiAttKesybsfABxHhFXBPEubPeF
PoyyQTE5awnzWNAulkYOPX8G4qvrJtQjSKlukgS4ZPX1fdnb8V3E9N97GoeJuYtNTKWw6MDbu2lv
U8XlSY3KkWpJ+Jmznd543IH5U5i6M0RIqzNevCzvicI9ULg9J6WN77quaVEhULTo1rQH68+gez0E
Pq1HA4g+Tv+lscyF2FrMTHYkA+nOVy3RfpaVMGxIXjQ+H0Jhb7pinJ9Vmw/nfSgLWpMB4OlGNwqe
f3Hd4fCuKlPpD6PXe6+hoyj3St5SgSvugI3c9Zd7JnlNc26ZN74r1oAWWQOekiLXVDGOZZAqmeft
RGfpR5EK677AcvIOarR1U2D/s0NWDK9XJZLSb92k9T2jtG48dNx2Fqqej2056z2Ku4tyuFfkIKM1
tS93usCn6fovPs9IILwioUp655AarHOsGPMPex7cPODdOcexM5CM6sp93eBEVzttcd85cbcRSM+/
Ng9xiMU8Qlv+WVcwYe1mBSluG8DDaNMdcoXW59LJQYTVjMKuP99y55zGbAiVkI5AgrkE7bU4oQln
ENkgHOTmufYOZJQHr8oDSPsW2VbhPVWRKn2oGOpGQnn2jMyBeTIsFSyN3GqtuC9tolY9jU3QSvcz
/YWUrr6Ju6EcjObj9Uc8O+gsxbQXs2HUygm0q69ccSdoYpNWByipZf8ZhTCPNJOKN2b/dGecaN7C
u60nmsC6kJVjzqSjVoE13+oeNAnJbiuqOuhQ/3yNw0IsUGQIgbVoxmNhaYvaTtzx51wYd4wcywDx
NHcjup2ND/gZFik0DhoAzSjgV8OUIh9qlAniNojTRPmVaphOg7mwD9KC4EWPbDTvzSpVDBiEbr7r
VeBQ0i3rjU/+fPeZ9PHdAP1zmSKs4WGSYY86W3MfqLkmH/vWm/dsnnur5dGo8isQZ964hM+ONMeZ
osBDt5QbkcN9Gti0AVZMmCQYgmLbdJPrNDYhy6THIprmR8sr8FfB+s9nRJdviGucH2pUixikwjKg
BwD6+HTloTfMdkYpK0jsPtNgyOn9XWVRXJMApeHGY55FJh5z0Yfn2+FN09Y9XYxvVpHwh0XgCsP4
CbxAuxFCrfaNqY97D0bm7QQ1emPRi08IkBOpOwA2ZHqni7aDwYgcb6zApYGzV3XY+E3t6Td5nXUb
uc2lpbidPGYltBfB6Z4uVWZoP0a6JwJDje1d3w8/kd4bvprCiV7+NUDQoXZQ30JmkuRtrYkCDSUv
6lEniYwV506OU/cB3vtbnMZuB0qPxsf19c4PKNik5RIk4hqolK4CEvxgBQ5nB7RBGfNfTpjFvjOH
rr1zLUa/O30qjBZmWouOvLTc1+uLn3+PEHkhvqkkPYtu3Sq/ilOBsTZ+iYGl5e4x5rP/gh59cacQ
KV6gRP4fluOr16DSLsCvNfaFQgibLa3Ig1nM5qM5C0yFG2ZXVuRk30e0BQ7XH+/8q6AdwGsEBPee
sq5OzZLR4RNu83gCno3d29OdWvbhvun7eqcJTbkvJ2MLSrW8sJNLFGE8Cp8FPAIQAGrR6VEtyD4m
YIfcm720g6iYip0cFUizGI/7dOMs6jhGpMKs8ge7HqKNZz7/Uliew8R0cFGRW/up1Y703NoUOegg
PXtWagxMQw7Y3mOIshHNL20voiUUeTY1OtC60yeNWkcf6dvlwThpw0OZUX+FeYGealy4b6gljQAp
NwWUz0bzAPgAA5B+MW9lHr5GbgHCcWZltvLAjsbqQ7RoZh/ngikIYCj91poN/BQQLWWAgaLYY5Kn
Pe7znvXmYnPkz2iV/7x+yM4/YLBsNHsX8Tg4BGt/WuBcUdkj/xl4hVq9lBLyaW9QEmhmgRiVK+KD
Iwxl71Wt+8+vemkioJINZ4Ej7q2Od4zbuCuxAgnUOsu+DIKOrqVX/W2SuFuOQWewfQTJeMmAgpjl
v5+r03dtdXj0UVA6WE453o2FgM8Ts6P5ZRHqvskHy8DYvOrdYEwNSCJWCM0p0/IvealuwVfOYha/
hDPgLRIpJDXrGx35H6curMEBLQ4Wp9KnT0y5kw9SRPhXFaa1cY2fvV6slTH7ImwtXl9gXE4fPE9L
Y4wMe8Ijbmo+gtB4kINmfsvGrLhBlSB8Mau+fesdXbm5fq7OnxN8MS0UnXqMKa21/LC/5tBsNj5J
6awGTV9ZwN8ohEzknJ+dLPqZlfoWSvbSchoIBlIWwhef2OlyCXKvepXWWtChIrerYB0fsedgLDUy
5Blw/P11/fHOM1K6mRCIuQmQQweDtYqTiVeq0lZmLVBpwLyY3pg+95GdHKuYfHgn86HZhViC35pp
VnyTcTH5QjVR67v+M864F4sNlAmWAfzGUoCsw3VUK1aBL6MaCLwGy88CBWj7Sa1T7Ru0ECBo3mjF
Iz6+eWcixFy6Ac5Msn5gENiRJ+fG/EV3+OgPTWho805p1NHycY1pAFxLCDc7UTZ2h6uvHhfoPodY
TZURVC2cFlK0368/zPlZpUEM/AEG4DKCWutlogHT5ZYYtaACXy5BLTnOZwnE6zlT7PDGUPL0kCCs
tc/taQsVsmQKf996OIvAOifHZhwANmXNO+xADPS4Vc1+Nhq6H1WufZfWQ7UBlljfOMsqi3gcbwwU
0tnLwvhJN9tYnfGD1+dfqZP8KCc7f+oST3mk2cywNm63tH/OLpz/XZRpJ1wouLpr/frRNaEgDObs
R+TxDXMIULlV6GJ7bUb6J61FMS2vYUD6gMKS16oDqzx7snwycRA+tsnQbASGi5tA8kTmzZ2LStTp
l2pOdhbjIaKCkyiJs867Hy77JcFJuMhKFINxbACxbHwp7/3D1StmSofMO9kqtey7lMNfAckqwrYq
w272FXwld6FReEelzbxPpVlFv9MGyEZaI24gBnU6wvQtGQA20W2uU18iOiSfgHw1gReCHDadsrhB
NxFkVtHl36YIA40od+ON+/HdV2r9i9+N3gjLXM9rt7C0EhMq7+D1WrNzHmyDYXiEOh9aaUoEycRu
HfgXuaciyxCPQWtm9h47V+fg6KnyCfAkCU2XbjUaz+gInCem5u8sOMIOAfD0/WlKRdMo0heYYDf+
0HMx4MEiB+/LOFfuXZWEirpHelWL9rHS00o0UXZRdkWt9rcTfU9GKhTq2C2pivqsIDD4pbYT44XW
YDLsSgu4R3A9qqwzyuX38mlT5VE+k7uvAvUA1KfshkwCo0vEC4rfyR0u7OW+t+2t5PXsUnhfC0YW
SgALGWHtFDbmNllaDjQE3b3uk6445SdFAXwV5UP/1kSquQOalXK86+QgFUcEc29vCeKub8LlN1Bo
LjClJcVYE2fsSBC4OtR3K2P+rWgJA78Wb2S/Bfv73SozdeuYLj2I1TFdsipaX8sdBCfg9EC0VM5Q
nomdxtwz3hcy9hXaCjfMPXHqwqYI84Qqc2755PRjAeB2l02TbHa1EY4frr/rC8++6JwtpDjAdmdZ
wOAhNVlFzewXDF544m7eR6lZ3qmqkIhazsZGCfFOMls/O2rlpAIaXAhomKfPriAiFrLe7HeIHN3q
I5jqJ6uaBPN+iKD9zhUhKMNcEST4fdmnth8BXf/ZW9AIdyauRshdGWmL0EioyLchVdBDKfsYcVHH
mJXjRLhRjgiCtD8wwDY/RPlUcGiiuru17M4aN0Lzpe0DN8jhpZFJbF4lUZEUnoUSkARZUSo7MdrZ
k3QdsRvBwPtzFpr/OCLnqII0YEIOl5EMap0jNj1WPCiUS79xsp+9N6oBrpYWQIimQHwvJ0jkzXx7
/YichQP6L6SjNlNLsm/0oU7fWDNH4MKQ6cFL0HTvh7mAAehmEYoy+pYT69lNtyy1NIUtpjLUe6sU
uInmcQ4Vl6V0oTzg2zEiR15KiGuWjchaZR/mSnQbe3rx+SimFvXFxbts+fO/rrkQ82jTyLxyD5Cl
+cloOt6LVkUed5E6v76VZ0kTz4dQ3oI2BePOazxdqk05/hPqWHunsqtvKTqzvp0Aitu6uS+uA+Qf
XWi+bcYXp+vUOPsgngt3swjD+Y5mCH0Xj43dZ3MSfjLCrPRRQal/2EMxPMeaBLmGPZpf2gX6KGHn
WL+6ZjCDDGWWjR04+2AwYYcPBZKZ/gFX9SqXafVm1EN05ekeGt4rRd90gOoioXpKpNZQOtpox194
uQCJXRtDIJO54prXM2C+ZCcVQKKmchwUgTRwaHjw+NHsbb3cS4/GoX1/PD7RdVTPklQCmuI7wY8b
MHoKZlNEce13lciPtdSUja289GjU54v4B1R2wO2nL1kP1Sy34C3se8aSr3GBa13p1M1977hbjd91
i4urwUJkhWcCY88MeNVUdxnQqyYSKntoSIihjgjHozo+GW98LMaDwIXlCRWrQQkaxUoPatZ1++sf
zrrQWX4Aj0nIg0QIuG8VGKpODZ2wxBbddprpEVyH8ly2RXOzmHY+zXJK7kZk3WLGgVMRXF/6PH1b
1iYFXtpQfE5r4SBq2arTbDirY9pV1cE2+3Q4wtfALJvMO7xpVGqvOzoRDHZjdJ6cY2gWIzbLwG/N
P9lcNoGjobr/2My5+bmRtGZ3YlbiHxGSi+iYQrnZuJUuhNGTX7x6XVFRKlFLbb/HVEa8OrYcbuGW
pbBeTQCDSEy/Diap+fV9urQogyY+NEoGDuXyefwVRm0Hvytq4Wo/eGHyR7Yt2ltaht5OIcZn8Dx9
EIFYOFxf9IyeshwMjiVjZYIqNJlVPEHNgVagUlT7uNG8+HviIcjqq6IL03urRBMULCpgrn3dDuZt
Hovsh5itLjlAcp+mlxG9fIQluwYPP0OW4MxdyGGv13/ipaPLfpDqUP3zla5eRpWnoNpi8pthLJwA
577p4A7oDWqMv/8MPdB4tTGLwK3zLRveSwEJYMSi4rhIEVmrW0BLE9XMZV7jDGZ06BeqqMzwIqwv
Lp1wvGCbn//8pIuBOu/fRVnlDCfSYOSVx4Ch9yJr9L1wzRT/wCr0sd9UD8UU/65UI/2GGuOWQ8CF
B2WigcoPbYhFZ2QVCdHYSVKLZuy+iPDY08yuuO3zrN/rimIeI83cEk6/cL3a3ORLugAfh39Oj/ro
mE1YhREbS8KnB71rlfEteiub2inLGzpJliFMkp5TgDOiAli6WqhGHiZ0R6ayobEgXWeZ2sehD8XD
2IoR3ZpJOTZKnflhzEB1N5Z992hPPdz/MirsHZ2KeDdqevrh+nu+8KUDiFhKRP7DkV6VL6n0kNTr
NWQNAf8/9XqX+QrQ2JuyDcVHcL7GQ5tWn6+veWnLyQZgcC1jFq671ZbPWa6XeKHgaSvKfR7l9qOj
xM1GP+3sIAHiphJFqGAJKFTAp6uktamNBVKlfh+l6ZOm7VO0otIFkqwPWr8RGC4shvwM2n7gIXnF
7x34vwJmktIWVJjs8FrLxAcWjr1sWEFFnXr1rgeetHGHXlqPCLTI/UPooqt2+nBOrQtdHRzXrzBq
B0c6eEfmovaj6paN3yTjJuLx7PQCrFqYeRxgsPjgnU4XnBlQOPqks6CuQOdR8tj5BdBkig4CM1ms
iMe2ivfWXKPerEfIg8WwMHRfg2fgHehH01+q9NY4KBjTAgEmlgVW0sdlgKtr/GcC0unhRRY1h8ZA
1HpXJ3X2MCZJPRxxRxXeTomcektl4+zs80wUQoiCgLnWzPV0wECEvyzrwvVdS4H8pgPZR64HpuGh
lLV+1JC1DAxrU1vvLNdjWZIfOhSMnAiQqwiXG73tKj0YDk0aAgTkZGNp1pUGcAp99DYKvrNvbVkM
ST2L/AO88Dq8FVJFQNxiMXNxLrtxUwcPC1FO0Zay9qWFkAOhwYilGPf46vKuFYr3Rik8fyjBuZqd
PX6sKqv4cj10XDr3THIWc2jiKNt4egxHuzLUXEqAxLrTfdRGfNiqPq/8GUG1265B++r6ehfeFWRJ
GH50j4lV63q5jfsB9lkBp6vM6Df2pageOqSPtV2lV+3b9cUunEfiB3v3fia9tY7HCAMoSbHpQk9S
E4+aIf/MxpjuzDrrb70yLx5yjuxGenlhQxcldHxBgfVQyK1isUQgjeLG8vzKHSDMTRjGZ4BdfQWn
zrd50LegxecNeeadIBaY/zLuWFihp29wsjIMOQBw+DMKUpBiigLbC4rzpi9I8DIk8KMcx5auZSAw
tU4DM3f2jvbYDjdIIW6Jol98fJK55ecQuNcoGASMwqrX43CBbfTHYqggzS2N3SJ2vpHLJ8H1N3yW
P/LwSw5H44fig0bT6cM7OH7kc0wUVcrQ0u/Is52nzBuHhxQ5jbfZnNWbRhguLiVab2ysfel0QbA0
MZdd0p117moimNINDhj8NMQi2UJ/+aFJYOGVRSte+yIdP2IkPG0Rut9HcCdpD48MY5QTBoiaSfsq
2gkmCDij5aFftpEl75GkyfrvUIcQ2O4rZRKVD3dWohPgevkHVwA798dB634ps8B5V5iKM0EqhKJ5
dB2Et3x9Ct2PYaiPrZ9Q/ZTHJGa8vfO6qGt8TFi8Ys/ewvFrwinW3+ZCjT+lQ1fSXgdCMvjmYCO3
a6IKdKjtCiVgAB1eeZ8pU5vv0hliYdDprkg+IHo23JSJWo27VhTFZzu0UP+WhhvmG4Oxi98EKfai
4kdNwW10eiykGiaiSidUq1ppo5mBWuMfO6yKuwYo717oc/EDfRs0vXqvvtXmVOzS2htfc4XRzC6P
ZL1lFnLhswAzAF+b9AJFkTOsT+/KtBeT7idh2X+dm9FersR0uE8RNl4klqNoo7dz1pWgu/X/QMyk
ojCbT7egKeumGr1U97tJmH4/25MPYFw7ygKo5W5QOrrMad3A0SQJaenvJfBqr3+cFx6akoMsmOwc
6+e1UXqGtHQ7RI3uF+zKTW1EkiVFrnoHJKn7p76Q0GquL3l+vQCNx4yFz47pJNCI06eu8F9huFwb
fpVW88NoNsUO/4sczmi/1fk9fzqA8bSaWQSvtzM3BD3WeyobBp15OlJXqaUMnD59S900Oeha+q8C
WARU6PfEOkw/TXLUVZi3lVE1Ev71gY2irjAN8bF28+qL1Gh4//smLrnp/4Jj8SY83UQ56G1U1bbu
Y6LjZbupSvq3vi9tJ2BMBYnx+mrnB5UiEWETJDS4Lphor1ZzZEJdERskjRkd9CrN3+zew8IhSzX1
OCexJ/ZdpsAR1rK6etPzUdm6tM5TrYWfiGI6AwTsP9f1k9eaTh+ZI3DfulXv53w2Xjk0/caDXjow
ixkgsGMIHJa+/PlfJc1o4WZa55CO0qlCl8qWobHPDPjLJV2nz7NH0L2+s2cwpeXMLIIKxjKnhAOz
WlFtG/SykgL2UO25VaBNen/oeoElFeLvL8AXoIzmdlb4TTE0X0MGHZQdZfg9yhv95fpvufRhwpBG
JIVZHeXc6vgK2Q3NNEI67ewYK8aqiG+SzlaPi+XCxj5fWEpDs4mGACRQNnxVyk3SMBQHSoofplr+
bKbuK5V4+CCi6dP1Z3r3Hzm9iqlzlt4ndSM007X4B25umCulrek7U1t+pNVWfwrJf2oyApkgXwQU
+gVwgikPWROJaTclrYM9uYC2tIttgUVT7JT9Ieqbyt5ZNtw+X2tg6f/797wYq5Il0hDXGS6eHjxX
V1SRD6DZGaw2+JEDUQjQnihGlCP0ar+xKcvdut4UzhxTDLrhC/TydLXUQhOlE73hFziSGOhA1Fo/
Y/CkzfFHN5MmnIk0ar9PuccMAA2f8b/CZSA5m/x/vmqOVbT1GSwvfP2LOAhI+QF5p2W0+kXMr1q1
aFMVx7w4PyCgYPzuMdkIsEZSfnVwLwUEiwJbCNAQCV4XpRrIuRMbG7NcPatfAaCf0E26DuRhLdsS
l/OiQRnhyzEOEBEnyshb5InSZhd5ShKTdgz5d6ayxcYE79IpXTIhUHsARKGurjKBBGVPJXQK1Q/L
fLxTzS69z1O1/Wx1kbyjC4qXVjFVftzMpIC5Euk/BlWtbvIpGY5lK/JXkD7Vj7FS8zurstL/rp+X
C7EXXXxOJ+0OysI1gNE1EUAtqkz17RoTKQMZcjRIWjve0Hc9x1Isqp+gVKh1IWDy5Z0eS+mGVSMj
nMXqRrdR8RtBSrQdrI5dNNUN/Hlz+lRTuemLvoT6nM5Q+pCAjTZS0wuXAAMpXMAWLdKlH3z6M0bb
HBwnaVWSsSL+pGdJ89XUk+QLYg32/QRedePwXzp13DcIP3HtcM2ubldt8VOuXaxHLMjSz6XrRId+
zIs73Rvr285owW0x57y9/k4vHjkYbHx0YDVRDlp+1d9XHU9Tz1RMvs2V93OZg93VYy4/AcUuj6U7
5wlSBWH4x7Zl+61gLmAC6l/MW6jP1Sczmmy56yK1ACXgdh/GosJg6fpPvPQeQLDBEWF2D0ZhOZZ/
/cJqZtzE3YHJkaJGQS9r7wWGHJp7CEw0HxxzbjfO+aUFOXxMvkCIExtXJUmSef2Ik6nmD3oV4Sfb
yORDBmPPQLLSThpfHwY0aK4/5KVvCwTiQhWxqTveh3d/PaQiHLU2G6n5qjTnV6zmvuCZOX6/vsiF
65YU+P8vsgovWRm79cTcy5ctFKo9hLYZLT0vKguUMbvp/7KNAGSxemPSSrfx9L2Fc8utX2JOhfKs
URwoAvvxwPmXaBI2jNdEvKW7f95iWPo40NZgD8DVWpOJlNnUlLJOyIYTvbitezwVp0xYQY8Xzy3m
Rr9pedR3Jfjum3/fWPga0JdocICJWDb+r7fndemcOQKhFhDBEEANnFC7rB2eINCJjYNy8Rn5DriW
FjPJtc5mCkhCsYn8vvCiqf2uFVo4PkwphtIMlksDHSxkpILIwJDK17Up+lc3aRJV8gXYC0DMgHmv
u5BpleRj7FKs6qhdBZFE/6VV5/KlQdbhcH1Xz4eirAUjBQs3ZL3wQV9FxJpZWYVFk+7Ptj1N9/aQ
jtMzim1j5KMCwybjUQ6YuVSzVnnMJhPt81aUFLG51BUQ/obyFppS645OF/dfYrU1t/QWL4UKBIGZ
2DJPp3JfhQpATAnmySEeTxF0slpL8AqZY/GAYdFv6G7zRoJw6YpYqF3Ii6hLfrT6pLoeyIk10cJC
9BqeY2F8GXBxuwn7PD+6Y+PsoYB3G2f7UmlCj5CxBy+COtNbPWPpWIkxaISmcm778qubTfGd2XrN
dACYWoP7TFFOl8Os9Ls+KRXjbhTZWO6UGJjijko5rv4P54JCFJAlFT3V75r9BfBAqzh9qh8rU6Uc
1cjSugB4c5N9A9DseEHbOCI/dLUxj8c4SiDAkdWnbM+Qm99SrdAHanPw0Tt1wuMH2LsWbR3eCwGd
OMAtgj8LdJ81b7XTlYJqWai08RrcIpJQxxjblcH1T2QJLKtMlb8diVFUDXB3XzvbMlbtB2zcMfKk
mLidqtn6UvT9BzVtlOO/rkRg5QQs038soNa3sOeFbdtFtY1uwFgck8hFgohG+c+0GcrX60udn3KW
YibFa1xWXN+FMQAGQxjC9guHC99NFDXgMGHFoEA/kIo2BpMlp42dvLgoyMBlzgeAbq2i0MymA0kS
lzmupY4Ghk0jnh6AG3goWD8khTndeo26JUt6Hj9IXOhjgCTjliTEnV4cOfY0ht44eNsl8E+5gxGD
mlTriNJYcXQqHPGub+2F3BoiKpP+BSCoLZOd0wXRxBn7jP6O30o5f46LmiE7YK/8Fb6xOIAgDh81
lP0Oaasbj+HkyE+iklvX5Rl3ZcEO0g9fLHmWJuC6zonxjhzRorPJsGrNyVDwWfRwonQaECWA2d3s
NL0z7qLemX50Vaw/5/OiGWSF8Ih2emo3f9TKdn9YZVp3j1YxNl9RTkBQM7YmWe3EoEy/m8ZtvMDL
TfcuMa3WuINiony+vpvLZp1+fTwGHVO2E9Ds2SRai6XZGSj6+I7WjOrRLrTExf9Pr+jJx/jtgfSe
pqAnhGWHrDeSyq/oUZi313/FeaShXcDskdYGwsiItpy+0la3hRoacAT1tIU4aaXJB4Hcx0becR5p
lnoYTvsCnqM9sVplxmKyVub/4ey8euM21jD8iwiwl1uSuyvJklwTx74hTuKYvZPD8uvPM77ycokl
FJwKGPHsDKd85S2uGajzpNWfWtEUSmhK8+ZmJY0+eHR2R6MKRtYlVWGszTbFvXTMY9szAw+v0u6J
ztGUvaw6OmyBY/foEd5fwr3hKEIhdoBcq5Szul5ClMYkqQvnkHVI3e+2m1WnMUrSv2r90ENi52uh
3C1dmKFqc49uSl4DTnLS0MIhie6SfzQEwv5s4vQgTti5VqQ8OEE3G4M+++ZaAXzsgqpkkFVtFAP3
hTo/U9RLIPjM3Wo/lqhJfL+/hHs3y9WYMnD9PQbWAYK4onJw5IBDBaohOSFONJ8HyPafqGzGn9dF
czMcJ6f5ks2J+k708/T1/q/Y+ZBXP2Kzb6yoW02xcCIXRClPOS6zWKs3HbJ98ZEU+95QCN7TPwXO
QGa6GQrsYF9SU3QD+CudjvLMGj0pa8sFpczrUW1A/mWbmwb8M/A7Ih6ZI24Wt6Fp2HhFA25CEYVx
aZLC+GBa/WpcPK1s89BLdRRk7SFfpwfdniDUAquNyje3bKjMacCQyYvBU5ibbaVGsdnRl2bv5r39
A6Jn+T+S9ln4maFPRxnx3h7mgJB+g9mlLrIZTNC2r6BSMFiB8KBYjepVm4h6k1ztA91dxgO+7N73
xGGPsUhLeZY2S2zGaZoJLXOApjiKFqJq4E6+lqppBARQ1P+7v1F/FbG2X9Shy0iBi3wV9Mj1cUEs
DXD+yBElXee/zWkah6Ad0hGMVlHon9M1XUyf+wqrHdg01UV0BqWXCgBmMYjkoxJNIrz/m/ZWAMdH
4kiIC/C85Bf57QSvqLDFCTq/kHjM8Y8y7kTQ0EyHlm1pl/tD7d2CyBGx1Oxm09vSpVzE+dOCGmiQ
ZlP3PaOq/tSgoJYc3OtyETeLTNlftlfJIsHVbhY5chZ8KyuQMYll4bmNZbL6A0VfxCwHxTD8TinV
7xl+3wdv5c5pBYAHbIEUTdbUNs+JWRtLSRjgBlNjuhWiEUl7TogrzTNueGvsL4uNi4yuNvGXoZsL
TLynwdEOfsRekMV14cHYg4stidjXn7Nd53pEdssLmihzEOcWiraGnQNs2G/GVfmUKGWZBrPtxNg2
g0yJkbm31im00iH9ok7r+u9SFPU3MLYs4GhreEGbo+PEPo68Rh+4ag/BzFmy5lFpkwnYitFgx5t1
QDzffjQtAlYpwSOtMLddESVNjV60UvlnNryQ9j9eD4W6/rCzVjsoPt+eAbxDGAnIBi1O4qnrResn
Y65FNCQhnYHh2UlRoUG6teApSaqDzXl7wTGUy80GWd6BoLjZnNrg5M0SdyAHxdhecluKNbtGdckX
3ItBahyBYG7PHFVUGWxTLQUWugXgKORU+CNlSlB5qDXGmNX77pgdgZxuF1B6bUoDW9JEZDzkr/jt
EmnXtCr6AZKIgqorpeKcF58S1avRDN6btwVDUQWAhy9TqC1AzZuFiw3aTGO0BtHSNeMIiEUqlLhG
fb5/X+3OSg7E8oHV2MLzI2FgIO4t0JwiOzoXZd0GiOWpJ71B2uz+ULfbAkW7X3kvrCf6IMb1AmYj
tMosyZVA1wsU9TLPWk6pEi0glpz3pWr+vD/cjSw2aacKUJhgkfo61KLNNaEipIp6GTC/Nec68Wmr
oJQ8RPix4iGAQCUa7+og24IJ9F/Ia503+sNgqd9chKBxN3GMZfC9vrNayE/ZOL1OeF7rF3TQcMPx
17rFcubgJ992CekCkHjRmJe9wm2BPiKQHGmIKMEc1fZnu5vnz3mdzn47YkjITxNh7Dn1g50ZTzpi
rC9ximDy/d9we8VLigAaRLxfpLFbRFmyWJNJdQnV08nGmLKWCPWk1c9ZV9aUwRr90eHaPSHzmz0X
PWSq+8PvtG0Yn9IS8yc+Apl8vUucBDN7YKCI9OeuhIDBzgkyZPF/6IaC5QOa0b1fxln9LVm07lNi
rumZsq74gadAB8rdGC8WmrTnuhAiOmUeRnr3f+Dty8vvA2yDghx5400n81dJLlMdhR6e557MPMrJ
C7QEc6BkvCA2sYRaX3YHg8oQ7fq5p3emIUnMZ+EIbTt2Rdp3mIUj0U6WZX2NmrrmfepEqDfOEC6q
vT6OaboEmSKSA8D93v0gtStQV6RRRch6/TlayMDgNQvkYjUNZYNMd0KvjNwnw6qOiic7Q8nGNIEq
ulty910PpSR6Wi0mKwvJmVjNmXKgWnM9zeFUd+XRPts5agxGhAYLE08bb7PPcGhO+Q+PRqw7i/st
beohpE05huq4qNmp0Iv4J6o5XnSeTLSpYIRbnp/M1ZFk096spRAhbAZmz21/PWtPW3OczeCZYkOX
xoGnzRpukEnkvOtdq7zc37x7g7F5aSUhYkOWvhms7h0tGscyDr1idLDyU/HJ8QX+qqDxELY+Qj3s
DSevMs6yxKduWyqi1tW27mBrtN4EFEYp6r9KFUguIhXD17fPjDuD4J6yGzHOJsmhhDvGHsCXQDHJ
WQvTKR+yPsWCY0b1/T8MRftPal1JhLF+/cWifmpQuDKiIJ4zD6uJ1YiDPhPlv0pmH72ZeytI/wWv
eoSOWET5578FHZDahxJT2CgwzViMYQWhvLsgq4wtYumWw9sTJSq1IJkRaAOExj65Hi43Wj7YpESB
jnHaS2JPeVAXeB4QGRvxwTLuvc86QFSJ16NEBWvoerBUR5Rn7NMoyEwqGe94D4c/I8tWPhuNVv1c
o7ztUexpzVdSVYdKORqzGLhpboOizTr/M6KXHnEDxjMGDgQTmMTYRv5+xPjix/0PvvtLJTfZRWiL
W9/cHBvs1JYEBRJ5bMoGHYPChYutRM1wylrH/EQEN2p+vCbN+6ZVkyVcUGE8KaMm/DTqx1crRdky
xfSZGxrbwhPej+uDQxnjCFCw83ZzrPkXsDlkf7aEpbhH5axaLIK52FFOvZc7z/AfPMQyJuNE+dMM
0RLE37kVveUXPaSR+wu1E+HBv0V4jQPPSm1pAHFaTp6ZAeir+nI8d6MiQL7zLEbz/Apt5K16XAR4
oFF5luD6wS3c5hmdtVC39bg6sSh+0tGKCjAFJ0Tqi+mizW8XBZHDyYHwBWDc7SNcrqreTyrOg9kw
pOeO+tkJzkPy6M0YprRG3lRYr1jjl1UUzdfY8arHpBf2YydW5yA/kMdwEw4AqkQUmPI4iL8bXDXa
ASP600pgCH19kn63KNSa/cP9r7mzm0jyubcJnTmoW40CYh/FiyM9CUdsEx/yNYk/KNnkIUVZNkEJ
UPA88KP9ZUAxLNXGtxrF8HWR4STikW8VLfLN9VAZyugaC6AbDAe1c4n4P5bSGopyXWKGVmupvovk
yEFYsHPfwt2i3/0Lpsa0r++kQZulqg+pa6tFzgl0aB7iT+ecoun4/tuJQBAjoPIJRpHTsi0VdVzi
HicxCbW1W9MA7If9p9lO81NnqslJ9/L52ZzT1UemmLLAlENrGOL0SO9hZ8Zk/Daps0tgSQn0esZp
77Uo9tlxmK6TdhlqAkoKJ8XfI4Ha0Y0vM7zNvjWlqgYQFnr96lbNOsUCyqGjn8CJK+rHhj7yl85W
hkuV5sWDKPv2ryIfPPmwVliTQ+B9NLsGpkhhRf8bWyjR8wDd5CDh2bm04LJInIP8SRTTrhegA+Rg
GhkACsVLfxo96BIjTtyTXYrsUnv9fHBH7q03+Q2ZKSVZWCGbgHptTRCQjY4BxFzR+p2wQuJ+biHB
JLRG/8PcKHmCvKLuS3NmMxg11R7x+JHB6l4lc529Z6/I3Me6gl8bdMawHgy4l75RHQFhbtHj4m7a
bCdgNUppoegRTkaiXcRgOBcHVmsYWdEFk5P3YGBtaSpUPMYEIH6D0ef7vhNa2CPL9pQZaFWKuEG8
bzK/3b/O9haePAbSEj1NQtLNI55hXLq4uZGGtVq752y1v3ZosoX9GMUHn1jOcbvN0SsmWsPpCgC7
PAa/BW1UFdXVsbhEqEm/t5Oh/HvAWJeCQj08e5Vmf7Qc2P6eoxQf3jxFGhhUwKD58NW3ZzlSbDOK
oioOlQpZvHleUervU1j3hvgPkSIoekAqNGclOXqzmsCOvHFo2jisRbVeLMzZ39kJxKW8r47EA3Ze
O+pTBkfzV9tvW71fItT4SzkrN9aiFyOJjZe6XpO3p0bodUvJRMovAGM3E4IdlBSttcRhlYoY85tu
9NpTNmE/36fqUZdg587hWPL5WUG6BNvQ1xADKJ2UyIXKtfXslYIXbanm1E9bT3RhpJjDwe7fG5GY
QRrESub8ljKcV3OpVwbX/NLW0cVp1jaEzvgzsY34HbihI9rH3nAkfahqSKcZ3IKvj0AXq6toHSsO
+7ZVwqHVzBP30OAna+L+kfdu+h++nswiUD2ADgXp4Xq8FTGfqK/NOLQnotw8ogJjLzjWYy30H5Ja
UJiYnqoEgqTsm41StXgYClPaArXNGqZR3QVOmVofIx6nt0cj7JFfVrZcWVB6r2flrAOUq8ookC/W
Vz+ORuVBjfF/SLDueXudh/ISg0kXGbAWm6HaNPWcajWLcJna/r2hl/YThu/Tc7Yq08EbsXMR0xaw
SWqhA/A2bZ6IsnVLsPVpHupJg25APiDBZLZd1fq5EPPBEsrfvbmLJeNC2uPCP7hBWhpidFeHxliY
W2r7J6iW9l0fH+qbyHf0ZhT0q6hqI6xyw8MD1ERDKu3ysIfgeVkyF7uMFjmraXUx5INV7judhhJr
Ppefk855q0EaoTLkP0lhk3tf2/qytXzOxsumPFzsZLqAWv04Rmn5BQHQ4bGes+hgr9yqeKI+QFXd
dBiOhG8LgJ7pRRSG1mZhXnYEF/YQmdSG7WgK58grXwbqiQ/KUDmn0Uzb92AIq889ALznuDLNNKjL
1vifaU3pP/dfv51PTTUPXyeAEhT0tq+fVuleZ5R1Fq6pUMEkKtBLkvyIyrLzuLON6G4Do0dkYtuy
ixaCqBHLEj71AjwU6D62ezpJCfoWa25f5smx39kTEY07O+1RIXjn7FBH4zIgNaIavA0tYIQsQCTy
IiyKJfu3cpT4OZ5a+yl1q4OC2t48aZmDuqKQgCTJ5prTR0dUfGgQGFVnP5GX5I/EAuqJmr1xmtDr
f46sIbsQBJgP97/jztvB+0vfRqPcAgBNrsFv4dPYJ2pjZcyRPmb6c7Cs/jQthsBj2Gr7h7GcjhBg
e1Ol4kx5hxlAppd//tuAQ7La8I5AOOejKs70fYXfZyn0uKTAUTFr3Y+RWBtfR+v643+YKhw1jagU
ONMW806yk6LEwyKbiET4yFhPf/Tu8n1R5/niVp7zeH+4vd1D2YAuMLm15BJsJroA+TGzGXkAYVV/
zZ0VB5SbscZKBv3n/aH2PqJ06ybUkBHOVkW0qZALrFa1CPWpsuGYVdr/qqEoPwiNDqphF94BSuv2
8FNlozwDsYqCPg/Y9dTSbu16kStYr6ZrHuCsU7/2Yj1S97xdwOtRNmEGTnZ5VReoEXR6of0hqora
mlYNH+aJlsFbF5ArBpQbLwofinT5ekKa0i19UqwSNpo4n1Fq/a6stf3ggVp/V1TiCK97+4LJbj2N
F7I3QMLb0qE5WVqbq3EVutIooyZJ7f0cktqrOq8dyi/4FvvWJHO3GTtanrM87Q7igtstw0/wqA3Q
xwdY+QuH99sxbCIsf1QEgUIQbm4f6pXZfLHmfnyKDE+5FCjUvFmgEYscKZohey9QPrZRqqhM+iwu
I6p00055k2qX1U08GlDmkRTC3s5hMMxZaXwDwZCT/21yvdl01HfaKkR8ZqDPTL/iBeZdN/pFZHkH
WI+9w4DagUxm8NMicboeDCTY4MbehCCiCeGVflDlY/ucHoUB8gm4jnrkjGQcx+1F225zGnKkFNHu
Qe0rbXuT2pQt/MIWNu3pVQ8zY/bOy6IXp0YfloubRHT7Iz369/4xub27eQXo4wFgoFB5o7ukOnni
1q5ehqIWnm9MZFIVUJBHTOmzIDLn5ZFNv4TqUoqDIuzedpWK2ARXJB1AeK4XGd/41Yka7oIhd5dX
K1t+FpYuSh+ZUTvA+GQ63Z+pTJm2q40OgpTY4fEHXHc9XlaAUY5VxlOd9cekrebo19VUPc/J4AQI
MTf+mAzJAVV0b3klBuWX2R205c2gNeIkbTGkVeiZdIX6iHAKSQQEV0orfxlHLb/kqZf+qSlj/Pb6
r4NogNQZRhVKlmOv51ulzUCLCGFYpRmTwFCq/nVJ8AYaUIoKi8qqA9vOloM0eYcTxGNMp51uCFuK
euj1qErlNrbwEMmkOItiUuUphRmkhW1854qIh1MMgKR6VFAOHfzOibASwpG3A48spNhqP+lH4Ca5
jTafHTgIRmmSoQzgb7sMBIFjpqLlt1qd5re5sz4hq492lT5EP+/vsN3Jeya9P4QaYN5sIdxWE/eW
ia9JWOT2FDZZmTd+gnBB4xPJ8qBaqXiup2T9CuKcKIyEUXxcrHi8tGbmBQc/Zud2kb0dXj6P7gOe
o9dfYsmHkjIaWtalkyCgOKzlNyF/xaxF6YOLoT1Rt1s+WiiQhLWn5+fONo9YJTsXqcxwgCdT5JJx
0/Vv0IYIyXKF3wBaYMIQQeDG3NcPb58p/kkM9MvDFem661G4LUslyknzY4I/9aVNrOnFdBcP3YIu
Z52Jk5PatwhEu2fFTpM/oyLrJqRXTPLM+79lJwyg1Sz9PFh4uBCbRZ8zZcEoOs7DVeubp3HS3Ydc
K6enqgYiphiR8VQPoghQehj/mOEqH1w3t5sdZCINYRoihACUc65XYklNrW0EclbrUoKFxhIwmA0l
8cWodOH9md5ep79IJXRecIhCeU7++e8PcjE2c4rDbQCSz4PJqzV/iiZfwqidy0cF15av5myrxdt3
NfUcFDAgQpOy83+vhx3qTpsxbfDwSxn0hx5uT5hDSH+BvDWFeKtyta22/hl+xcMyufU7be7Lg99w
841ZWFu21Xg5AYP8Evf6beZK0ffFYGhTsGgpsLI8BRSKHkBdwJcSiuNr7mp9SuolHSjUd3N1ovxa
PL5x9fkNtKlpXZKGkNBuPvSkAK/QwfYgQWDFT/ky1BfHbLNTkinOx2ksPN9bDs1Ub17sX4PSl0X8
QMoMbtKfXuuHWDQNQoZK3aB1kowPUWOOp34pvypxJC7353hbJpHjSaUdaIWgKrYhPAxtYSDtPCGs
WXp/1oXdPHVe0j8167qEBmpQD4NnT08EDM6Hbsyij/igWg/j4I3P9awa39t4WKyDj3/zoMt6IsA6
WvQybtmCIrlOctQWO2larrjnqm50P4mrITC7YvYtL5+C3EGUTBfYsN5fjpuzLUdG/uFXfYZgfbPz
LVw/vRGEQDAUXnxqu7YLoc9nweJ0RxjG3UnKAq305JFjXh+ykg6xibmeCBy7U16RX1R9yLzaQ1dm
zXnyPOXc6W3nq3R7D2Li3ZEZUubzRPlb4RnPXivFa5ikawloe93cai8VqLG/F32tL7Xmdh8xsewi
fNZV4yDq31tg+W3BKNDP5S25nrXeN0Nn14xN/CK6oE4N459xyehe16aXH3X6bu5PklIeCJzCIO0A
TtycYKQV5qqfYVK4ZVNeVpEAxEwx1v08Tf10qY2y/egsIyaZ93fR7rDEJmQetOlv5DTRkDe8bs4F
FNpyvUTGZD/o1YyZa7amJ++XUUuZdgdbd+erIuyIDjBoBGBY2xsT/DWJpI2IYZ93GXbL3RjiIm/4
LbQsWAUi+mE4U/w4rJk435/uzjeFRoKe7S+lFnjh19+UFrkmYBCgY1up1SOM//y9a0zFv1qj6Qdb
d+d2pJbLewh7RXaINocmX1pjINoVASEg2jQC2yVsNpr+uRgN86Wq4+6P+3Pb+5TI5VL4Jb6VwNbr
uel6jB5O3wrcMBPzFGdL8VgYHnoaatWd0i5CMXBOq7cyvdi2v9AOlMC4IbZ3MvexqwHjFyCxkvkc
ITP3NDV9/A7Gd/Ifvh2dWFg6aMzSvNlUcFSW0+YgiqBDBvWSZp364k5dGaTuGH27v5S/1uoqS5DT
gk5mU6mlVbqtSg+9hbmDE4tAybTx/ajkGahZ3hQrgNTqJT7Ciml3XkxttP1W8aJvXizyT4XpRZOf
xdkIA63NoaFEhr6EiGwWHwxFV6ygmtTEeRqK3vFCpYjMvzxC8pesKuLvLZr/OAAOdBn8hTLwm8Fk
1GMJQjlx8D15qDbXmZb3jZoIj6t0zMzn0Rj6S++J/NRrXv8OWPhR1/6XRcVmDaWkstwU8qRvsZa2
tsSr0RJydqApXKxB8I7/l6JZYflZEU3x0zpM+TeHlVwfRFWW5cesXYoppHiKqOboROkHV0Sl51t6
hbQHJdhh+ToX84yOhYWUsb+Oq/hcCG06iJp3Ti44Esmh5PxyE29WijZsYSeRMgckbHDOcaKLf3Sj
1eJMmXpJ7KPlkToHicJNZsTXYV9ToydXJGaXv+m3IFLDb6ybeg3LtGZpPsae9/eg1/rBtt4bBCtX
KvJSQYBay/UgZb+m2tDrhAxJMfpJZdqQYar8dP/w7NxDVD3Bt4FkANS0BZqtTeOm6qAQi2pifeCT
ikdzHaR6QLw8rCUa5nnieQdPys7FbtDAoRwo3XpJB66nlpnL4JUrcVjeddVPsazJeo4Ux6DfgALc
QdC3N0NAdGjbsE+IfjdVHFWsvZHFRPxNk2KbVi5m83FAeO5rh/QjuhdZd3a72P54f113Xk3qyWDa
aSijGLpFe2X9pE01dJJgrtVhCOLKTj9mC/KPAnNeJM4KK39WzTx9KYZJOfime8sLig/4IoReKnyb
7QlaL9Uqj8tDdgVPY7eo8YWeR79KQqAyHTwqe/uUDSpZ9uD4b+gZlerNYJaSOXCqyv7GN9d1X83s
o4rj3qSk8yzMGOC9sLOv98zqeW1n0Y8PcMNbMFtu+ndibownxDaQdLz/8fbGkrLvDj1eapvbJv3M
66wuIzDnkRpXaCUz4U6vqd1zlnf9fzgLUl2eh4tYx9lKd1RIRoJrxICg01APj9gewUKn92lRtezg
JOx8KdIxLm26txJ7uTl247RO6JByEgwVAfK+MaN3edU1B/th50KmgIgjCHw6CbuTv+K3y9Ewq8Eo
l4nd1yZ0MqZGc+geWkPpWyKp26elsO2D4P+2dodTH3hgIlQUDKmFbx4BSictT5Ir0FlrUuXE6Vb/
hTJlvqDjtPzEyw98hZb1DSgLby7VME/j8qK2Sq/DhqsRm3rz/pHZL0QTebMSWF4vQVLGAK2qjKub
MoqfzYsDNmCsLxN6KAdT39mqILd4+Ui6KIxvScnZNOsZdQ6BpW9tX6x+sP8Y28yAKpcXB0PtXGkW
VTqTziaHHcjF9axsym5jN2JJBITfPHtj+WPQrOlVcfT5vbXm6oPb4luAxq7x4c3LSYdaCoZgKSjl
PK4HTgeWMTKYo2UtyWtcNAbhRDo1ha+WxnIgsrG3oOQzUlGeRwNlwuvBRgda8rggtVA5ff5HnkF+
VhXDegammz3en9fOSZG6dgStlGXAp22GMlvLblQMCeBoKtPr0mv6+Rd6tGeHh0Y3HeHSdl5CxnNk
wwphWNCg11PLPb33Gs1C47YaxTmmQuYrov3D1hLjwSm8+bFSD3235MnbxJVca3w7wiVME7fAU1tR
ETBNxRgslpmXfkyPsPfNxbNfYzQ9Gr82RPm14J+1/bhp6y+6m9dHvo07n5RqG9ARTgqkTkdu7N9u
pNGLNKh7rHNs5eU/ianknxbVW15sd0iPAve9NaboRY+T3iryT5s1tjvLTWMzIa/DwPxxNGbrBEVK
vGS4codSbA5Ad3GkF763yL8PutlIg5Zpa2yTADV2hWPY6iyPxRrDMk5yB9fyLH2n2NWPkuRXqr39
hxeMRij9VjrXCNPcpLK5avWJHB1xHzOsJ605Q7dXcIqt+vP9E7P3JWF90JUga+Zp2XzJzoxjakms
7pyI5UGryLsKWCjhkNnawVC/CDTbnSvVtOhZwxG4CTjw/Km6AfXBwBF2f1q7Jnu3Knr2rtOS/Hvt
oF3ge1nbfmpHPbCy8WFsSrv1S7NL4TAU1kUG70TQq/0DJ4Q1I+cerf8lI5qq99dEftzt74SKJxlH
ks9pb94+d151Gxg32ndLpfxw5mTWfVyB2099A/0b7RHt8/0Bdz4CbAmuLD4ES7MNI8CMV0OecZxg
pmFV6Rb9S0lN+ex08fr1PwwFt0lCk2jJbA0MjIl6XyfUEcXqTvlkVDk4qHwpubdaYRwkkjvPG48L
yH1WkQBpm3LTLmjLylrGoHXRn1YMGo495/zLWGUKiphV89AApvS7GYO++7PcicsYmahMqvBQv9zE
ZfrSU/C25jEoDFt5wP7UDjwIBAf75FbKCVAENQUJ9/Ak61deXb9dg21DprGabGil1Msnu8s/OE47
nSY3Vk5mrESfJuFl/qzCd4obE6lHpzrybtrdOtKjSqprygrq9U/wFsPsWQheA5VTa8auGSouKS64
wSW8v6i7Q8kaP5IaELi3Vlh9rEKTylx2qbe4D7gJ5Gh45tqZW+XN4AS5sLTpYRFJAe0tksZV4yJZ
aQoGXuNEp1RQLhoSPb7EyTAGA/kz0uL1EZXmlpf5a1SA0YgbSofJza5ZE1stk8oYA4GW+nktnfyE
7OD66qJG90Dz2FnOTW2259zNDOwV66IGjBuJ50gtprOhZ9NFKBPKfE48JqcCHEdYgS44EpbdeQ9l
YC47TvwPB+v6i7edG2dxoXGq+li8H9Ml45movSd4gdlnhBi90KbT+HD/2++8h3T5SKiI4DhPW7SI
iU4CUCq2WTfO4hG+Sfctz9blRV3X7CLGMrd8PRqj56xDRkBJRv3IR3xv1pwyiVo3qHNu36k5Gyjr
JEQ9hjK7l6J353ddTI4Xm+kYtgpeG6uuFAeYnL1rRO4DlAqoSbEXr5c6HfRerynPB8Kq3ZcYvxJ/
jKcjt5C9c0XPnWqRvEmoT16PMpt6g3A4l5XZtv1Ja6rqn7bs/42ydjhIJG/FtCSKi2yDjodUaNkC
EMaIPQMxbwyaPnJ9xCWV9001/GXbQ/WqK3FF79LUQzVWFrReKzD7at3jCt+az1VeJt/u76ndeUuM
oCyU0X/ZhB61mBKR6/J5sKLhbAzK36jOii80QOqDXsTO5uEJslDaoNIKCHlzZKo+14nNoyHIvVqN
/b4alcdKz3rTR8N8fZ92tfERk4sjMNnOBCWKnhogHjeI4WwmuGbeKOq1HYOZ8tx3LWpdf7YG+/1c
zofs970poikPYpV6M6IFm5glQdY/4h4m8xlV89w0yfwHYiYUJvTJHiXJ1Qmdtuojfxr6AeMrlA/P
eeq0j+DPq4tn1svsu1WWmSdhjt6jl9KBCmOlVk6T1c7/YcsDr4M2J7H1ZO5yNr89nE2hdU06eZgh
JxRhCy9JwyKLsmdbdEfcqL2PYHJfUOX61aSXf/7bULOy1KPSNixMC2kunZvo72Rs0ne2UzsH22zn
upA5rowI2NQ38ltdmiplzHB0TVgxr7fLkxYN+pf7x2YnOgXqIBWGAbMD35N//tuE2mXCGXPESHpQ
9QWx36n0ngtg89+aeXBfMyXvft4fcG8FSb4kw4ygCWbx9YDmYnXTUhucHnThHkxz+KIpCl43aX8k
xbY7NSqE8Hmwd6bIshkpKZq2nRgJfTWCQ8hrQRpH6BUV6vw4ZlVy8KrtVblkdCjjYCoGODtcD7gk
Zqw7LWtJhyUC8KgmX2cULJ8MU+Dc0AGtOeHsoP6ljpbxnI+R8qrw+j6IvB3Vt1e4iP0JViW9iHRs
81n7duoEno5oG05d+76ISiNscbJPfHvMjvyM976oCzab2BxOBoL819MGNG+Q0rLOTRknZYD2gPXU
1wgn+oaSz5/ub5+9m4kaATV7QCvg3TdFrlnpCmWleRXUCEF9S/Mx/6sFlPKxhrM1hJO9LpWv04U7
eF32DqOnoQAvywYwMDef1nR6/mbLHIJyjvCRHfLorIy1er4/uZ24SJqyAX1henQHNmfDSEfHTjtG
ybxhCqMpU33ofBCRl9IKIJjmz9FQpM9TjTt1ZImjOsz+8DQmyN5pM26jfyWelQhpL+6CEmZ0NVsN
pLfFOBnrMDyuzrA+DZYxXLzZU+jTmtHB+bn9tIA6OTUE6oDsboRMumlus8EETpBr6/ptFoV7ilDr
y8J69qgMl5EzKb6oHfXgCrzdv2Q7/JtyMFEZeN7r/Vu5dl1XSTIFmOxQollK9UNvd+87i6N6//v+
ioiuawE0DDmVJFggCan0XQ+1KMVsZD31ESxrO+s0oWLxQUuxW/WTpcu/qZ2tXyLdUb7Pa1a9p42p
P3lplryTNfC/Gk0oz0jfup8rNTqS2ttbfFoPyI+Sjsn62PUvA0NSGbkTjZRKItg+vYrhUofdc40D
VZ9gEOlaftqvR4iv2y3HYaa0KqF23CBbA9oBc2vHxPMr8Ly8bP16dRdA6r3dfwNzqNkBMgvZxRCN
+J6saGWec2PFjOr+V7l9J/gNyE1RIOO2vGmQrWXfOLDhRJDUor30aiFe03ho/tRpXH+hT/NmGQ9Z
5OSfg54H7g4K/vVSr05S625KmXcqKTthcJSHSYezGcgW++BI7WxtZgS+A9QXu22L0BlRS3a6gr+7
4DkO2kTE4FlcG6mm6oggszsU4mjw7sntqNBfz0rJhspuTUpBqpe81q50VCo9rXpn6+OhHeHuWFxT
4IHQIyZ0uR5LF04RVw2pNZUSrXs3W1PjPdQ5pvaqVy1/vnl7wMyVjFJA0PRrNycjSbxUFR6DNS0e
CFFivmbGGqVhMjllqC1TfkRBvn1rUNOjnEWQiU8nj8H17HgFUgMzYgqbADheYTmC8G64Ce5Pa+fA
yw0v9QToagLOuB7F7HLFGmbSiQVR4DlMXHQv/CZp84dldrwvqd3pp6yJ6qN2/+7sbDANxCfE7DfF
/li3F4ysuWgixZ0CL63TCxgO9QhmubdHuGIp2XGpgXeUv+O3wFYdoeNQOabAY3SgaHtAvCWyH0FK
6S28v5S7Q8m/DU1PGf9thsqbIsomulKB0ahxQJSkPZVC/GOOlXtQA92pEaJVR5eEhJuTRsB+PSsF
fQhZROSycPs26My+/lFXqxsWrZk/1qtiP5uD+SkWk/Z3lqbrV5yRjsh4ex+QIIUzgeoF9/Nmtqhi
W4OHUl+QwKIKYntdzyh1ZwdruvMw0OKjg+CgvUZjanPEcUQr664oQXAuycozMEWPwlrKk1G748vQ
ej1mfQN1WFS7L63hHTkM7X1SkKO0hsGgU97exHtG0xmJJWjWjGuanWclb0N0AWit2vNwevvuAbgJ
aF7GHjxB15+0T2bFLasaE+oqs4K+XbJQWNj9zWb7ZkohfzvRB30gaOjcZ5tPFw90nlsV0B+q6/3f
quibP7wkKx8ToGEHO3VnAdkdkN5MbF2gK22ul3IZzEpZG/psZCGhWSbtSZmdyS+n3nv7+43Kmk1w
jvood9pmq0xqJJBHoZqorrwAqT4I9LWl/q1LvS0OmhwTmfufbKfyJWk/qJUguAawcYtn6EqrEKp8
V6sMWzO/LNba+jAq06Sd6n5u/7EHMx0Aj4+VBe0vcz62paNBr+wj5/2cYxtyiu1KG/938LN2jiZg
VRh4nuTF06y43krZbMWK7XI7FNXcnpXJztvzOEy4snFpNP/aFnCSAAJiov/ZJ5P9kmPJNAZZkVSv
ZobDwfNsJQ7NwaJUPw/GnDcH4cjOoZZ1E0Th6XEQj2xOFUI5s6WmGdUTwNChTYEoQBfePHlt/j5t
cVnkmdIexNKOFMAN86DBsrcldd3EsonKrwHE9np1asciI7eZcJPgPQsOXXmXxtrf6mhrB5XevZGM
/3N2Jkty28wWfiJEcB62ZE09Wy1Zkr1hWJbMmQRJcACf/n7U3aiqK7pCvx1e2RYKIIbMkyfP2Zgu
0K1oKQgvzlkRVqnoSNLYe9jFty2wJ6ybLHbXZb5xT155xrdkkWXdenchRJxPyibayhB6IpjMOv0g
+1QTxvYB1IvcTo+dpXHe7kDR399p2596kcfgvuPwuPLgkTNcxEQ+oOpAg9uEGlk+x7O1VH95btvc
ILRc2S6M4m+cQC5GGjTO54Y9kVlMDoQWE4PcXb0q6yEbSvufsCj8g1BOdkC0ytvlYWpFrTE4r+9P
8icH8HKWZsjNAhtjw+EuNkw+hU5FU/0UqwkH7JOV0JAT2zpJNI12ZpbESUdjzN4fpXD2SdaqJcJ1
YvhR0NlLv+1o/N01WXds8SA6TEmS3c0ov/45iDL39mk5O8PBnjNLRHmVDeBDM9foPm8HTx40aBh9
hG41V/e+K5p9Zadhe2N+b7NRQoiN477BDcApl3BDiduX8oiMsDELP+dyOoaJtxVwt3Q0FCGVqRqT
KK1pR6phYpnbVYde/tc69z40Cv07V314f8nf7OZtR6Gq9rPPn2Dq4tUo3KnMKRkCJaXafVCoQZWR
0QXGQwrudPBVQCs1Ad8tjY3tQ5596J/DUgIjmgFcv5QGlT4+ZBUPR5zqMCQ3D4eDM0B0XRPtQwgt
hxvvx5v74efBgUzCWNAkLg9tDWwl0TIHsO788Ci7aT5VyVjHKrCWG2H+taFoV9sERAJi7kvyB8lt
ATGdYsVm3bxTrtOTTIwa72nzFut6u70vVxEqAHU9EsCNBHp+XMfGcoe8nmjXCvqkpVVLOf/UpZl8
oSlz2OGViapiUSzPo16dG9HG1aFRP90oLlARLkvntju3heHMfMDVy9C9tZwokMV0DJY5fVw26eq6
66toWORv+xHxKWmw5x9QX+Z9cUeVYsDkZIBBXNA4F6nKWtEG9+Z9UvW3pJ2v7VILZij9mSgI0Xt+
vr6l3buFG2qF6+VQRQCJereESHDWrlvt1smzbtT3ro4HpOsxGkH4ZUUNJJKPTBkgNgxh7OsCbnvn
OBjhBFhtUuS71c5/dTwyQtaSHhHuo/P5EXEVy7zmm8V7Ob+qsQt3dEW2d72XQjDp9S0nkLcVer6d
7cPKgZlDPnO5oJZoO+DwmghIoa5xMASmNIdM0NMU26PvvtSFVwc7O/RH3p1QpC+t4aj5DyMbV9a/
yOY5aga7CaKgHAMsEBpaNfmX1kf6793fzki2H4vY/U9TX/Lhi9Uh91xMdCqom/Dc78MlKJ6TnKyZ
xLb6+v4t/DbLZCyIQyToqHuTaF6c5HTOm3qVgsqJMMRXzqz8Wjqrc/JHbX5TfUMHrFn3VL24BF4d
Eaw/TKMfgxvx2rX9QFLNbgB+QTTnItdNNH0IBbLpsVEl667Mcv3kKMv7YiR5/lUGRvX5/WlfGw9/
FtjJm4cQKlrn+w/pxopmth74e7THlyUpFVr36zTgepMU5U7l8hYN4U0YxTpzYdEsaIO4AnWej9il
pTT9vuPGHFrxiTZI80OWJTeiqGvTQtkUjidfdCtanw+CX8u6zr5U8Rxq737o6o/FAAXNLQUJwDJZ
p/dX8dqD8+tw28/5BXcxTfikRtCqGOX+epflVhhnyLruhqHw9u8PdXVmAB4bW8mmenkRLQRjPfk1
BehYBL1+BJM0PrSE418l8VwbCc0VHP3+iKABmwIFFyJ0mfPJGUnoJeTxKg6Cbj6FgRoiMAovalLX
21vQCm8cgbetc+wQxBWJ/OCMkOFeTJF+NtddbN7UbFrsbO+qwf5ggel4B6rc/UcxS1VgndYt+R5T
Zp3viXBSP3L7Rv2JaZ32I3QnzCrOKMC7d1wfdMw3ljVlUVtJz45yozL/KLIBIpRbWeVdgdebE012
XXyfHTyEownpSuvGd7u2RcDJuMPQ89/E2M9XceDDeK3LKob+im00cO5B2aVxDCk330hUrm0RMFug
HAOVRdCI86H8oJF+41LSapZS7/updr8BkJXx7LkCFWDrVoZ7bWpbYw+Vbe4RMsDz8TJjtXMzWRnP
AtxsxGjHCpmQo+Mkt/bitaEQXoE8hwIePc4XQ5lp5QA6UuL1qyRHn3nuHgutaYQZmvxGPnslvAJU
IJekqRlS6WUlfXKFNzk6G+MRg/MfCWr2bSQdPcWeIbp7uJf1fpZGu5vdsUtvHLkr0yRnhxBvUy3h
7F3ckf0QlHkrGzADq5aR17nqVEKTjHxzLg/vn+6rQ20sQXjhFKMuPV58U/d21xBs5Hn636Ra+2DJ
caIcNRc3Rtq+zUWoTBczrjVUvpDFvIQXZZnRjm3wwKaNaPfF1vnvuPKWKcC1+bjcG8CovGZv0gzu
35DObOajXLRLo6zr56+dsuaJXFNW335/8XjGqNvCOoMcdfGddDgYLpZxY4zGXR6LcR7uK/wRnhH3
Nv98f6jtj3qzelt3IncI/QiXbdILloleUQGvmCE2kZbVhkd7ncZDWc5ujP60CTQ9/zbKuEkTAzES
j4BIkEqdn2wkfPtVjgwKtyV5HHkGEL6drYNO6DOdIJ7dSNyuTZKUjVyGvb/lNefjWRlNLj4yU/Ho
qW4/O+P8ihu4c2I7+Q19VH17l6O/eyORunJfburc3Ck8cFtx8nzUdXEGFyCO96br/X3VzMFdiPAM
Fs8o6kFEnfbvf8prW5TKCUUonm9gwYtdUxZ52iIrPcTtuDb70h+NUyvmfyFy3yooXFlPOrYpuOJi
BAZ42fC+VRnU4IuBdw5Wc5ZI60vpVIi/t4ZBq4Bv9ALLT2U5f78/wyt356Z9u/UPMTqltvMV5TJN
un6L8ZbeXnZBIdzIXKr2qa2ddTMPsKOidTMKOHV3I397K/GC2ilp6fYMAfG8cTToMccJ+xGDU69X
7WtJC3QH4jDNL2oCgcYFxY79wqgPxajanbX26sMQzojdox/9r9RGv09F0f4PWAtXEj8LTYDtOblY
D2kv9ui2JMzQX+a9cDvrLrXtJGpCpe+81DWO76//W1bWtgohfxNE0aRwGSXafZCBOYMNmAKYPh5E
S4BUWnUenMQ0rq+mbgbnMBZheg8+25q7WZRTETtS9/9NwUTs8P4PurLl+T2catRrtxBh+/e/Bshd
HqSWwe/JlpHwUTYuzq/WX0AV/0N8vGkGUCLfzGXhHJyPZMPmBmspAAwQrciOa0d2GWnfVlA63Tp7
LkK7ukV7v3KBUJUENKAxnvj4snjtm7UraZIbYhplu8M04j2kN+3lmofqda0QRnt/Na+Oxxu6FWJ4
ti+bHhHe9FIdWEPsL633t1KLjJWoLAoeKTWFpf5tJX520yZyCByNOMgbFm6gsm6slDsg8eIkkTMP
RmyD9RwtJf6XobjMQ3xYts6Fy2dOrH6VuZ050JlkUwItuvxp0eF3J5zT199fRMJjBON55MC5t0X+
ZUtayVrNPfboiAx42ckdEG7Ejfqr8AZcpRS5wPvDXTsBXIRbTzrETHgc58Pl6DbqgbwiXlJ3jOiu
CWOnzVXkzTfhuSuBFp9qYzgQACEHdHEExj506WfOAJQDZ8DuOTdPqLv3N27aa5twI1vC6II9xQtz
PiG55njimVT8rMayXzqBfYkFoSzyZWtEVHWbG/H41TuN+BEuOBz/rTf1fMAwd4eiCjhlNLM03CGA
gnmrwr3ozXy3lvN40CoQO1remk1jxYtGqx6Oae87N37JtZlvLVlItlFUhrd3/kNU0NMtYfF+m0FT
xt2KN7kl/T5aqErtug517Pe3zrXvif0FR4+FxvXs4nvmFHpVnvM9uyo1D2Xqu3Efht4f749ybYNu
dDRMAdGkIOg7n1VObmEGqlRxj//5HjjsuwzS7lXC8rixfteig60YipXoZnl4ySsFVuxn2ybe8tCf
jnPM7f9K5r59BO6oAZ/y9SEsEZMhdkg/vj/HqyvJoefq3Fhbl7VYbykRF1bgNNlUm1+aNpdwOeiD
eX+U7XtchOqkwluLD/kHUhsX8aSaYDl5EoiGbgJxovaf/5XbjUQecl729jygCIDg08moJyM2lzG/
EXxd/ZAb1+7/h7/Uie/lnHt1yCRrW3pUvhf3D8Qb+pg2t/z0/kyvfkmPUguhOkJVPwV8frlDTSsT
linYmT25w641U+PIHkWrMigIbpLVjqm29QcVrLf6cK6eQeZIHL3ZCV+mraLIx5X54w0u0gKCmjZ2
Tma4cUaEF+uONvz/YabbaPAJt/v7IjMp3G7ry2K8ts6q5zCrk6OettbPoK6Wcp8Mjngt1lG9rmbQ
3ng6flIYLjcUgRyETQB7aFDbF/9lmT2lIC0EKfAipRZ9N3f2ZKJXt5afYT4Y1h0ZqI/gmiWyP+Zi
zDze6arcV1OWICWBJ5AXq6IzQhodIENGSRkObbQsizFHQ+dbYq+dwfgSFNPc48s+2c6Ntbu2IT0w
yI23iIj4ZROP0JY9FBiMxqj3j3sicjOLFmNF2Eyii//b3SoEK7+OdnFb6rYwm8La9iTyW4elKg3K
zHmd3+er79zCo65tQ9J/lCewWMRa6uIRnOG9DXMI2mCpbo3JwuqTgT5qHFS6PYSDzG5c0teuFr4o
nTE87jyGFzshXeui1oKiLQRp8WCjEWlEjqe1QTennmTcoYI370ZzzD4XlRv8u2iHntb3j8K1S5QW
uw19hjJPl/35bizzLBNe2QOMVZnxsMre/eh59a3+1bdEBL4jadxG4KUZi57382Esvl6RDAFND222
lscc/9PvaT+jgi/Y+cj+esmnusEnCe3lqt7lZpX98JOgyykWYXQJQphSRpmXpX4SjZ2oHfq5k45m
Ya9jFPT1+rccparjwK6lHxWDSFAV89wliyxh1vI5HyyTTvKqa6rdHKjut5k57A1qqGAdQEfopF8E
hH4ny77eOiOXsfZepiCRtOoa5UEp48Z7e+X88axvfWIUbWl52j7oL9dHt3b47UhQlbJznQhBC/dE
iJVEVgEr+v298VagYGN64v7JNwMTe9NMjZoogUxA5h8mRdHEvpR0767Io/ydF5b4QHG18KO0QH71
jn6h0f2oZOuxh910rqPc9TA1WHVhPgWAYH1UGHLMH/uhnz8MmqU8yBRH6Bu56RWQZIsIIDlvZTf6
FM6XZ4UVrIcCoNeBM3DItSv3gbCa2Fut4btuM5lHsm4998ateC2eRRkBNG+r4W/0j/NxpV95XZ6R
avd25TyLYXZ31DeyOmqBRWgTRhSazv55KuOgpCV+0iKMvD5o9xzxW+YgV7YIyaQFVAPwttlDn/8W
+O1q9dewi5GFsL/l2WTtzS6A7zpMurz1ll5ZcLrDIezxdtO4eEkxCgSQgxlMvKVJ1zwGpbLjaZjS
AykfMpeVVf+Nl/l44ytfmSGDgnFznxABXhZWsXhC26VfodDOHfLk42jdOaNhYO+t/odSz+agDBLA
cw14vz0av5431N2sIeiHeHCmeh9ISqhTtVh7tFFv4SrXlnI71VCSIaC8IbeuQbC4dUWWN1kIQsB7
qeKBpqWjJ6EIS7QGH3wnuxV7XVvKbQnJFsifaWk8n986B15qYUqGDmRnxk5RqIOjfLgA+aBuBJhX
hyLA4y9egzf9oNVs5O6UN0Oc1VZ2TMPGPqpQzrtmbG7R+64RAKiq0p9COwyNCJc08zw3Wir/QA9N
zkkraROOqf9k+8XSmNhU6Eq6Y4vBdC6XXRhSITfmcriROvyUtLwI9UA9oN/9FCuDL3q+to4vDTkh
whpveuvdoeWzfgKoSP9ce+kj8F8G3JOyFFV6CoaJ3sbFkFJGtVJVwI3lpw++uVDrA+rz7uamJyzv
0fr68/1r/krYgyM5gejPWj4o6/mvnLKuRRbE6uMAJWXqOdm6t0f7z6E3q/skdNMbAP2VXUCXHIYm
IHvEBJfU0tbQkFY88CfYORWO3klLl2WSPkq5GrcesG2BLz7A1haHEMjWBo6l/PnUCPamxF5AGWS3
JN7e1v64o8htI/Q1dc1pabBjj8wkwdDa1uJY4IdcR55wxeG3l5i2uS1GoOsB042LjSDBb/x8AV4x
Jo0hMQ73u8zK9d4Nx/6hbbr08/vjXV1j+HJbC45BWeLi0pIGCcKykpTb4ehBKcMCEJhD3U9AAr8d
j5DLhDb3FooN3B8XQXO7aNNSno2JUVqFJ0xF8PkyM+NQd+qWwfHbWW1DMcimLwhWc7FRB8zhsW72
+ng0muXg0h0cGVMyHqrkZi/Y2zMB1A4JhKojLylUtfONozu/dJI23fDEFSVzZ8ruKIJn+9Wzuoiy
QHf3/gf7CYWe71QWcBMRJWjaijzb3H95ZhBf9VsqZMwNMN+Omylw28MkSMWjiTPyUjQO9GvsbUsC
GFc5D23phHgHOEE6IDE/kzrYMw4aUeI3dblHKcq+L+pk+l4EtXVIklyVu35ZzEfWDidDiR7zHykK
Htn+/YlcuXhBKXm84FVT2ie/Pp9I0grtGaXo49Jx5h8A+PVdi87dXVPTcxb5Qql9uYjw2GHjexcG
ifEFuL1Pb5z8a99vcxXZep3ZKpfd4zmaTmWXlVwywrP2IvXFwRhG9zglloWf/U3DhSvxHzIT4HqQ
Gmn4Ieg6n3bYZ7YttlsNH3H3qVlm0ARbFeIkK8wqq+KQec78WHLzxSpd/J1i35ruTfmjtyEEPwPh
PQu6OXO/7J9wNO6po+KJtVNnxlzGH49LlU2IVQ9E7iCPp9IpbsH8VxabaBMqNgAgdZNLWRhJYrRU
g9vHYR/Q9eO3+jGx8+F5DstypPV7Ql34/V32FqpCrBF+JS20HJk3QcvsG02bbM5pXSXgAnSGjqvZ
Qta8o+6VC+HiUzcbO3+yuk/vj7zFzhfndNOmwdSE2olJWHj+nYEDFzlLADidLU4sm7Z4CtbbQgxX
h6Gnir9JKxCFOR+mG4dyTZawjw2nQ1Yi8XR7FwxaRyqxyiFSCKNle4G04T7VwK5FLopPc52bOyMs
sw8qmKr20CdZdlgzO7hxV1373PTjbnA5pFPKO+e/TQzoVFo5Z2stWuuT7dD+0s9+efBTWC47MwHj
272/6Nd29abwRHMIikt4K56P2CWeAUrGiMJQzb7OHCfOVOC/qLBEf07wfLugYzcGvTbNXwe9SOnd
rl1rz8got4+lR3Gi6HahIHJwvMR6mZLlt9XhWNEtDKPUuZmPXib2hjEXc1riLOHpUN9BLuujLunF
HpOiNRr9Zd4DWjpHrJ9vOYC/mSl1CNpvQIHAQonNL2Yqc197FPjphRG5P5wcp08RwdgsMBD3q4zy
2KxLesu+ZdvBZweJvJSAiCSOLknoXxe4erJmRaWpnsUj3dX10Rrt4dHtE/Oh8czklircm+O0DUYL
zKbuAfb6M1D/5XXVQ6mk1bZkwOlqvdTjYh3CrvE/vb9N39xKjEIzPAI+G4L+trRj0MFEQAfBZp6y
D7mkQADVUoJg+2tEHEGDJAjmbmj1rZbkt0QJhuYeBMEjRXURozs/IZuQZNsKIDLdB+Y/o9VmP4hq
PY0QKtQAQjF7M5y28+9Yd6+f0TxKwyhdZPicFL2r97LCLBMqeNK/vr8kb07u9rt4EQAXoS2x9ue/
yw9qcxEKTau+UKEddzIxD/485bt0ImbrB+kChZi4JLw/7JXvjTYytUx6CEgDL6Mpf2M+hxvV3KuT
8kvTBJkJVujcpD9fmR64x1Z0BjmFpLadrF/2FdFn17MZGGcximPlZEEZmcGS2/Hc6eBPcGOSOiHG
6dv787uy07aKsEX/DX5mtBSej1siOEibCuOuKUXaZujVIchbJ2ozc92HqxnidRU4EZjkLYr525VF
tJe0DZRii8AvC8XdAgWKtwel28Ifn8xE6I9droYb+M7bG4ngkUgffg0BxZtoeMwKzcTJ3ociDeNi
mJwT7nj/rKuaTtkCzvv+cr79jLDF2CyQuNC5hq1/vpw4hIaj7VDOz+ljrmKMdYZDaan0VNhu8pq4
s3Xfi0L+biK8cdRAQ35aAbJPL97RWk5kpi58rhU9tkPa1suure08zstF3jgPby9bhuJG2jhL5MGX
1EblTG6RB/BoRmS+v2Xtknxfisp8KYB/v/wPa7l1X/yEIImVztdSmNnMUlOwdBHR9v+srTTN9l6a
k6w0Rjn7EP+q/IgfT3PL0vDqJAlAt1oK6vOXVT0t7K4H/uUwGl1ylJ5TPgR17R9twNkbG+bt+SMx
hO/HmYdhSMB/PklU01whLIAduvqDo3Ro+juG/TodbbsLfvip0QaR1q7/5DSZd6Mi/DbDYt/QpLZt
VIMSwCUpikgEj3vBmUv73iqjOjBUSd1o7FD4T+X6JXe8uT6k69R/coNm/S+ErIKAcDUu5sf3v/WV
ywBQdIMNiR22q/Z8GUSSlfOSUEct66HGFofG0tismsC+sdzXxkFPhPa/Lct4Y8uemjBJ4WWzp5y6
f0gt0R20ld+Sfr526fw6yvYrfrnMQfCLSaKbAxFrLOnYxeE2GBLo4K2S6oDG9/Tj/eV724S/Md9h
LvwElqnq2OcjtgCAokFUM6YEbX3CA9PJdkll+c8NRfa/Ju7gewAbE8ncYLbvkB1Rj1Vo56910tT3
fmbTRPf+L7q6BKgd4NxAasONePGDEHLIy43M0ZbV8NkTbXWvS9/8qwtqfxdgGX0L8r52ZomBNqgK
fhPKI+cDuqOqe7UCjCWlyE8z1exdInW532SVbqQtV4faQEdIKtxObypDyl9nL4Ai1tEXdlj9prqD
aKB2hTm7p/eX8dr1QLGTtkNwMTDoi3Ph1WIsVBoMAFV+5e/coBh/qCwZFarSziYXi1uy0efGgWaL
4vj+2Fem+bOTkzuCJA3O7vmKrlsHRYPGRzyhVvk06s74kM4+naM0zhzeHwpt3SsnE9yKUIDgk/Ts
Eth0Bjwxuh7OvI9lU/8gljLAKLmjZosTjN2+9plgmqmXWeuxN8fxEy3wCyh20AsVOZlf5gcTKu1H
UXriH62X5GPbJ4kXoU1QmzttJN28G4LODCPcNLU+atNNp11e+blxlKMrv3e97chD34/qX69pliXq
197LomHKhw/aoDktzj3pfA+6pfxuqqVoT3gBOVXUDXL5A1uZsY1A0rYgvbCrf4npzc9N0PceNQIZ
fJ0HfxqOem2Lr5uPbgvb2Bk8OleT8jV3bOLW3sKXCpv5ISsi2oWNp6GYQnkCcqWpipATFkZhrP33
aeq96rnyAKJgk5KdE7Xi7BVicp3slirvvSO+nKin2DjVHrJwDfJTEiYhuX3Q+NMObcsmi3Wrh2pP
HaVZd6I18+WAQEh1CmU1A6tJEdhRXesu/dBPafsVumz6T9M341e8ON0WskYtB9o+Ud/bOdPqPmFF
i30m3b7TM9iQKXYiGcclFqG1mA9JUUsn4pIo/m1clYmnwM/MV/hkHeZbuZ98NHtJoDkisYQiZVZB
Ph+Mxi9eJ0xgin0wQeeLKrfRX2gDyPLIstSo+U+64vO6rJNNRoQyq4vuCEjZlA1PzSpw91jNht80
umaybN1V+Y+w8VOs0+jdT2NnKZfhRSraAVEAQ0HrkCKcBdYocutZ4P2S36Pw1jznvp8w0yws71NX
1O6hDtj+MQ+U87WdiuyfmUbYrxAQQ1zMUfY3qAcU+ljzoNr73HSpDVRLgYpc4qRkwVVTUCdosCN8
cgxHz/u09TvEIXNzaaI06/FYhVSr66OSNm5dTZp8merVdKEaII6z62ezcA7+2IYVjTmNLJ+QJTAh
PdRTdt+ZBsQ1ZmEeUuVmzr1wFiBuCEJOGQ12nckomJBhObmTb4idGgcLX1WwoHuRJcEPJJJwuZIZ
aBELqsL5jraSAlOc1PD/ceawcw9eQvtPVOGaFESWiTT267g0pT7mYbUEd412zWKHWmXrHu0k4Q8T
YtH3s5O7AsGIov0QWF37gieyVFFl9MNjkWT26zznBvrqYz3/7XmU+mNrhgl8xI2rKiHkKc+9N4Mk
saEmkWJiTQ+N/7AOwWpi0uMOsNjygGlW/rRUd4aHnOoDsXZjRz4OIq+uSAV6kUaq2kOl+w6xk7FL
/h09X5cnp0vUv21iNV8WF6sG2O6zAzCG33B70Kk2/8sKr3jUxpJzFXlZN0XO4vf00/up40dN14cf
h1SwXVvdgaWxxuVpYS/ScOmN1YcklUhaL6QE9wuKwf4Rx2Ayyaa1mv+GgvoGdPBJoT+A4WwZibEb
7ny/st2oJ/BuDhVwFHhNVtXjaa78ZBdCz3f2ZRYk1h3chLbcDsX0LzCxPUYzeN1riLVGsJv6er5L
3WD+s58ErFvtlMlf3sJW2TU4ufZ3U7pkP0i39V+u03ndbqrtmZdSuwuS/nxpYyeDUNRxFYzhq/Km
udlbaVamdyJb5wVJTIGOkdXILt3bwWyYO9sdjTWCj+EYp9KmyL1XfZl0UdvSFh3PGuntfW82AifO
1VhxD05kGuwGo22MqG+yAna80Y7Fc5aNaL0P+ainnS6bejrlSbEkD2HTzv19btDtH2U+vohxqpZp
umsDUeEOpQYQPb2gWHESepFd5GeGWP7O8nSpPpHhOt/NYM4wGZFZ3z7BYLCA0su17dcPAz9n3ge2
BhBDd36pH83O9pcjLuZp8MDiI1DvaZjnIg67qlAvOljs/CFZxZTsO4Ti2u+ePXn11zSrGu5ErTuR
4oPtBWg+HD23D/1vXp4OwbfU1MrKgV2nXqPmiTyu/8UqXaQ1o9ldR/Gxc9wi/KEJF+UuKHXTi6OR
JYspIlcnFECjxbQGuqyEDEqp6bPtZ23ErVF65REJ/SH7B4lko4qUvQbrd2FOU+dibOLJ7pSkLjrd
D0kQcmfFZh4q45NaRnP5DC0xQTrMbM35Gd3EXH0vRyuzvginGKoHwatix2gxpsl/vY2j/HiQwcbg
OZIf6eIDzFlrflqWTDsdeUEI0ToaalO0xa4HcWx/5OFqNQ166KodP6J0nrcP5TJ3PqW9YMW/u69V
+hXVNteQbB9jTJ+LuZMO5n7p0j6mIPYQbMbaHexPgYXeLUC8M06QSGdbFq+i8oYy3bdWaRe8V51K
AokuA/TTj6ybYe+gI1nDS0D9MhXROqBuiVzN6qSOjkkv3Xb6Utk0Pu0Lowm0jBcA6SWPdBrMyUl5
pcqeVR1O8kedr5tK5Gyz9Z+dbtbuweRsQMQx0L9F8cYAsSl+UDIZ0n432Vhy32Vk0OnOSrz6ebIW
pU499notpXpnkg9Bi8JsGoU1ej127HWyTV6QApRIDJr+qp0gauQcIuVTZM5Inc5pK/XkrFqGT1nl
+2mk63FIIP7YGsGoCLfS0PtUDzkfBW6amMsyUks4yuNShsVyKuvRsU5t4A7OXdkuLh3iRhsWB+lB
j4ucagtmW2FXTbzW42ikGA2EafY98NcpfZZwHK1odWsU6NJu0k5kjCOqUYPIqC9attYvwybDsVuT
isBUVnaLOZQ1S1wsUKitD+PS2k7czShedZiYqjzcYSdYUx8vc9Ogw7rB36PB2Wl7Jdck22E9hpi8
a47VCwxwRJrX0Sw+Zwrmd9xOyhVHG0bjS9h4qR1ZrQjH3TRZ6ouxmmqKKnoB8eow0vmOGh1y0k3v
L9Sscpxndnnp2S+6WoavVPPnNR4dYfYRuVCy3Dcy9PSOlpYRnkfeWfkezQukjTxfVfDPEov/3pir
9FvtIrESy3BKm5N21+oRq9G62NmLbB+UMI3sKaEHQO/XKcleJu49Fg5K7Z/uRq3LotUqvYAHi/pf
rJquohrh8//GdTESHPiFD8tsysBU46JHkA8BIGwoosYYBuNvWQ415TgV9jIiVAy6KEx8aR9w0pvC
Y4AAhhvNQyODna9abuZeduhQd+Y4YDxgjFp9krWau2Oe1+v8jdDRciIqfFXxIxNzAWMEq4T5mAy0
gy3P6ZzZ5WFN13kV0Rw2c/c1aCpl+IcV+2wLrbfE7ffd4M3VvjPTUHwzp974S/b071uI3nf6zpj7
OYg8+Necq7zI/b2BU72INO08NXWfwFIPzeAWJyNx8+Z+wrctiEzU0cYPpjEbBvG3q+UuNZJm3Xtk
dP2DVotejsvSWYrA1h9rtnqhnB0+eRjomnUIOOvVy0oTjTnNiCW7wXqHv1O27sK2cc39lPfEZRHZ
dJ8+cxmb5bM1e1n5IVeN2bzoFn2gfWG3fUv/VLB8RLAvqU4w9fy7vKsyGcskl+vRyQHZHkO+49Gp
Vpe94RD17hETXcoPradte5/JLrgfCrH+8CU0x6Xb4tKmypvn0q37LxXWXEPkdwYhSrdQcICoO9de
FNg5ZFR/tatvnBr1zaUHw4isbpXeo1yVHPetUXv/ecGYDnvbm7v63i5b/79pcoZsl3J5PrY9Em+7
1CuhbdcEuHVsum2V75YurD/OXBOvztApGhyhDvJO13mTPONXYPfRMJYovaABbGU71E2s10XmRRsR
Hrd/rDWv292QWby0sinW5J53uEfJMGuIYlWfbupjvuZHBG7WLU8hBmNPpdxEpPpeTGXEldq1cSa6
BvOLvB7+DmRdfuAuD1aK3E39eSlLQD1OQvYxkS5/6OjRkhkvMHqJzCah+/1c5EiETSk2g3tPaYYf
UEw+0XIw+xGlZXrtyjJsml0/CNIxtNnCeOjcilboJTE+ZHnhFoRVJp51Khjah3SZjPoL8NzwT5J0
LazDyZT9PWfSP4oR6tFfXlalGfXuuigivEOSz9NUTF0EyW4ddmFa9UZEgJf/rbxOHUQXNjKyJhjv
n1YvqNfHwZEij0GBlbr/P47ObDlOZgnCT0QE+3LLwCzSaN9s3xCW/RtoGmjWhn768825tRXSDEt1
VWZWptwW9b16ieEDszSI6NWrYn2efapAK/pkOQ7RuMq7sI7MpRm5W699EVdXZ6Uy5vvoGueOV7Po
LqAdfZv6A5kiV72YYTrFPhTCsRk6oh6spA4HGod59fI5Iun+x+TqpvvhaDvsUqzYOvGpWytMDpbp
fZE2ohuwKOm8pEDiNMy/S0ui72DyEbV/aPWiosOW0N+BX7s0uJhJuOa4Cqnju2r0mubQqsoef2Cq
ucdpGdXFD5faiueGLNcPX8zVT7sx+is2/vA57FH3uLfK/IbeEvISUzq2tF55kjO3Ddb2VPRV9xFV
cwEEWnPxOvx+5t/WEnk69UYk3joc4s+hCpP1XM5T8h0Xs5lOQVms/msyCj/Ih931/xSWs4VZIrog
vlDGKalBTac6mkY61yDq+2sV0lSlHBQxKtdB2a9ry8B+xv7G8R4rPc7TWRN/TpGJir57kJNZmrP2
lXA+WrOo8blx6Hevaq23k2g3oRAMrNYdd3L745thVSff6nX33NKYeld/8Zd/FdLMMRslK8GpH9+8
yJq4n/rD0gsy8OYA4ctDVUuWzh3sEp2nwo2tBoe5IP5r21vyLsmVmy+AGbWbaiE7+2EhOOqi6yYu
ssDy4/W0Tl5BKzYH8tR6nS7PdW/Xz9ba6u0+7NxZn6fYKY4VkMx87bQILuHq9MGh1K6x71uuDnHj
N7c9rO+d7gL5GopL2Xneu1cOkubCmxsU9WPsfTm2IVBt7gFuU2sGSbxt/UgwgslzG/46QtSUrWyG
ip5A0x+LLgZBMA3PqFB24eaD66hXdKNed+DMtO6HcRhFpiOP0AR/4A+n2HmM/7mtVdC1FXPto4eW
9UJrO/s/g21r2os7KryKinD07ljxENFhZfb1nrdpiY+jG8XFKTCtK9NxNGLOV0IWdbq2PEwZFZTi
Rv+3/XH8qu6yflgtO43LuP6vF+Ne5ksYbne1xsdtS6VTemDHRLZuV9kX/Zj6ywxU5NV1wIHSi64/
2juSihND3ozzZGyZSvep05E4RPxO3D+6gdVsZ3JTQNJs7N4pJqxljbdsZXnvGhHc76KN7NQGq3Ze
RD8N5gjo5QbHFWr9y9sSdz8MAtvOow1SUN65optNhvYWI5LCrcV/XYElfophoOWceK1d57TSo7Tn
zccJ9uKXZq/vxb7dEmvYx/JTOWOWzAxoVfEh5h4N58GrotOyeyxQUnUcVitwTgqOZbFUwwEVv2Me
MNdc57xLenf5nC36xNzwcXJ6VvbXSzQU/WFVXlOBvzHo8I4mZYCZmQ12MvGnh7S2ouitdIouSuuq
bKu07BeQlrgqB9aNmq6wDi42+E+1RYZ92rCuPT751R6dG1uKMQO3cp4p4vIHIofKT93N774ry2/v
4sVFhGu1td1clKZPxKwx0GEmGuO/CnamfvFpb2kSDfn0JwFG8RMLEO+95e1bT9IdBpnjixN8dcle
D6nn6fFh9jmc/unZ9j8wuHamHCW+eFzKNTZMJCHYDxDa/otFH5/E0HVzq4MWrl1frZGLlVZrry+q
96Yea0zXeVlEY1vnaiSC7RrABiwZDs/hfcf2SZP1XZ2oI3o27zVurTFBd+yKMQ1DqxgZ+v5/b41O
rL+gdEq9mdhR01Pkk2yZD4tf6tz3p1hmy+hMbwFF4j+z0qkeMBVrg4snp/XDHnE5zxXK9ySPOW4c
qn+8Xjd2E3nyeU9OzZZI66PvmuXbuJHus1lW3nB0fC1v61q+eZoHNcnLyqbjnHJ+ep+tE5gyi9ul
Ks7e7hcvxu03XifbokfWlj1k/VphooRLKFs61VSxVeDNW7mli5kHj9tactuWwkRPKJrBDnl8ZjeV
A0KWbEdeedYrZjWpq5DL51tn22PmNyyt0I0tHe4NTb//XhHcqoMopG7SOuprYMN2rl4xpi8aTLho
oM84EIPjNMHUvMyKpbYjaO34PgYN0jLEiPN4YI8JfrOuxvgvs812iSzmxxQsQZ3a2gV7SGbZL99z
4g7TsZ9sT913QTlavw2Zgf+SsZ6LwyQr/1qMUv2NAYabXOza/1iWor4YtyhlTssQ1GmgK3JmYyDE
f14DeJZXy4j59ThMGneKroCNT7n7zfI69u5mjjMLTGtmqBQXn2Za5mwW+u9J0W8QdpU1fSZet71u
IUeP3MGJDkM5Ou/9Xq3+Xbsp+bLturBfQ5qC5WjZGnJzZ1dgPMF4Tk+S7QSZUlq7J8swPOb+MHaX
GBLQPWyGHvIh2Fpz0pgAMicYR7a5W4n5y0X7PF2wZ5WPSk5Fl0ZlMK8nx5rkOd56t75rbwIShpyg
7QG7ZE/rxBnBZnSh2787YPoO5Dy27mGdPdp5XWjWrdrQzEW2u/H2FRPWKtMmjrxnK6wr5sEtth8G
YijnPHKT7Te9qRQHe2Z0yyJ6fHnA0mj7oZIieMbZULSnson8jzH2AevWMBSG7Ic9AQbuY/F7Wevb
rXZNkIfW1v280R7VQZlO+GwLLual81tGODwssN41dlGt6WTK4ZkVV1JLWx0tvAiqjY6x9gv9uIZD
UiKlMHNuxBJOj0ts0TGV8dA80NbsdTbVtbtmWxRqJ02Azt/7kjCzz2ZoWi4TsUjTm80A9hPj19gc
lEf68qPa6+XqYwgT8DawXC4oecr30oa8jH+yh2Y77fuoHtkYCw1sALEaT14d8sABNqtUuOLWTJd6
6E9lN005rRxyO9drCb51ce5+m1GUdfdBWRfniRPlrTede+3dW3yZGy89CuE2KcyLlVQuKznEOqUb
eCbGQ7al3IdysYJvwMFAXZjjgwcz9GF51mZgzZLtL+8XMvnmu6BigWKz43bdHVn3KQ3X9Cm9Wlpw
OJZ+CHVv8eoTzIHT8D743sFv43rK4qK0BZsVLe8nr2qi88jiuwC8btF1j8vIzx3MxhE3k5v85AQB
+MSeLHJApzDFdgri5FupW8XmXY0BncWw7+gICsuDj5ksXWBu7xvnUDpKlSmoBy8PkxYYKD0npr+R
RxwL7QNExiUQu7LBUI0rzoDU6xtntOVkzY5cNQ8rs9bX0Jk4dzb6tuERhHIX17VPGH/wHXbVpXXK
yssC4e5PhTDtLzFErMqsATGqXkwU4qM/CS4b3nS1dWjULM3D1nrt1xrQgX3KNpx/y7UOglfpeROh
gnOwONeYRNi7ffPrNdckxfBGFV7tg6V24V/ZJKWTQpr11UOlbP0wTxM8yjQmyw+3rCMBAomZHinw
JkpHFkzuVQhcm7VttT32hViXt3Gd6zjHQGLsUt8rFcwNcTR35dZU8iPZE3e53dYQv36t+59eNLTV
ZWUStnIPB//3YdtWnljifZJvbwSMI1/JLj+1lvEXy6h86LrFNzDFU3ArsqXflj4LN69Q56Hdou1e
xk33svOA7neeUsVHTM6d/971bTQcKijo7WeoxHiH6yACGGN7rXVoR3cDn1vHhGxJav5Mv8RXoaJI
rPjZHLGScwFMbJ27yfKsB1mjQXi4QYm/Q+GFGxYRIW3JqibXZHtnjzrTa7DuuWUJ75e3zJOVOlbS
TWmxrUN9HDRsWmZ8b/wE0kms89zs47fTQWc8Kq8d/4azLZ5muXps7iFtdQ+zu7PY2TibVoeoToYX
iHg2taKySi47zmHuexPUkEmOh6VWhr1FlHxtsGjNGUR5W69xHU5vsoU1+578ZREH5cw9hT5s90wy
BezMfwzg6Wq2MLh3E96nc7kS+X2tjQoUsCOLhZcdh275PlXVWKc0MUMFwWOAUycGvOTQVKtXcxWj
HTA7bB51oP3uJdFz/4/0cJ9ULAReVNO2tMbzDE+ozqSV8oU49ycuDTKy4Iz8JNoP/RjU590q/D5L
cLe6UUhFcQ/lEzAP1F3ygIVOWKM3SwRWCMkw/PN8Jo7M6yZSX0OzhOa2hdK/sIizPQ1CjttBYXhY
cIIqUi9CKCrQb4rqkpVx755vyi/8/1W01M9QrviVQZoXf2wmdkw62siC3Z3D0Rzi0Bkfa6I6x7Ry
avMb+heKkODQoEhxI6VTQU9Kz3ozoLzvw7X3zpNqxFcYJ1SOVpjyz9T2RZszc/PDGmEvRrjs5plU
LaDnR9HGxV8TtuN/fj3QbOvGqenTu+DFx+1xeBwwTVmOk/KsnHbSqo5DPXTzS7BqdXbo7wzoowz6
tKqYmI5g74E68V0iF+ir3d+8FaX068D8PZzWTVufiZx3zIbWIXFOeHkP6tLgET+ljV1tzzGsi8hn
1/Qoreti13iVGEYW0KTZJuDMoQ6aaXL2H96+DZCJSbcxnMaSZYCNaPHtYKLNfl2qLfq9DJUjDub/
z0fHEojMNoTVcOBGOw3+5G7ywx5N5cBkTPJP5xTYQfdWz2pn1drhaY0nUWf8SvFWDtbgvCUdQSOp
dic5HZNx8CbMhKIdhGfxoBEactjCI3SZL4D5bRYjNDItkwZ9obo76CdcEckS28ZjrGrfzpqyL/eH
AtvNJ+PtSHEoTva/borkVSL2Xk7SFqTHNeEW5oKScoMi20GiWeE1rxKWrQ5q1K7Am8wDwlLLHF+b
IFbWxVNOL3IigTr1wOhZLinzPoO814ZNBpu3qbukiaGfXUZTuOrYXft85RAAQC4tgDl85X6PntfA
+sbdrPKqcwcmlcVVbdqtavuJ68LEubd58oTsszSU19avz0ldiunOh9/kOji3B1aqrczCktbrEqC+
rQ9epMHHpr7AsQgcBRcCPMU6H281N+zxxKiSLW36KiFPjQMKJYlneOmtjs2fXA6LehyaGj4SbUkV
pwwm6if9s9hTBnUZpk5ES5Z16FFfu5qs23uhI6YgawrIc8CC2zuyhNOOmekiLa5BMKg2T8oiBkAJ
tvI+Saxmv1qEQF77SbMRNc4uFJ6/VWzwT+Ww9GeOKfujd1v7v8DdiaiobgpVkJy+JQlcOg3Pm1Vs
zeH//lr5VHrTsVibrvu5dZImfm0C+3Gayxb9+9axbuu7owO+au3TmMbsbe9pRJzMBacQmAVfB9JP
0WxWb03tS+c4LwVcFu3Ncg+VravT5PjQdsYp+elyQodz2RDxWojr/VmlBgfoEYZzX19LyKjpINty
4R+KFS7eM1gh7m0k6iM9s8Yb1ybrLmXO0pdkb4LoAM3WDDfPDvO6Noj6s5KNoPgsKzYwLjWeUJ8D
/OSdNvPeH3q4+pKWadHyuKvOslLJMHELtXDURwuu8tmZ3WChpm8ShTUO5ZwV9YQFEVvkYrizIKjf
Btom/4NpcFLPvrcN0X/g7hUygaiGvGkBhLZM6soB40GLSNdb6v67WcZJsWc7sbPGPktxKVqBc9y0
N3598Zxt2jN0nNRqWPNi/xdahh9cGYLeUGpI+nVvMl6K+MdmNBqS5FjHVRBRT9vdPUupmjdRDvWv
coFHxqulLxEsOMlq2OzsxH9wGg4Eg4GLqynnWzwdd6NmNwMrQAhBP45sEa4qxNczmZP7bh8JxosI
AUEh1QZoitZeqW8mBVoBE0fyTw9vtqZbDQqVO62zmvu9abx8J999ZdHFHbIA0bu6MGssUy5LNgsy
sgjDO9e/qQ/Wilp+QH6xc8IF1QZTroLOPsjeN+NTv2MOATZGzlzaK0rbINEcnNelp17HY9g9o+YZ
/Bfb5T79CpWR5rxQy+N0stcqfBOxciM2zQQU9oZbS/UI70Gtg1kGhHMn301Y9cVoLS2BuXhbQ9kB
s7SOBnmT3ifMEUd/O4ty/Aw1Zf9L+rVkBL2d+Zzv3n5Yknl6R+pfNPnNEqvKuMzqa9BLtDzUne2K
CygLrH/7/69i7Fj63GB6nZey9hAbbMqIr13t1ZA27cbOXaJKgeduXQuPJWyjLttGy3OTWjfxwR0K
rF0mjFd++EAZPFmIQ9rDRuxHd3Ran6Mq4j9/DzoINKh6bL+H/Vb/tfdKlCmiE/u7n6Kwui/GgZw5
yLtwPjq7Uu963Nv/YiVHk+PqJPRVLe2SkGsWD/iEehW2vGbBGfjOcabyX2tNcXXAOxojR5YZ7Vdm
IPTnM3h3ybVnyFrdGCWWCJyZ83uipB86gk50jiVc+WdBGvU+o6TXfAHhhFnsD8CQo+9bbjYmXal/
qWjq34iqTxApmamUR/KpXXQFVR1mbY89PS4iw4Apke2M6AfMkMyE5/mmqq+TjNwtFQ1eW5lXToD3
A9Dk1SAEQFm0b8G/IVqx+cV6ffggx23EnGSM97c2VI6TcvZ4MNcNdopXoyiJWWTmkJBS4OHiYRgn
IP5p2KwoVzha6l/L2tn+YRXjYj9AvztD7ndYt+WuVcineOrcDaRKcooV02LWl1BbYZiN466HO7FZ
tAxjM/oPYeEte47V1VxlZhOJnVPelJ1WcUAWzQBdk/exGk02V0jcbvjsfu3iyQmP6746PqtQg9rz
zhJhCM+3y09rRR4IRLBwzRuNAvClqKOEgr2o8L6gT3grPB/Bl5cgW13BaVg4KYZQH5NkjJ5oQ/qf
EF7e+BhPjTjPtrvpcz/wqzHHkM2j4/crHmaDUk9W10T/QiPpEiBc4+4ID+8/jbS+PyEL+iBlPwaB
DUbgGIUOaoviNKgQQFwKH4TJKrG0/q/xKrOnAnUI7KhWW5PRZSJ9mQwUiGonv86HoVttHGNx8wrs
UsQQHjYjU4ruhh7UVki/c4JuOa9J0pnpRCVkTd4FbYkCDDr/dWDZKDjM2pv+Fjtl7F7MyDOywpHO
mqnbJMkoKxYa66Ksn5Zpa8f3ukHvd7VI4Hu/iUpNGvu7OYegytNPxtnpG6q29R5nWWxthmqmCHKL
zvVqenjUg6Mtc62nbfNT9BBJkFbg+8sVY6jxrQoCssR4kilB+xxQ/ojkVY+9CYkqRX+xy3TVe/sr
bJegueM8C751sdSPOwY678k0hLiN7wFqd+QSzQf+/mtx8G0QV5RMdvwMxu/PD1XIwZOqsUrw6lvC
9a+pfSB5HHpKc5Zu1TzstqhRScHlA2yME3KIeJDxHU26V2WVAwOS7WHZvuuVQOwjiujRfhLVSuVh
lhz/dvsmntqxsHgkO6r9YS5kc3RmElkgEEFiv/aunad0tchyRg9f7I+9Nnr8E/Rme1pcb41PNPeF
k8/FvCZoGK3kl1FNwECI3z+oEqoi50/koRXMm9XrT7esDPbTWq+i9dNJUh0oRXq6F165zbAH2Nwd
1rD2npQVLL85dvVOZozXb7k7O/1XKUyD/mjC3/PcJfZW3qlmmWA8hzZ5dNQS+oe9iKGWMQKT7rlM
5u6D2buFkt7q8okiMERZhcb3W+2R+OmtJWD8DRz78tuhehdF70WHEsyI74x3Dw9j08THIiZnIo+M
XX5Iu+pxi5yRHKEekkWJSK6noJbbNLxCfSRpoQkORkk6eYBPE6pW2oe4+iGXWk55EyfqvagLigKK
geAZcSxCLofv99JOQRJQKkrRpss4+NPD0lrlTwBWQnftuu4xFk0UZTYsm+nO8822H7a+xtURw7zt
P1A9Fjex7DfysAgI7hxLNMxjnSFMxtssEtmvzSJ7F7na5lQYp1vto0ka78fCfoV7t8aOvmNocznT
OFXWk+sbz7w0gF+/Rbxv1kEtEVMFY2YZHutljT4NjtHicauNWzLByu5nsFvRkm8hl4QaWxumknrq
7Tzaoxngp5JiOYsl6VmhLb3yAhYtumPnhOI+9FAew4lLjlS576D8xkj3t7X5iXUqpSz5OsngPghA
ZounVI8qM1Xs8Xd21/2xT54MT+j69dllCLiN++PwHGvLrfIpCHgyY0RYP3GJAxbVpdchHZfVaz1G
ZXkYliX404YRiqOWaL4Pp+2ct7qxVguVXIi5j06Ilj0MEa3H0Wrn4Ge0zvJPXTvrJx4ZbJ+HPZeX
Ps0yIFgiWdMliMy/FanJcnLDwWJq6xbvKtEM/qhR8Q1HDY0Toe640c6Qcgu7jGRnKwTedG1156v9
gDirpC3ulLyfi0h3h3FyxYdfeM5+0LjJWCfT3ih/sn/WlxZtFNxJEclPFDx+jxrB4UK5dRhAGTNH
PNfBXBLlWif692oLqg0OTvG1sFFYHvWuY52C1ZY/i2axUdFagYPblCfbPbUEzDvNI7ZSqqyVyMFI
2x8tQkakWbMjyRvyexxnppuvzhmAdKLKO5MLaijKl4LHGnF5bQFUTGMXI2nxww6P68Vzz9Xi2N15
cILtKYTSEIcZsU+U4p2yiRSjmXG82YlEa1oGO6SL7QO8PkdNYb0il0KUUU6z+FhXOLouXZla73BK
aDr0VbpG9MxCNyMTrSLEkaX8E1bW/p7NY5QM/MISOR36h96kPSLiOa3GQh0B/0cIw2SvfGaJtVx/
JXhQ/RF+Ef2HHii698YAINnR9PXodOowyeJkqea89DbXPUVcg/coqV0/RwS3XBbccuZHkraaP3qw
KvsRMUaw3k39JpenylHxC3xn3x3UOrrPQuNBdrf2TvurQ/SN5Mq3yY5rLb08EmAY6rRZvPqKyGQe
CIBvrU8YwgrdMUL1g6tCTgpXt/KlV1b0rXHOTf4gNvTmo0B17sNnavGAYB7wUS1+8rdfY2AlD2VZ
PrJSSvSH2/T1IV5n3zo3+yoM+tXddHfBXGzbqZ2cts1G1IX+FTKkeF5i+P/jNnYKGN4rC/u4TQJy
3xqGhtgCrwYOYmp9s9G/yiODRXgc98rejrcsEjZEjIpXFGsLxGID6dblW4wU5HUdlu1nOfXr0xLG
pTouxTJAEITjULBJaMOmN4HvgwSsljdiIOgG96VG+pfaU9Jj9i+pPp+685vxG1t3zrm9HYSVGWRt
zYMX793wGrS13lJb0Swg3F8bJ12abcnCgSH3FoBTO2k4w2jj/o3u4sh6bQQTowL5WMa3dE9EcfaR
tBSXPYhl3u/LbqXU4wiBNGzs2/JvzWJ0SNMNPHPPc+Hlne6ohRCwykV3PHCEY/4ud1y3g+FbuzE7
R0WvR/8QsrAO6BOvS8WpMTTDhzO7wDoMqrCL+rZrgJR8mNsTkXV9cy5IvH4tyd5trqNfLx09tdD3
aFzU546J+v0uS88BsKopa/bASiSU1K43J/M9HTu5pZLIf4gXbXen2Vl0d1Z9be9ZN9MJgzQBBKcO
qUgc2GzPnYcAGTcLxl6DMKt3mm+GIp/lotHRU+7UaF+Q4lfkrKK0rO4DacEJVVEleBJib3toO3zc
coRoXW7XYd8z7saKjyK38ac/7eh91Nr2l8RVsMo8EfDhmrsxvUyqRIg5Sl89JIrTIi2tvQpThKNj
8RSvTo1gqNj95LlKiLnJm4VcgodoZRY6EN6ReJdZlm1HuxHKNau2kGm0Qbx0hW7u+xMT7PISLD76
tNJn4Tp1itgdL5StaWZU6/v/4ghgC9H9PFPITRJ3hwA1U3EMCDRCdyLt3rksoBOkPsRUkpUksPex
ls3fKIInywlL4+WNhmn5YQGze1RDBr4UFWa5H3ukZiTSKYGXVeOs8sOtK10d28azHXwWOVxzq1IB
xPSwak6ariQdPhQq/jQoJ2jIk7AC/RAb0n6NboB5okeYWyPPBTIrFvj/KrabbF+LNjjoYF+fcHlQ
W852ej0ejFl2CIJ17uRDB3mk0jpxRZ81hljY1HDdN97rZt8yyFe0GLMVWqeVqrYeJ4JyqmNl/JvG
YNPFo7+tCnTaUlWRDrZev7C4Hl90P86MjQSd1geF9D6AsmRRJg3apt4OXrO05qJ5mgFz2734EfAn
nz0vmt/aiayovONCwBhGK0LjUUajuvNASh5AshY8Rf2bw4LL0fE0atOIY1ypCBv/vd5YwUH9OB7K
zbZFdtvjhzalan5HLA14eahm3WDk7ArG8WUjLyfuCZ1Na79HPJv4FAVEhkPBiL0iihrQ4CzYzbTi
zVrraLwsRWBfO3eJgdYcNhkndI9gB0Hvhfd2xBIWuw1avJLZPsGwRd10vzVrxEsNSvXdFHYfHgGg
+b+i4VA9AE7MbzN9R5F6c1I/ASgEcV5vgdc8RYFa3nTn2duX8KrSvcxETybf3RpuFzl5owVZX1T2
3x2mbHzsRiyxMtTvPpb3TiPnU+FuzclFrC/+c8inCv/Zyt76FGEABqnCnRwSw+PBfiYSAaBOmSl4
M6PXtp8hY/IIHFuPt0fd3B4ZtbdA79YYn/iU3n5mE2K5k15bhufQky4i28i0uQMituVs6bYS7gl/
xkvJmtPG9xlh2wtAux9l2VFbLJT1/7rSt//iOYj4CH/e8KlghwmofS/ZYBRATclp0cDahwUPmhma
Vi7IyG3hf4GeOWOusFPfoGHX4G8yK9ZJkE2innYQRP+clbJ/FeOYhA+jXM3ypTnofnCMmCTzQ2zr
Dqg5SgWp04bfbMYA0446GOvHlYm1zIUzyP1A5LcVc1saffYVdBGKqKoJs24YwD26SdlvYwXHeeLD
oIRkYFFfEknwlIHmulPuksYkcgYB+d/EuqL4Z4VF97fpUHCcxBR5c9YTGPwa1LBtYjTM/x6wSTBD
NVf7p81jTWBwTYTzIUmMeRLIfPc73u5BfdZbhIgr1Wu//gImGeaTD0G+MaD6M1GELPbMH3IpXfE6
qwBP/SUI0db7Jml/F63vXL1RAxE1EY1r1sY4wxelBk12dtvZ75EgSnMQRi6vc9Sx6MHZqe86f+0w
57daJJIwhryrY+JTkb1FUnvGZQ6fq1BuSNmtMn6YvH6Obw/MDNNjh0Y0h9Ibk+pHK/ZSpLSQpDHA
3jj4C9XcDbygyvsaSeF4mddoQMs+hQwERdzRhxKWNdImq3bXmeWzoZLGizPudCwevQUfwn3eYJfm
01rb2zsv17iehZiFfSo5+M4wZQip5mF2H7A5dfbvFfqgyLnICEV93KnROi2LuiYNxiaZEzEPXTZW
DX0UP8Taplu/uajFhGPM79knhPDJJeKqOK2wdP5VbW18lGJ1naOLVepfzbb6A1ATYuwNBCgPxI3p
4fLakMaR/n8pFmsF1twv/2Y7Nh/NiJQ1dcalfvPxu9KZLafxydr9vT91oQT+6yzd4sYblGB0nuFF
J8UbvUBGFn2/HRrHD7rvLpoGMEhnKP4BsjQsl7jD2hyHiY2RQ1PzkNHhNOWPStqQaPSsOjm0nQFv
ERG486HsEazc6R2caGknUNrNETY0gwKXZy4UrTwLuCzvebS0eWLJgu0yPYf7vWRG50i254pTe7Kr
OTVsWdOt+S3LlDVoYvi4rSx5sG1HQYgH135FGLHJzOF0jh5WNXbDZSfBktUyn0cyZ77anuhJRZOK
GtyYwZptRLBffI7RcCXekqG/tf0M57bIzZq5XN9jQct85zQVg5KnreJecV5ebC9cvtRUwMl5pI6w
xy9aBGhzTKU4FpZrf+mRFi1t/8fZmTTJjaNp+q+09bloAxJcwLaZOdB399gXhUIXmqRQcCdIcOev
n8dnLp2qtEzLMatTWZU83EkAH941b4dnD1feA0548JN6jMt3qx/jFwGEDA639IXetK1JPsD2uE0V
PTEkr4KZ4KeQoKtAd0zyUK7l8tCuy8hLX2COOShRC39bcDY9Art4wNsD9t2DUrH3usi8tl7DXMaM
w1Wg3rRu1q+auRGVxZoxdY3eTGiHqAlYtkaBtNDYVXdX8qKWuyDBAsm9bPKzmyTpFjgj/iZACQpL
z6Aknti7gxLDa+lVQXISZZ9cn0+VYhlJZ8kAy2QHKeJJSpzbIHsGjIyzI6kS6Tv2GDGDw9UG/tDD
srRnj6jr+7oS3h3dORn6UaIKX6qitr7yaOplg0yuetVXTnejZRL8GqlJ/tRGMN4PspHetl+VKT+G
us+96w7qTBrSuBGvxqGE74y2ea2f4d+9hJ2nV2A3OfFUH4aVCVMX+y3jb57aDGqFcDbEkY0IshaL
xvhRFcUlDkY5PyG9lefBkNZIcBzKgmNdN1Z7dDqAeKZXNbh7UIQMxfiEYggqNQ9hpI37oxey5Jwh
LYtIt3TqHwhAwuWZY0t/6TIhfsouWc5dYheAmiXcORLBdX7A+ts8IldLNLAG+TKPbuq2r5l2rC9D
VRq5GZg77u1OWPGx6SzrFo1n3L86Nb67LUGl45Hee0BsqxrzJ6ZE2fL4ktGJMHiLi2p1gCw35A2K
HNAnIgO8WRyDagj0QWbJ0h7cpR3nXZIPyENV03v5Q0hPafYudWjCe4CBebw1huFy28z+IbRI8+gH
55u75s4ztI7omLm7xTuksXCyY4exQV/JLueTUo0YDLXJ+0fgsSI9ImrM7otlHdMHwAeVRtnqT7/I
92d7SnGrz1ZETF827N3MDjQ4XZ2tmy4OOKHrGnfYpnEzNzgsM0DT0au8oNmVi3QPVU9Z+j5N6NN4
d4iOTAnJyg2cc452DHwLKGA7LAqXNwoHrojbZdJpcSqbof3F1p28rLK3xp1d5lBVjezwyeS0M39a
TOEXZPPLdNEBt96Nm02EvA32KneT03jFtq1UrvYrEZC4KWYQ+7Lgd6UxhRPY85ZqhOatbIyudmzL
E0717A0NiSowWSq4QgaguH2xFqv+gWcD+qcBGCUYYBkaiVHE4PPMtNaXMmltUpp6Cg0PU4dX+wtp
3VMPFQaGDXevM58h3nMZlMsFeVDl0p6C4K7/mYCez1zZ6wJ9OaZl4HHHQpyIxwBJbms7/ClmVtme
YoLGQ3k9hglYmcCnxTg6fIVYLL9JDgGbF4wLNSLkPNl7LbG4V4VA8AINkd7NmHLSqC5bVx+U1yC+
Hf1VQn2rxr2xmcw/nTpY7P2q4BeilqCYnx3X+/QEOVf8cjIPVWIyjuMPNpFmRmPPGLrHJqe/Z3YW
KHwubDoRHjfHRMuKIXZbci/EyePVMcSyGwbfsMlW5IJklbJhkir9IwjwTBvw1mCTM/Bd4qRXVKIZ
1/xkFEBDpifXC0m5qHV9kiglnmpK6lmU5Tx74JSF/hwHod7dAcsDwUiQuk4ys+5Dy+VkbLquUQez
CCStiV/PP6C18/aIeM6/w3+eLfdrj/TkyGUegpHQ+XXARdmLD3xngGP4FJJzJfCSIIS0y3Izp3K2
dxhYMWUGva8uNuhbuS/XEKshCQRo/FxbOb+a1Q7eBtMMd/C0QOS1qsfXnnVcscr96oIZBrFbPeCS
yisJZyGWIrufOumK/dIlLltJYlDap4i7z5bHibOlLczckxDe/FCZ7X4uTVtc1gU/AHSZq2H0MD1+
UuwmXyT3UthSao+sfRb0lG8VIyijI+u12o4D+d/oFRPEN/yB3G2RTKwPrGrzE8Uj8f9dDRN1LOzG
PzIAEKRQaws3ktXV6BBJi8y3aSsd7z3kGjVs88SrnY1bh+lylP3qjKepLOpz7Yks3SRWHbhHuG9d
bRKiBomP0GLtvnq0Ydgn5OTw7qQbVIiXEMx1SEF48aMpqOcbbnlZeLa5InW3IxLkRz27lU8SQZVx
nitm250SRPJFeT4ut3K6QjB2PoXBdupcl3/ECuriW7biYzkAjPOaq8K2zBOZRK7euHEeXlLLugJu
sZ/fe/Qp/hKISAT/9yy4iFQl37gJhGsUTHHpn4hqq8tLU4JmP9lZa2WnejXZuo1R9CNwrWsbiAib
S5DnTfFgiim3I2Aa/a0KQ2gnt65hESebBsJdn9hjui1wm99hAsWuyLXSxaztT/MNHku494DBw4ka
pxqQpA4BwZRdUbnz1rHnwuPQpKx003TDeOPEXfbhqN7V70E6299neKE634qqjesd3qP0TgFvlYdJ
LyGqPgoQwk3PRn2PGEM6P1lPVXypUu3csU+mbM7am/obzYaAobHk+9k3JdCaPBcEUeUnD07wfkr7
8XuAGulDcJd86slWdHfzmndfVZcl4y51+3p6qhF8b1Nst7j2W1oXazUE4ZmyzOQodDXBeiYm3WUO
WcHbAEV1spexq6oTmGvd0rodsvvy95uZcWsqXoewE/19WWT5JeDdWeCtWrCGeKT24jAAAhMYVRbl
xkZRjyePQPgv9nQVPqJED19rhY838qeg/ZaMqXvloHNKx7RPDd4mhEXOItcrku+6hpJBPQH2SZ8G
dMWWQ2V+1rnP+spy7JiRxb5mTnEej1895tWHxC4104PrTB+ebaaXOad8gyFzkPsQi9a33GRdtUU8
Zh1F3RXflem5kBey7iPYLIcMdaTLcptCYo/72M1SvaW8WXxF8aS/W17eXXgjWk7ENA+eqiYT8cWh
+OBCrMksT4kijXuPchZLJDFBwxNpyM26xbiHIaUhTyS+cHtCchNUEP7RAvHQRcbxB8k9SHvvkHJh
erR57TkCi6D6AozUjTcJ8rxy71M0OhL3KOpPBndPUlQQOoJTyiF1HreDco+GGxA2uq7VWEKcOXE2
eX5Vq+kst6sb0ufGaV+EvYTBrUv9WMFCAg3ZuULWP8feelvnjNDMM4MvT3XrhJqpxSni/eIBVOym
wHb2ZHYp7sVwEIjj4qrdFNh9ae0s+gWX5+JYp2liQNlNPfRUJMBHUBRQWEHQxDhpblskJZlLP14F
4Y7DaUOSdBcgp4qxgaHPzO8plYXLkvlsiKKZRprSKho69+Ryr5y1JbkvEZFz5ts0deVL3NVLdS6X
ernvini4Yw6GrJSusyCb7Nz2JkY3isXaijuGcGkN9w5OfwdflTdeulqH6xfc/+tdIPom5ervoJxm
mDUAbqvCSM6SeJoDgpD2lr+SBcyvogIiXtiFzrnitD94fVVOewuqkcMWIV2+I8eguqfzl0XL0ec+
cVd262PckGpCBldbfzVlHFxWm+0+YrCtvrQyr25HYpf1Ninjfs8tTGFkA+Q5MeiiYCq0Jkmf9jK1
9xjDfS642oe2DoJ2/Wi0i2qiWb1222dxfEegSZ/cABV6ab4xlQj5Wu34xSoS79xg8uZXhUI7zOXi
jrsOEeEQaeBSgPkscKoPZ6Jg4DLkGN7GyMrcWb+VRKz8rFqJeszq7dnB007k/TS63hzVWupgz0jH
8JMTIlBEZBO20GXFgi4Rgt5OdtUYi4u2/atVCKNfjqDeksgQrqrHTTEjO8cD57igtD1Jg5Fp5sXb
BlcYBmDGjfHP4VNfoxYlUn9nLWhF7psi8H80fSPR6DMgmN3qzqF444Rr1HmmeG+FOmfzjdJZG+xh
s2+hh/Dy9ewX8DF1ZE1jb+2blolw24uWHbxG07kRePuTTYh8EfswZ+NmztR4B14esrBa5rq9KfCp
XhPMZ3lBTkW5OOBAi+Qwy81H7A998opyNO32Hu9RvOl1S7qQgt3C3F8MBuctBsL0YYid5gkZ0Ygf
lrug2pDVEf50p0EVp0Cn40c1L+ntoEafUJ+m8u4t6XnO94IcJNTRKUqVqIHdGLbXoZ1LQVpgPDTj
4k8kBkxXF9mS+I++oAqAQ91qAEKdoeseqwL3PB9WYxtT/px1O5W17lN8tcIycQu32nGHdXEnd0gz
cDClWjwirkAaN4pE3119R6e5QuoBtFKBcFQmxd7UhlnbcfWug+zA2ISvQfrLs9+Qj/ptSXCAjWOo
qodFu2l9SuPU1L8mC9Q/wkIBua/hqbsj+tzgFj17DzPWOngbQmA1YKA4ZOVXSAcfYf8ZbIwzkPvj
E8jzZgLcI5FcvOUFLNx9NIOZf2SwoO9+vDbyThb5SpgNN2DAmaaumAKC8tNOkuWXgMOJo34duueC
P+iKisD+bosUdyJ3sUx87XQQOzKiokWxNHO+7Qhl1lQhRGmvPUT7zEnQt8Qdb3IiM2AkQDJ2dkJ5
UIpot9/jHBLnZPXtTB/YM0x6Ziu5NsIhYvZ3DjpCTk0h1x9oisZ1SwGzUueiAILcuK6ZL23F+bUr
nCJpCadytHz2yzY1Z1XHw3cN84EXikCVL1dHa0aUQjbfsSMybwUZh/PepBWws+m4rZO2gc5ih9oq
rb6lVsOeO4jchKe8m+zHdCF28WizbpIoWYrxzhrCZdiERC9wyfA6Jv+uNcO44V6PdRROYMK6aRM+
jNZf17/slMjBqAoLr9/Jmq4qorwTfGF8kxj4y/GTmx7R13sAoQEpkKUkj7t9kIbbhKyUbJMX+fyg
aQx4s6pl7V56yRvCW8qKRxXaVMMrF/h8eAt8pOlYYNf+1SKm5w2o5+rdb1P9ECcF3waadLghmaOl
RIeqsiYK6957JpeQDIIpy1dOBS736CExHqhNmAt1H9q9wQA+o/Yd4Q0y3d24gVQoNeykf5Bx4Ju9
TUbFG2WU/nd+bukd3XgVXNg7fKt7YYrZPyKxzc827aN6IzvPBjQDHCAYqkftu1mpmYcA59qrbsNy
5jo8asU/u/j+oi6tXqYbnSRtd56yOIBBU8TEbACRFNAIyAMWWP4bICI4er3HB4BLaKR7KttgARlw
cRVinbZMsER3pIvDalvGJHa3RZci0B1MggQAKJWRtSE2Ga0AeWn2bsYPdEBt0fo7CysfQwEon9hi
sHSqaK1dzORSO+Kx7WKc2GyReof3NbU2w4BGYZN16+rgI1K5OU6Tz/6SlzrJf1bcrXoyd6icjcZl
at7TZQ31EW2f60eib5OXzB+T1xETPNylF/beLslq8x2oit9LpUX33pVCwA5hKgkifETmBloeVqA3
C0FcjpxTdcBb2P4sBmKqCfNQSxwNWY3vI8YpuuwHPU6PKx2zcSRqFLtknlTFM6kyq30gnh1DWuzz
GM5lPDpTyb4mrvHGpM+V6JIs76xwBzfnrAyIIKiZ5rsDt/b8eenY3jcJGraefwAoeRdg5Z/2ZU3o
SqQywuC2Mg3j56ESuX1v68o/oQYYsg05O8meBOaiPC512mcXRHccaB1KVnEOCbXVEcxZjz8jJD8Q
UZJ/gI005sYmYM3eKDPql25ywxcbE7W7Nyycq+ldW4ehydrkwOt53eUHy7BLD02xh9UdUA/NTvDW
+RUyw262EDCNLmsyHBz3MLUDeo0ycyp1GHU3+NsJS+n+Stfic8F+ekUoXaBQDI6i2c/9pJ4soxF9
ZG7dl9sQrf77QnJXsC3RCj+hRIdtinEcI0WnutFEQ+N4FYEoKRrm2Rg8PRZMSYjIFFsW41fGRW32
UBBiL5rJZbuKCdPWbvOoJ47tY+RMfZ31StYAAiSnvZ/4rDt7xT+xIzzDSvjcsjsuWKasCxCt9Dcz
LvQJaW7hnWIMqsO2rFMAU3aOKYxwr/3fPbhV2UOVOwCfLexUZMM1xpdpGWqxH0qHTATycaT7qwtc
dafa3kzQ8aTnoJnLu8aOcC8HYpPF4fDIwxtLyIxa/wjpAf7aIOgJzoGMc3G0Q7GEjM2OU9/IeVh9
VpvnfMPeFXzhhC/s3YDik9tuZoc/bGPZz4QDcPvt9ATOUaHsNRgXP8K2W51NRZzMcF7jxE4OgNjh
r8ZvmvRkS5EQfA4Ib20mOTTrrqWAaL4hdEJmWwYq5uBKj+ZtNbGbRsZSGgOzldoIWJTHzF6gwRhP
tl/1LJ+wrOa91JgItk0Cur/zPVI9yNujeBf2P7aCZ5IaMF/4Cerb/Qq0CKjnze7JBgJuIGJcgtc8
shTPA43f3oa8MXIO5rmbKfUTrmILQbD4mLdz7sJHD+DcKTLhi1QY28mDZYlucxgjgvsca/5Owkr8
Kn2rzo64yZwfkEUEczKeTcRwDo6zW8De7I2vuk7Dc3mYh4uxIG8uxSfDWS5GCqe88ZpBjXCYgS9A
711HRADXny72Ln0OPGazTV5x9O9o+wquKX4pPk3WVciln/yR4ZVhi6ekKWxct+4S2Pm7aP1uRrTW
EIiSpGv1IEMqIQ8zUzBvOLhA9URGpwarXF2whIJt4atVojk/Io/tyJOsAgBF2kdqdNi148d4jQPB
Q59sfur70kBNnBhMaE7nNjUXZ0Q74toYPRZEj3plqvD1KoITMGVD/61Vy0nOZrGul6Acarwi1Vqq
O6yzfX0HAO2/By2U3ItFCozaLeB2fKCFrItgi7XBGiXLfD34OFTByoYsaX+EyB7PFeat5QaZm1gP
csI3fBiVMeM9fGp8P2i/+CHqvsueEIGjW+QdXIAocRpzi2glNSZiGL3gmwTyz8845rJ821UJE0XB
A9QYPB2kYG2ne+ucOrH4UizUdx6LYc5fhO6JOBi1nrARFAk+IaWy8sIPMz6EndbZjuNHVz/yjpln
11nZ2h4GL1tu0ZMTPb7Yxv+aFsgLZ9Y3yzYxXYoENkjm+/qqrgSBUk+CeCrsvo7M9y1o/wTlAoHw
VCc+4gt8BMVwU4RyDvbCqurDKrgB4dEVLZEUPI2LbTdjuyEPLfR3Y+6Oaj+SpYpe3yOtH9tFPtSn
SSrzTvpnA0Uh4a+O9Uwy5G7quNgcc0Ihdkse9vo+9Pr6q5etxZsiMpA7kB0vL8ua5/rGmZHT7Rhr
lLNLHPTL22Rek3jbqwUVZkogE2sjQasFsmzDFHERhN+flYOMsKKsOiU+aL3MBAgNBx0mhbvh9ytG
vL3JzMuqTf1UWvlkvSIvpn03zOlquwnoxIx3qI/TEM5McEmyp6kuj9zhCnPbWW33IGbZjLuxn8YM
lUKeejub+MuvBcqsbB90YT8cIFdSym1DLlxz46DygCSpOAhXKx93Q9g2N1LqxiVHJljLQxfPDqvY
Q8XLvcOqhu99OKO+ajwyALGgh+qwImdMI+4TDvfJ1a4k4Y9Fr99mziTkHrbVVxEGoRr2DEx+xmXl
5hWxF8HQREha5fzAPOg0GzIhAXJVob2zkyPwPo1GT9mp4VkAEyB9bW5Qgk7TbkXFdFuoMfHup74I
i9tpzmbI6KKbD8hHs4/JsgJBaVfOQ7Od1TmBnhH25Pj1dYF3lvdZp2M738H9BmbflVUXnmcLJyDk
wYQJHGqtT3Y2cZ8EYXWu+GJpbwAJWf2e4z9YAHvIzcmxjfqZwq3gVVePmkU1keprQV7gChsJ8uYk
9n3XhMlETpkfeLuGnG+2hJ6pa283YEYkFhHMt0pr+kCt4X0W2uC/VlWO7Vhqvdzie0s/mEKa6mp7
77fhNKP/u+7lW64+M6xsOidP2uTgu4g3QASFETKHZKvNL/LKsh9csiCQYua9QwAGkN7gFuso30Z9
NtDK0ZfDczZp7nV9KuPHorX1x9TjPybJAWPhrrA7ql/TagXUsJVNJnwA2hmS5eAQs6XYNDiIsDd8
SatWq3Oc6OHLWq/rMyEa5C8wjf/CLKXZfAL6jQlh6MKj7FBvEdazLi+iaL2rmGFBEejzdj12Ms2P
VGolD1ybIKD8HuP8ufQ67knX1DG9IR6MGAXX2FYeqX60g1PTF+ZjaCcsko7BVk8ebYt3SYE+LEeB
G6H50pSE0O6vBWHfvWLuh3PN2j3gVo77y9zXxSeIYicQl9F75iHT6IkfxYPyGY64pUDyUPqyfhMG
71FVst0RSqfDyMi4OoR5mFATVQGEnOc8L21Iv9UBt/VwKqCaaYo7ssqS8o6QGrZiPRZMub4E8t22
JVfG6yV2jM9KQCzuhLMGeidMSGatV+Oji1ziZNFn4m7v7zQr7Ztrwv6jDXR8Q/CPQNU89ehBuqa1
rzny3GyY7f1i3a0qtR/JgUb6ZMKyeUQdAcXd8ZiPHVFgEPjcEb8J9O/FFhkvwc4kxxK/vsaNXeys
QvqfPCxjb2oyuNOTm80OaE1DDOIm9srCu3DUDcmBPCI3PeCi5BHwvxyPKq9LTiZPBt1NjCS6g5Zf
Yl7BrlZvKTOKOSaCGGu7rq1fnoiL9bjWQ+bs53xY9dVNUz2ieAWLdSer/y5ICJLINPr1s6qI2bsl
vsXIfTqK/idB9ukv7jPzXYa08dGdNLa/urSbL4Wy5SubXniXDVX/NcQnOewSK1RY5CsXt9bkvCUM
kl+8dZ2mKCEHoeeatua0m5ODfSpQNaGIy4TLcS6WvtsW3DNwtSuF6r9vBmKZYzf27ktk9hZbaD78
5L4Me1lOmf09Q6P5bRxk8C6akb4IOyfsiMt24j2XzoAwStPhyzFV+NOFfCxfbkqACS3eocSq+KR1
oqZdBezlbnLMy2YPymU9r3G2fnOEMWZLQbX3DkzOa04pETclgmfNw0KOAREGBLZAfSNHuncTgPCI
IcZhVKrt7M5q0WNGYZ/oaRdafglyBhe07UymBgh1GAjkqs70y13y8oFy3xiVM0cYSVWx2yGci2lc
3njBNOc3ZHGK135kLrDGMqZIdpyBLoWCZ5u8oLY2cShD/06toU3qZueJdx+fwyPqnTTdFMhRKSCt
aZEnCysejjAi2Pjr1lJvNKkG9tZiBtwDZpJFNJQjYSOUPM3pvubEQzeAFm+DO8rkOzxh4JheRRTb
E3J7gVeONBHcZ80Acz1fqYgakherRYm/aFoduz+kyAquiQBdyZ0rgwOOOg9ukOQwxGNn4gudg6TA
tb3vgpzAB+Q5lnMo7Zl+pRgAUqIOb/zqy+ATnYWmmc9+NH53jc6t+IuW1vQfSUaADsTdZDdnZil9
k0+9TcDGPDW/Ft8SNw4YDVA+BPmtLJxm2KslRFldsGDlDTDhmm892YTsupIT+85ekEzs1iqzqn1T
DuqNuwG1bMIQtxhBLHGWZstKhF+bm56wGCbAaV+plbE7lkqbK7ecZFtvwtGwdXPnSvNaXvy6+Ev5
2ddM6Z+ezby3J4nUHi5VS8BNRMgfGfljC4sYufmq/V1NbeQExwB0EqWZ671OaaPhG5QDtp+3GRZy
+KDmY/HXaiadseimbYbZdYxII2s9eugd/1eFxu9ilk58XoVFSWSP3AnYfUAfooF0wavnCMk+kbBL
+GxXyVg8TJYa0kvWNT5GPkz8LEeD6bXVOscWZZL+UFH7SqCoG5bcP611/ZEB6RB+p42914nfu0A6
ykUf2BOkfBu35OhEtLd35XEKPBAt/GjCRHFvec8ZccEfvU8mMhEu4XRfhCZONp7s2GHjjPW791Kk
CvvSeIsXLbLRd6Ttwt9b5LOQHzuLN7+T3Y+eGHIUNQ5j6EH5o/iV02ZU3nHa6jvMTFR3d7Gwh51l
YoFQusSgyBdIcvBPUrrPaurzF+JP4KOIzDOvjdtS0IkdaPxJQlero5GCxl/G1SLeEjsBkUHimXro
Sz9lOmC3JcuudfPPkCVI+q8z5rBO7uTfTAzAeJTSIfhZEWE7kjdFdk5UchUMIlKY2ATqUkwTjnuD
ny6Edj2vLeMGV6+ZyYBsHv/D75B4d7kx8cYpY04PLU1wi/ocgwtKpPANTXl6dExGGo+pJqzIuUcg
947ngSSEwPIewc6sgivNlqK2sGVb1PeiapyfGk1AcwoJjKzIKO/EB80eltwsSS2xjNZ+nx8EavU7
V81VfwideB03pYHb3C006YgDqrvlzlfzgG1lTux5WxVe871Mkuw9Rsj46vrhTNDbbFhMH7QZiupA
9tPQRX4lEoHYZhgeM/oi4mNuiiI7oXVgpkZk15+Uq21CpJCPv811pt4U0frML+M4I3upRlKm7XX8
nlWSaX3tO9R7pcuVE0Gk97IqNwDMJJYLG6JH1QocTF+k95Zle69WWOIFtgq3vLZ5gnEPJBj4aCUq
46MnBnK6jgH0O+tnr1/ZFJsGpx1sZzd2e3+svfchaXzs5c4qX/wVQSGNCYnY5fDUKDXI1nDgnl1u
p6yh1CNvFKPFFjlygOmywR8YCQjRbGcvATCTOxJ5GyUVW+s2BQPbTeQzDew2MPWbMUD0fYcOpCev
DBKIZGuBCcLJNnxW2O7EMBXlS0LSSEzM9Qz5iHYyHHfk7eI7iP1iho6L1VIdOZCzZAsc4pZHKVHT
7RpnlD/I/jXZsREpYuw06OUNafZjsR1Q8LO7u/RB8LJZ8qttEv8l5m6rdrKy1xKJEva2rQzQcmxR
7TCm4mDUNzN1KV8q9BA/Bm2sGupPua9Vt4ykZOC9Bp5IGvsr2fPlkxrNwtdH5XUbEkVh6FG+FOVy
boV/LdEBhP+s2VsXFG86VYQpjg2YOxHY9GoEan6txmH+2q6I3S2VF0iQu3W8mGwGY5auyMjCRd/9
WqLDcy4zHQT4wpixrrEC2KwOdDKZB3t0eEEmJHUvSyM1dYWaXwnNEPZlQhon9FRki2PB8FFyWnsE
RuRK9ZQgPhM/lzjfPL8DM5+o/rpL2cV/unbiLHs/J5z61sJdAla8hCpneyXhHTCwkurBLVPsBwMG
jna3Oim2yjxd5LJNkGCeOFGGkkBSjXK6s1zvaai8gZOs5HBq8JAOUea0VsE86ZuzP2ZhuM3rNGBI
ISFG7oK5H7+twSK/2OlSO9sOVpaOrrFVvNYJhXZbfukF9LjGVCORHVWXxRNSALKEcf+eTti3b5hX
ljP+ZaffGwmmn7AlYLGHvicPHDuvfkD7yRUV6jZ9HekKRfE9JDLfQgcpgPkYzGPLlar4apH30W6I
rFyCfQPH+7VOO38mfMaaz/9quZhwG4JlCkqPU0ZogjpG0xJi/q82DaeprUuaaJSsxI2hR+SHtNMc
FLgScCdjjDeBaO5W/kx6TKfY0JCvkVMwJU+NB6NDq0sO3FdXZDQAw4geoctALuA3oPFBPbQmrYdb
qGyHGV6bJH6xh1msWydb3RNeo6zCadOmdfSvcJJyqZnttmhr8gu8QkhuOK96sf+X3YBYNACE2zSI
/Q+4uv61lnl2HaCQYQmcyW//WlfMjGKUuH/9zokZawViRQt1K1hIU/n7f2Ge7EMRxOVO+04qN4LD
8ywKSniOORrm5W9qof6kz8i59qrxrwSCoIpr59B/a8ayRUK4i2z6DZqkhaQpD5HLfp76WR7nISlv
VjR235a4WE4K4GD7n//xP/73//w5/1fySz/8v0rQ/6iH6kFnIF//6z//rGLIhftmmHddEdq/dR1O
zDQBex1XH9wdSJeIpAXOCy9//Sl/VptEVJ6LqBGFSah+qwBM8sVQGcTtyXIgV0lh/LSG3txxz5jP
f/1J1w6tPxSfsk+gOneF5O7j8YP+8cec8jTRZGpRKWus7DKtg3PgMJ02rkUvhFfJ78afCDinYOPS
ecPPv/7w69f47cOvz9AOXKpefVjpP354m45JgQ+f7oja5KdGZPRVEtWx75Ieh6A7pmTwFOXurz/0
335bWD+YPz5OIKhzwt+e4Lo0U596qN7Wbmi+CEkwdt201j1x+Nk/7VTki4WeK5Uk34f+st8eI2TZ
3NNvgMGsabp9HYT1Fqtqv51jWpX+6bdybTAV2wtckgl98VvJlxs7Y0MGPmGTgf9swry8nWX76VZj
dffPP4i7pEsLvc3PKH4rZStt30PYRFoAObldNIMI3Dvsqns4cNyZf/1Z/1YAx5dxFSWQIT17Cqvu
H98PHLYUrlShuwlIGyVLenGiQmoIC1TCEYUY4z9d3NfPC6+Pi33FwSv3x8/Lmz4h6IzPM6jxD2Q+
Wjt3WKvHf/yt6PV0QkgKAbTh/vaoqjZZOc0VAyd1ZJtY5+EewyjJuL0g/ERO/t/0Iv77C0+0doC3
N3QCGKHfl7ht4YOtBBq8UgzdxvF8yNyWeCJ3UuuXf/zVcFc6Hu97wG/o/vbAxis0UGXUTax16b/m
zQDhEDTuZ09A4QG9avpP98nApfkcLR/wAAvMuX71/3YUWPQBcECiorMI4z2uiWYiR0K14fT+uz7G
P/kVeS2osCOiycUd89tTI+OgvxoXCJwhB/RIoQsrAHRmg3dt+JuCyT//KJJor/8JefP/+K2cGGcK
HqLrWnbbyHIycYoREBord/9mg/qTBSbZM9gLkdqy+//2vBoHkeGc8lUMOgYculywp2TOD6k3kbi2
tvk/36X4vFC4vu+F/JS/7b10fUzlGPIq1rQgH+ZJJluXzrBD3+Wff/0m/ulv6ISSqBElAg7sP/6G
mPzpzgkwhhcGWn4dknhnNAX1+ZyY/58vJbFTCn5C35O/fVTCSO/a2cwuNTnk5JEUcPJibBcEPwR/
0xr576c1/c7EesKrIVCk0/b/cHYeu3LjShh+IgHKYdutDid5nNNGGPvayjlQ0tPfj15ZaqGFM7Ma
2IDZpMhiseoPy1kBJQd0EyApjBZOAZhZoJpzDsnHachjF/pbNA1wvU5X6ILM4JIfJ8/gwfsfltZV
Xc/UXNdw1wbtJY/3ohnRedADpcYDCbY5xcrmqroi2QnIf/6tZYYAf1nFxMJW6f7q2io9UcO8K2mI
GcdiLqKvSkMH59CNWBtVoMz+UaMsfRs3jflEc6x9xgxP/Ycrdz7RancfgOI4v6a0Gn4Byy5c3vdg
s+jup9ck1ijuKtBfdi4seTLv/dzV91EUYKqp7RrHlH5FWER0YIMR6wOMLk7ItavHfOpitIYRCrn/
Tf7knfdG1pc7A2UUKC6CkVvEGwE8oCyXu//YFM6OtWYPT56EBFAk+B00RvOsxnl0rftg51dsHTqC
P9/LloHLlX//VziGPGQmBugemH5oSwYxGuMtcP8HRMLrnaHkobqZLwIKnHBgwLa9OnSUXJIe6p55
DLrvFhjNC02ZgrYuOrIVIkL3V3drMEMai4L0gP6gr3Ier0o7U+rf0nYsQu1Yamb1rDhJc7HEmFGL
N2Gd7cxP21pLl0oBGYluO/razdiDY00WgQcnAi4t2r54EYDADqoHh3T9YcLtCzCKbp+RCxRvK24K
Olx4ApwojSSfFN2znyZQ37UPf0Y91xTLL/fXRF4Nqw8AqVhDPsWl1scVsvzWhVz+EgktUHEQK90a
vL1J6+10f5SNVeBa8khouaB0VV1t62Ae6b4ie3BsJxVJXROBFMfSD3Dvp/P9kTZCK+Fb42LXWXHD
Xu3dTBgDaDtyP7pDzcMcFcFDRXfnSBlFtiDs4jK0WoQWpKc84xzSvD6oklAT62xq3kTV1RbLR5if
sYiso6eUyrvOVuFWqFNVPkO5zr7en+rGdrawODZ5KbCxtPUDGoQkHOCasQAKSxcAA59a6nSgqeca
YhnWZztru/EVbW5GPiEG3RbdvOVewUQHMU+Lkj6gtfaxFinaf1XnPje66+0MJf+p1bZkKE/TSWt4
Oa8tnHHpaTEGCriMM4cWUNbGPRKlcYQIOKZqJ2Gq+gvOWMpOhNicoau7tgXmxrI0eVr+inyAOJsE
dSYU0SBdnKlzgiKp0ESH1VFeX/316EygR84Zdh3kRpdD2Qpa8tBLSXLnQP1g1lVC3wDc8RVWZeqB
wxtqfScYbc7Os3lVcudrjruanWV0GjGQDaOGYVefFETFXlA2sRI/hlr++ucKq8gntF1bN8iAl/Pr
eDihBsdSoqxigzQiz3Hw6z41FfDO+0u5NS8il+vpJnawjrGaV4qMdgn+2DpCOLMwGEJ9WMnwqO0B
H+5skK0LWp4AHg+UdOB6rqYFV1+1+55pYfLkhMfKLQcLmIBTXhHWV9AwjpAczoRXCN5pk/jVNPXw
gJdP8zj3Gsn562duc5fRPCeoWtYq3LQZrlCOQCcT013n2sOAOo9e+6kXkGL/w0iehx4W+B5uCxmM
/joZvN4wKOUXkC3qGApAD0PqSAf3iiPezhpvnX1Hvs9wVaPv664ui3ZsgGi1wCkq4L4P6DHSZcO9
ym/o4TwiHK08QE10/8Nx5H0B/5bITY3CWM4vdNB5nBDOBlGchTBtgWHkka19m8z8Ws1esPPi3Zwj
7SPHJMVCz3L14Uo4Dq4+odsUxGX/zonN5IgHz3xFUSN9hiWI5QRaha9/JhK7DQmt0kjr7NUcZyTo
wNch3Z6BVdVOkjQKTrBz9DceY/+w4ij+dn/XbE3TdVz2JjvUJtotVxUlNDMY0fE42pPVfhpnhMab
EjhrgiPpZxG52XMvlOl/9wfdCgfUlVEU9XjOmdYqHKhN4dSmQCkBKszol5MyHe1MgSBAt/jy6qGo
e1KToSooi0CrFcVlWzLN6B1A/9X8iGrlM2Xl9JzVwbBzI27MijI5NCfV4c1IjrNcyh76EqSsFqVY
T1XPKchKeiGZjfy1+/v+pOS/tLp7ofmxKcmfqMaoq482qkHQppXWHg1gJW8aTKtHuJ4FHp33x5F7
/GYcg0cwVDmVKa1CqevURZogbQvepfGunJXyYo+tje+4geDUbDufjAHMQsV1iAmCk/64P7yMWOvh
HdUGWEKjzKYotFxQtyl6K3QMTrxqiQ9OoM7vQXUjWeoOxbmeCmWn4rpxFhy8TqmQU+My3HUE7cEm
OlFKS9GdQ5hHeen8KtU2PMa09xEwkfaUQCDfv3qSxGzkXwzDUFUeEstJIn2MaD9Y7ePgIU5XohLx
j013+oweJJomvCh3vumfVVutKpci+9M1LM6gswreXiYm2qQtwmp9mv6wotz5KUP8D9WB0gl3qkGf
XYvGCArTDOkDNFf4MacCafv3J3672pZje2QUBlkWzuKr4wKZA/mmmEKpaiv6O0wTs9+0JHBAhYDw
hFSC5RwmCDbm4f6wt5vKcjimzB9aCKIN8hT/dU3a6AvHLqZK+BfiOJYWUsoEm8kH+Cy/2ITxziw3
h9Nc2WPyNI9LczkckoUa1CVATlID8CM4HvOhyeDFj8oIKTsqkZl79fzkiuLzBQleY47LAV1bqhKX
ooX+o9CWTIy8+zD3pv2QWIHAQLPsdma48R0xdGNMh3uEtHV1URr1EOe4LEH99PL2GhsV6vVYO/hK
EKTXKFKCh1lR9H/uz1JGnuUmpqZPPOeJwyuO59VylhRoS9pIHFU8PUA3NSMmgykZj6NV1f/sqK7/
l3Qt/gGQjHbOz22UlyPbZAa8x23gV8uRTZSFpqa2uDDRLz3RenYeGsPVn9H5KXdahht7hwquZlCV
o5RLEFwOpQR6UkWmCcShQrOxGaf5BLcasPNcfSgDnLzvr+nmzPiC1JVA15nW6lZJcydS5hjoCRTn
4lySQQLzD5Qz0jnZziJufT6NAo9ne7SdVGe1SRN9hOORS/2YGQLg0CjhyUR3B4Vv4zONX/2CoJG0
SRiVnaxOBpXlviG/YkjXI41kRVebNRUTzkR500EBob6k4FJ0jil87ByJ2w/H+4PyMfuSUHNzBgcN
TRKI392xbRMkdSAF+IjQVGeUOlEcwhlmZzk1uRPW03Lk44zOk052vDoOjVohktwZHU2n2nyTZLwg
o6TA1Mw06hjXlqC5qFULWcBW82td50iVxl536obQQNZD1C8qomqf7m+n229so9+nU8qj88wNstpO
IK9DKHh84zbPUIcYCLJfw7QbL+gE2V+6DibmNRlhF/rguAFZ3h994xN4vDPJ+vgP3sYqzHuOPcLL
rWnst/P3EPljGi+YTE9QmgiB5/uD3eZJRCGNNi3nxjL0dftZmuIiiIg7hQq0+4ohFyI7ziyuQY5l
LoU156EMc8Qk+65LThZQhNfXgx0OEePzK2wE2VfnKaNEqiLw1B/dNPkfD6L2BYf2ACHZ1Hx3f6q3
B4iRSMigkHJ3M99lTOprrPlSC7yNPhYwjuuou8S0O3c29MYoZGA8MGVqQE9i9fVqxUNGWw1Y0NmD
9ov5z6OiI5V6fy63Ac+RJUg5G+gtbJflXEo0a1GSHpFnlXJeU2QMD7aWfDXEPF/+w0g2GZ7By46q
2SqTHRAtg70iMHYFjIyfaeg85ogPo/dhZA/3h9rYi9TOeYRoqFTTWV9/oMjFlsaW2jH4PrawJHrr
bI66eNF06vWH3GjTj/kEb691hvpLK+zXV5JRnwMypANQsOl0rs49Ar3Ud3JgVJgXFs+0w+dTKdCl
TNXRPN2f69YH/ANa8P58vnVDEA2YoXd6XSDHU0OTSiGTwX1P3qJ2uNeZkMu2jLC44zIjCWRREZRe
7Ug3wKRKm2Bb1sZsfEDvrvpSKbb+RVfA9x6GzvX8vCzKV19XjApyjQelRu1s/TGR6xnHLDSH4wiU
8gljpcrXhGf9h3OAwR11QIknoJG7PAdiwhhaNZFoh3GILuhsoNVqzM0RL7/XF6mYCu9J4geNVSqC
y6E0HcYyIGtgTw6WJQ4irSec8KxDaCDH8vrNIWspEkRAB9xanTm9aTEFGozhWAftdJk9lLEjGsXn
bBh/3B9pK1rRiOOakfAqmtPLSdmdkXtzhttG3VT9Q9fwQi5ckP73R9na7FyohgW3FlVMaxWtKiOg
9JfAvaxdbENQ5UcKurHq69yVw87leTMUkyCr5iWMyRcIk1WWNKOz1No93q6qNTgX7FGmay16agyw
kE73Z3VzruRQrJxNkZRM11zdXApG3vCKkDtKizy8An8OkSDqord4srXfvMGEkprg2FHuzHBjWJss
F3shughcM+soSSubfVDhhckVQFbdfcU2Ubtkear/QnLVLRGBsurXnjMeDH8Putr8FlI4eRiNM1p2
JeQ0HYMdVDm68xSL4Xp/WTe+IJ08jxkaQGjUGyhSzBNIRzPhWCG8+QhiGWVOBz83AODmzjm7yfPk
rIBO0q5lLQFMLHd/ALgkNsZUGnNmI9ZsSLuaBgI8wBeUSzXo9nfysPTD6LQ7x+7mplsNvNo6aLoA
qzej+dh1mjjzDkS9KLagampzUj2ith75KHnBwMd8+JnGcr5zIDf3EJcBB58OCpXp5cQR2Zu7xsPq
RI0woTrEKrKWfhhlxXOAREACRaNGGWRC4mLnit8e2LDQnaKLRsa5HLhxNCRYcdqiy5cOn1H9qP/V
sSG6QIVx/Fp15kuKCeTrD6rskVMN5PoDCLZabVEpnlYEpZwtIP4jJas2f+67ohA/56FQ3g5RmyhU
cMvm5/2tfBNdgRXxCqZ6SwHFAF63nK1dzmY9oYBzRH5BmWGT9KDicSx2Pr5+HJJOg3TTA0y67r1x
Xei128CftilDSUedqQmeogjeys7n25oQoZXKBUcOA8bVhOJudswsSFWpiYx5a4n/wtwOe/3ZjQjg
/D3K6lhGKRrtCH+oR+RAuotjB6i4R55UIXJeXRLhC5Gs0yOBnEmDZnVdoCNV50OkA7qxS/1bpEza
O7136HaBJ/Lvf6SNre+Q1OJab8ve8xpHh1GO6xVZoB5RfENtD81KVMHF9NAMqnsNcdY9DIiz73yw
jQhHvmLbtA80xDftVSahOpGjYLKlITGXNz+pvPyLIuL8RhATnqDgF741S285z0FU/v50tz6iLStc
VBOo96+3CmZ3YZen7JI+t6cLtHSMGBNYfjpaOzuX09auJGsH9kZlxL4By3r0eprQQiKEAnh5KdWy
9h2KCjsxU0aJRRrNVqFYCITPgb3orjuHjonkZz3j4ga8ekI90qkfpN/tuZZ2l6Ke9J2G2tYCyoqI
BHc6vI5XMdobsYzD5ks/NlaRn8qon844f00XeI17ddDNoRwCiEq6bvGcXMYptYYJRbNJP9aQEk9E
S4QJMShDd9LZg8huriK3H3VFSoO0KpZDpTFo/dzJ9GOLJ+YDJAbzocI95XGEufiPsIzwcn8bbp06
PhmRUSdTo721HA/nhKTrbKZmGM2vFLriNe5gzaU45PodhhGYV8/lzphbc+TJ86dsTk1lDRmoALyH
xUjYn7xOPc5anSb+VIu8gEOPDyMi1MXz/VnedkbYnB5XG+gZggt82eU0rdLGEGDyCMyJ18eHLP4j
eT162jlFPhnhOlTDiHPuOY4s1OjgG2rnoFShmd3/IVvxhnnzhAf2RZNmFU9TR8MnKorBvyWu/lbB
kEUFo2GLC+U08bMoOwvqErL0Q9sYe3C427E5/wRYjPwo51NLWq5BpYT2OEwBdl1lUvu9aY4pOnkH
3TvDTWr92ozEqctb5XR/yrfRh2Etjb1sSkzW+qELYZ+6lrzY8VY3T86UBC8p2nfX+6PcHlE5AGhv
XtLcFOp6cqk7TxjJjWBpA4vAE2KmhdzLeazqL68eyTGJAvJNTY62TibwRadINzo67ERDP3npHF2E
69UXbRb2zqRuDyeNdAncdW3AGDcgs9COLaVoY6D5HrLqRlGiHq4qyFIVbnAGEKsgNdDuAZVuTyd9
Z0ChvHd5jNIGWW6T3oHM3VuA+OBuxlezxtu2wWbuOnYwb9sYHPFr11OWk3jO806k17Rez2JI0xb/
KWSyormH6zs2RIaSh8dzDr5mZzPenoHlYHIb/dUirPogEkIiiJymQ4jabdGKCHvDV2dLYNULb98p
CfE5rt479Z6NEKQD+0JMAey5THRWkbZUrc4K6X3ScU+cF2wMh6MSmV8LxcKtqEL2FGFS7GNHJEzr
BsdjK9eHnTB4+2ltLkwIVZJdQgCQ++2v2Zex50adqk3+1CjeoyKm8DJlTnBN83pGYWjaS+luDyXj
0YeGxsKAVGCW42VIOCIB5E046ejeCxXnETO0yPBDs98rNtx+WEclyOiabvMshoixHAo1mXFGK0P4
VtUMqBoObfcp9tBs1/ou7aEMj9Z3jFeapxA39p1NdbusjM1HBdlsUllZU6yySUNPdSyF72IV/iJg
0FwLCrLoXuntJVK1fidTvl1WmTfSCCb9ccEwGsu54pgzKnbsCAwRa4K3l4wH5DQwOlWbr/fP5p+W
5zKpcyTAlauT1prseS2HyqLGo2IfTj7Wscg0ihw80aExsUoF6mf0nwc0s97aKO38Ayp3Qus/oTly
kALReBRgsHsQWW7v9E5vLxRHJwCrJM3yKlujABGP6lVgxKioBCqmg8j5REdDFNPv+3OXV/Fq6vC4
LJmoUAK4iYPwxHHd0kzUFcIWBSGo7uoR0E8dXzR8R8GmGQAcYEq5PnKdnXHIJ3Tz7v+EjQ9N0UWO
TrEOMQi56f86r6YXoB2bumxqS02fSRG6q9pY6iOAeWPnIbQ5FP00KDjEfJC/y6HaxCALaTXh67PS
4YVWRJp5jNoWxWfHEP3O42cjGFIs5sFlgIST773VzKKBL6EiWYISklCKY69r8KXR1Hk0oKweh06D
t25M8QWWsPumnZvwbThre3zPrS8MjZUOkQuMG0bQes5oCOpaOeIvpGnPk27gExNTuSvyGb1C3GBR
utQVP8vg95PF9B/vf93N4TlXBA+L/bx+8JpZG0QpgcPXtNRCg1KjoZwO0KLdxBrRSwQfD8i6R+Wh
wiZWcV6Nt3b5BjSWJSlIvg5X36CzgXb0YzP64ZBXPyocCy9G0FsH0df9zpHdiJBcPOxlOKFURdak
llDr3U6fxYhMSoqUBg7KVzEC8kbqJkb1Ru8u95d2azcDPKJzSydTI3laftkEU8zUdNhe9eCNH20G
8GE4dk9JFe8hObaikSyOyHQJrNd6J3e9inFkDNYxNSq9fIgKF7kljNAwHrg/JxlqV/GIGgX3NpxX
GLZryquTTUMVltxwZW24T5ijWqegRIao7Lv5Q2cheo3clne6P+jGQnJxy3qMRFbof9AJf0UgdE4d
EaYI6tlhJTARwyvIrwxpEtS0iH/thIU/iLj1HOmxAzeCRSL5B8vvNgE8zgt1wrIZ9LHQ0DsvPAz/
5kJ1znM9aPNJBHFXorucTz8QZbDQlkduFcHfWsrRCCqk4tCpCXKgKa4Wb8Bnd9OFnqgWnkWPlPyM
1sb3XnUwmEW6jW+EbYw9v1O0UAkOVhMO7gml9rF7TPS4fGHiYYYys/5qzih7xSDfIT3yYDroq7JT
EZVN5lg9onyoYn5QS/EYCuQW8dByHjMTK4VXf0XocLw2AclaFEzkV/7rKyLsN7RZlpk8cXvvq9s5
4XOJQME3Qx/mnTR3Y8PAoHdhjAImgD6yGqoVNTpLUW/6tZG7H5CJyZ861Squ9ojQ4f1ZbRwI2cii
KmOTnNxks30bwSfrGYpG+PhEcu36WjdHj0lGgw7epf6sY360M7+NSEZySZ+TlaSFZq6+nDHrjRMg
SebnhV28i534ARsLkrBGgIzvuj2M4dYc/x5udSCKTD6pqWv4M35X3rVzQwTX1BmzxIPXclUNdEhx
ojEr9XR/cbe+IxKZaAbw+qREusoxY6RTkRukyCumUf2WUq35Wqth/SlL8/nt/aHkPbM69HRYeCGY
wKpA9azm2GqonoS06Px6mtUTRUTMvHvjNyY7mHiNin4sMYD5Xbc0KO4PvLG4DOwA3eRjapBylsfC
StDRGoJW89POQYdH6MpHUFO/y14d3owduEp70oqddd3YPx6FHyq+9N2JcavJCrdCOtlhzCFoXC4K
BEpeckCAyaHVcWkqJtc535/lxpeEJq5KwAjdFgq0y1m2yIJ5/YyAqUAL6Zumdu2byUyw8KWVt/O+
3FpQSeLmaxLEKXMth1Iy6GE5kg/IjnYq6qBdI9zundMVDn2QTtePeuO6b0UFW+j1c4TaaBhoMJFJ
WXLV/wpwcU3pxyCJ9JsgwEKoQyX1Y50pDfJqXt7sJDNbC8pmpaAos2UiwXKwxtG7NKa57hdF4H4x
yqnEWCLGNMJ242knR9w6G5a8DkHoAxZZI25S7Ps6LGA03/GCpsUHThuehsy1UOviIUo5RkYCml76
CVWAfgc0v5GgegB+yDWoDjP6KkEkts5J3ZhYG1iVMjxMThZenQCt+WM9heDEukw33+eBYX/MB6v/
XbTUp+5/163pU6mUKHo6k/yQ5VLjC+pYoq0N305zZNqz1krGi1lm1r9Z2qgPFqbjpwjkn99OPNJ2
Bt+aPvUa0E6SUXqDXzD0sR9LWxiIhUVFdpocI6wRu9TrD6kHlNYsg/QJwwDb57k6nKDC7+G9tjYa
z1sUGKSqEJfpcvYpXfdGQXUIRKdRIITbqYe48syrgjzHfwgSMIQlep784CZBj7Q0iRz0yv1cROg5
Rm5/yfF4fcgrnE7uf9OtCMgQgJ54wJNZro6PHhYaMmeJ4eNXb4RHQfnkVyGAJB/wdhFPA3bNrx8S
qQXODzVGcMlo0ywXMrTKCq2wZiYuieFtD2fyhG8n5jX86fhvFaBbdn+Ot4HQRdcKdQmpkyQlfpYD
IjDe2AgFzn6m6clX8BqoXAWKdkhV7Jxy/BIPyDCPO9H3z92xvEghGxt0caTYA6WR1WkZdRUP6HSY
UAAN1dIfh1F7EqYV/CtglX/Igil67sIWReypKuxrlyfiJcXx+DINnvq/+wtwu3XJAkkb6OlDd7vp
qw6onCISoVD5wwzgowqN+EcBXvClKuriy/2hbo8pWaAEM3Gl8ipapw+6QW84aZLZ71HbPo257p0i
/GpPVd5aH72gz0+qiJsDt6tzbfMxON0f/nY7yySUCEGHlVxpDTsPYUrblMNQxUBEsUC1IUUiLwHV
QHKmN/XzMHjNzofe2F2aIZETlMFAobur286FJT1gWDj5mqRlDJndnIxe8U7YtMw/8ECqL6nuvLs/
zdtIjIIzVXqXW5ZMc106xqRMG/saicKmjeNPWa6/bQO3fE8kVK6aiNAc5fHvuyTDO+FiaycR/MAK
g8LmDbqabJhj2ulFqYr1KvpH3aiHT0oGtj/t0nDnYr/F2rsumQvQCvx+2Enrwmrb9U0mLAwuDECh
AGpFgsJ8ipGg2wTlGzaPOGRYzPqJLsYHRwun9zF510fkVvFC7bL0Ra+d8Hp/4bc+Nk1LqvXAsMgA
Vocad7EEMwNCSTxDNsAU1AWMjnFTeAywt8BcCaHhh8Kz0H27P/DWFyeVoloDXw4Etb6MYUmJmVcy
itlvq0o8Yxikf8atNXtwWyP/3zQ26rlE8OCspabY2d9bR4rwBUJc531MiXs5slaijxXU6CZT7+/e
jK1WMldN+YIuVvfYRGGwE0G2thiHmDNlgcWl87UcLweoK5wYe0roo/15RJX6SOqHUcToljsXg/xa
qxBNrGI16bgTr9YV3TLHiFc6ZCKRO3bvaFCYCM534tOrPx31Gvmmoi5FPrw6MzUigJPbJhPunflY
H/ErdB7qAsEcTUmrM5KbVJHauMNdFJaHsrNvNjYsmRrsX3JknlZrHDDl3HpoqVb5czhXuGfV9YNV
Cf1NjzXZE+Xy/jBqY/n6KEw6wd0uwUrsndUntGj5W3FcSAXVFk9X08RyA1/oszpYn9w01i/3F/gP
XmD9HUHrkr8ge2Bx6y63jIGarZ5i7ujTKE2PiD+nJ6wqp/MsLPtdZfTldw3lZ3/CM+U0qrginppG
tS94aKYf475Ctx5FSfPo1TyKdn7axm6m3U60pYqPG/u6IEkqRx+z7SbfLh39beop84Mz9PUHoG/F
jxBXuJM6Iaeaiib6WvFq/Jlg+aMiGmmWZxwv49OMf8BzRyy6qmkidnbHRuWf4gl9K/kKNqn+r+IZ
hPBqdoxh9IVVtkjrVEJkfozMzrdWNRTn7Cj4pD7aqGT8FGD/w2MZFuoz2swoEeys1Eac4QRqKo07
mrKAiJYfMU8oDkcl9X9rwKUSd700PPcoPD/JTvt8Qs3FeJywW7vaeCQjeO4VP/tpquJTiVaZXztK
8QIu1rzETpU/p43AhK9PFWtna2/kN0RBEik0KWWzQP7932/boXbge6mjnwTlSIl+NuMnfSrzJ+5K
7zvS7sjrlqi9s5TFVB3Ubgo+31+ojRMtyQM0C0DbG0Tk5S+wEOvDMVLlcMUW1n4hdtmP+BoMn+zM
pXkzdAhvn3Drc19/D8C4YkhJWwS4sroHkq7WBzr2ePUpfYXdaINN9K+oMRQo1DrwB4zenVx/ePVk
6Y9rJnQrUGzG+tFrBRrmWLFQfRyHmup7qEzRNaHrWV9cvALiQ9jiFvWI08306soi1UTCNpUTghjH
bbnKgBBNbJEKKkNNWtX44Hg4tRhpncFiDpT5imO9Ue4FCxkXV3EMlJlUcqVHT9qzuuShf+pQplP0
60sb1TstECkWg3315A3TDwMM0jlR+7ejlw6XEZ2VIw3g/sP9Bb+NV5QnINhxz4M6QQ5vOW/TSGYR
Uan1QZrpXygWWbDpLASc2gIt7/tjbUQfcC0qaaxEYdDcXR35yOO9o84cllkXbfmUE6AK38gi55vZ
N23zks/T5J49s5lMfOEhOR7bAA1uPGvyco/OfZsLAAZx/hC6yG/RxVxOXMQG0iaQMbBmJ6wc2lqL
LjOWOTun9zbKLYeRf/9X/OhEBbfENXofeJsb4kzq9k9thbMBnh7tv14ymOf7i7w1IAeWyhG4ARpi
qz3VJXZvjXk64EUHZdItcQzCyhQSFQ6IhwC4zU6GvLWOIObl56SggJrdcoKYbGoAEtrBN4YmfCnn
tvioW+PelX8bhilVoJZhIN1ElqitlhHMnCeKvB+wEqjbM2TM1D54WNC8pVPVvJ0tL3hbp4rxUlZh
7tuDar69v6obx4SxyW5IUC2JN1nOktJGZIqE8aO8LXy8t3Aa79r2ZZqn+nR/qNvMn6qXAeSDQETm
tGY/IGbd6zMkGh9bpxSLlCpRviS57jyGmoa1N+14nEAKPfjFyyDdq7rdivbJmhulIfSH6FfdtANq
BauBUO+YaIy5xRFHkODJEW36VKidXSN8hGLtH0vFrxFeycfArPrPXd3/zKPO+NjGc3ZKq2hEYHBw
nukRde/vL87WPoCMC2RW8kthmy+/QxmNJpZC+UAru6+oaCMy9F6xy+gyKZVh4BvtOujdDQIJo8RQ
PyDqbu0kn1v7nTwAlVSCGM+k1S8I3MIMGo9fICwcWA9RkAPYTdx2p/q7dYzheAL9h28Kn34VnlKs
9QYdlzlfUdThU12qKU6TmLBOF2+e6/NA2/jh/tJuTozCmf2Ho3HbtY9bEyeBgoPMxfxFHfXgjWHz
SLk/ytZBQiAEDSaCBgyfVbiAzl2UZUQ8LLJOPXVK4PhxPmAOViqvx+9QtAAVT8UErTme78u9EsQR
0TZyEMwY3ORSCuH5dqRGpyD0qp1caWtWCAdRI6EUxaCrTdGXWpnFhtf7IEpReu377qRHOsbmUbRX
kdnaGA5xXYos6hSg1gvYdY1bWcT3CYOzJ13tEh/j7wKz58SWLhfi1UB/sgKwXhKnAvh+fU/S2Ciq
Hj8iP4BEhNZ33lyasQ59DRu38/29sRH5dJUkG4wFDxSSwOUHAwBlJNTTBr9zXCRng9k7hoWSAB4Z
2qseejwSFBO4pkiDnUO98aJEmYiQBxZJ1p/WgtWRDr6JNlDvm0rUfirSyYl9TDmdgxYDzLvWlad9
Q2YaB2wVD7XpGAnKqbxCzUIarGNKxW7ucSvjBruGFWRE//7SbGwwiV+lwklVV+qWLJemnNyqpZkm
fBOng8tcZ98q7IHQC7d3AuxGFFgMtIo7bcATXkSgKWdwA6OPigiWJUZntTvVvttXDU9QuI2kDeCg
6EgsJ9RjwC16hW2sz7N68Yah4eWrKafGREnQVQv1jYKe4M6gW7cbXEqbzgDvKSh3qx2m0xbojRaj
0j6xo/I4KxNGwAaaoUdXFPoPpcpVdCzUzvATXpoCqxfDfFcYVfW+qicUqYkcfUoWFYRPCc/OCydm
/HL/S28tDCh62XUjophrAZ4UO0LbrFBOSTTF/phhynoy4l45halHaSUZHR8zbXsnKm8NKnGAdFWp
39wocqKqj/+qEwy+y2a+JlH5PQPmdOqwJ33APAy/1wD65/2Jypi4fPzQmeAWsAgvGiF6tdOCpJ1h
2yhkGl5YfLPL4WuKQOYlrrriWemG4CHWHKSypqZ8SoP01/3BN7o1ZMccR/CP0gdlTa6tXBF0mi3v
VygFrZ+3TfkmnpzQO0zlZF3issuOeaCK8xhrlbg2GXAh0RaAXWmi7zGcNmK6fIPRrwHyKjGZy8OA
z2UWDpnGN8/b7IEQO74Rof5v5zTToz3W7eX+5LfiLNocWL/IDA8I1Gq4FOdEpcZ7Yp6t7jdOP/CX
u7yyTpao8WXHwTR+CpGIezNblbdznWxN1aXuQ0ubhhFZynLs2VCTEkvtztfqybt4kYpTtIXOycHz
mvzU1GKncyLnst5laAFzmcirBebPcrw0ryLN6xmP1HQ8ZTmex4rdlOfUcvqdN8LWskKmpewLDJ7/
WeUbSTFPaY6Zqh87uohPrWvhQ0cxFPuutr3yUOl+ofqMhykwbf3L/U+6cYAlj1GCegEp3vq06GGZ
5iFj94Vin3ulkw5k2Ae/uPxpfTSLpHsc7do93R924wwD3qHpSfCQFYTV14ysOuNoNzBgw9gurqmq
CizLFGoIcaCM70fHEPVl0BXjwwSWHV2F1tx7sWysOmgQisC2bMoh4738wDZmfu6sBK2vuF169qbs
g1MN2FvPen9WK696QHw/8lsu751TtLGzwEVIiCtRHo2gVdE7iJ3GE13W+UoSu9/xpjUv2aRXNKmK
PSlDfXOS0GRJAVAUhva0nGShzm4wq/juiNGxfjQYGD/SmdIvzZAND3PXR34U2tHR0eLic48log0Z
ApjGrJp4IKVuMIQH6AniYRhHwy9C4IgE1gJ1Z5Dn7de6MiI8kwr7HxHMsYHg+jx8z2FzC9ZzFo99
FtdHwoTlHihK4bqX2PU1muI9b43NWaKbKIt/sFjXuEzXjbC0bUWHH5VSflRG8ZihyjZBMdWbA731
ScG3cpxfqLnWO4+fjbAEeomnD6EJ6PJ6I+u4G0aN03Z+h13VNyLnh9oowxbwK+gEK9I/3T83G1kW
FTDJ7ZDx/kZypK8TNyKP7Hy7rXhFw1fs9UNe7OmnbG1RAETMCx4bammrLerUbTAUkdL5at1jsFGk
eYyBXNVOj5WLu+f9OW3FAiC18hZD4ZMu9XKP4vqaWNkw87JTzOlT45pN8W7uAijlvWiNF0E9asLy
qBvwtuR1fRIpFn33f8IGYQbcBUIKdC4RGKeoufwNCl4Lw2Bo8Cs1qx4R9kc5Fr2Iqg2e7bkA79KE
RvMZlRAzf3GiSZeW4EOIYkin/UyrKf2lxbn4ef9HbYRmclzaQSTuYB3XASpqvazODFyMgVqK5zzB
vnrorO6ch8V0iptWjw6o6ewJl22MCp9Yopc8civ6UcuViPTUw3tSqf2hau0vHhwzPAfrwPygVro5
HWiaeE9p1Jevnyx9YyCrFLAM7tzVddu4zQBuFV3sIXHV9pjCFnpOSxo4Rw8nlBPa0kA1uKl2ju/W
bKUcILBnyoNcScvZGmqsRXYw41deWN4Xq9ZHHhJmkEALaMLqrHZFf7bHcNwZ9k/ZcZVdgDohh5K9
VmwaV68YtdCa1NUVUPkpZ+vF0Fo86QfDy35M1NDfJ15jpIcMmve1n8zCPmgpHQU/EEmtg3SPMJp1
kcb1NVS/UWWEtoCGWYc12WEulfDX/X24EQz+vB1l85tPs86ENCuNROUJhK6aQseB2My8eHprGyhz
5Ng29s1eQNgakDBOm5GHNaF1dTODYKsoqqOspToVWH/S6Oypyar4Me8QRDjen93GDuBwUaeQW4At
v9oB/ei2bsR17wdBYn1pG/tTWc35i4ujsD/WQ3WO63AvA9i4NNC5I9P7U/1mwy933USj0kwrp/an
UsEeJslaBz9xNUN/1q7Fl9oT/6EMDiUZGrl8KMhSwHJE3JHNuevyhkJWJFL4E8ncXSN3pImbxh56
abOmRC9OaIr8Ucy1qSSHotH1f++v9caHheWNQDZ9bplTr9Y6pvsQ5E1d+1oOwHhyGuOghA5xLMLQ
7nx/rK01Ro6HJjj6J6R4q03kZRQEOM61HyXN8D7UsulTqg75gaHdSzFX0U4lb2MfQZ3EJwLFJdKA
tQqtY1LqAIPCizDT6nfI/eEUOqpJNCJv2SX/1FVAhucOwx75ZiMjkIo1EA1JpNEhW92eRvZ/yr6s
SVIc6/KvfFbv9IDYzaY/sxHge7jHvr1gkZkRICEJJHb9+jne3TM2mdlWNf1WWbEQDki699yzeDwk
PUZjDOybooYnRO4laI7//G7+mycHa0nA15gt+LAz/WV7Zm7K4rTp+lw0YwuJebAeOFLfszpt9H9+
IzH5whABNdX1mr98INuug5z8cchTFWpNqwbErqatknvcgU9oiuINFA5V8R9/vhTRjpBpYb4I17Nf
Ph8I025LEjgxl8rY22lFyi2sQh1wAT3+F3v/v3kxYRFydcr659H+y6WSpoGdv+5Qwo1D/TVLaQqP
u+4JEqD4XrXkr8TA/+56mDagvbtWEUDOf176o1DGwPJ6yPUSxEOBg5XbHe5xekRJRR6Wfgz/an/7
XRCG4QPEZxAeQy2FEekvnxHCSCamdQJIRwTsDuYYJg+bGTi45JRNXstz3bv+k8di2+y9CaDuplr1
sK0mF4VmoN3Sh1lXG5JvJlxis63ckH8mZWjWjYSHJeqB2XB5Z7Eer4YRfnlb9ar6UQ/dgDg4J23B
37TJi2gTKbO0VKTaJgKDwL8oG39b81gJOMHBJALPHOjzL7sqWrdlDJnBxwTv5Y7jiMoX37hUdIHd
8XD6jvvw9Ocv6u+XhCAfsMTV3Q1alF8dUWoLBmSj2jDXvE+mI0hJaN8Cgex6CozA2I3ToMw5jKDy
/FVl+NtOg+kpZi9oXXGCYJD2y+7dc6TcrWsV5j2Hx0RRXZPuWYkX4D9di9frYCNFP4BBOzIwfn5h
+6REhoJGDA2cTeaVrrASz2ZH+Kd1SeS3P7+dvy0OXAuKFzASr2Le9FdzFfh0qHiEP3vO/bLcJn4X
vxrj345OXRatHHEM/sfXu1aa4ACjX3QB1f782UgsDUItcQ8BKElnpDoq06+6ZhPCtwVe4YfUV/A9
+POL/tYeXzm4GO1j+gyG7G9IB4KqjYdwKFzUreCN7vI+tx2XuTFszFfQdbIQWUMXUvl/lRBzfSV+
KnNxZShRrno0vHBwDv7547ZIGB57xqO8r7XzNFUgqu04rDMyUnV/GUb5j1Lt16vhWcLOFKUV3s9f
bm5PRuEiDx6ykxS+rLQf6uCkEVA+U1Qd/M5NIHKkJakI2nNNYHMd1ty5eG2Y3CNMRn4RLWF9gCtK
P4dGxl5Jnmqs9w03KHtTRIfduE3twaairJfDyCGaomRwQZeMy6Hl1HVgxJfh+fH3qG3Wtz9/ir8j
zxh4uBHoPsDNrtSyX3rUoA5RsCEjLe8q5p4gFSAzTZdQtvgzDTd0XpIxLNDadccxNPDKjNfQcOos
LB6QS+LHcvfnf9Hv6NL1L7pK4YFmoVX9daju9kFtAE+2sA0L2FzgoTb9hvmVdQq4MBIMPKxFT6J6
MBMo8uHFZ4B+B/aQFeLzMsvdqM8MstoNdcGBVzSCKXeb28UN3A2DDKHJWM/5rdKugGe6H61vwLvD
jg5wq2+KFiEnjyuJ4YIlmgDpGAhoHvbMzilDzEDoQdwDof73P//Mv7/RMO6AhTr0q7BkARL98xu9
Cg3F1aq6HOq/KFtbInZGDuA72PmvJl2/701QIGGcg1YIo/zfNKvaQBdSwZEkJ4kZ3+opiCDgijwE
88Dbj7poBv9in/i3bximXOgRrqUCDFl+/nDIpKvklQWbk4HPBU54cGSFaQoURtB0Tsrkjk5cWnMb
FhYEjp1ayzKr45b9k/D1P37Kmu//kT3/ve1Ww+D3/ss///vSfaqHwXx+Djcf3f+8/uj//daff/C/
b9h30/bt1/Drd/30Q/j9/7p+/jF8/PSPQg1sWO/GT7PefyJwevjHBarP9vqd/79f/K/Pf/yWx7X7
/Psf39tRDdffVrFW/fGvL+1//P2P64H9P/7fX/+vr50/JH7sf4095CYfv/7A50c/4Efjv3mAZpCg
9o+B7nXUPH9ev5D+DTsCDmRgZ2AQXDvmP/5LtWao//5HkP7t2mwhLAgEJLh/X/fMHtYC1y9FfwMp
CksJNSGWMR74H//n77r95676zyeC2/Cvf/+XGuVtCw1///c/EMz5c32AtYA999r5gO96tXD4VcfE
KzbAgHXhmZvC+a4fUXmJtVjm+LWs6njjx/qQmn7r+lu/c3dIDR6KYHmPGR9RZiPvTniqfgR7clwp
hunN08zbwtE6W6uFzjVWOpZ4XYfbK58ylcDkPBZGsPPqYAxHlg1jj/3qB7kXDPsJi98EPjaUuqLe
wGhSTfsxTaBVex36sD356TdUxYeVJBRRtQ2FfVUDahDDPKLBGObQ1BcypvslQr+GGLcbpUg2NMt9
T5BuGLw4HkSdsHsVDhj60qKfdu0liBqR+Zy9IO5NZ4hHzdbYKRxzMzspNchdlA0/gJf8tnjzQLlp
ttrrNtrhmVGSBn35ir5jR5qhpgsfC4a4AFO9Xy3j6/ngde8DatuOJa9RU2AbpaP/NqofXedRtbxM
zkjytSH+Lk7l1bcJA9CoP5jRfdJCblU/P41N8B2umB1FkPBTaw9kTXKWIicqaYaTQDSLz1WbOf5y
TBtnF0/I//TSzRhArzMTY7OU17tgvveX8jDXanmONRJ3k8c4vcQa5aADK6xRetnSLhfDa5BZPDlu
GwVoARlOd5pHG1O7O8ePtzDhPbnLez3x9E4AJnluu0Q/eg4bEZLQPg8DoY4Z3sEdL3rXffWGjgpX
v5GgOwxNS1vzwOs+k1DRUlvNAqFzQwWni0DQ0rQ70ZIiTr/ZxLlpenscBOaV3dIVPQYSaDeTvFn9
/VTCIj7R7Nlc3YDQhFnKXVO4SXtrQMSeA66/WT3On0n3Ai0aeoz1w8DvsCqT25GLWwOLe6HvUFZS
pzTUEWWe+kuVS9m1mexinLuxtCdiMS8xwSNK0P55GdXTKpqeLlJJkKBXvtG8RASI6woKJtB28b0M
JWMeqykL1RMExsXs3WD+eEei7hiVzpRJ22ZDAosfnp5Lz0VhU+X9yHaSh3ddWj63LW7pqmnTHMB3
o32DjN402s6t3JfovaLqpov2JWJ5fOlStw52C+qJCoWoIfIJKQFZGP/glcxazM5jeell3VK/y5Pw
GGIsho7uSKIWI9f+kdTpAxPfbXWsVv6EmgPfehP5zQgbxgBMyncrv6X9XRTwg1+P+dJuR4BskKOh
oz+CxEOXscXf763H2Rm+eWVM3QXIe1DflQT/35cUIuYyA7sXD1nR1UFgnGZPenVvjeUva5WcXRts
LBHQQGT+mnq0hmgmgRNHosQpZZbqtHvUUXXXxXt/EXvQFAiSyb2d7BGkUy2JpoTrjpKpGmnnLzun
d75QLLFjmPBbrzE3vh6/ZsbepRnrwq78ta1svK1rt9CTf04JH+joMA12Rbh+96yuXm3XJXezaNVW
lMBkXOwbhfK9xzqYpoMF1niRNh03RisUl76HpYU4cfipQyWtUnNL+vDB+NDnJdB4pmbLBVdfjV3D
ZxHPMFYZq4BqUj6GQIdVCtfZJetYf99UbBP29aFyoSusnZsRujuTWIrB1Lud4FcwyAhWWOSbJ8xO
lMPRrM5DOSRIZ+JvgZwz1BlDAY51tVGiHzMnWb2iGuFgFTgBGMdVUemPchlp1ao4aydyUf7XrGU+
82h5HYNja20moDl+SfyhKqaoQmhBOS8Ug0mHUGvWdN0tzVq4ZYKIvNiojkrrvs9jE588U6OGUDB4
h4nqUMSNm257hddUJ/FImz508l5fGt6vOa8Ct6LlVQHl61dJksfaMy6iiRzYu2rrfp80YsDTViA0
2eq1iMK40PqFxPqVxyJE3f5q5MExaXKv2Q8Qo7CeBaBXDb9ULDK+m7A4kF6lotyJL8w9BENFx3Q7
+N9hDz9UWBoddkh9RF7bXlbTe8RlnZdJuROVf2h6ZAziNewAxlv/g0GbUldXEg4cupOANsBaYfeW
IULyRswMJjkWw1WQx931FToWUFKdN9fyPEYYEO1l0GxDCyNFEbeIXUvme69MCj6bE0nsqZP8Ho6n
D8AIKpa5ohVHZJ6f4469A4RErMK4nBJ8vMkI1N0PjJzQ/Y1RSfGSENfmNrlLgupNMpZXs0KgZpKP
/SkIHjT2Vw3f6Nqt3gP0iaSZECTabKt2yeALd0kjZG23+95A2vNaDvrd6bGo9WHyY7AxNB0RpjJ5
cZFKkdexyRunOusJbtetcxMu4o3BSzDST1KY16QDex674BG0bZh7V/5awC8IHK4SrVQXiU2dDvEZ
tj7ANwzYcugfqIWvPO3n6eTMzR3BtfeBhfOWrCq762DjL+OzquZtXKcZSs6zCBLaTnjKa/ojWM2m
0iRPEpNQHg5VVguxHSd2hH/zfgQIjZb0+sbGWdhO0z5VPeB4ATVeFzRvLebK5ay+BaI7Lgb0olmW
OQbpSK2KT45FFjkyHx5G5W3qJvlBlibKSRX8GKL0ZUCAMD7ecAiw8qFDIZZaaRBCSTznWDpBSSGd
6GmqkgxG8ThK3pbIwYa3WL+QPafBLF6hWV324PNgLZIEiLJjOZX4MO70qBe+b2Exlw0OVJ1xWvDY
vIa+fISj6p2nrbfRQ7epdZnCiFuvWWcF2wbYqurBbtDXbZo2zQbrH7to2ZTIgvJ5Bn+qDHKA5yGa
kPp9pSp2erxGt8HEhqAysW3RJN7Vafsy8j1YLeh9Z+JudYy7o1caqeag4mknmpiWwXxkaovqoB19
tschRjDdKzdcxJBNgFm7sEtrCB1d53PyDe3SOE9XdudJ/dD58m51xguJlnunRuq7X8o3H75RYowe
Gj28ue6XlP52bL+81T/M/dGrPqpwzGofNo7IQFqceRdrsW0Ggx3hhEwuWqmburuZkveSHNzpGR6Q
yDgLMiaLuTuE64tKVaHdddfwXWqxy3oKDqdge6XPPvrRZP7oZVKEZtmQ5szwg9NSZXiceHYBtEfh
I+gTmWqX3ezVOC7kO8zBeTa4irwYEeakRKvoJzBZTGiYLOuOzBB3oNg+elZkEOYCRBgf+JxEmPDW
tC35l5tgKY3NEbOZE2uTlsZmOvN6j7HxcYFeU0XSPSOlNmdj8N2MGolGblAkvN15g7Nx/Qq7brcD
LqIyAoBSh8rDEr6LGphVJ8s31endbGHIaCYngzLxgGCkvagEbV27bMKofUp4D0Kfvvf6G2LwGtTk
bmRfsdvkFg1i2rqHviYH36pbYDMMlkdJTRFZiX1+fNaVh/pjKEpWeuCAlIUK503H0udgMnuG0uns
CNZJyHW8rG+wcQah4+LdL5sC9nZLRKNVZ+7S0gXPAiEgyQZ0WSr7gx/ejHJxsen4CKm0Ty3sYSmA
/ayqx/g+BZy3i9YZTQUnt61eEjrJO3hJfItA0szTBc8kWtoj4869UOn7sg4FJmAXYrzLsDb7uf0R
wm4duScM1WXQHgRwZoLTFk4mD6N9UkGFiEPc0Lbf+02a15b4sKBNbqA4O3jGPA8AgFm6voT1/NzE
5EYw74hzIpuRP8Fb96h9N2ekviFtuyMOgYuiHY9LDyiuC6YZe/YCN85YXgVzm7rmBBsx6YqO10cd
wSMhgBm2jVaqjZfJdnwEJXKXgm2JVudxxS13Zpn3QKdSbtVpUiTJ+wHUnWganhK5oNYdQWefud3y
AO7ALvDIjg8fPUMXMI/ud5Su5i1S2P+bxXPPlQSIM7FJbVmP7NdphNYO8XkkyiOv8UzmxGSljqOP
cdmxXUXWre5AZ756m+0BYeRsKB+g/a9uxXLVHcKW88lYcx37tXKOL866NJfFwg418jp3E0xK5ilQ
HvB7A9TS29Kb8JUIsSFw7IpH+Nhg6+uKWjkvUHqXtw5Bszf5hAo7LJu19PfW+N0uHsPHxXHOSaJT
vPAgeWUdpOEb48C9H0zuCW6ZdtcmaPzaaSwSZC2+wEAF0boqLt+Ra3DLXVCKSYiK3SPNZYVHKpS2
Tb8XEFnQrmmxHSCXuWvbAzgT95hmurRtu3PN2i5TSt2C6A43CfWD8bAQZiA5+Ll+oYFsZVyqDy8C
tsV41f/wQtvvEpGIDIh/NjOUbtr3bTbH3NkmrdOfhjhQWdRjQgwfh0yzMT1F4PNTUzk0WVznEE7B
I3FEnUMx22YCnRaC5PN4IR8T6f0NAiT1jgWwxZz1nFLbR5LGk/ERFR5vO89g8+t4trqdon1qEzyk
TaeMRyN7GXSzZ7G56930IlH+1awEHWH6EVtN58CONDIVPJjJJ5Drk7LRJR41ak0sFkROZESiehzA
SEbUIosyO6v6gjreyRma3e0w4LGVViHAOJT9ZjU+ybxwhQWV2793hrzOxrv3O7Jb+xjedxoWUeqy
4M0+NuxLB8mbccfdnMZfioGyoZpPM4XgCpYfSZzuiPyepM/V7D2DXvFgRPAIfVt9gJ/KdyeOPkLT
v7eyf4ud8Z75+PROQC6yNqIwNvroKiwFeBMiSwwl8zLse9LlfqspYz/gprsekdvK8gS6OAriUHT1
mY3oCo5323DcXhQSfLQvxg2rTeswVO2ryHnSnR3HsZBi3ZFuqXe+eO88pPNU7oS0mnC4tLGOihCe
fxgO9jdO6IRnZAbJTCbtBqJnRJO49z2Oj0A0B7J0B8nGb/WiZgpnxA6bTATrTJFi0wNqATfEtqpe
hKofWiXOZdifO9LkoUAx1dkfExupj4M3q41XUt3UuYZZKl0iFG3rXKywAwP+uEVXfi+6aTM0EMyv
8foxO9NutL1zipPqi6HM8Sp+FHq6Ve70I4XUK28DjqY/rrAe1Wti440b1V0GcwUU7apQJnnF7A43
yE0Gqq4WagSuGDHJK+69Mz7csrrchTaicCKscTTqQoCTWIDegGYVJkfEwmsx3Zo+xJvvHZTnH915
BII8PoVEOhTxydtyiTdTAoc4OOMyWGzEMGMPUUrSFDtVE607MywUbAcfKAp5sbwCYz8AvOH1aLM7
auZhX48RSqn4I2DtTib9YWQ4CYduP/qANJbSERgINJquqThVKFHXqfRujanPIZuzwXeegQtOWetA
EqxDUJpojbJ1V/XdeIrbtUYpuuwnsfboWvkwvKAiGk+wFfge4KwbHJt7M0o/iNqBpk1VeJ7gkV+h
E1+8fQ2D3fMcX4sT2LtEM7VdstzB71NUkJZF8x3vAQ8DzXjwdcfxH/76OnTkMHcNQCkwqykscuHd
y/tvOgqLdPnBlyAHAfmxZst5Yv5nq4IBO+asz5XfOV0WBmZ9qspobgBISQBNGidvUIyru444gE21
iblud9zp3XtdqiP+7CHjbv8AWzy8CVgkxTDDjHfxl8vUDsWErOd2SATFN18EnryTymxu9U3tsk2D
yJqtOyQqh0dGlAfD9Z5bkSezzirWF7Won8uwLZIAsMw4h+EpBJhzRtyFm3lokX2+vnYi2ZtuDTYq
gFcBBkDBIerbezM27DSuy1rETG1meIts5bAcrI9DuVli2HEr3jxq05lcrhO8Fea6yZ2uwZwTUBBl
cvku274IvW64hfZ3E19RChUH6ER28xDn5TRtPOlWG7esGl0wUIczsASjMzb55iUhAPY4egHs128I
GZO0mlG/DJHcmvAaRSqG9TyCRPK0SrZ+OBjWfTUKcOd41tLZgYb03ScD21bInaMjOJAQiaHZwmZ6
EB3oX050mMRz6KGPbhEr1k0NxTzoYYzrzB2WHeIcou3k7/sl+PIZsA+wYgsZsrulVRuIuTdTWaEh
S7W9qcfuxfHdvXTM/YxFTCdd3/fuVNKqDL+G2myvNYofzUXpnmp+hH1g3kZBFoT91jPiMfG/+8OU
CSaKQfj3qYK3FWiEN/E4/yCzximq2z3k8kcWS7Ejtrzngb5BZuvWXQBNrRP+7zTg1RfX+1ILdm+k
eyPjdNm41RRQR/vsRZRvPV9OZLhP5b0Gh7yaQ5ADrHcBMBWFFXBOse34EtI41t677ZGH3fNQFZPL
806Lc9AvN6z81vkPzMY9bSwwOeO/rl1hwlcCXA6Y3gJH6WTiZ7Y4mcWx5Aw1goPhxRHofkItYl8B
ehxg9rTzPEAg0BIe4hbHn/DQDHj6YSoxQQ5Y+Oa4cgSNNmpohAodQD1NGkwdu5DyIXpflxA+EFFa
RIawzBtkDGRFH3n42CM/DAyIDYhv+QgwQVXsKFrvkERAexgQoN7lu8pdM+c6i5QIGYfZ/b5C27Om
ULnO00qHNXlZSswHwzKhsxNItNIthTOgpmp4651LD1R6rWjSgVqIk2cNly0KcBr1PA9ii/3IlohR
c6tlfq2rO+m8twMpZgXifFx9XRdYNHWZq/TWMe7rILAX93MDuH6FFuVhiZNDH4d7CCipE7KMT9sp
fWnw/iAa526U7XsDkn42gXlPOrFP4cg+zsNDi+2iXB95VOatDbMZ954vw800BVvtXjfodKuW74sn
3vu0htjsNQIwMU6beU0+ObocBwBoM8pc2jqLVncbxeMB1j2bWhZqLBryUC+fRH6I5HUVEy3rH0Mi
j6mZCm8kWdS89ewJqIYr2bYDCg3yHMjv87kX4aaH/wDzvHOQOptmwpg5VP1RVl/IMIIXuLwx5ULh
47ZNRvjUrauhtQ5yZHlmtU4zz01o2fFk49QvcXRVHQC9QTNxIPV7Tfy9EnLvTLfCA4rcRCNGi8GO
OQ3VYXQbqofE/xAj6LhrXUwtuZcCTT1obtuRTAMNTHPpWXMs0bdRrvzCi8SVjpIrC5RaO+NdZOdv
Mqh+tB5OwqXvbkVCAN4EtyGMZSx2Pa3YHlQSDCdkrQ7GJS+dV9NIv+jprDAJKednz2ebrvpaME/Q
TWbIi5ov8xDSVD63KySWqJ+DyMpbOKC7hzlQe6g5mgnjiKWPttEyFKJJDgGbTq6B1V1b5ZP/yizG
tt38KMi7AOGDT/H91AdbjmjoaKlzrzxW4VvAEsQzTBxzl/gJRhMzXWdxUj3fMi2O7XAp07F99FgN
zMnZ6asCs13QKaZ5XD4wXh5B3svU4mx9sm54WBW2mZGsRXDwJ8jyudV1DFlfiYPwfg4e1WiRlEDk
TcSKangfyWEF4DvsnbFG/z1kzcyzyT1gzuOZE3qpwDvK7gZWX5QDoKwPTbKHpn3vVAeFCrnmRYNi
kRVKPQt7EZHchO67g2Ocn7r2sFTxjqOGqJfHYOI3kAAJd8UhUuLdOaSdT1lT5QlokwKvzLU1DJx2
x+yP0l9ypEjcCRh46uUlCdasArdhEv0NMGZE/AJ6tmcvRBs5+xtXVbdwfiiE52+5v6sDdjb6Jmww
xWqbJUOGVM6ArrEEGvmQ7GMdXjQKpvIFRwAtY1W4+hiqYyhuIve5d3bI7C6Xjc882nafi3r2ewy+
CkZwBnbxvZb4Vq+9KRkgEQzJxRRtEJ5bQ4n7DDZKMTAMOybJqA5Ikdjt2vm7du6Qbz9iwHM2BO9t
tQUT9s3ndxYuIwrZzDFAc96dlNombMwAEQ8+NhaGbYpsgtTmweJ982zyUMeqokbeQrdIMKzACCQJ
KQQ5R4eA2F5JiUEgiPyT4Cmt0/hlhQ1t0dpx16AFQwlVNK3dg+VJMS0A+x4plniIbn3ullJgbbhx
URPWPE51QtAkQMw/ARcJ631ZCo9qN5H7YO3RoIlT5wG0FeOpRybsTjndZajh6xi1776DBncYX8CC
1i8QL6tDSlKUhV7T3aypgXXzq3UtVMN9/x0S8ZORNvPHBmjPmIH0VSR1PrjJRjqXphzoFSRP13Vr
Yge7cES79VK6+MjrO2y90AkH2ahb9hQELiCOXRCMzm7ptwtZGV0xtb1Cvo8wi8607cNCclbIEWO1
7rRqFPyqkOnz6j1rfvZJSVGiU+voosX7ufpiU5KT9Kdbr/8++86etWZPko90YPccKCxht6WLaITY
FLFFXt6oNwZIMtShtdivY1GXr2Q+qvABKPfZIAr7GA1IYw1hxhi6AKFgg/xgBUekw+C/pQj7Eelb
MnWnLvLztMOU7ZpEEOsEW4nccwGJz+r/UNW3AOBxPgKnTEEBhtdCzDY6VmfgBT6wqG7JmmA6gWx4
jyxGlqk53Mmwby6qNM1bZMto06zkFmtrKDjmJAXCohIgEqnzhj4byynGFKgf3xqrsrqxG1/4d5Ws
4eIUsc+y17QX5CadKntgiyrgeLjTPbLSkX23qxKnyznHm6zB5KOAQ3NnjXdT7KQYLDeY8BrnW+uk
Z2Uxx3Xc4CyaNDkmbJgeJxt8RC5WuEqXew/o0JKar3HQe4RzOXRtqgFjLyD+KeDJzAyYiSzLXZpy
92MInWjX2zE5RGhRYjsgEu9jxagdLEtvAVQEiKWaIrlH6s9NP/q68OIqylVZLcAEa33nhOW9HdF9
jGH9lIIplgGJ7LK67Nyrd1u149Lz767pa6lfo7y+wFsS75Yzz1Qy/yOtLQOMWsEZCeOPi8Z+RJNh
nXctCTBGr1xWvqAxTPEKpfbIvWrYJnPqHKSGHqdAQk2ziQG954E0uy5eXqoFT0PP0PQH5mWek51T
hx/Q8GwggcYgOyDPlWvRgpFNL2baEHuJJr3HhHgDUePG9PW+I+4JJh/nuIY/MXci2pJlOXDr0m5M
69MCn+JcWAcKc7xJt3G0Hr0WMQPQ6FXVXjWhgEYwhm/XxIV4IWMX8IIAJdn2fUDq3CUclgBa+sTB
flI9smbsCI37GuBlU+O6OV/5do5E0Xf+cHB8pNdhiuMfr/FuRY+pAzDaoQG5pkxgh1eW0Df3rrpH
LJ+6bz0MSNO1jC9dRfQWJgJD0YD3/RT33U0zS79AqwmNejwb6nXobaYONmSyBVRha3d40EBdCiD6
3u0s3LrKljUadr4VmFWPi7RgTRC23mmEfNQULlTeBsKfegfydIKseu+hKbvvYzJ6zRlxvz7Ahqr1
32YZ66/pCvJWxJszGAcigKXR5ssyt4Hhjh0/sQYnHCT+eLGtiQu/MUBXJMcwuHP0jcTPgcmwTmir
LGJS0cBUwUQxoIAiJwFc0a09FbUgtyaKn6cUEFnQlVCcl82mHpX/hpE7BtNtN17gguMUAfIBaa9m
L3c7V2xCy9LXqqlR54phfkcM5metdDDsEJ8TnnQ/+x+mwtC7At/hs1N8RkwwYprhkwjOyezs0nKQ
iqZWA2mL6vEUYOnvZjdQp8gB6NSWOzyLAXvjEh6UNp/D5HWXMK3ROWIcifN2ibMORxOwHmcKUNfN
7r52UJe5/TyeIU4IXyeV6jbzYCD25cKhA6w+15m2RJgNYI85LBhvr86QcNLuage4b1nrPqYV5lno
g8X6v4k7s+U4lS0NPxEnmIfbogaVZsmSLPuGsDwwk5CQkPD0/eFzutsquaXYVx2xY1/swRSQZK61
/qn6Kd2g/KSGpL0fG90DoCxim0/L1yFp6r2J6+jPqBA5cjKGRUCxY+twGudNcderNNgYC6UbRiUR
LzmiuxvDksKgJi+vm+wvVqPsG2jZ9peBvubYll59ZSMUOdjSs69r+gcqnJaKSsyk8G2dwrLgy3Qu
p+KUgH9WeBLxXVvisigixoNkmx7aTuc7N2wk700CqCRl6x8a86oMZwMkUbvhj9Yb6x2ItolwBXbL
jSma6AV3betQLEawG1vpXSWYoe5N6oNzJtQUUZylN/1o6M/BqGes623/trfmfu9XY8OwsvX8Cyi+
0XVYOgEitwEmjENL4UQGMx3dTR3thD++VFPqyUNuGPQsSUWGlCMb81z2oUvkUGrdW0NKrF/rBGKX
RMC5NGAz6daGCGFdDAB9ztBfQQlBtyzEnN4qBsA75Vrjbelr7m8IDVBpK0AqC13ryrNAg1OnzBlP
5bRyJeE6pZN6aWy05ucwSRa57+pcn7l1FX4dyyEdY5NQBwRzZm7co9qrt0Fg/DCTWjNmmJMfNRbw
SEMBnQh5s3Y5dKqGEUUSXUcpUxNZ4TozFEHIa8m9o9V7tzrp6lUIbuW7pC1TRhu+RacoAusz8cjO
LQOeSMIraivr2i9LZWCrniABY9ofl5BIdoYRFhbfrC0umW0w/4YDvw1cb0s+qLF15iK8C9p0Pmi4
ixemLMadmKAMpYEfYDgmh/uk0vldS3/RwZS+LigkIX1Mya+8lTMs3i4Nr1qRY2zXzoesbGKrwc9W
BQ5AbrIwJW7x5czHNn2eysA9Lybv8ySa7sYdGn1r28PCdm07O27L5lknyRlDpOGiKxPred0K915E
D2Xjx/g4mSMvgTVxn5a2d5glWU6jzllFLgb2rivmB1/5TF10be1CrA23OfOJO1Pa6o5JVWsAvRMi
jyXIGPnbbCpkgC7B9dptNdSPGUhCEk7upoYGfpGU83AeTlgVtl1qbDVeVD/dvACl8cJhL1pQX74h
QJXOZXlAFJ1/FFM2XzGQexEKxLwPW8ydRpDkoWQcU+mluQ5ERPtU9JT3JNO6x0yWJmkuNkt4cg5z
BHOmj8JjEAgm/mGAF6XZnZPHUN+1jauuAC3dvdXp+cqZ+3mHSzLfWCGbLf5C/j35Pv6VHU7qZh49
fVaLrnwKBUJr0FvbVdAUtLp2QEm6TZKbCfXOWN7qQed7zMHKzWBn93MtnZuZd6s2FCfODjgpOKsy
/UQ+fHWHnkVdjm6QfBYGCXmeVT5bTBfi2iCCY9FanElR76PRnfbWCJE7oWp8jDz1jFlPuGundTgq
5ko9hZOTBRvRpb7edP7AOGkJhvZMdtqLPV3aV0XhgvyT/ben/AFHqkAlUCAnuwWA9AaFArSsNVcM
JPlCl5Nz3Xe+jGW5fGXQw3xGTPolSRwToqyGezH5+OSibt1pfOvHzQCSTscwJwiGdc3A08Axo5a1
gJbRBPkuwCRpS8EwcGhQiDRl3+5nNR5rpnnVZkABwvDlq43To8uGTbg2O45OtqmIym9Ww6uDzT6c
OzViqk2Zr/yLTk8tNC84J0NXJz+b1AovZ8Z+Hdya7eIg2+iKamtGIojxXDDPWaDlWWRPwUtdRpAz
ASVvIHEgv2llcKiWzAflsWzj2rQz7luUZwl220xgUu0fzWkEBNJOSus8D8kNq42+PO+7Cq5Tkt8P
EBspMcNR7IrWzs+I+YF1Zk4ocyrZn3Uw6+ZNmI+8lpTExHHbI2r20RjX+sYuFcEJpDPY14FZMVuf
Gn0s7KSA8knCRewGffG5pUeA80Wc9La1Uo2aqstv3GrxY+GPtGRlpnumFpE+h/8KopPx5xHB4y2j
dRmGbXdbunPy0uuARyd8Zd7MldH9mAex/CqrSpxHizmXuyA1QAocbNV4i+lXGBjejcFOvrcZQJ3b
45jjsBl52Z0xN4Qhp9ZwMSnG5FM2WGeLHvsvQ7qk2zQiH85yqvY+Ul1+xQxL7OrJporO9JeK/oEv
URgMDFFkhA8YqC6/qrKor6IkGfeiWqJ6Y9tGTrMXII03Yf4tQsvdjHnIPe7oKwE+m5etXDp4rPUU
yhudRme6KOu45Ug6+mFjnWMMFkFF0s1V17fNNi/m+UYL6DwyD+4x5XP2eG8UX7Kw7PzYo229UAaE
cEP7O4m84WtH8tVDP0TQswoB5Bro4cnsWVQbnZuSAd0Q4HALqlRMd7jAPTOBh4xgzvK66grnMDS2
utFw1+ttXgbRo/RVeyb8ajqMtdXtDKH6O8dYDwY9VpxCQc1OOiwLXLawgb60zOH10kC64psxLjPH
cl8kWSpXmWOnnJ9pB8zeMMYLgYY2SbpMd0tR9Lw731wg+PhFE2vMQHalV1if2UxeFKjiEVg42riM
FnbTZMykCeriimh3vpEkLfgWJm+ZvvnRHN2F6VWVAH1kF5F3m9RZfe6nqfxRNw6nU3LZlcuBefYm
8AdKAJkse5w1OEgW4wLtyXZxVQPgcuGNsA7lsEHeBaW2vnAbss8HGXm0k8mi+eiJ2JDgQElwRoHi
fQeTcL9wciQHuIpVDlgSeN+J+EyeVN1kZxWDDNBzIHq9qaRpUNijuQlanIOIQWzExnQ7Gdthdqgt
eZaW+ZPJ+E/F4WKlt6FzHrjyTCaM11tJiHUl5HKsAob3eSq3relelEufx8pLN0a5XCahejIE/8ZB
21qRnTd688/fpPf/0O9fscv/h9N/Sv9/EDV/nTL6X6kA/k/e/6v/6vBTrOT6/vSPWn/Nn1f/z6/7
/xQH+Ogk/29xwPZnU0My/lMcsP4P/xEHeP+CeE/cAlEpFLy4Ef+3OiD812rn4KBQhJ5PTOjq1Psf
dYAX/AuBJv/OtgmLJULB/h91gOf+iz8OmRE5YvyNyKt/og54o5oJUSaT1ImkBNssJAyvhSWiKQ1d
oMxh4a5HSxfl22Rou92cgxv+8Uz+IkRYBTj/lius8orVTcjBWM/lKohm8IHmlv70zS3zIOEz62Ef
OAYEKhgF+3zuy0sNo/0SWmN7mGRdPRatpAPJx+z4/uWd1yqIf18f50gs4jzc6Xjqr6+vqMwgZTNh
yWHOZ7eWnYU7W4d5uC8cwLqNgWslx3g3Z5g8WcRSsP2n1ie81YPvKVZqt0xEZLClEDHBPEoP8spi
yaCjPTKYr9gL1JEDYWTTL1qVoGAgmHUM7kIeqTSqGjIx0AAMUCjGv3QiaOprhhH05VOXPbB+QrxM
3C55SYN5/DyOnv1o9jiiR9AxBlCdKnt8/4HQIv7ljVDk+xhcrW/k1DFtbs1E+nMxQGyJTHBO07W/
NaMXMB+C9QGoVvjuZ7OyrW9Vj4nRFu93KudWcLjDP3G6HwunpL2h1ffATSrmUjD/2++9pdsAB5S2
TmDLF2GwqdLUKw5VrZzvlrY965B65fCQDPaEzRFzmhdPZV21x9VT6jOwfPGsVYiYJPeT+d7rally
ymTQnCFgUiRFoRy+g/Pqh74M+holB4yya2tWoM0rVeu8x27Pu8kSVZT010HdH03YdRBmC0pGHJtb
TKIpBge5K6cItpaUbiYxAs4ZBkRlM3wzK7OGYkheHZRahTvf1RIKAmP73oGfaHVheSYCzDd2kF+t
ZZ9LHeD5kaDFB9RRAzCnm6a3DIC0HSddmH0LZGD7Z7awwfCmQNdj7MMBRweAKXe3K4fEaTdt72FX
ZC6528H9YDyzLbwcfvLiLsCSHX2EghlCgKcLEksIwnZYptK5HI2EAXqfMN7EvNev7nM/ygmvhtJl
bW2VTlhghhVhPQQqRPZ3btj3LuYEtVKMP2aa3xGBEkxXSWpEyX7Jwzbf58VIOHDFqqhjcj/t6pg4
DghkMpa9vYOzEDU3hVWstTxU2wG55lShzCwsCSO0YbpBztgUxZPX45DikR2evKjf8YPu4EAp4SXN
NFFGBydlmSLMvIIycqC7NTXM9ghVZ7tzVTUhmU5oTUwoLx/ZJvxtM6IhonZ18E15o4MHb57L0VRD
nIogOvgZsDCyHNjsFhGeK9Cpd8uILz6YNLyASiW/3v/43kgIQ/b9AAk14jB3da98vRnBu0pzaGVj
3MLw3w0YD1zYyEXOQT+sg7Ci4gPvhr/4ZGIbZK0JxRg6Ycd6IsFFy2kJyg4VT80EkcX1h1jqRl7k
UoTfaE7kWYJH9XbwdLFlwGYeKzzEXgSAwLzX84q4MGzZL3SEF5SBjKXefx5/8XnCrB8hMl4K2NeT
i/D6gdi1Gemuq5h/GwmytwjHRgjP7m4ywXI3KZ6NaCFgZjUj7fxGaNuKHbice1Ebw6FXhvnBafX2
tOCsXoOkCQde42VODsbG6BvTcpQZQ/iH/DkWUxptgrmo4w9u/O0m7FEf4FWA4dAqIV5P6D/s5C0m
dpMZIj/I1iy1rCr6grn65MAjd/vgp6EFWJAuPJ8GTUIJ2ywzbIiNi9spAhs1wYMvmcE8d97iWHtG
Hx1xkXRTB1rypCbEC/zkg9/8dvFi34LMFsEtT4Yi5PVPxufcC8ZVMZGNS/tiOaKH15XU+zyA0kbE
tnv44BmtL/9/S4fANLHwxf3eBF4yV3+OE9cKIyiFSg3UD6NRuU94XkX0otKfKJTTBVV5B3mRCrpK
b4qoLJ+mCUnyZup6Y//+D3m9KKhbqFxQZZKpYMFD/V3K/fmuMtwzrdYqcF8MjemuYli9oUufH96/
yol18b8vg+Oj55nkc2Ecc7L2rGkCtUATgHbZ8yFPZ030qe5q/z5nnPxdMV7fD71cHuu2Gi+TtGG2
ps2mMMFgmf7tDSsU1pnQ3bdULZhxvv/rXu+c64/Dfo5aDqMEfO4w4nz98tuwsHuXEXcsUVocOy80
drpCLNOU42OqygL+12jhdF9mFwRP95/++dWxaCEd3Mfcj4n166vn0u5TV/ltDFRmwV+tGGuIMoe6
CYiFe4JGzgKrgS7Wak21k8EyfX3/F7z+Xv99/zaGdCx9Nu43bvFhYGYUeayBscEfNB7aBGx+KDp9
K9DGbBLSks/smQCX9y97skGu1/VMF7cYPBnZLPjCXt+50wkfZwSAeLdwBHNg2zQfq7SjNBqdtLyi
Vgt2Ri+sG6/2C5QOOpuQ3hJjVm2FVy3tHtsbUI/3f9XrneD3j2IEvPYu2Axg03Gya7NGTCBWQ8VL
AlsncNPhqEytntzKXS7GTIaf37/euvL/3Ah4CHhzWgGKaWr4N+Ftjl7o2EtOMatxopVP4u1Kq6xQ
pYbDJ9Sd4c4S2bxPROR/8PzffvrrlR26pPXKeOe8fvyYiZMdXTpExRWUiqmHDiIJUBK/f38nx/Tv
B7rGHrLJEQm42qy8vgzDKr/yOglHr83qs7TKkysHx7kYuLV5IM0cHFMZLwrjwb1b93Bq8yB9jIbU
vHJnKzrva1EeC+k237zRCz/49qB3vX38eMz89p+0MJoJT9agEsru54jQiL6dblP8pO8wOu7bTQPH
F441Dyao2oGpyjBSwF17ZEXiU7j1VrJ8VuoyhlhfXgAyEtiZ0iKCCDtM4zcOwE63sarB/17bWBrE
fQaTBjuNAiQoKxHs+JkXFTvyagHZkrY6sPCXWzeNPhepmV4GHBnJrjTCDJKamQcco14F8YrC7ZeX
Rdmza2goCc2Q5cvO9NoeZVBvymbf6Hb+jqVMl+2GKbSPk/JqLNLrgTytpLTReTe+x5YWzu0Xt5vM
GwPeSI3yBNR6MzRc/KIcQ6bQuJ+MwdYckvzGNiZo1n1r2UdTtFF/pGZuxQaGjw/sULbeJzxRpwQP
zQ5MRrpMiuNmnseVRuOPDYV77chDk1tDfz7PUOPqXFgVnjt5+GtJQ8ZlehqiR99SoIEdjZvepn3J
ONUbwDftJAvq2PFqb9m2lZGfIxahmk6NhvDUUQ0P2nPEc5Xk/c8wdbolxqekAYnqZfEzs2gBjqxN
+A9OD4KwWvxML5Rt5H0uVEQPppvWeu8vmLjBkXfQShUmWQX7gnRzA16XNd80qrJ+qlDrl9DKsmua
49F54Gaip7Fvynzv4hh8pQyroS0WNh7kOZnME8Wo7UCnNxQeIUC6ZRnb2hzKnQ8OgnIzZQ/bTO3C
L+Nk6MLrqnXy57pi9gfRfeaFDiaeIiQ7Kdnhp55Fh8UPmjwWbRvB+GzmJU6wTzo2EkOTjZwVqpuJ
Pu4H0oDlyU3YTzfj5CWrmA9ekTHNA9hZO48SRga+VRu76guwlFl9K8YhcvETMM0vNnXpD9qIefUn
rZdffhmg34NI0GxLU1v6OAMgO0y3G1ItjbL7ItRk3gksCO+MajKZ989OcV4L5KubsuGZx3bEUJzZ
waKvB6jTPSijMwdH7iv4joNQFUHoC0q+MeE65xgl+8mBnoXuXQpHSaiaXjqiSBtpDw2/D+1DD0id
7kc6IRzwshLe5jiUiEdnL0csOJSa4T0+i94GgMXhNlRo5ueOX6K+ycdSsTYT4Hg2+Iy21PJF982v
SQdCj45vXsxEANmkbgXymLHV3S/QluwbZJ5WAuPAa4nnvAxxrjaVaGGyMILiSSqsS8oeHfP5LH0Y
mF1ZGscRHwkjLrNqZtDOOf+CBBPCJGoWvz3nzlt9rWYvtQ6QBSi81BqZtJWtLsztgH+/tRkXh94d
CQw19MFtV5kVlXeLXfLgu/1WJWDRCKVYJ3Cy+9TZMyMFNoUAZj/TsEMcDPPEuS5ZrHojTfjfZzbB
Q5gXE8HU7rBrTuyt24TOQ0RwJhJhDPyvBe8ohOeWglSPfNwtbzAfLjtDlP029ZvR2XSFizRUQqR4
TnPCEyGN4qNJL1X4TxOEpHHrD4pRUdUkxbPrVPBVA+I5jGOJtc/XVjBt3haRsL5rf2jvoAf3IlZw
k/yDkRsR73yG2i+XFAot45fgXvgyr5CKN3xK1eBEX3DrDn8NUZQ8116zMNyt1Ppc9frZOTgGzPMC
2GEjV2h2ljYib+PlKSdMH4TGF8tLKbcGxHQUN5nn3KZWvtQYJGTecEZMi301pG4b7vyFR7PzWmTb
Uzt2DBHa0b2PvEp720CGBK5SkXboRko1fWpnjhcUwBYQpjsjegNA8QCv0mWsL/Pc8kjVDAd4W9y3
eeGYHdZ/Oq8+AVE186atHOh+SEc9xjhVloqzqMBHJlY4oegdfDDjzBmaMYt77VvXOJU6es8UKD2z
lnXlQ01Nf3iWm1axLrV5nrMiSNMiD9e9smbS0DcRJnwqxpbAMPbh4FNo9RUmFim2FXfGZDc/TUyk
P/MnuL96IyFHoNBd8yWsQY7Q1pSIt3Pg1YYzLm+z7RxixGRmPmYJTmY67Hh948Fl9TLnQo+mvVVY
OzY32EMNSSw6h1GhKX+Dud38VDR6DBDhhFiJVOQVns89i+XM7RX4lzdKb4zDgcafVNm5qs60tfjM
Y8DBCZ+bpuUXO6d1HRUJHXzXhxOq+TFL0YIWziA3qjX9o5p0QEElO5JgNiZwltoT5VbCRIarD9Sq
JldNl1nm97dVRr4a4lIwPCj7VV/H0ENAmNqmrb82C8QmVlxF3FaMSJqYl9HCjxIacFo7V1bXIMG3
CjylyT10MWBx7GXUkM+Q28Llb5NkL0w1DrELt5l9w8r6c74c+IR15I93pfAU4bi5/9TZs3G/CAty
8lLV5ZWte07CzCYJKC4cpdQBPuuumoRxOalV+OgmGAnEvbzPE99pNt2IjwZY3FWNlPxnXVXtZ6ub
IEXQa1HTnBM4JvKPCru3bRN+8viBruayqF1PDdcqwecJBXCKPbuEANUMoiWrHfqCiD1Plt9zr1B+
bBfFclOAXtYbHayFQYul9QA114YDNM/NbGxUNqkCDlmmvsq2arG76QxUn9gQkZbdm3NBZFBSVeqD
Sv8v/QcN+PrTmfJii3waHtlpq60r7WtoRya4XegUh3bGlm2rWmv4YQbdJ+QUSmzIS5VHhkrm95Yo
lYfc0UyLR7Nx9EePFB+k026AKQTmoJ4TEh1Gh/S6WB4yWoUGukscodF3zkdTrl/AJJxvRHkyeY3Q
M8PrAJp9AlrEj6GVZRciRsqLp9p0FHBdaI13UYOiGiMAvJ/XD9lfJaQMXm96x8p+erafoXrFVFxu
oiyUMx2ePc7rJWfKXcPAUGPwwUWTDFI9ykqb7wF1VvXSySixzhfIY1Oce8R6KzzwOCQswxiQJs7J
JwW7E4AaEtJDwnL/1puJdrZDqvDwYDz7pVpSF9pR1CGoKpsEEyBzcolXzRaXuEE3CclfSCZW3Nky
AWde+OiBH6tcK8hWiSO/ZKBHOFGUtRfXzditggME/1WYYq7kDEPQ7VyG68aFIwp0FISfecvG9+EX
VXouf+Hw1kFYzqkFNhP1BLaPDhynTZ+Y/uXqavU1HOXybYQwWe2kgDsBjzIyja2NOQdjX2q7egcN
q5jZZyTlG7WP2HtNXUOvMUWyq1LVfVaRtFDQeEHrxPXATDZu+qgiJlSlFIKeqHaQ8UbrEAZ9+cun
TnPPKkXE4kDRyFa0OG2GfL2G8poXZZvElT8PN9FC/DT0J3QIHGE4m3Rmi0WuLrMU1Y8dtVfUpx5M
PWGUmKBGmYg+mJK8bYx9UmiwMcGKifwdb90O/pjqSdgdysSrP9YShag111BhCoezoPHW7RIm+PuN
49vOjFnE6pINkGjb/m+o54/r1ZQ53iRDtmW78S4iLCc+i2mo95Yr2PPfv9bbrcwDROMaTCvt4M2o
VkGCzqtEoLWw+mrHnWrmHwsVeBsYF8y0m50NK2lbFoV57TeD/cEQ7u2jxeUUJJWBA/go5rmvHy32
hRVcOlyHZBbN1wtM54MxS5yNlDL3vp8XH0yC3w58yMr1A/buwMG2JTjZZXAvCdGWU140GnMOzFFc
HLSU3ocULI+RxI8vYfpx98+f8RqlRYIsfpmEGr2+SWAhOHojLox9lLeXFb4InyHE41SUo2RB5KqO
RqaSx3JEG9bQ+v/ze15DOW0HwMBf/ZdfX94gPIPRA943vShIt6kHfxdNyGRH15vjILOQlc2leXz/
nn8bHp9Md1jD9u9hEhbz3smMBeZ/UGGxhRFR1Y8/GpaAG8Mi44yZ8rYZ9gOGN6jBgSySQ4NkCd+g
KJu/ZSR8OMxlhrzBPtWWJIQPS7rvSDD34qRS6iqyGx8JfyDpStwpnIY9oVyY+jg9dbHdVg/L3JKI
lRXIMRbckHBeca4ibxTWthlI0N3UgcSZyutHMYLAhbrdzLVb7ZbGbhAAAVljQNHNib9NQQ77A16g
PTAcLsQbpOoax9oBSeoHn+FfJlJ4fpvELmGNwXd4MiUu8Jo0aSemWJFB/plzv/RiOCWz/uA6f5m5
BQxbMREFEDGZe56sBa48FG2CumWwHOasoUsfgb37Tglxh4kMWy9lvMwhziAeeH9JvP3WfSoJ4rOA
AEL/TYLlkkKfQmkGWmpn1gGa1rRL3SKM2yiczw0SZD+ocv5yPSRUNnkXVBQ4MJ48U3OUYnGxDYVe
FC2ryLrLgd51cjPwxec4esy58cEtvn2NAIBYQPqrjTgm5ycnRaAE/7wdAOF9lCgZ+mrczxIn6D64
zttdm7ENKR5YqK88D+vkOpYSPYZ37NrB3Oe3fPPFXqU0fKkljWdVM+HwKMSPzCXHnVMbxe37b/Iv
B5RHCB7351F80Re+XkWmmWSLOcK+GPUQ7pVyoltLIfepTVM8v3+pv7xE/M3XGDROKWa2J3unGfZp
xbbMnQbL/ClTKdookUIHDyN6Huh4/dM/v2AIqsrNgVLBznl9b9Vg4EciLNRUsNf2IcAIXEy/fuhQ
p1x2/lR8cD17PXJeb5SELEJWNQF0V9Tw5JMkfcXvfZM1I2uaKmzSGocmoa6bLQTF4GD1VrQcyknN
D63vGcgzush9MspiLjde0JlY7JRF1u4Tb1TXvY4gNgQ4uMk49LS6LwbDKxBnzMzVZxGhI5rSHtvO
95/ZX5YjduksfXaKNdP65JnVKoP77zBYSpkAY4eJ00xd58wBOg8vqMBL03M9QT/um8I54iK6eB98
D2+PdTY1dzXVXQEFgIXXLy1llKYI/mWV9MkaAYhblTbn9teQlD7jAxzHfBM6xvt3/ZePnZ2U3DqC
IQAzT/fsNgpm1Us8wbTNolxArs4dTHs/cL//21VgWgHS8q2vWMLJrYlgsOyKq/giWO5w8cNJK8IB
7P17sf7SfhEOHhBgRqUCn+vkk+a7ChiqYFLI+OIro2R50fYdQ3B6jSOZj13sWEZwy/yXgfmA6V+R
Z/Y1HkLzvjT9BFLoCCXyg7f6u+c7+TRIrePrp6OD1+TZr+99XGSEj49WmAIayU3oNu1ZCGH0abDa
WcWkEvi7sE3w2GyLvPjCImjoVJT6qDddL3P6M9gQ1mLGhE9zagneDKmT5WNNa6o6N9i0wKmPfVnb
n7o5RRxkyN74EpQ5UQCm0PpnKMdovq3yzPpO7YwBkyjJlv/gk/vLiicIF+gaABHjsujk0fRjH9aB
g4vkZCTf0LbPR6f3HbzW9LKLcjrDCc7DBw/ibfGwck2AipjfAZ25J8V6WBlhpXH+Iq9wKY5pklZb
axVTMhvGBp2zYLcUI14V49h/f395/uVucTXjWHUo3fkFJxtMiveSLKJopL8uzdsMdPXGsHErSCc/
PcN/fXipmkJ8e/+i9turhmSCYewMlYNz7vTTE4QTrTMyPj1fyDA2PGUP19Q1ebvtOV8hSiNBWlbL
gZX/Tm2IJsPsF+uys5vhc6DtAm+a1sUGZjYzW+4ZMYYu/C1V4ctTNlPBOLO1rqGd4Zpdhu7PbPDY
vhwrYSiTetrbL52L185MxesfsinHwYzUu/mqXpL+g3P27ZEOwYFDnQhOh0/9dPxiVFXYipDZoaFG
7yDdstpRWOFtluTi+P5zfXOp3+0mXEU7CmC8rkzZP9vpMilqImxDfCTt4QGtnz4kcvKYjmUfpU69
WbCc4oySVuQa2CQ8/UjysJ5ra2LMxUQ/305WlxwbZj2xaVjtVvdWsu2ctr9H7tnv37/Ht7QPFmtI
rCm4r0MI02mCCPMBx0ugxseRX5mfGoK2Ng6WK5cy9MXZMi/+LTmUCj0gUB5ACoqXohd3Fj4RGzWQ
H1EWXX/dE9GRfbCpvjlPfH4Zs3O+4ZV47J+cJyae3oJbX+JC+8kVVmz+hZeWzgdRzsj0TzdNKnxo
cSsfmTQq8zQLyysVpmTIfbGqhvO3z63IwCE3aCt8o4Fnn4egEs+m9lZWlqclfET0oECl5DpiOsHI
b95MwJRVHGWMZjb4sMuvkS7DF1EIbeFLNzXhlU233hBVaJqfcMYbb7CQGrq9l5v4Q1AhdcuWgEGR
MDY0XVSfneFnR3fqbLVhhotbpQGNGcSJyVO2w/CskwidVHgVFXgmMZZlyr0hi4KB4uzmiIr7SdKc
wtNnWIjY+EtvWdA+7VrCZnKDWmGrKublp+oUJmwCDyXzQmYKY8MUx9d6M0nVY4NCY9Yfp9If8V2M
ECEf28hIgOzY641tOzmqP1PAosF9Hc4y2S4pC+KX003eY9Tp8YcXClSxWV1jq8D+RWCbLeVMVEGu
0ZXQuAKYSTjJzbZGJ/KSVIn9FSSpx5nUSGtKS6WZyyP57G6HesBWmxeVQHYOiLTzgnReB88dpt+e
37nfc4wjxIb0EmT4InF/ATjbF2gnVlssWbZ46YioaeJ6rporACCrOF+KEp91H+4VDB4nHT4B/Hlo
tenyGInPlcQSHH4LTg/+XDnQRHu6oyD3fTR5kxNwdbeVnxovleahFRCPt944QGOdhmZ5atrGfBSD
G5IaqVeywcJiCDegOsjwYJl2CQ67U3uTunr6HtqNNncYPs9fhyXJ7U3XtfWjoVY/rgzZnBFnfulg
0URLh/c4ojYcksepYXwMwzc7CzDeLA/KTpszEwKSPGN4EFb7EiGmuXULsxuA9ii4MXfJVo+EctaC
2nOwf7n5IPs4oZXHdJ/DkYwy+AySY8CSm6ZBMLUhfE5cQcqrI3RkBoBnXZcTbrk1hu4bXWNpduwG
NJo7CGzTDE9IKXebZI3pbog3D5xDVqGJw+Qmcy4zO4n2pvLRAKlZdsWlMPwRJWTuymfJLncr/Oy3
XWGnriAcNZ+LrLMfFOi8QAWvE7VVxjopxoA+wufJzh4QukQ+BhJt8mICJ770yzihNoJn/FxTq+HB
11nEEvKFwec08mmONl3YeUhQgRwxbusTYystxr4wTQ37EeE9fk9Ipr7TACh0dw6WXj3uX+U2y1T0
nYnqqrgauwEvsQXb6sFzeTBjP0ATl1OAmwA6VEY37myIKm4YJ8JJD6FDI+bjk8SNrovwEvW752ph
3L0ZMseFyWJb7YU1DwSaTdhEoF/MRj7onsCSrVAhZrtj3mTAy66PlNSBEdVsh9AbzX2fwtbGby8v
ryn/sf6QhoCYx2w4tT8oqt7uxyvYYUNQxY/KJfX79WmYoxut8olhr5sSfF+ytg+4wS0fnUdvj8KA
TR96J3XMGoi51jp/zJQJehURqCUgsZqATSXL5WtlLRjjJUZ4zlrqb+2KqKvWRfRbZaL7AtdgVSlV
IbELKylssbszPUOYsaHfHECSv7To6B4Fr+Gj0Oi/nZ4EDZOYgXcMdf9pE94zdxtBd82YcKGg2ad2
Ezw2fghgUQCzXQD8IdwNfK3v2XiS+w54+dh0ZX43NWmpLlbeE14TypKfgUGKj5Ke/lLA0OSagcev
IzrzNEmcGrRqEIVMsV0XzssANB8Lt+m/CJF9UIK+7YCYllHwwlsO6QABHV+/NlgUoiI9e4oz4F58
jSHtU3WGxU+mIv4NqcHdQag5jEGL0iucBcXFCML7QXP49igPGJ8xmVhLGQvY8/WP8FrhcGgCd9a1
/V/knVev3MYWpf/Q1AVTMbx2DidHSS/EOdIRc65ikfz187U8wEiyx5r7NsAAxoWNa7m7Gapq773W
t8Te4LNdhd302ZXKuxmZGP6htPnHj2P8wTDC5on9/TdPI13IMKAXOqbw/xOrqt4njwQ7zAhYm6Is
/sO78bfuBdeYWQumHI5r+H5+mwkU7DLCutBqSIrtEHVVLVETVT1f13A7wA5gDyR4O3wA2Rpse5K+
iz8cyf5WZ1y+AP0tlKhOxPW9LBE/vZtNmMxmmTBTWU2AxV1Xwcntl+BN5vnHmFfm05R68vXfD6h/
f4b5TI5l9GsILKVg+vUzLSC2lTPAm4+zImeClrXHCVkIUlRsxn/4qH+4obbtsL9LirfACS7f5aff
F0ezSD2GrmuGWnB1SUKF3qZ7z/9soMrqM3SY4TN9hzLZe7mkS+tbWXa1xDFbO2+299CmiX7NRO48
KkGGwgrHyaL3o2ztZx8AO+boTN5gf4rvLSbt1aqRFf4luKs0BMTSWu+ES3vZ2kdjuC9ptT0DRE3f
YstJUGdRJ58NWJDrJSPEYed4o0RQpfLqjvDfGSjyNNTBpgXyvp9kVGabvHSTcNv1ef02B3YKxkm4
7bscOOAybDUeBZuHQkaJHLtJJirLWRsLdM4+cJPxO71n6GvOsPQM2UzUJwCy9NTdj1UaVmu6VEHE
4GvM2FExE/6pbfBPt4KnzKesJRAX4+6vt4LRgyK5lgQQ5K6fq8p3rohJCTZiNEixUHjUf3i0/+Hz
WDNobFLoMYT6PRYT40y2oE3iABNBzebCkPYZZgEsckjzgPNSz/rTkvkPT7aLLYYeFv91HDK/rVb4
tiRkm2VCdbssNxMbGpZkt7lBKTO8NSqFZNPANwBPAQQncskFpabGtOR/aiMLVHwqwu0Iz3WTiyrv
/7C2/eOXY6O3qX65Lr9nuYnOhFHtURV19pS9ugS7gqYcAzpYvr/8oc7+h2UF1S3vNjIPZqu/Ow+U
rkxKEBCfFeXjKuu67qrVi3VGZQpguWvSfYy++g8/0PmnO06l7TLz45xB9NWvT5hu8jQTkl84phGW
KLLU/PgMkzP1dq3njD4H9JggFZgMzmvaCeyTEXirla0QQm4AV4zzFW8k29yc09CCgFAVX9swdksG
gXn3ikRLPUpacMu6H7xu2i1VF97y34QRTl9Ob0eZFzA+2rz5jjSYGaEWowr/sKT9XUBDYe84UEAC
Docut/LXXzny4oJeSO116Ov+JaMjtaOBW42r1q6jbRL3FX48V6yTEeVaWroIBQqhPKw1/nDVd1F/
+Pc19h9OkXyfS5I3Nbdl/W5B6+0WeqiVoNusWyCIKmQ+s2J0lPyhrseQ/FsvlFre8Tj7MPXB6/y7
dL7Hfxq1gzFrK5mzg7YtSMMzQllypsFAkUmBiJPpV56+LXSA1Mb2JwO/WVfJWz4hYID36qbHrI9B
i3mNXz1YnC2CU+dx/KYoH+xurYMZ0rLtTa9ZCZNovWQXKrM3pECCEKLECbguohyKpFi8taj95huV
r/1ROFNAMW7J+gELb34VABW/K0qkxCtfKLIwQstCo52buHu1lxbdVhGgY4My0vnfISeVy25Ou4RX
w8nlnwaDP/rnv/SQUfUximSPZ5Ll4RT/9YFJVBDmIPHI5Ewju9n4Al+sWGLXIIlZRpSHgf1Kc855
CIUEqieLkQwd9MTVUx4HPnBPr07uOXoM3i5myqavRDxVb/WME5p0+4BGRcS319tgAIX1GICKDrbs
qFn/l/fwv4IG/N8RAf41WfD/QSxAyDv1f8YC7Pq3+uvHz1SAy7//FxWAZEBiwWl14S9EyhVdCoK/
MgMFvABa1jQ6MTkxW8GY/b+xAPZ/sD5dDmF4Bm1UMLTwh/8VGmj/x5XMdzmQ/hDp0aT7L0IDf12R
6el6bMAWeyJUPv7pb/3WTsZ9TONkhYd9KlCV5mjkkSOf6r4arpDcWX8aFPztEzm7U70xfMeswaX5
rdi0KtGqoaHXRSp2vXZTGYA3JlnrEsvU9+1OOtly/9PduPvrTfo5GfG3kpHfxYyMhuvFfXn5K/jt
BWs6JPCxVVxs5QT/rPJxrmjQg2R2V/iMgvVEDwwDgh/jPMnK5BNtOeGtZlS/0HvLd9M6yPfwsUyv
0JFNuPv3r/frXnz5dqQf09hjp/Awm4W/HUrchlgoxkigrGgQAo+tB3/exMvg30qb5ILVUppwU0sc
CZt//+DfBnt8MmchhJ40wS/hlXAhfl14Mu0HmJwETbxRUtA3TNr2SekuZAA1qbZAiVp6WGX40W41
26V9vsRedOvSG4S9hvqCYHCmn1k+gIdSf1oW7V/PQz++HdIv+uQsiZQ+Lu/Az6WBN3mEk/gN/LMY
GzCofdu/62GGg5QoEL/2wNiCg+jRv2+k38/+3gnS5nsTQkxcF+jGvmipsvtKg764TgEWiM3sC+jv
f7iIvMe/7ntIc5DnUPMz3mEGhm311y9ahRjxJ8nFyGUsjxk7/JZfk58Lsv8OgdV/a8p82dpQJV7S
xHjvHX4icnbKQN3C1Cmv5hy6sk8xA1sMVdS9AAC0zgkqxPwQ9h2gHwIIPrmZ6FjPOVjMm2GU9pvu
oxnKvxnpgxdzke67JCJ+ZAqFWu5ou5XTvRdl9vsSg4Y/tE6sEdO3iIiKuyVHz7TC7eK693lULc7W
7ZWboX9qsH2unAyhJL6npJ/GXWnbS36X+iab9klQ1zlUnwKbhWJxS+RqVH6gHoOegosbNYXvAdzp
ctNnnRiOuhRqN844j/ZqbPNiHSsRgKq2AywluMVIu8SVgYxYt4MDyqyO5yN2nuAyLVUXPUOPTX3t
B6PoCYk101sSpOSmoLXlZbiY+bOrOQMNhLGsgBKFEAvqZjsjnRutkcN93FbOfT/MhFYogInrPBiy
a4/TR39dZwPph47FCIKA5hIJtiguPbCkKYpiZfUelxIKVdyBQJ4wgTSLQzhSNQKY3M/Cst4TX0K+
jQiYTLEJMgFGX95DvDJJd2rjxEa6utRp+USncjiHg3ERoAKHm2+1dTny2U1XvtiBh6kkSqLwWzmj
ql/J3k3XFXUgghlaCu9gm4ZyFdDLxZWA5ebO9xTr9AJb+MzZdapWpUAdvUILw5LGlM76GvYp3mAm
ovF1mITezp9bmJtk5bneVsgaA0ETLesF9MG4neZEE+AmEp5Bh2kLOARa3HGu03sASOG3rAHHBKDY
Jz31gngAU2vf0w1X/SnOCzJU7VxG05P2xgbcs9uk0Y5SFZ5gVHd3MoE7QKWq6lfByjIeON35jy0t
o+koQYDQI64Scx8WXjaD9ksKXAM9FRoBJWOD4bhF71ko++SW4VtViQqhBmabt0V5wvna+nG/G6wi
/zbnUgJ18QuWqt6dmf9IXZP9UNX6zCztbOA3fbNLrCedVsPehY/9VTZOfg3+0HoKFFzONcUidpNx
mdRBmd69UbGsjgkJMK+y1+7GVagYCJCqsLaQxpgOCn2zGvn9MwRnbjwj/ISAddTbohl3UZGS9Fmj
is/XXqvs3cQsBadgmLOOm8EmsjNERqey2HklcZf5js3EF6DvmEOBkpLZX8w+sUOj+uGrJH8CBRh9
70SHJlPx56P1QCTNE3gWl7SNMMgIvJrEei7CANuS224JM2ofc0/M8O4wL74WDYyRDNVwsmXABfbF
5nY7MKqLxNpaUNGgtA+sX4uZlxPKFfnoLbl8z6a5vsWvN639riN6Qtdk7WaquWoaRjIrlMjNuZUO
q0rT+S7zbFSbagfhS/a7Evf6jkmA+GjCqL/uArQH2m4pAOoGOrvxZiycYaOL780AmZjTLorPORU0
4QsjYBX2SRjtp6CRsGb65cEiZHht5yEorIRciikfRHo9K2yEtOJFgXy0hKCs1eSjjCZHtjXZAM/Z
YueySAYuIhGwqyllPqFU52GN/cS9dgZSkQfdgeACubnPiwJULkXkQKWonPsiWdSGK+MeAqCjaw8F
3wuJpnhGsjnDc5U2YtlFvTPa1AVOs9NdHsLDTYICz6eXnWbdzXurK6W6apLSO7q1Ne8ZbzuMHwTq
15Qx7yM7f/ke+pl7DVVl3FXVFMf3yl44u7vwb0Z4ME73gIuBuhBCrL6fXZIc1vCaGc5C4S3Oo6pJ
I8CIcyfqKV9Jy5C8Glr0ZJMUVAxP8fLFTQaP+IvG83dLFFx2n6TxwvsCaoS4pyGm22MGszE6sCGL
+DjyKpAtOkzpDlI0MYx94d0MgUPYnAHOPjoWVigfF59T5HojBjmcplLejaE50nx5auLQuSrGed6R
LLuHpLrvAvtrVS4PrRV9DHb7YDeMBwvnfU6S234xO2/J7jKK4KPsgbN4bk/qQTmEYHA00bAytR/L
1r8Gx5jthmxEVVKa01R1/F2BmxSwOKAMHBJbm7f5+YIb3HWO9HeXcKPDSMYPKCHCHdjp6GclWf4R
Yz3aeiLpCPfSAfBmo95HWgbnkY8gCJcnnHYu19EL3e6lyfuYUbAlDuD9pmFnMakvVxLvWXbqL3HZ
a1iu7VnnNr0JQuNbMI0O/HavwERK2oo91VZ2jZ0SB5ktUmsXZKYvhxUXNE7eBGI8ABdxKB7bDAsn
63OaHLPcdzlquVUpD4gFrPDaoDoMt1AOh6fGYlF18pY2lSnITSQoOX6oOxcAP1RVA6kpQbkdMQ08
VTVj6AEN9RU4aWh4KpuGPUcNs6ZNIVGUUEHfEKaAsyqMNOmm7txO22y0lnaNWCAfN1GHE3GLjGE8
2GEvb6D5cHxH0wcbtmkqP8UEFsxQS5iVPxCn3PIKC0m4gJdW8nNH/E20daqU7KzOYqiUlwkJBfBG
/Gfe2e4qn63ZrGsREv/TjwS/5oz87hYWIHhd8By3IzLPb2Gi3Ms1CrZzT/ty47azhODeZPlTwNk+
WilTDfCSXPqW+9AI7z4QGS4ROCHfAVOK5063GbkjZVYfhzRJSJ/win5dBMGwjiDMPk++G35KwfLo
U4cYsl4jM/eaIykJMTsH6U/71Grw49VjvZnGJNrUWdffNmgx0wO7SXkbimj6zLy8faBR3Z/mygpp
3Fb1tSvt1zHMh1NQeM51Qyv7xZnBW+vUUfYXSRl4RooRHUjCtb/ngxuA1+gHnDax/sqVlZ8Vop8z
N44nhp8Xk43UOwK8WSn7V79rAGT7l6hScjrJjqn798lpoBpRy63hGLSHwSlwMxXtxfAOAcfblp5w
zUEnpf2lLei8EsAXneyuCSAgjXxPIKt1vUOlz2yzaBA7NHAGZxc6u18N4153xFCZtsEKZdrsNYdy
uFpaPySsJensddBO3EkN52nnIYvicGUX5mr03XOW5OOpohdP4BwzuNiCeTpbmNyQF/lbHWvoUzl9
/pC45S1rl7lpiBYzRP0+6FKahRx6dzyaaUq2nWjDOyOV/VSkRGJUyu5u5qCd7+a2IjprIVJyV0Ae
3uKHpL60pqNgovyF0hSzaGSA8rNr7OGPiHhLvupyS14pNMg2x2kvgQmzo8nuG9mP8RXeLRtetRie
XWr1Qz573amKVAp9u0nuOotc0Hy4DRCbXKE8xOVJAXBKAnGsCZj/5MeNeZOxbp5pc5l9Wfr3VpHt
OcSBwaLZvPeExWApGMurXgPwaa2K0GLbd2D/2vp6ESQRycXJ2dDgZDVlJXclulLEZIKCsavaJ9dQ
ozchBGZsg7h7wzTFal/YDOPaKzAN9jZKlL6JaATRfKvSsxOURCl3Ybiy3Wm4dYsiPhqfWBVXm/k8
D606taMRTxy57E0va8HcMF2QJXC7ue8MNzZdmgYbvDjOy5wQ7hq67XI2dW02tZbvKUQLziG625oI
oG9VZOO+iN2Pzusb4uyJedpmsRefu0uGbpoiPqkxP96KaiY9Jh3q66q2gAV7SRZsp9TlND3jr1h0
YXZERKrz3AY+NOCZhNhAkJsp9HwmInd4Spfie2TC4VtlIlwe44TWPXWSEAkJPL5Mm3gPaaK8jHkE
x31oOwRaNlcwRL/NcRPvOHvXZ7Jz8Lc5CqGA27lfChd4enIRW3ASH26CifZfQy+SZ8rPSLnNe/qa
nDzihUp99HNucVbsB+j09xq5x1Pgpflh6sZ6V4L/4whSd9E1yW/Lqtb9grmWsF7L7fOdxbr7NeJk
+BH0xL1oFDM7AmicY4Vg4prRfbGfBy98jryLHV+R8nQWBH4DpitfQvwTq0LKahWXoBDGyOlf7UZt
hIrzk2rA/66M61Na2SNbf9lZFYWLSa7EJayRU7G1zboJrmjr2zujkkfuybRK3cxFVRIPO/gTL2EM
GhVKRXmcyH8fPHvZuoJN2kajvisJ/Evn7JK0rap23RELshl9YPmWY7O8IOYg/yZjOSLdZWWztzxl
WeYe6HNmx5DzBQVd7X4tfavaVdo8uKqVsPrGKH2FrH5XJtmyE074AdjGOXG34X2ztRyRsu6jVs/b
vlM3M9O1M2sBpZsR1SPnteVQeIrQJ8dhL52yK0fLeV7VlccoDZW03kZdOe9hv5UrK2J7T3i9D7S+
4h2H489VYNJ95Efua5UH0XU3k3skG9DIGOs1Ewqsl0MRvUPwfnRG6Ost+V7rtrUxWNtls/Od+SB4
gVa18VyyLML8W12W5tVUIZdgSoAxhKZH9kdmL1mRFel7QRE8xnOLIV4hF1v5FVZaTj6XJMblUybT
ZTd4LvQVzLcznN2k2nZjW64XXDX6GGLYxW2ptWrwy4/cwm5JCTCA47zyOkqEVZhw+LDK+j1WzWs5
TeG3jkHmmT9Y3QaDTsld77S89pI2J226771PiW5I7cMJRUKwnN8KYfd3xm4velYzdwfG1m9ea10k
sGFPnjM+ybfSs9o7P7dymvbCu+6d2r3zAKsxvaa8MHZm3VNQylMcFvW+rXV7YpLQotUVqX0hduiT
qENzrbJ+ukcj1990WcQ/VpDstBbuo6om0LqzZ7703mi/V0ZVG0uAw97LGuA8WfXFfADsWLgrHKrR
UfrBwP9QCQyI5LYdx7rnNlisbxfkxDbS4fzN5QnfGxwxuz5omFIMqV2eEb0BvhC63U9YZCEGYyxn
VfA8G24jiuuUXW3KulU/VO4z9DSjt3EjOXQuKnqF+Gln66Cy5McoBtCDOu66+6Et8xd34ZM2eTvq
+zgQ84kgcxqhRdF/jbspOhTQOz/hd0UUWMtvIiOTyJsj0CDMbJ84tj+Wo8yuupyKduW7y73By/ia
+hxl03bSB0xd6XvhheRntC3rm+NzzOrVvkEycxqrJboCB84ZSRXtUzh24b0V4KHLeWjgKljYP3KE
XlOLMrnWytljVybWwNT30wzcwJP6XgM0+VoO5G27VWPgb5nPthWh1EttC1R4M4n2HV3BSPbakvTr
pkBIuaFKkj8UiPGh0qL9NPWy26CTEefEzwGccMHblbaS68oego1fkpdEikfun9wa0R96t4pGDqdY
hhthyfOO7itZR64XHtTcz/FDW85FcRjdiKztpZ/gBjmz/xEYf9l2tsmvASM8Vm48NV9TNXlo0kaH
AG7SggKi+RraGrdjUcp4a2RHLPHUW/bJ1n3H6VwvTgiPnrE95inCmV46uk9mZfuoBoiU9+FPkbX3
BQmDvqSCddEeMrvgKSSLFwS37d2PRU97KSROkqaR54mI1IMWgxFMkTkvsoPbB0m6o4PH6RidpB+e
ZTfGiIf6Yg4PUR0TeFYvNFyuWiehldaIeHRWdiedHA2dLTa5CqmybIM8gp0P0WNjIn3HcloXb50y
BAUPpFkQDs9DKz9Bxh3QlANa9L/TgSsQs8CgVUTdZDnBBXIFdU/HO7fiyE0KRt/at3BG0dBVehzy
Xc6p5dtok2zvUBAgTCr1Q8RWHZ8Dz5QvqurLF6qnDn6IVXlflp4AvX1Wh3K5IV7XyfaZbNOtlMa7
0bxllOc50PRNN10M5DNV63VCgt1wxORsz3Qu4uGuR9ZUnwJHq27V1GSbg0CoruqyFTMiv/Ry3GzK
qd7XYUqarhiT+1TGAeB+TY+YR4vpH0HQbfk90vRcNxfxl3yGA6nKPUEsrOkpBhq8zU5L59AJbdVt
GWAachwAzjc3tjXVl1lg79OGpzFZHNzOZ4LQg4Fv1oAwuK8DdAlrtQyA4cYFGNfGT3xvfEgzRzm3
0zDwr2PvROhf0Mp7ilseT5TEFmDU1iAa3hYA7sDuJKk3QiLpaeMh+ucwAQOCxAth+9auIZYkX+eO
mK79fAgWsMWBfmXgYQ4jHB354GPVZnoqBV4cGZOKQZFIzSxrl0B0nArXScIAYu2SLpQSkcLoaT3w
QFjrjNNnAHCzMMU60B7KOTtE1LwqTU4XfYwqkO9IXRe9IYE5Aw/DCWwTNZkJ7hc3Q3+3CmPS6l1C
a2lqtC60MJkIrkyNArbyFxJC/FxhWYAU7NNxgnLylKPb45S8ILlZ+ePMBjJ6GVkGS21ihSibBJR0
atpvqdfbFT7dafiMtjq9G1y3/oY0XL/4jonogbfDrTdYNnT3JiBUQJJ4QOxiNRmIorH0DtKP7YGY
M38Kj03f06dNMUaS7Q6v9oqIBASOHKvugGbPcq3HunxxOb+/zpjQbohnIBK37drIZUNt5LO0Zqtc
9xEMFRJE0+BtIcZ7J+iUs0tPNbrXsA3G6jVTcJQ48wxB9n2MyG3d2Gmgi8NgPI789J+JAqINM0RX
CfstVtce+g3+oBl0Devd2zhGUq1cEYc88bCbtnoKePrcwjGnflqyTw7hTU8gvdSN3RfJnj4Djwy6
2yDcKM6PyUEpuRTnBd82YUAtJKJN4yZVucm8ilc5X8jE2hMfzMFKCNu5k11QuWe0kiW8e0x05VE4
WY3ZY+wCNm4CyOJNQDd+Xqd2FZ2neqBVT0AQC5sq0OCXs5JkMyu3OuH2It6VWo2Hm/hUj8wgNPxf
Mnk5dmZWZR7hWdQuBFQCLqCgkZLrhLoSRzCKLPWmDDhS4K6mMZilBLFRgvvbASANx9V46qvD0lfF
zRCqyLmF5Go5NCRsjlZQhipASIHHT+h5K7ERt4Iy0PnxvEMEST+mInf8rUeZdwM3HMZ1OzLlDAcE
PutJ982XQRp3WHXmErgTD6p8pJ8bvmVEcn+ZnS6d9nnrli8wn3gLFkwRLwvZU3Qc0ZHTXA+gSLdq
Gm9DXr+ckiCYXu25GMxmiGiuHK2MuNZTMQi+YVA5hb9F4oSvPU9wvKwcN7FuvL6W7/FI4xkTHS+o
ThS3LrUnK90HBt7SKhs5dvOJEZEMrhfXdLpnt90VYcPpNe9EdcUMc243ked5pKN2/DRdWtbeqJ6o
Jj8WRJyhM3M3GfE4KU+8Hauj5TiD2dd24057Sy4lO0afMl0Z6xHje2NIyF5XY2sackNZGlcsXGWw
1ZXT3eKXYc1jE9Yb+hxTvKPAqeornRtzNXhLSJ0YqGD5hPil+TrjhhlQ1HnOfJbUR9P9kNZA5lag
xbv1TK6E2fRh0z0bjCDNuqsa5hyzyMPx4ccUC7dOVR0v0Gx3VTMEe28GE92MedjPu2Fywprq3UmY
2kZt8ljko+McLosnJgSUnSsgCtELUSMkvlRFqB4iNE72EQdvTVhzlHwMEbG/2Es40zWZFx1TtKss
+SpUL1LGy7TpdY8nvgGxQp+7Y6tbEV5mrmKEeO2uHepoL0VIk1/R5a8P4+CwM6Q+yWyrpK6vYtup
43MRRpX/TRNCN9/lkeqSm94nUWIFinBRV9Y0dryBNEqcM7jzfDk0IxaMS/3slkeEH/Gy6XrRDtyg
qv/eNyJRjM9E8dK6nTWfDWE68Wdn8ReA9Q45mbj+7B7EOYDx5cWJL6eD0EYwv0VAEgXbkB4FLB90
jCQ828W2tRUsLL8JU7LIjZvBphvo+4xEUqWU/ST3HCOuEuWlaXWh1lXATvHuLaAWL6TCvtJ3dOXz
4Z4EGOd5Ifox2CI4AcllNUMiyYiRWt7qS8ZXRYjyJhxhKta280CqcrHraQ2+BmWxfE3IK7qWYJ8o
f6U891myvHryQkLF2P4QJEtzaGfSRMGVMc1RfngoOC7ddg7Bag72i5bQxCW44jDHJzmtpTdMZYNH
z/XV16IKEh4f8O17K027O+bY5Yfd9ohsFtDTvFUzpppy7B6yvM2js9FVePbbzu/JMzYmWwtsU2uT
xDOCnCk7DASWKIeozU2RLsGXyYvIxLZIVREcfTeB4lEIirRDLpjIjyqrgLxjtHWuxzlXR+IQrNvU
c2VwQMNLaUvGFMqjsiEHOGtydWAxkAfKKnhptEqa9zZtUb3l2ohpN1sArnxocm/u4uUHUU50AEhs
RP/uTSeJemPtQ3k8zSnC+GQqgps0usRLzwrBG3D8uNh4k0SPGrNJ7qsyXR7R5vkWc6yLjyTBU3Ud
Lt50KOkQvjmKCCzkwsUtbxB+iIBI8HwVpIP+atwI2BFaQ5uh95hfqYvQiXBPHkPG0hnio4RKdzcS
OVFsm6BKbxf6rckqw0O87ySeopVnt2OCITyuHhdZpt+ZZbPY2SMVW1ohzFrTUoYa1FcpPpMxVXjA
vMLbcq6tT0a17rBB3k+EaqnJredRJoAhi49zZLAEhKEmThSsJsar/spZluRoNyXDMTt+lSHNreMs
iQhfB3bTSDyqpn+djf09zDwcmHp8Bl5CtPfYFNuZjtYV81PSetqUuF7h9dlDo8wP6h08LLqe+bqP
B3lSSO/pnQv9lM5e+DZDKLuykVjc0Uy9INlMV+8sSbzlJIkUzqME/1Efo3tZ89UI+o4aJyb+hbzH
NWQ6swv81m82UWV16XvlDuLE4A2QWo+AUeRZv08XMyj0EeISAGByiNhUx+tiko/WFFZXKEmaFRPr
MCAONPcODteMaTWF/p2nCd5dtdI010vcRkcK5PKFiUO1UXj0aLLVKXN6EjDdtWei6JzXuvkyZfi5
V2ZOm2fThsFNtuTzZ0CHzhYVvcb409uvtS0MHV3Flpo1PQ0Lt7CydKcNjSwIieVZCnbyuXb8ZJdY
RA0b0X4XgTMeZN2qcnORCK3/R2rsmVsd50BJI/qi2iPBj8sezGuZ9ZzZkrg55RlNqcHJk3UZkpT7
7+qOX7U5GPhDCEjUAygSHAATvyMmetZLq25T1tycMK8Vsml5XmI9fjXSYd5G5sRtbhxOlv/+sb+K
pH58LDAQH+mXZXNyk5f//ydVfK2zSZLnxUC7FgGhnyXi6E1Jz5sltQopDqDnhH/4TPuHl+AnHSIA
IjzsII+BhyATxTv+66f2gw8PEYwOm5B36WbmjcUcymLxWqEgUv0unYx+mmLFENfmTI0YIswPDP2p
+MbCX9Q2nX3rfS6HiOA1AcHoWAfD1L5KR0lx9AUdc7BiZGDKd8bNnKFb6eXfqwISKMPvEJWKJISC
HnRuq69BBEFwpwFzkwCAk7A6yLKp73PaGmKNItO9Ge1WP4dUubhPFMfa+6b3bWRAlm7VIdXVqLcK
TxCYHxMH3cZWkvFcTmHUvUezd1GQiLZgFeWlo1UWWfZTlGkmqBCGxNGKZ5BhypgOBrk/Lkfp1v7D
5OYIlwtqhXczGfa6dAovGcrC37mCw+W6SzzX2+SJWDgWiioe6MHhHt/0qWXLY5hZI2ywoZ6PWH+p
2SYp6X4g8mlPduF3zE2or19rlXX1ppWN+KjqECZvPZE7smdilX32y5o4RII7QrX1Ynv+WmLQsNai
nzR2RRI3rG0+TggDunTxN6qlE02h2UwsAXTHxNrCZdcdy0q1hMdHBY3jKOj7M3l9bDPhYohdmcIe
wQsglbnYtG3UU48JqAFJNSCYazDiV9vcV3qk2UCMwS63i4jlG9kMHGGQryfPLq1oR3Thcmyj2Zr2
P16O/0pm+vT/YTbVRTf8fxahrj7og+vqZxXq5Q/8pUL1/+NZ9IExXAN38h2Udn9pUB3UqTDHMFI5
Ic8fetSfJagSDr1NGwelD4vQTxLU6D8exxRmhRQHHqJW77+RoP62xFoX4eEPWaYTklCEyerXVcfy
8qkk80AywCBoMjZ4kxv9qkvvHI+9Im5p+Ov5IUws+SAxpJyTpv5ZDnq5DL8wO358om+jucZBiIfw
t0/MmqQxKEnkSnfOs2cXb1k6k1KTPw2xfnQifR+2Gu2YcV8jLb8ynXnIs/Z9rugJ9sLdMaf7SMlv
LRTNjW741LgzKdKjn2y9Ibz56R7+w3fl9vz2ZW2cPIC3ETciX0UZdrl8P20Fek5i/zIHwu3ABBQ5
wLQa/K64SbOIcRL3tN75lxkTpYrzBJthuS8YQBEgYkjoXZ7nBtlWmSDEGt04W3tjzxB5isQKNfpw
U7rpZ5lhqs0vYy565O6XUEf3vYfm6TIHc5lRn5bwliaC2naFuxsMY4ZeBe521Mn4zMjP3cigInc3
zg5sMBc+ZjIzgVY3E+gCvHKE6gZMDjauXSMXwQudDGJ6cPoWBFvvdvslGvJV70zJlWlzoDIEm6zp
xH+plpAilFb6+KMlf6lGqIYJDbzv1CjuIYz4O1Rb2S6i7XTQl2DnDmHfGqHXNhLqJrD9cBdXhHpu
6nx2P+CTFx9D411oWGLaKAfktNRiywiY/MogY2TUlzs81q+pogAMwuDT4rWPciA9mDxJEMNlcUKq
lu+hGBf7oFuWK7AS0RHTwIs9JePKmpiadRMXyIroNaJqFXvdZ+3/ZO88liRH1ub6KjTucQ1aLLhJ
AClLqxYbWFVXdUAjgIB++v+gx0jO1IxN2881t3duW1YKhPDP/Tj3H+RSMWpn5KBngTHgYeVCHVcr
BEVDGymyIPDyFthDfkgW68D3Fxw5iQ23ghNfCGfRuc4okK3S/H0iM3ZXAt7gJKoPUOsoez9kGcXb
BcxvNIrsgFXBKiIkBIdLI0c3bJ6JffGX0ttltIk+AiAx4yZR8M7TnA0Sp3MGTD7s6VbnCbSfs6I6
QJAKTsFKTVjQUbEBgzdc6LwPV7OuYqO07qjz7uIBhyNXelyPWdo1N44GS3gsmjYGxo52WZDxSMtB
XpfUWIW1n/zEMyTexey8qoXR3DiWVU73V9ofpVs192tS5VElDM7WLr/Q3CcM0Xqdhdxpo3fDM97j
jP9Reys3El97Yfexbi2VFVdraqgDGq51SQ3x6q1N+bV1lf5YLN0cpiRVCpgpiYqkJZhKDZSwmt7W
UOvknG9rT9ZnXPA3gZ7I7+1MppNW6HRX+6KKFBD2kwaVMNIWLskcPolJS/c2zQ3rqc+ofzNIFJ6q
rqZevG3ym4RavX0BG/nNy1agpi3aoj7MEF7m9A64fR97Dl7DHKLukbVPPLf6/ACXNucBFeW+65dj
SZl5lk4IYG6HKGL0KkpAAMdCpMeuqyBf09r7UNpmQfOCdA5mbTc3mh6s3xbTm74Na2Lfl4vRxVMH
ixhzd5oczIwxG/3IqlbDpXMXrKzOMl3bHIRwG6Y+GAwvOfTonxbi4/AGzfvWJfMXyrKL9Z5ZYmIu
1+i+z/ZivduWsq+CevIOiow3goKOcd3M+x7HCxQMS5N7q/Ptg+7SHDBNXtvuAIirWGU2V2Uije/j
rAWh2HKe9Jm9VEufHZeUqgCRYR9SjgSSIaakecFH8LpiqrkxgOAcEeK/5Firn6kTVvfKGpIbYkHi
miWInPWojLjYUHfKcMzbug9ALjSLeeevs/990er8kPFbvUfUlVcyq8s7My/Q3Bs6bhLXWWIzo42A
2L8Rmol8pYFeHQCK9D8pwWFCsnji1mHgubMzUDiT2TdfW5l+X6qZz3LoH3oIDodUOfYFjcjb0VR1
24vpSTPtL7OjvwA9qcAmJFJcF2WbMpymFz0EA2Q8KEvnyk793snBJhSVLJAfWMa8i8EDfJQG4HEs
wFQQorAzbOBgLoxT5YEb7sYhwxmUJkvkGV15tDzJc63oNwSZ0FpHRAJaq3Nk3l2bFJmDotzKW9k6
BJ+suZVR08rhm9d3RrYvk8FeOTWmQ0EVQK8/NUsz88l29U9bDmivPcXdupF4xKeA8wO6jND+y3ez
X1DzW7+52Jwzj3NgF9Sye4n35hii4Vic0UQQBKm5oz4I+a23urNwOiOsSwjmSSOca9/K5X3SlQXN
weVyFLOtnURi6RaeU/PHmuFOiB1/SJ6UNxhhNqQUDzWLnG6YmqbnnhnevcgHA3WjOxl+gM+8UBJ+
iIM2qOnNGg3pbO4FHlX6fh3PifBWa3GfOsFd0yUUs6qqPCNbRggNeGFTWvisoPH3Y4pNGJJJ8rNt
7PGuo+872Bs17bA8NXt90NaRXz2iqGljpUUdHNDyMYQHV0OS/pw0Fbw0nQqIcQX2K1HO5mIO9iR3
OF+Gi5nSY4HG4NKHWeZ0xzcGIv1ajdWtzBP7TVuUviMEth6ZWj6abZ2c04VEtCDTGUvayWMZDB9p
JUrQflUTu95k7BW+yA6CcpxbRX+nTDvYK6f60nVNQfilkctm+k+PeDX0UGBYj+rZz68RiQXOsZG7
U7ZMgNLKQL9vNLOPi1kjXwejrMdx127foTZ/c/DPlo6+oi4H+6Bqb1MsvHgIp/40FsmVzw50zckA
/vHWObIrRzbJIc+LqOzK6VF6ldxrfYaJzB9XdZMExUNf2XPIA5FcaT2WC4tzRyiZYt46fmsfMSQf
K0apUN97ZIcYDCOeO5TMq7a0jFOBlvNz8GYMjOwYF02l3RFXQbfZ8oBb+9Ypc9zm0jJxfKGTROLB
bLQZf60alrY764zj54cMpjgapdApgt9my8uvMTOOdQYc2+x5XdM8QkmZr22M2DvT/WmWnc0EqVkD
/C/z3UIHYguohxl2zzC726bafmkyp3LHcU9ceNnsoOxq3HnZklznZtoG4eU2EmeMmBzbtWmOyp6S
Szon3RX2pfyL0LC+KOm3DA/H9NLBUSt2bbBBibFhnett4E6fdnIBGaQ+NKzDkIQq0eC3ZD4/icU9
WE7aPdjudN/jWYnqWjziIK9PI+Xx4UpV3yGwaiRtGlN3zuToEYOm/uiz/MQMIFp4kU1+aQzNuvUn
36WCwLKvbNdXZyIY/WF1vLsswZBegreB4V98ODSb7h2NqnsvrY+Fb2V7nBvZTvTbvLdbeACNpYkG
C3DNNLZI5Xlm3Bhz+aXYvA2pnTysdec9TRVmOJYXHBCj+V5vngjFRMd1KutFwi66F+N6pK1+Sy11
7x0+g2alMy8ZJ0o/MIuzp+VYQEc7pp4C54I/KDa21fdv2Enzl3Fg81SWaFgd2/bSe/ku13FE1UHu
fiSWktdq7syXLBPBFx9ACieFJWDuM/lzxBDTvUvNerqbrIWWj5G6wojhMK6QZuJWXKMdX2gxUowS
8q9eB3pSmVMZWbSkM+rB1WLABoyFVuas3c1dYlRPJKpUaBoMkqlZcA7W4JxNbckeC+let5RSEG7t
4t7TyivLWr6iYbjM6oLylBsDzeSd24SBPu4d6T2y0sGv9bIgdjx2sjHNfxJLWTFAW+/F4L5WSf+0
NPJ+5S52XRY+SQrrdZnc9AnbcbIzhHld+NWT5JB9rrL0a2nPvRvyl0VZYBSRPvlZGICE85A35Nuk
lIB6NE6nPEvaEDFDEodwhmOW9M6+WhYiEzm2ca+d5e1arY9dU/t7kfY59u7ZJSls8HnZFE7MiLVL
dy1LXT5IE5vmUrGD2oPcssDJu+Zm2U6qeQ1HjpuL3/GyS6piRxd52LKBkZVfSkxc1BOltZJPrl2k
V7TgaAeSWXth4NwConPSGchfUxpFvENuLr6hpaxjcyiNo2/e6Vlp73KbPDrpGEDSa39k1D7tc0nq
j4J452Ga5bsFDnKXbPIctVVhj0caHQcK5wRkcSRUfGMENvShCk+uJ7zvntTUce6y+dausnM+lf1e
5P56qaUN77/WuvRqKR2SISSgLYWsWZRaJMBH3JcNayThrcjDTXUlO6u6S7OyIhBvil2el/1ZMY72
qU8tmy+90mDqZ+sVTT/+e4DLCxfsG40qU2T9coBZHtO2ydTHN9LRGyDWKh9NSgjIXfsmP9TZ6Y61
7PzhtOD8CrFbDNECmmOhRRTjGdit4Ti0RAQG7bjUgF92nj7UAxinidgmrPvdmvQ/RaE7McRxluOs
wSK59qS5zVFbok7p31r1c9rMb+MvH5zMZjAfY3A7p2bwg2pzyBgdZTVAdNpdAOlnZxhi3s8A0vCO
2A+qwixgS+sew/Jb3emPZZ+Ks73Z8rKVa2S/eI9ZyuQELdf4OtdudqAL5WamLaEP/GY3Odn3qmyX
G31b6byAaqg0T+YDKdUhxmeEM5DyzmrZcdRvroKKCeGCxS43vToKzOZdDWv1WAgTzk7t6AdbFLdU
tbsROwuzwc4pTlM1JLsu4y9rh+DM3/TNXV5QLKi0NxrynLX50Hk0A6Pi0U88Lw8OI5G9Ty7tW4NN
mzVCuIchIcynb7YcSGJcNWfiYn1gkMJYuS/x9417fdo+Jp8HVm5mS/OX77LkDcSdyM+yKqo9P6DY
TfPiEMwcgfX5Cp063yvu4dhMHgJMU9fTZlVg4rCgBrjPmCiOFPvxpSfuepWt3FxXPeh30IWu6Mi1
H8l3aVgkkuFq3NykVV0lP7yZ+7pL/9oZ2ARU9kJ96YoBq3s3byFSIPKEDCFqrX6kOZM8524uzdC2
pP5MkEMeEmRQZg/4XPvN8Qp+Hdodd9mPdfPDrpsztts8sv9fQkQU7penRX78r//5oxnqvlsePkTW
1H9WBCHr/Ul/il771//x8evf3bxW/LvTj4/ytX7/27/4Q0TUDAvdzzGwEZpk0k2+0P+tI3KJ+Q90
P/LcDAEhTMBz+T9Couv9x0BJtEiYb0n2X0xP9UeW3bX+Y6JJAgPRIVSAPjH/34VE6FMuME8TkWkT
OQMgKn9VyvAhODpG+zHmRnfbNQ2W7bydD60/qyjAtQCrjOH5nz6ff9Dn/jqo2V4TJjJ4Js+iPRgJ
9bM652LQTVJJWgNnz+s4zTVmPOO+9v3xbpz037GsP0eit5ezLZ+l2XRp6fmlbP5JDOz1PmkKCzWp
Bt2Ey5zNseO+EXGGdX8zDvrHl2LmYUAO2aivn0LNyVAyOjcKzimGptMiFmAPZFyYAMlr7CL+94/x
rwnqPz5GJOWNemN7xh8F9n96X3jkuPwYjYobq0PatDp8g0VpfW/zooLrRAFMV5qSexZElWtIC/Zv
Xv+fvkbHYBCjA0BF1/700xmh1rtzSchYAJK7SBJzsL667qpfhzyaWu2/V3fwx/vFacgIF/wDA6xP
P5stSWGaFXwhVr72wV/b9tqdrfHC6cq/BOXvovT/+PZ4GY7znuHQt/nXJ6OtcPA7wiYV6WlexOmN
SnnZmAi+vnOcAr/8DXHmn14PuVq3ApjvPPnbf//z17mgrmTA+OIFe/mekiDjTp/K4LoyRXs7mVgF
//3n8/m3CmsGVobrEsLnV8QI86+vV6INMBubyYjnq31XqJR9bhvKlrLOvv37Sxl/HR4wLvn0Wp9Y
EoEJwKa2WsTPuqby0x1qLtKILqR6AIoJMdwIYd7NRjPf+9S33EgUc5IVCUfGf/9L/ulN84NlroMm
h6qx/aF/+pDpA0c+LflDFlya0eJpmOSDNLuM5LPe/v2ltt/H/x0M/3rPgCLwrbDob7D5T+8Z/KAU
zpq2MR2rC+EiyhSd1Zgf+4XRaaj66YfgH1ZxKrj8/ftLf14ZbFpx2HJ8cpbw/gAM/fVdSmaL7UKv
XFy9ZLF2Y5vh8BVZfYnWx//mC7HSsbnxXiAZsoJ8GgoJG+s2uMuUYXHh7xqeo7BnapyGnkc7QRXA
XcbvZMVaOaqvWBSG30yl/vYZ4z22WQ4ARjFrc34Bx//0dY6ZC+Ch6RgilWN2ISlP2ZczzFd+KmgF
Fsb7lNr9Say195u172+fMPAR2hHYo7GAsBlvv7M/vTCDttpoVVrGI0QWnEhUZ3iBn5+XduHO56s6
HBttPBBhApsnkvY3a8XfXx5klAHBnS2NTdTb/vufXh5XUGDkiUpjtTrr3hS47CyKSENL9lTPmKUL
Rwt/brNzcS4dG44XzW8epL9/8ozgLaIVIEd4mj7zsRSRKT3tWwnlWdJ4jJ+U4Cc9Q25aH4hkM4MI
SBNCqOl+89v+5xfGbE15GM6L4NMnTx6VaymjktjNjWofBGSiC62sDyuy7Q2Cpv08L+ODT/vPb/b2
bXv5y/NsgPrRueBvJzJ8P5+eZ31JDCNb/Cb2cl9FGvmOvY5jOdQrk+l/ze9fNuvvyKj/8G6JPPAM
Y5li0/M/r1eulvfjJgDV7TbsSwNnr1xzPCFpQ+BRpvFAdM9/rAM8z//+aP/9lTl/4h5hr92q7D8T
Yy0GENgipoq6GweyDoyGb0LHNrnY1tEfbItcnLouhe78Znj7eRu0ja1/h+/VoVLMBXj01582vlat
xKUpYqftMNnTQRjrq2Mxi7PuDRFop39/m5+w6qwe22ZLMdy2IdgUx3x6vQzFNmgBI0RWbtDXR71q
5JlpL8k/TvrR31TFRPOo25Njnl6JNciu6TWEUgtlJm6zkoZ5e7FPcpLqCXfbeMwoKf7Nd/G3nx7P
uG0yx+Z5oyHT/LSeF0vWceV2psiF6Y+xzhWRHTA2oB0YF+PWAMVa1B9+88mYn8bo28oKZHTDjHLm
4pT5i+Hzp2XG85O2J/DsRpS517A0HSoNvxsWaeyfdtFX7Q331Hq+qmYSERec17kV50m+uoeR9tby
INfJzA8z2WOM4RlSo7Ojs1G3mVdj3PvOnVjXbwgl2cZjgvMoQMxWsC6stnGsczFDkj4mdls730eT
ifxR3xQYfEBLR0XkZrPS48ork/Xsp0z4jwP1dFO4mFL1ey0vy+rGmiz/VbVr5X4BT5GKa2nj/2N6
Yi1ZWAgceRgY+v5Nn92FjGQqxpd1UaDnpdbRSV7zU89C3WzXB2HNDHjS2eJ3gBEdH+VsMUrE894k
dy16N5XpDYfDPYVDi/40+JP9AQZ3PtaMLb8uG9MlhD1fb4mJQDxzY9G3sFtPyoChto8DMtDquzUl
E3fSqL/QaSevqJpSq9ToSNJygfhfqdfAHvGupw4+hSrgWHFqRb4NXddRDQdaT5evQ2Xr913roZp2
q5N8X/BijWfRaVBvRpJzN7NP5XU0cReqUAShBh4KeJFYdeeUKDvOWqrlGx+/1E4f+f/Gc2bijDAX
3IwqM9UrjLPOiG1P6198Evdm2OXVYoVa3wm6slU+v85+Pd4MjedO+4kw7Xg7jnNbMIGS6bDPssqA
uoIJbdpxb9BOZZ85V8ZK8oXqhK4l25B7NzU5zJ9UgvX1wez8wDkBoeqHkPe9BQkIVosjQ3rzRPRn
ra88Q08XxlW6bM+p0LEnVKBLDkBherE3Vo3KbFJQyJVOv6ALdrggbrwy4H9wu77NIhK8Ro4Pc+zG
KJ3QrRjyp765p+jCK86YWsFApkyW9mz6VhLnHOrEwQI6wlAEQ2cR62qZLrMthpTRdS76k6uo+QkH
o2WkWHKsHU4wCt1sby4y+QgCbbph0K7DoQqKbop9SxMBVIV1fKIZfEmw+UoO4nj84YrCCEsqSOsj
AVRQCBnT9N6oo5TVrN7byiqeLPyxfA0dvB0iAUm/t1Z4Mw/mkGv0yaB65vc6MY3YdIq5uhBFyKpD
xdzZvwXV5I8nizvkDfEtSzDucexHoA4aenBDmicmv5P4j7Kvuyu5zq0VBymxFubU00JyJh+ZLBrV
QndznWZWd+gWYzro9ZA3h8GxkzuyJao6coLAa1GSkeRxahWGfaeS4DRrtr2KpwoROkLSyp8NFSQv
7GeUTaypTh+MFSTB3TAnyKRu79JATB+xZRFUgbtEDGRp3lyh2KM4oeLI8KZgyfa1nrfjXWokuX5v
pmXVEkJfynvbFK52sBpd7k1dx5AByrHp+Tj0IQCA4LbBHRcfPMhSZZa8njxvfmykaRRnPMTDVQZc
ZSsTL+ofM14TwuTzMCYR3RFUoGQUS4czR7Y8hB3GjNcpTMTmsdQNMKVOO2hhklhzg/OkInpdNYAZ
8FFNo7Zjfije897U11isvnlNmLAJyHkFKQgWFJtdv/rMxLs8pIYiu0vTrrXCLCEByGrC5SmtbK8P
iSg7QThUOYB2xl8ukQriFeOezvU+hS3OtPt2kEaWxQbJqfRcVJPsT4RmecxTQlvenkEm5mFhltO0
d5atkKGsAudmCFjQnosRrgVHEMH3mvdYYR9sp3XGyAYKAIBocfyPSh8THC0uV+Q4c1syU25HyIdw
w1jRjy7Xx57GBqAbmGD3UDe1mviDN5j7tpt0n2GpZ9QIxMGKOOulUj9R9pzfwmaoy4jSbGHdDro9
vACG8/Sj0IfpPghE+kRAgwaFuuKGBQKQ2S+3ooRIcGkSOBsTANLpzCwaJ/KAiWIC5NEy852Zdy1A
u9xorDScM8mYSWxi7TRVocuY97kQCdaGjAaVO7fLseM3LfEeAmq9hx7Q+tXj3BBQ3S2LazyCdxM/
cO8yxeGAiG4GV09+FAvnyVPjqmahewbP6L4W6MeHdehHdbKDwt9PTeqxp6uMruXCz8RHJQrm6vDI
MnFoe8N7DuYs7SNzMgqLhXFhpOZVyUjRjwPUaEeI9zCrvj67Q4IyTmtw/yjnBswfaNfpshIbooqT
vmvFMjCL9QBovqxgSXkaNRbr+rOurDmPDUJeBmawxA+VGkwnpMMBT1KFDUgjCzJVGYk9l2VJmGt+
vQYd7AFzSrQPg5L7+0pWizwtYwJByyJMtsup9qgQ4XMyYammm2d7tewxygqVMM6ziOjtExrX892k
LAdutm2xEw11s4Azn7EQRSQfnHGX0kmQ7CAAa8NOZBw6eD4W8w37krrSYS28OXALqLGY68Bnglm2
+0V2cx7NzRZ9LsBkvwlj1CRpPr2YI+FOaxMVmucSemmJ2gWNOzqxpxc+JDoCYD0312lNwipV57Rp
3oXNsSIGe+XdWJannsDGFa/gX9KzcmgNIZDQ2CLkdFK/OWO58bdHW1yzCypKJ8bFe2vsFohQ0BqS
7MhgZtDJgxKzyFJU/byjN7fQr7K+dVTMCE9d20a2Pglvbr+RDaQaJ13x1j0u3pQEB4nVlEIwYYh3
KkB896ANvpE+V91a3Db4tsAS2Vg+dxp+GM6jWln8WBp7OXWuGNyYsIpVHYDNBU8LP2s7KnMwBLte
beILCMAu6tyx+JEkuPV30hhSsVNEPKdzgyWac67F0cezsU/SH9Q5F+wUQ3nCe6DK/bQGxVnvDSZS
cjGP0i98Zor2zGEBooeqIrnUtRaPhi+exeyNe9NmcYmnNDE+cMswzm60Hm8B4lpwN2cAG46rNxqI
UKVOcbIC+4RDrPYYUnJi8s9NrfV6uHa6uJd2ybelfChu5FAYY19jY1cKhpok1rZ2ViBik8ME5Wql
UYuD4WrgV2bbsuRFMxSuqWwdzdfGYWwWVjOlLbvSJel/bE3DBl7AAw3pcB0XCPZwPJdzK7BC0KRA
qtJ/4zRpW9cWJbqAclJkKqvXiAiueho6ePdHYOQvtZ3h4xRdI3AWSo9R29jb87OmD01skwJ4ovSN
2vGgTZbpnHL+fp84iCIIuan5BOtMPGErUQ0H/LL6sspmku+0QlH0avertQ/UPFfXNcFJcgRwSRga
UgRZbN6gtr9SOC+uhh5P2O3odO05T/yRyJ1XS1YxTVrTid7mnM4XCr2O8HIgczUFmhG+E2uG0OeM
LvY+zBVp6HoSZUGbWiWIx2QliYak16qbbsSWv/dxjqwMcdU4HOXEwHrXqrLALCPyjUPQ2nZ1KqW/
ViFdiKUBoRP+QYmv0NvNad35F4682NjyLsAW5FACB2XR9PvXYKkAWtoJjYi7jOb6C9NJuoML0VWc
bPxEHJmWWB7uEknGdppTyCiT1bCtTwpmLVAI9aZZg/FD9mLkXIQhOFwzp7OiaajXgBG/XYkQVcl4
0vMMlqK7apoWMhvlEV31zBAErEVJ25Y3VHsPzMGN1gamsZs7nx+sR289PX1061TQclLybbC/FKtP
wSk3BITjb5zIBDduCTn9Pm8hJhLWMuqjqdgYj3JO5bjj6slr1ovpv8PN8hZ+nsv8g26HAZBG17Ly
wQggJ5fKJSfzmTO/JBidtdmxF01V7dpRI3Zml97UR1NF3dKu83LaJjFTvI4FYtBBUWfb78ohqK9p
JQ+6mEh5Rh5htEoYVDYHyb4gLhNn/uAVKFWTeeqkBTcAf5CVcJw0bIbKnjvYu76rQFTZftuS4Fak
hvDhwWzkFDeTuzBgaOUnfzUICRJWCXYWROT+dvFJtDJ9JgZ/tPFrcAphdo0lOeMOy1hDLvECGNSJ
2r4pvozsXTN5cwMnoI3zKqRWroSuEeRwCqCUiBpiHoxSjKgT6DXJ6RUDaNHepdXgPVFqCC6snzsN
ihXeT5aMGfqT7Wh6jEGaM6TpZoPO4QxmHoNV3DrwActjrSmTTLI2DC8Fmoi38zxJjiuXlD4dGoAB
fKF8rPwwvaVJd0AZpRtLeGzvOc7i5mxrtdIvedYq6x3P13K0x6ChuRBq2pvflq29H0CL/8A1ixFj
soeBvaL2LLkFRknZ2oBKqKZtjJoJue3hpSisfj14QU9uy+Vz0g51Kgj1z4AK9/gLMDrIqW+Ac7nl
ehy9SvvBZzqumBOgZ+2w6uB2qDGQnfEiLg/cYgc28DXncETAcNwZmjnnt9oajKfO3KyRRivWS+ts
WdehtbTpqI3eOsVlPjdw0iW1bv7kYNTB+Y0/q8oAMES/+F8NhEPF6qtPzyPOz+2fLxs70BuHO2iZ
yYvmglvDJYKKumsMM7kfbD3xwpqWKxln68beq8XK0Rf3VkUGGrh0iLHfey4qPeNnImyWP/TdYXNv
ZOYO7AS3s5nHtjuCUMFMsk49R7pU1hANRx1v187wR+CbMC39verZcjqudEPklWaZhZ2TpY9O1XJk
oDhFfy79SkRjKxqfoi81rgc7+dX5BYb3rDKgxoSPWCAbnxhhKJw5m/e9TDvc8LPUdvrcm9g2LNyA
OyezkJyZxOHg8yzMu4D8ivWYV65qea7sEh9+UBtv7jCnE5lv03v01VhfZXa/VPc6AFi60tIcGAMJ
IizxpkE0IbK8jF3PQhYRt8yj3Cd7IPJNbgkOp60GnPuLMPtgx6GgIqyuIVxcNIJvJLPSAQQfvP90
ipulB4kpx16SZ/UG+vGkOYn9JvqAfFXk7onGmb64ENn3hgOLPjCAup4b+1BhPgeSIQI35hNNkkef
Nojtgto4WTjkla0wsayyux1cTWUfBFwFNClnYK2OBt4Vcx7T4rI1VAueISajOOTbnFK8HbVq+QKm
qe+ysM9tvY3x8jrrQTQcr9HdpP/kdlggnmC7QAbCMb28+HoxmXvHSKYTdXwg27SZA104Q1n+vuJk
B8WesiK5ImdPooFo+LALtV4JbVhZRmwnm3BoQEAOFU40PJYFPugIqpYzXwHpgUbMoGDo8esqBt8w
sQcVKdEk2kni9Rliqxjb+0SfKYlt2D3UbU3CuN051mBlNzCaAfn6bGRAXjG/iGM9CEaibaEF7b7k
bDxGbhN4RFm1btHDRMGgTMB5WPtxWDA1atZc/bRLzbuW8JHNvSW2rwSmMpQae2zdyOWKBTtMoFCH
lkCkJN1iqW8ecpgf+4XBRsijicsXqs9knpdkbb/7K/njM/xdzX2e12ogAV6ZxnkeYKaFOTPqe2+x
RPo4p3ZHPpQGOy+ieaYvMfI3KM6BO5s/mqqzMblhAexCxIIKJLxRCogUdtfNV72T5SCAGjZz+GjQ
evbsVhgjyeHTRa96KZ51TmAaJbdjh5myV5LHBZ4AQ7h18jHtOC5Z0azy6aMTrTZRUFHpWhetS5JC
GS25Q3K16ExxnGChUeDH0fNUgJRPozyfhmu0BOgurCAT8Xsy4XNk4Kvq2arMyiRGkOHbYtKXvc6m
GiiHpZYJBKfl1pyaiQ+AoGC/5CK9EeSMZRUvBuShJkqMeb7qSlG4odRT72q1tZ6UtCuTnxkr71vV
u/4zhMPZDqs2yXgHFB1xGvRl98hLOst5hSbxgv8HVw/42eQ9XbpmPZLu08xjyk2SHUU5CfV7svVu
OSGuy5GeImyxqiNYv2M2KWWU27RWhgUSCGvP6nce63KvbnIlSGFUQ9O9eUbm4V7kZPYBvBj8dd82
t/aqBlSLmaJkrtUQEzhSo7pcGoSbNKZBwLnKBTPmY++aa3aiyVF/AZHYf7FHWm6oa5qKZ2gs+nvr
GbN5I9saiWxMIZZEus0/PAHYF4dGkinYp2WbH22a/Bhbo5UBYlntH4wMD5LtxgxHYbkizPM2O+An
5Q6LvXvrNNSM9Y76d/u0EJx5t9oUS2zdasYby8fQPnCGTt2jShayvNDS6QhGZyj4vXMdS2HWOhsw
cyZwGnJHbt9JSCU08/RQoUMUMj12lIViA/iHL9peXe274mrIhTkArXfw4DA2F7ImLdEEfQRXHeDE
jiSCCcF4Za2AVZTSsFHrqR7LIZOUvlvljJxIIzuFqBVaA9rjqGJo6R5X12KlBNTLvP5rZRXaGFIU
VOf70Rj1t4ESwXyHhMlYDPRu+5jjs/QvSTcT9DDtXhJJy8uJXyxUgOriOr6+h3NTM4noRcLFXnj9
GIHS4JldwA+e2ZiqYs9vgdleIwm3JbWFq85aZ84xDW5AtDFlkl/xtdrapznmQ25l1INGI3Lxd5a6
ot5+D+KmIIX64WkihUaqK8AM6NA5X1nrDdNBMm/aOC08DiExh4XRQwvChvl9xQMzcsIYYibqzUYC
Jos8aFV7NFqL+5Qlq6SM2xED3q7oBkgCwm0BD1elR2lnOzbftCy3172L9fih9qpxwZyzgmBSwt+s
diluRwNeCJoD6KjqCDKnankFxToEqE6+CJ3Z1ykYWfQfEWy6gGCYDeQeGpJl78d1wAiNvzlFqQ4g
qu0LI10yfHNwGuAkJQYUQbtpqPTEywmLLxlaLi61hHORaySsDvzo+lsiaNhG8fVzNcyMdh946+pz
J5GjipY1VSi3/toE8KAENbAIvNVNKgdikWPqrC9oOQzPfJ30drom6Bo6DYdfld2iNJhu+mUIhtGB
5+9SaEQdgNHuhKWBESQJvvBtoxoTnR+XEUWSuq33nAULUcmzl0Oy5hZgPWz+h6no2mc+HUOSHyrT
i2RUFey8ce0vXsMRaKfM2jmwIHCTGenwGkJZlX6DQXYF9MGND7ZYSV0uWym5qYR5i+lhqB84G4TL
2g5g2A2J8k7tSMeNBhg70TCx4iigrtTwQiag43DVF9lyS2SF1tSF1l21Z6Efmyudwm8fqh1R2uM8
6hhpTdH7BQSHbMuoGvK/uDuPJceZNMu+y+xRBjjgEIvZkKDWwdAbWGRkhENr/fR9WG1tNlNjY221
7V39pTJJAi6+e++51QfzXOLVTOKkgD2aV9vJ4XFZAspN+41WifS5BbVCil0qgB/Yfwwwo537kTDN
tZaBpjc326xBqscp+QG++3b0Yywkl0AWZkunbTAEyxI4F+cXFYP51Cm2OkZToAS2+Ijbl7AoJQUU
m4XzgogmP8ODbvAoi8sCa53qBd0CAKaTJ09lIbcQeAlfYVRkchHl4AgX6WD2r2PkarM/z83MLosa
5JetW79rquC6PTF3CFYKHTL3XWJsDazmISTnYcu027Y8H5819AeuQ32T56c2nnkKaRsQ3zAywwJF
K3e/7YSCWWv2AEI+Zr2kz8RIK0eMrXatoML/OE1Nxv6B23iza9Pd2NTH1ksv0DT0DdyvMRukHUTr
KDRNfYWWbY44mYZ3vA39n3EYmJMEUVCAJR9g02YVYR3G7AGrc8AIBFghjyVkJNy/9qrIizAhUILC
tSk07NkJkDe59NRcudusmeSTx80IkFHT2c015KZsMA5qFPUIYn6SZFfDVWmFRQTeD/fMidMfN5aU
gVxwACDXB08R+gSZrjzUh19A9R7oDBhijfOC3OJJP52QIjfEsJR50KYxDm8ig8d1pgGiny4uNYHe
UwHfxjlagPzaT5l4JgkHenpg1EVxczVkkgE/t4zS/u9sVf+Pfo1CiyeCZiLHtaip+RdblZXB1eLS
OPokh4fd2Jr2RR+Ft2KRM8ll81D+U6b9t4L9/zP7ox6mmv9/dH85/3yH0df/abt9/A/+03VruP9w
ATzirH2YJx7K/n+Zbg3xD93TbZ4rbvKYFm1sHHkBmOd//y9p/IO5J2FYfBZSksfBEtH8p+fWcv+B
ocrFc4IIb1uWNP8dz63AmvR/mUkezcGPdlQalvAc4Ey1/kXRn1Tiarbt5UtEKPde5PGFlIa3BZ37
EjOP2HGPpuQNJiy++IBEZud8mRn07ijTOQBqHsle949uJTeGQSs1ZsuktJpj/8gXMNw4zYXMz9Ly
Dk4Ww1AcuZRyyzs7aKQL2RS7mW7Uh5RMrnw8oNFty9BAnPdWsWSc6BWnWhUnTgIw8SnVltknYN3v
Ygi2GJ2oVvNOTmPu9dJ5CqHSd9YqTF9D76egCcB7bWd9K4F5D/s8jo6G+5JU5rmJdeCUVrrUifEG
EwjifFGZ8tsr//C344h40m2oIgGEZIhP19YbwSAnKxctI6peSXPvpoQIb7c2A3WgOYGB9LSM5/uc
nkBYwdSD3y+17zjRX2B57WhlOLusj2OVbTXvmcUds768xPXHjAZPXIYaj2pBbHChwr0aixOrHbjK
jWP/sUCNdK8qKzd8l6S/Fhg+RvMs2j0gflCOebFo5I+mtGdCwYLCGUI51nXSAt/Qmudafbny0SiO
v/FOG+QyFTFnItBThiCNH1zRrjEECt+t9VNoldtZB7+W4TU7OXOy0SRQ21HtG7On1X2U/jQOR0cf
LlwdFuOEJhhFf5KacMdXUcLrTfRsORHIyFnlhdhEqrxNubH1eo3jwMVq45JAcNbuHtLkTfHHhlzb
EnNvkssUr7HHxIZ6lHK4kop5lKvmpO7AsXM1Dr1wF3bFsU8MwFSQv+k8e1KMUBzjGuT0vTsmycT6
quz+XrtMXCs5bRozl1x++Sdtyj5GkBEL2Ho3xisHs9ep5Ilc7pXzmtIDbznqFFgO+lMj+ZKRId7N
kWYmAaXJmo1fQ//hGur4ouhPU/yqN9lGES5qEIzr/q00bWP3gLHEknQVpTqLahIvDS24PSDEAR02
mwA3zTuvZarc5ofIquJl3xQXezqZdvcbO+O58VI/r6lYb4tN0IHCTD5oKvZ7kM8NhuaoA0OTH6bw
XleDX4nW7+TX1KUvtaJ2IA6Yqma+1Psrx+ZyUbjHhnOSC9ELQW+Zh39DY14DdXlrRXcPKFAQKcNK
Eh3T1J696bmYyTZG8tY4yIZluqNfYDuYw2kq9G8vlR/hZHzH9bs3bxsNzwrwYi+rd1bx6tTOnjoF
N6NmRjr3zmTvHJnOZTqPod1v3SS4BX32GyqOCVWL1cUaDIOnvPNngaLLPeXLEfW3Vxf78J8/BiXx
oQ5rsofHpVnMT8Jq707xR6gFb9yWmFNL87fx9B9DoNpHbu+tUphrABVW4RwfhJauulrB78mu3hyu
4Gfdxk6r1qiUuDUS/WHvH+9OrD48mcy+qhLnok0m7WSzuwsLmkfJ+kz+5GpqPYbpZcRW5Bt9/TLx
HtUja4OebgnvLPL8Y2ZuKOU79+FtRQieReQetd9GgKLXZjNoerB6ZfjHcKtz6FALPPTdMuzmaJGk
TsFJXWMJCqguSDs5PrGOMlB3pqOR81oLw/6LFr1yCwYBjjiI1KnupHeY0en00NiEB6rphWY0IqCi
v1bKeSeFWC36wronNGVCWMCd0VLz4aZ1tdCD5j7BZMswF90yiMlVifqrc5a2R3fvpkO3tlU5b4Pa
yVaERSmZCXk1uXjFqyGJPhPRHKgBWnVFcHFxk4IiOrqoes8y09/qdLomcXyIHXk2wG4Dq+g0NXOB
jX7aUHuahwBChWf/gEij+CeJabCa4nDrTcJaDSlO1dqi2iKTsCg7qX2YrYcbyg7dZDlJtPNm6qgD
I0S0tpk8ORNvk6UFRxTS+hxVIJeyXjULNLijI3G3Bu3EVRaxrz23eF4gb8BeSbgeupFpL3RT63fC
pZROL80Xp1TZLg50e+e2nn3Xasl0th4ZL2v6KUDjfm+7vFnbNhJajTiIHSEsbzwg8appVXR0uI4e
FJkbXzWMh+20ASrslswPFRljhhcQHyebE/dIpL0y5pNTw1Waa348jTxVF264Zy1Z1r6lPjBYjun5
6MA93hV2t1Xd1S7j6LLYUWkKCrH4i4B0NzQNiLFWrCfxhJPNPAZWS3t8TZVAzYp1rZ2I16b37Pxc
mxb+mLDt/4QaObA5tSZjN0EQhWlFTr6TIj87gzv7w9xXFyYN3Wqyn1Ej6AuPGXXQQFrTrfhrPrY/
JT6tHMg4biQGFMBi8XOMG2bJfMlM4okN42NIkl3r5KD9CNr54ZR8tCNtOeTG2kcA5S1V6QLw4ZGR
dbezJsJ+yZSfLCdOvls9Z1ipDfE+SLjZcqlxl1U8MmnB1LOwHmNyigopxagKqOhZxLHAFn8yRjkL
CxfuerardK0VzRUmYr+SeRog9WjtSpZZu85QFJaViVEHJFF2yXPxZRrpuJEQRzEohNuscp8HU1yk
TqraLGR17HQOCs7rI/u0mRWusjpGMtGK6Q+1PR2rxBgdXMmNTm/cacvcRSBw2QFjidM0bvSZw9L8
q1osnJ5W60v03Dfy8H+x2Nxw4egrCsFZDUR6Qpx4MaNm16jpFGbGbdacNaDkbSu7Z/FgtxBFpfjn
G//XZ0GlbaSVm5qvPYrSjXzcrihZQgvgKjmOJBm54nuF3EcNaGL6ccIIYpox+EUWLIcm3M+UHTL0
6jZp4LJRVSdE5703ZhcFOzQdLlUjt8jkZ8Z9m8C0V1pPQDrg4NZYxkpLeDW4qJz57jlB3DUr9vZl
mjsf4Gj6w9xDL156Ic9/qPfGBTxxt2yyASh15ujNMslqD8Vct4KdAzYPAVUA7c97YD5hQUSnHaw8
WrXVrGdYGrx0xeCwBDxCWeJWOYgtWkQgGzXS8PYVLWAHDsn2n4SxJ3n8oDj0tY0xUrU6s8A5vBFt
YWcMRZGuMf5oPo28+sZGOV8LHAMLMuhyZTK6WTYzG1PuVfMBJVZ7MkIv3nTDLLddmBjHvi7izwmB
6KkommIVavhGF000B/eKwT/NhVOGggOVzWJiCEBYCoAzVSn1bZyO1VttjZRQoa5xW+4jrsVanm9L
vZye43kyTrUnu0cwXv5mBhdscJTtzdO1LwnYltMcJLuz2zoVjRMF55ms0rVzDCho3bl59Iz1SN+Z
fHSmPLpz4/7g+DFVk7vUcEpAHhUgH61nhh0IunHM0PTtYZTLwRiyfR0Jdg+nerT8tMo0tyYUpjG1
1b73onfRMEteG60u3/Avoec/jBDAO+IrU3hIGV7WkCi2QwyfcekGL3bfeTvEx5kflTyyqgOOKVM+
4MhrNBrCh2kxxx5giDgLGEo26d7E1Z0vM6orN1E5QePuORhrlaEeixMO0sHJutOYa/F77aXubjQk
HAsxZB4nzLTs/85paTHJ0bADhNyq7VZnQTQhm2qddRKF+xR5ciPHoqVqI/JrFLiqFuhAGuaJPgc/
OQJJykJtYSrtFOTF2a3HVzJI/jANZ4HexKPUj+OB4ztT2D6fsQvAc++S4NO0Bko1bR0mJqKZbhw9
eMDw/tMddopnd8heTPqm47ZkUxpZnopn9tW92bgrPe9bf6zHdCVV/KF1BqXaGnOtyClXFZwTRpjN
FVUVMw+xJEdKuNmsl0TFg1MqilNpwPBtvngGi2WaDIxIbfVaJCR1s+DSVJrgAKg3mOnCcB+7CURZ
0WeLFs/uMlPW2zzoYtX1gi+f2Wci3D/eaDOmxUS0wGtGtn2yymchGEQb42w9z2mE0RUwwsIG5bO0
YkOsC3x9EBTqlzmdvSeYge0C2dRdtqm9zxzP7yJHrYMgLS7VAxtaJjz4rkKn0x1sWUiVVCtZa8FU
ZDI+i0g+ciJLzNybQIdV1I4MJxrkmZxvJsa052Eb67RxMzJbHxK+vV50a1lgZqkaftpc21hZo86e
0f/tGmLWLidsmFVEPVIQnEtD6ho5a/pI+IR8YO4AQ3LQ5673R1xIzEGTzu84h7JPaNkhb9XeNcRZ
Ufuxh891LSGYLiLGm5vUY1wSNeEGXdOXDH/9Bj2Srs28GVdpDz97kdZOvmZ3cCjWkJyvhIq2aLHm
G0bBhNIyG2cLsqO9tqgWOadtbq+yJoW+Ykb9itaZyM8C5R64yvESGHD0SdOQ+C701Nq60gz3j0KR
l1HTvJWF5+qKjBwv29B03sy0mza2XtebNigjDUfX6L1VrkLU6O3+JWbcfndkJ+h86dt1B9EiWrog
rt6ggqansK9AyOSad8/RaJcMaLGT42ayuc4M1Y5CvewNT1X9rNI8+xqdlKo9zhdwezpQtmiYNAxV
Rvvi9U536ZI8xr/upp+2SkYYYUnfbywmttNCepl3pn+wfW8pnbwndayejC5iI+rx480LEUTZc2dO
5ifVAiHkBCbRWDNFFSAjluO2Q+5dCpE7zxhSxNrNE4rvZKkfZiPiCubwYNpOhoGf3AYlCbV2yi1F
zL12qvMDnkRs3S5Z6mPUetoA58o+sujPh9myuLW5ss7f2oR90pDThIBfW3ePsr730XNqgv1UbzAn
l62g63AUrwwQxh1ZfWvlZklBMWu8m0Gm7kbFQHnhtbV4Gg0NuS/nUOuLfEr4ano2ZpcyG+FG4Wsa
W9aqsnN19UQf/tLBikLRKIv22oD0Do+WA/drllUPzkoY67lzuBk6WjkdUErYE/Bt7puxDxYInjhi
GxIPQ34MeWojD80CmrGJ6AuhtvEThs8Lq7XpBKuv7LPNYoDHswwkhQuddUcd5wqTgKhFuNwao5bh
QGUQb+az8dfLenBKdQCkmQwCVJvsZ6Iu4Nyn8S4KKAjLuaCvOmksFPm7VeIl7wXmzg1tzuuBpG8M
YHrhJNEtllSFhe7AsSv5yIuRupJJvNdZdi4linyn6erZtWrqnCTicp/DCckcMWC6m/tDihKYhb8z
sxImnYu+09+6MNh5XboaLKNbiKbvH1nqvQts0W9Tcz/m2ASjgeKzLB0Q1VMsyA7DWy5gaEI+t9HH
/fHmOonNvzn0W6QXz5/6mz2/xBJzZPrAYHNQsxL4B+GzHuFfns0COTaZd5QfbGUNtqQbDMWFzyhP
ovyhMWSmFGGQ0DNgQp2ZejhLwLCSkbeOh2hgkuGg79iUBnuHqFqbokp5hzBGNbr6iYFBxpnzU+Jt
e8kz7dTAZV85D7ubhwSwNUTDKVtwn0ri8sJNasdX+VczXUx/XaDB/m7XiRq/bGFfWeRY49s549P+
pZl5pZfvgTZPmOhMP0bswnzLTaCtHpcyaLQsCInc2LPOX9/oWC417bUFc9NkFXfSRztmDfRKT6gY
I5KwaQLbW9WuopMwybCZZgwJEZAXOmAXyz2aKYyU+KOyjYtKSnxk3uBTV67TFJVQuEs7hp/RZrph
13EXdZon1CVm3TrESMvBoSSwWaDgVbxCy0wUzU3NuHSrxmVpeRhDm+ekGI9B53KqTIpXqsx9r3S/
LMvrl22eRxtDT059AuqEqUSrofYk88modaR1XP6xd1KBbmJSb5Mt/CBF+1cjV42Jm67xpj8EAI6d
F9hn1uxhpfLmYEV4mgzq71a5J+h+tiAmyfCoMwda2cqKv9QMyWdhV0BbivHXGIDnzI+LJ1SqeKVc
cU5aa09PtM8w4yvF73O0lH3sHt7zhAz/pctt70R9yHhJmtrZDEXpi3A6FGWw6qJOsCvJX91+GEUc
D3epoN3IuXtEg14BjDlkTpnfknAZ+BrSYTH2mK/0sHQXLRzAo8bE6U48t1+qakDha9pzncwbO1I3
ah94zXvxinNerKrZO5sUFY0P+I3OSKZJOPjna+BdPC3qJSFutfHyzj7YAls9vbW7Zi7WbsBTWofj
1aDe8DljvBiRI1mrbJ5xvIYONp7KWYtigr2ZU+7DOd69aWHyXQ3qKmZrz9/klT3xpFFblDnul0f9
41ZNpJsWMXtjoKKdjKylMKxoOZY5grpWXKvAY7woQRe7FDLSYkz5Qd4SsbCI4HPiqfJx+mSzAlTn
RaueUdCxQ3vlSKHDBKCY+9pHRnnhaHCC0HiwH+9FP0BOxY16I7Tj7JtA/Rg9+lJvz99IdOh0hnLv
Y0oLapcUN82sWSQBN69VWhc3hLGEs0dBcWxh9Fi+klnsS1lK8ECeupDuo3DA8BC+BlDP+pTTkgEi
no3rmtpBuYxKGzpLssEWgdHeKcsrG88mr3Rva8yuvOBuIV/FGuzI+GLYGQaoivXK/NuXeHTYlfhF
gqki2QGwKeVoAzi1esGbkGyVxYo6tWtgung3hd921atpf0YWk2i8iuYl7AD2FcQNbz1J4lT/ghyv
392CcIhhu9XeqGeiMrVh3SeCJxu3nfvnnMgZHpOxuxCo11ZGkezqYNZPMiRYEsXuR+dWHAyj+vWf
JnciLaxScOUWJnVXYGvKZVlNIZ90LI+xjl/YC/gPOxEmh7AMfMoVeiHHPS3zFLVRDuc6/QoQEYPS
aqXbhbVKQl4IanZJpuA24aDCUBY2NiGynW5o4NNge6FOlwjFInrh0IuboBZbSjjilZR0cM5ciBm7
vpGrbk40LkHIyBy5bBCbqaLrNzVrbkKIYBHgNV0SNIDfu60xIY6ljV7xnlT4hCQZwUNeNJ0fRJ21
zS0vZGLAsatom+bEdikf2jn7YFz+hlpFKiDB6uZiz07KOV7bosOOnYa06ukJygRdFzpuwexbKOeQ
VPlxtJW5S7rkvZ6UDh3ArvdJMuyyTJXbGID9ogtmuOhZmeITospj6Brjh/rodjOI7vhAKEDx5S0x
m2rfR/BLYfKveliQoq//UDFMHgq7SrDM5XAEDiYWUeDskWnqNXUXvf9wO+0zo/nuUqIHcWD/hLn0
e2XtH0ygIcy1dd+F7EjKG7DhdWySeasb2I+z5k/lyq+krEiUeb35XLrDM2rLFZAmSrCpfjj9iGPp
tXtzsOVhlFTK9THhTsUI2KNQbJWbJebnMVjpaaL7Rmwtwk4bdpgQsPzOXCCLzDwl8XiFm3GxlXrT
6HKGBpZt5Kxi2HBinymiBXXFWSDNwiO0x72V2fgWBW5T0i14pinZJRyE2zOVQKRiWn7wU5vxKQSD
lG2d5DlPThhjLlxTfVc4a2xANnu/na4dDBR5QYwFLMeiqgvh44JaMDNc47w6WXp46S3j1mnMM8Ma
mbqecWpK72I69KPOhFHXXvqjge3NePALvdCWBdGOZRE1W1Nvr2Mb32WbqZ3shouBdb4eimlpienc
JchGFTWIdGgwLY/khl53jE38Fy5Op4ZFgs1qOUsaulJz8lPnU6/1X47aW0dzgU1o2HAn907a+JhP
0aUNur9EBMyj21ge2K+sXAklh8ukqUM9cYPDEPbWKqnTkVWwcZ8zLb3RSrtgVLgkILbXzGmbt0B+
oUFv7NHbD4QWfL5+Ot/hUTbVdOvJjpXseYP+UlFn2efQIDOyowlYaJmqVVY3d35WQlIISUHPIakh
cDcljxfYY2UGAKcyemKsYj50EEsdfk2lGIjlM7uGE4R/BbFanMuU5+g0ldE6vFPSe3PYNhctGqRD
YYerrvZjPm9obx2+75U+xRec3rPvYkNbkBWcL5HBK4V9P/CTzpE7ZirveOduRc9nGUdvl3eIUWSi
Zo2I6qhtMul9UAO66HimATejeXZ/e0yETqX7NWW/9hmHFOzSEM+OOFVA9uwqXAPPw8rFe2984DUd
l5lNnCj4VOxtNmjpOScwYjzD07NzymPHbo8evHR1bdv1ziUCGElFe8VWHMccAXHc6bqxIt843ClD
aDdWQcN2WFWM32yuyqk+30lHx89VQ6dISXUhljBlPJtg1EMkRBVgyZV6ceCyvLdyonFwa0lJAH7c
T5TU+SZPccz9gwm11fiiarE2zyBeCcdvK8P9gSTMtQnxlnArNKMUT8YihiK6IFSytJMMIK+FFanE
hJk/LkFll6e7Cli013eXJAIqbuiTxzmQhuyg0Ki1r/daqm51HDJPty4hMaJ9HWYbuJQPa1p7IE4T
7j2LcpXRVW9JGV6mOtkZqk6JK48OjerSoQEBe2zcYEbJ9PFAyZfzEhfVr64zUp0c7p3xzB+gDd7d
YQWks6dlyJWn1kYzLZI5cDRjKyUWPT9lQlDykGW3vrHiW9iGCGiexmcqIw5TRCeOdIyss6S9zBUx
RlK+uNw37fTdBtVFl085RGj6LJYyS7nH1SjCdMyKRmysKX9yawB7OKe95G/ThmuO9cDgKWjKWbqo
vsVo3/Ubuj/WEeO2SlWo3KDTH1UOeMfykt5PDJTGA4R8aPPSD61nO6EWmuVchdU5Epo/YqLFCV4+
fjXrA2Bos+qaxFq2XSJetRZLJLZI7jIkb7HEzx2fTsc8G9nPocLwWb9aKV2ZErKTRd1LvaNUPh2P
0glB6H17XMNxDZP7ZyOZGqQaAYD2V4CJ67GbwgeBLx292+24Nttv0Iy6Wb7j3/0KJg2s0MNbYGK4
ol4ei3aJE7luj2mCWzb6yqG3llw3Y5bhql3HdgPvnK2OoUxqf2RZynLRk0mJvSVnwL0j+fUdPfUr
GQXP0LzxJhlM7giQOEu7S3WSRly1F/Qk609xSh8rEbnqmmcMBMsZuGRTa94GK4dYCrOO/lArbG1y
DNtINaxDy7oZjBVKPSzeitEC+mOku7SCBdTs5RMfdQqnU1l2zT4w82HT9rJcFVluveaR4PI2Niz1
MeE434PzvyJ2c7Hi3PiQDm+wLKnh26Wp+iV4oXZ6whKNGal46wwIjpxXw3FVx275NKaP+FAaX1Jl
EFaNYprrILfSRevEGf/3zRX7Z/I8cqhfKhKrpkESpZPvFShqJyvuca29OOSzUfrTD/qKV2VBxZaD
pWpRiO7WQOJgs3pFMMdRNYG0pNEhWGRcE/JIW9ou3afMpoM9uIbKT4L0W8TQVN3kVfTWDiby7yAT
rhglud86ZSzITb6zn1rX3XsBc90SLrnnMMvVA/OiR7wtDenZFVnzRRm8s8rDFy+gh5Wmj8lk0eOz
BXc4AObXeVuGcFuiYliiGBaa2d4mYmqUDWbXemi3s2eeVWpdKul8akI+mYO2j832OKf1Jpa0NYsG
ZjEGfG2rkviKycvhXKjuI3XHmdm+W+yui4mk2aK1QrktU23NfHRYeFZ4r0bzmukEQjWm0gW572FE
b+yQaYzkFAR0KUZO90cmv7VBwlrncL/kloqThBGvmYzNgpvoLx5QfCUDW5syU9wLpe96/Itp5HBK
MzAR1fBMQubmti2iyxxszDH57DyKULFd/oCk/mPqBcdrO6JJUuQbM9e2gZLtYgjBO2jGhkjx2pnV
3rORfbAdomirQxx4rxwMz6ZBTVZcR9eRKHcaTmdLdxekMEf87tkxNtlOC5O+XHKjzAgea7KR+XYQ
+rRF07uNnX9bVHzQJEjey9nZuGG/x1z2EBQJStPFruP/3ZSSK0vQfk5ldgELxN7vhnc9fFT+VJin
MdR1xJf0VHzmpEKBNl1avMmKWQUYvl9hafiNhfccFXgnmmpNlGFVgw3zra7auLlrbp2JwvI2G03K
voSH8Z+U1JBa55GTYpuZ1z5rdnacUa3VqC8jRJzRMVwb3WQxZjR+YwMOcB7/U/VmiOx213A0LoE3
noWuLtoQEIJu34VGoqKv15ozPTneHw9YRKqfkQvpEmqTFT0owBQ8z08HKFPcfRK936Zx9EN7bEXW
uKKvINbJ+hHmMjQDNg3+jYYRSyZ2McM1MgtPU3d3nd0Uia2bZ7cxu4tE89vWflgBpEImkzDJpppr
W5DslDceqslJVgSIJGlFCplxkB6cucHabASXGI4kOh9Tq5mg5LLgZstEmcOt3jbjGk//JnY8CiMS
bu5eGlIilGLHocxQm7Mj1o+77KBzzUa2KLoe8DrTuhbP+kKLJ2LNzM179rSlodr3lPhp6lh/Vd3u
IdY9Ia35UIhOzDj2XFcn9DB0Te6XFA3VxVL1VMub1eQ7ebGZSrnpvMZFC6oNP247QW8lOcZI60se
ORRIjmHpoir6Y+fqf62YgKhlvlRl9idwssPk9T9dWv3VtGADtkX5NjaCpejq79aNb5rE6Mje+uRK
Ttu9vYvgDdqC3EjcIEOlBJ9jFL1fXWt7mCE/TUJkYgQibUyPiVcmznVaHdu2vYTDrC8zABwl/blL
D86eogzxUISMIIsRi0sZp+8ccnd6VX+lXfg+NIGJDuEcxsF4xSX9myPkLmja0Bh/a886r7bBAGoz
Tz+zbEiEFqySSrjLzrW/GB9XuJGsbhVRaMhevCddf3XdEEqztXm4MpzUWCPqD76VwRaZOwqhwChs
5CSOtOVeGNk5yzCh4cEbyqNGFQP/RLtxaEy/UYduReck2uoj/0myicx66StNHeumdMiocN5vaABA
2oiypdMxwSsmbedWvY4pmT+pMsZ9pLKCCCqTW7wpxrq0vYshPf0I5jZc8h1lL41NSElof2ZSG6UZ
PtOivTEicAsOpCLCSm54iMKJr69EFSOGBbvBMQ45wsOyJvK2bGv6RgLeVbYHbVPi7dkQBMdVLaJf
GXv3iVprsuKCuV228VT/2dodmc0j1W4Mamu+6DCOfKevP8mmHC3uCeG6pAtyYZVYMmz5+qh4RCSV
TDmafjX1EM2nPPzS6vhFEkk65KMn/ESk8o+p6b82Ac0hNL6GgXtWVpYfIopxaoO4HoV6CFJ/2kZ8
FATxJMpp3MolhScGbqKKFe59pqrZH1IOUabIjsFYYWSIdkSArvxcB83DioakdI1Ty3/gCUqANssU
z0MagEgAjtGcvPA8tq+Uk1g+qJFdLMq9mustsYUnKtTLnV7yapE9e5atjTmiwwQzPRq3vWFvm+O7
jCv7jNOX/FSr3+dyWigvOxhjf6bw5Bk3Ocx4sXYID1pMxBZDBo2kBdCiKfMjKG41jEkEunmtmYGO
EomelYVPBIaxdwvSfN7NwNfYqvFN2elnBSpo0w7xvdGS7x7DYeD8EGhYNIi8g6Ssk/O+aDcaGY5k
N0lc6BGqa5KeHq9FXKxprlyq+KVD1/O6p4h5wLBKLH+qH43DiBwktGYmIuaE1ZBuWNb4SOyxnet7
d0iOoYMlzNVXL6G3NC7yobBjRlPJrSK6/hxVYfBU63xQLKn6XtBS8uMk+UyRvan9JNSVrtKwz+8z
9sdfMyQgkIt2bSTsRNkQhecok8PkC2lYSK1T+5Zg0jrjos3oK9cnHAVdfJiIvO3IJ5hrF275ceII
dMwkzapBTr9TSIUtPLza5uo06uss0Out5rhyMaCJvg+2+go8vCwy/nIqtCRKSah3qluEHsoUV9gB
y2MfzvUpjcPk7JiZvjOa/rV5ZOdpV9WKlanlr06ZSMRx0Zl7I3UVgmbyt1b1kjUXpKO2ng3LHzvb
D3PjUjTh2+T2mNjsV9pcaLeO8upxibqSuxT+f3B2ZstxI2mWfpe+HpQ5dodZd19EBGInGdxJ3cC4
Cfu+OfD08yG72iwlVUvTc1NWaZlUiAjA4X7+c76jFaxvJsP1hzpxtNveQ/g030o2FusqdldpL66S
Kr3UVMWFfbDXECD26EjQbNwm92v4Gvt46C517N41kYzvRqfaEKDAL2UU6thglN6orCW5nPXXpaO/
xHF3Ko0PKpnW8cAJhMkMJQFEiq8l5Gti1pDZA+ro4xcpruBPrIbxrNM5SY3sKnQupTvQr8KpiI2d
q39pI7PFSNsnvbaZzPqbmbzPnoeG/MRzu0YP9jALzd+0eJi2vYbaF7bQhYwWC42c5jfTDU4dQJ4V
dRPOOmDAzm7RPaZu6KOUQPSrDqCEsTCFGAaN+LnxAvgEiVmzqoSbmWygRfugnhTYsbRLKTkxsPBR
em8ZBzLyl9q1hq2Me9/MRPCS4m/cmiUbaw2z4whlSc3lM8zCoYpPZTzdJouYpJIi8EdNtnRse5xw
aZNeNcM9MfpzMEjKWTuv2MwyVgeIKKEP6gA/dpSiSeGbvQRCk08ogxEgJo99P8Wna28U26FY5gD4
1tIqxQpqQS/wKBbW02XP0tDdU0terZkiE56B9GhsGujTeTso/XnumlPb4c0lzBNPIWblxPv0DJZI
5BXtlYievp4iO7xKnBppXptPWjnuBvgwqebMnIuhE8aJIoHaGkD2l8531yOQaDAB7PC5at5wVffR
2e2+4hY0GbqUQaJvoq1EZW+8cnl0RtxvpXop5pIACBZXySudUTlUEA8oxlCzMcv1Dzf5aCpaI5D6
YCix/+/5BxvL6BKTvc2qpiNN2aK4ZlnCQjJKH9pSRL8EHagZ78Xcpf8MILUfevAvwByQsTLdr7yh
TEqgt21CvToy/r+CF//EhJtGbisbcVzbOZWVGciRjJKf/4+MxU31Vdx3zddXd/VW/fsSz/gomb/H
1C7857//8E//Yxrjhx9q//OvP4T2vYUo/sM/+H/RxW/7rwYaedtn//UB//wv/1//5T8Z5X9gm3sE
I/7njMXuq8nfiunvGYvlB/6ZsbD/IYgae0vToWE7cql5Hb/ajiDFP0AGOkDKXRNZB7sHP/PfGQt+
iGiMAzOUcIahC8il/52xcP9huDYVcSYsWZ2ft/83GYsfkYlY2YQBLZOdlO7gFLGXAMjfCamzG+Rw
LOZ4jaM0dDEcOsXI4NUKmEPFlrIR+TxbfVDZ0v6BKPkjOPOvT+aqGFLYtu04pvVTAMiFP0L5axQD
U8ppv3UjId5rByyuH5oV/amYMbzu0MuOZr28z/8EZl3g9CzmS3/j4fM//m35fPJpBEtMz3BB/5o/
RUs6q63aykkoN3FdTo4zj5W5ZtaCstAq77GjLvsLObvgvZPOFEN1lV7uOiSIP/Ajf4648PdwoRQ4
BvMtk9tjuU4fb3dxEbb/8W/6/xkIttVYbjn+JrN9EmYavXDOHo/USrER/Nttefm1nfLH0NVfvzOk
fItGKMe2oOz/dM2Bb+Km1doEu2NgDQ8ygE5nU4GsXXWmwTUfSozOv//IX28wfj2DDA3ZCZ2GyZ9u
MEwCquuJHqw7ktDQQVF50wPFH8CsuhjzVEPBbHXNYVG8//6D/9V1tQBEknAmOGmay7//23VtC8cF
cklht1awxbl2FNSMo6k0MnJa2KZ/uLK/3s2WELQUeCCmPAoJfv4WpzjvVYqolJIXPrV5+5lYvDK2
s6ICZtBTRhoMKUkvF8UfnqN/cYEX7C0yt2vxi9o/fXIF3kcyiSDapJhTDYlKqYNcuHRh8gmC0oOq
xn31+2u7fGk/PTvUVmP0t5ZQFlzCH6+twp7vZGad846yxbtN5VXMrNP408f8+hVawmXttF2HH3bc
n6i+BQ5YaVQYtUbkXIGxn9FFgOb5OXOIbf7wDerLzf/jL8Xl42PItLH2yp8XBIpE06I2DE6TiZU8
uUOO9Jzrot8hVvQt9kDS6Jh3aFbDl2Rq02rkQE7S3FWaX+OA5TQWFUjGv7/Uv14DVzAwoI6BhULi
IvjxUqdShCWT83LdR/hhTyLIpzXtg+l4FceR979ei3jhwM5lLaKLxvr5w2YaOiMVZqyJ1WifulrE
Ozs0I+Yw1li9/v4X+/UeWl5u1AZQlcsD8zM42WEFSnhGyvUY997OTEbuIY6zYbX+/ef8+mSCUzeJ
neg63yqZ0x8vYAefomSxZb87FsMVRtlsN48j4Vhi24C/8Wh8CKivD3mgDckfPvvX9dbVuX0t4MCs
7Zb90xrUFW3YESdA73AN3m4gNojazDhK1o5Bc9VVXxm8en7/+/6L6+oaloX53+Gs9stDw8grdMCd
YSWihfaizVn2xMorN7//lF9WHXKhkiXAW5Y9g//741XtXcZTOCHtVdHo2kVamICDWlrHNO6DtbJk
da/z8N78/kP1hR3+wyPK2uq6EtcEDyqfulzvv63pZaMNmjmQzscgGnmnwAzlnn48OIbQ1eRey+Yp
3A0poSG/gLOAjoJp/DMu8mLfimGmKhDniblPexjWf/iq/3o2fvi78UU7IL5Mcu/Wr/sZs0y9Du1m
YrJN3lti5Bl2iWOHoGgM2m/dwk1OHbDmC2143npK5uLQYojnMZ7TrxhQGhM4hV8DzG0f/+m5/uUh
cIWU1DkYRPI9tj0/XbhBxfDFzJxgpp7I56Yb8m+zJ3XHx30b385kacUVECRuTPaJbAP1GREf7oxB
LSgbxGfbHUGy9e7AWSzEpO0y9hhB7PZuuGmzRk2baq5YklPOoMssqB/qFb0gFgQbLpbawCdNP8uG
m2k9GOkwbyclO7jHRY5qXXHYXNSwqW1heCjO0o6SX0OuFwquicOQUZV1Nm4rQ/LfGRModt8QaXYM
J6+PtyB+xHsjkpBRRKT4S3h9d6doHb0IM8D0nMdptBLMRD5cPZvWYhwRXKXKoxDXuMmfiMSrLmU6
w5EDXS1PRghNm4nwwI4Ij6JMXymWUtexMFXn//6O/vl7YVVnH8/xlXofj3qBn1+kGakVZnbER66z
YZsXa5NkyaZ0/sTHX94WPz47lkWPBw4Qtvueqdtk7n98dhLVN52H7rEyLMC3b5qh0bShqwmcrQFE
DLdUg/YxFNSozlT+dGjg5iWImxCFIxjaVds15tlRoX2NLZhTZuh40QWSwxaM4dlUhray6BXimAuq
Zs07ja7FNJ+BevHgRX6Uzx3YqBzrLQQ+LBHB3Gxh9sGjGqAo5zMes3bE9VBWY+bHqhJvYzvtS1Un
L6IBZ7iSaB73sIMK3EJyItbC1WzXUcUYo530Odk4dX27LInxti7xRjEtri71bMjhHMdpsq4koj9Y
XhGoVSfJ7C4iETnCFH0hKiymwQE5nnkBco5LVbx0b8eqsSnURcdPNeFsezCtzQYEeV0x7K+cXRRN
aovjF5CM3uvzM9jzQ2VV5vzGl66vrXbBddS0D7ZM7eG3r1rePAxusnx4EDrRhWDu23Vb4R/ruym5
1Qf0aegaxTz5eu1ozt6bJTb2HCRrYmctUK2puqstN72nxDD/Am3WUocb1S3uh8xu9XVYJYqQbnjT
e1VtLlks5veibb3vTYVFlEdNs1+ARSqIovj2wlVsKloGzSUx07iqp6QwqG91SK0Hh/vkXNSBfdQ6
c+s0zPgbU5knLr64hvnerCtLo/VYolwAILThVIVFbXV7oVNhH0zftCRCIuv60XtpuKPucJGR/+17
3E5lTEo1G3XztRO1vqclaCY5EzzZxWhcGkzhJICNTz0JCz+JpcQAP2s6WYkJbQwUIbSd0HKNqyl3
klOe2/Zd5eloKHMfOsQxqadF27Sb72pySwk6la3pbpAUTl0jY3+4kXMP3ILMXmOM025QdCmuLCIj
GUgT/akaUzCogE8AdCUVbOwEoxIkWIUETe9vGM8fzTiwH7PxcbZDPJMjMfs7N6s6P6NQZhd4Ofx9
jm8lXhdcJQ43Yrdh1WppX+y5gommOX6rad2R2q8u9wvc7cE6jhv3QQ+Th8gIiHpwaMkOaUMyCk9T
TAG5V9mJP9ND+dyqbuZKpnbGihGGvEY0iAEKc+clnzWxy9QoNr1uzVdh76gjx2yHhzt+HUyyNGXS
3Adm1uG+JbvXgz0S81OT2E/AlmA8uYzwGg2MgAoU5nVZrUYWrpURoTc6GjQlugd1258Hz/40Em+G
CVt2cIuItKsbSi9x/M/4MlZq8eNj05r9mKQZuXUKlACFWrfIdNqN0VBXnnUVMxSC9oMdPRa2rR9c
L7yv6q6+pTs3/mROlh+KMjvD8XrwYpuZWk7ktrHfKjW/YZfPEpBd6fCN3c6nZ/FyU9rw3qjaekmm
2eV+tqyDmvGbDkN+p3C5atQjnERtac9JMN/Yyh2XeoNXff5sivhRht4nkRp66DEsTGByWKQwb/V0
vnUtniodH7dTFzS5WK9hiGE5owgcmAFcPrvaJsX8aLodbinsPCFVvkUIsowKlseQ7jsGYul3jCib
Shqku6t3EcWPHp24K2eRc/MeM2qLOV7AHQSFXk0f7O/ulDk/wPITcETRPwxdw/xUVRgLC+LUkM3O
UKx3GT2NqNN3NfkcItxDfcZ3uGp0Yq3GQAsqEcFwE+F1J2HLNzQPJBKT8Mz2M0NdLJF5KsfYYC/Q
rvMO81EPf3alU5nEJwj7qJxIbOjzNVd5XmJxBFBXh2Z5XegQHdw6GFdQy5lyd+ZeK1JA7WbyEI7O
jq3OzAbBrn3Fc0I8VkC2D+8Nk2cIOMRNCtvP6xaQuBF/ySiyDuzeGFGTniEBwrj4M2XjAbon19Rn
l9ndiw3P/xjwnJ2x2VXksNKtXsX81Wl732vVgDsdR/4AtfPe0tBP9bx4FBPRT0a/fuMth4yQzJhh
k1is5gO7iau5xZwKovarnTE8ZEsiJDPy06C3L0UaHGEFBbtYYeTVGIFiISzXiDne2rYVrqAmBs8z
yPY6c7NHmk9KCj51wReTM8eaZ7zAbf+YdPpWs8NbZmjJCpVCUW493mKj+gCmTXjGisOzVuP3rbTo
oyWVRYiMFbGA5bxymxCpXGvtDaZpNOuq+jCi5lhHZGu8Du+hyorvmD6ixRUZf+d4GOETDYQv4a9+
dsFcnOidpgHU8rJ7izTV4xzUfClweNndaDOpi4Lpa098Mg1TaPNix655V40GfhfH+DJoMueuQ9To
22kJqxcS6u10F+kYhsbhPi+qc9dXd8jMyYtS9W0ckpkD4zStjUp+6BPOyTLKqMDBdoWeRTLdiYMU
jmrjBxnN9lEXX8+szncNw0NhA431RrVzHHyktMObdU3YvbIey5TDhcQlLOvwAkv3WGv2GYYbtQX4
GPt+uDas9Dp1qwfMxuw4US326Th8L+euZKo7ncHCsm4UxZmA3jLdYhyNl+O703qMHxk3mqfYBGxg
G+MJ1KWzKrHUrQ2CObLFTJljX2CX4R6CVt2a0P1N6HZLt+nyhefdqxvCOXMVzjwWnHqFOT29FuHI
qEo4K5y8xaOHY5qTDflkXFrMF42y3zQIf9yLswW23Z2u63Y6dsCdfbP3XlnAoa/E8zeA+wATcQ5W
kBET9inMxvXYELguM3x5lIqXcu5vR8KNa6QLQPtpNq0iUDiMNjFONsS+NlGJiaAIgOwRNajpfI2Y
35sW8FP09bvUwHtR2aNYN1X+BpfSXadz8SlijVgu89SthHAgrYKkksXMsB3Mm4J99Bo73oNT1Gcn
SxBlDKfEs1W9haN+GjCE3GDE6ffUAmKlwNu90Sbteaic+CoDOLLuq+C6JPUNnTDeZXl6ENlDAAkU
Mw+Zgcq3av0Ui+jKjRJf0Ma8C4qiX4PSF2BC63LTBaYPyf4zHqIPx41xoHBtI2d+sAVZymmmUGC0
G+IhOamaOkeGa4xM3zA6JVdO7U4Vxcx8iS/ajXEhrbiyxX1ND8dW1TiETe0p4NS2oL50w7qw09iK
hbptpRVsQ+sTQAnQ2/I0C7pTBHhRDHgYFWxCJem0HVx5QVV+FHnwmRTW1ibJjXLkW5hYIOndj3Z+
A84yg6qTvsK23NTm+FjSex31vGHbEhLfYFnbDizX1pTZBf0026p+WGrXzRFQQOaggcVwRnu+Dkrn
Nphn4VxC6Eg6B5NrxPpuBuMephuz/MLcRfbAkH1s7mu6PRtNq7YSPW1lD8uGRyufRCedlavEOdPE
Hcb+aytHbnKUdtLLLiFvkeKmmUyyzYOFSyILT5oVF7vSnrlAnQbZG4PBtxi1xw9S+Du8CuyN8qbL
NCWnWRYUZTPdH4ryw51sbe2OSXIuJTtydtPPMq8vLpDsmx7g7N42iGHg/AL1AaTA0OK9OQXaY8yp
5CGUHlTgCrnIPQyivpOO9mAHGnY+BELlWN9jV2KLmbFpDy6ecm8xnzsVnfVuTSTGnK9iaeDM5yXA
Fnt4RV5/6zvprghA05JWwNEddfyxS464yOYdOdXkKHPzISVWE0UaPWJWfcv85taFhHQtDDxQczl/
s3DyNR2G0sjpAfKbLi7IgX1DGwQ+MYiLlsZEP4KlgtxxD2zSdlMC+s9Tjc3QA1coovlNHAzuui0d
OCKefVvWCfSi3lmYeDcY19hvdQp8pWzr76ByoKTg41LoSNjHqqdWGPmaXNpnaY63euVZYHgn81ED
DLkyCHutswCjbK+36gja8KZz7W6jGSGN7uHiz6whyK9kVL8x0j0bWXWFa9M91jOkJuwmzob3VSxW
aIF4CWkAP6l4eO2KzMECTNc1J8E13kbj7HoxtvRcd4p9EJUfMGDVsesoLnej+KbughtmoUcoM9Rx
5AlVDYufGUyj5mvWmK71BkOULiODem7CdMKYG7KZTrBJGkwgXpI/1XO7d6ViOWNlWYna9adcK86Z
DcEB3QPrUfFY5homplpeRNhGV0LW07F0SePmMV+zgh3jZ84YXplDvRVpcMCvtmMwpL3i9zfWTqbt
vNzlCZJjsCNtfEkkWYl2egqH7qn04nY9TuHBdZsdq9lGdFChWmWeSdJANzBgoFT12ZwD37NxOcEO
gSFcsclZ/Cm95z6UCQRce24utbBfpsK78XoT37XQDzQ3dWtNSrXJ+tEHSfpozdqjHtfiVMvydpQh
BpfyLu9JhaZz/CqGGnslzx0ZivOQlWpdtsbiXzjOs/JlXV0p0XAs4QTDq3obwTlhjO9iqGl25Dp8
dIxDNnc6L5a2uJY2TGe8s8V0Nhp78OvBO8CluaXdgXgLAS0UE7KsFX6AfHzKs1xuwkz3lc6hVqWS
k7L+vSMBzbNb6asI7IXvZm6FjVNnsLYCrCM4s5aDKTmjGimNh8k4Olv4xU2/Tu3Re+TA2N17IsBQ
XQstzenYqkhSapAFQMuYupiv7YwN9J1DHq4kKuZl7d5Oh+iqxtdzC36i/t6WA4uf1pCThHUUAyIj
9YaaFXeWdgwANxIZKG3jEyXHftKGXO01EY3XHd7ybqcrVz0BcaxuKrJPYFP0WMu2MaH0S1AxZd80
OrysAwHDzCcenkqyyCEOY9GOvV/1+kM5RL1+7u3OfXBoEroYqMqbPpxuZiN48OR0q6PwvyulrE0t
31jvKogN72Yz34xuY4JuM5KjE4KOXOlRkmRbOPDdq+ICcYfhC/ACHKehFQ23tkEQ1UXPAizyJpLo
KtDCB2VBpS34e1MgdxdweM7m/mKE3i1CcLGemrEHv2bfgIxC+pjK5MpQGml13GYB7TBJehMBtC0T
F0xYCXB7BoI01dZ73UjXzw0g4hlDYtb2crT4odleC417F9YJb5lmDI+zibkDWlN5A9yaENjwnMb4
7dta9A+Na7xCHXpyXfKBIDmRwqvIfU+w0nHmCPDKh8l8ij2sdyB3nyP4M6iPDZbVnLVklbU2Dfcy
u8+r8MWg6Yt7Dqb6KuV3sjTK38lQmit2fTUWvbLoMIMSuF+TvQEoEg3NuMnDYu+2w0Ez67u4N2+6
ucSUr4zgxHj9vUypagpxz91HMBawdqq+eONcFr7XcLovWUV1DtDS7C7ECUcxhlrHU6fZzBLGOwTK
zRTKYzQ680UNePm0Jpx2ZQ/pRYdrQ2SHchFRhPY9D/hb26hLzG7+pvAaYm0S3q6fAOJ/5CCM4how
2LmfSGEdeC3STsCL9aHKOeNl85xcXHD0R3f2nmdQRARu3UtoJs8W38OptBYnlevNT5qDsxOETUQw
upVQ+0tO9HBiIopkuvzRmxEQHGxj94BM+BUcHX8ik0zgm5hSlO2Ml2r2og8pXefDHuzhqQfHvso6
66nWyRJEcZ7dJNgzV9JWQBlkQFWKZIqOZYaWsVotIQPjJBtQYqqySRaOrS8inSF+qz4St73ia2GC
NjZvTLazTWNXtxCTxrcqQn3iidnmYGHQ2rA8Mh4p/AZz7WEouv4AaizHuxVU+7Kyh0cIeAHmTM95
MXTKH2o20Wu2UvrW8nIdK4HRk/TPUx8+kh8jDYFoonXHLBxJXg/227pn7i2m+R6MeIQ31EyPUJ2x
DWXMhakzGIAGs5FpZPsCceV7YhbbSdJol7FXXGe9YWCHNeH6lVOb7PDUOuV92AgwPrnhNMTxZhQr
E5Lfo7Wkzg2jAkIVeskrIsmEoOIIqJKOreO+UmLnSQP9TPsvZ/JlMtlJZ7aTHQbYbZvOFgAK6kbR
UUbB/B6XMuU8ZEwalvdMO5STk1w3uVPhgyVwtCqjqdyWjkmTiwzDe1ek9lWR9DhvDfzypp290iMY
vRZtgrVeb0Hf5IRS3oi1NlsqLs0v6QmdIYG5ELKhRbx5XhJZ5wQasM8cncBE0rSUxSxKM+elOtmU
Qc9GhWcHt5UyooQbcrIBYuEMn9guUv/qmNsKqAkCknQ7EFDQezSAQCIuKAzrLW7IPYZKlAoN1Zrn
e7T7ddgl3tsshsnhcEJxEDtuGVbBkVaXpjwMQRcVqNRou0e902Prq+to9qDIB3zIysnJzX6jLKoZ
Xygu4V2gp50ZvnsGBXRnMXdOfBjzvg19wNXZU5t3f00lHFa7vl1IX4khK7HmJcEscmLXD7O6F/qu
pq3NxuTmOiVHICeM70VuOe9hjtev5sAf7mk/YZzQ1GlLxYujTRYbiqLd91QsyFual4PhCATANbcB
pVLjvuzy7rl0Mm6qAhTNCDJImQmuPcWUHyHE1ZJjZKgJUtbUm/CVW0NZ6jg201LaWVvqkk09UViz
F+Y+GgbHW8xwhKR6dEf07CafxHte5xjGcyFLABBaa91Mg2PlAExzy2ZUZotwU4ejBuxKlT2Eurkh
CgZRnnpIhpc5gUWSfSg9Q0VBghkHdCgkqKqbRjM2HLd3pLZuJwsaDi/Ed1xpO9MYd5i979SYji9l
gvzs6R+w0xAK25smrYBet+R0INZdeDTr/YDEfDsjt25kG+knvu3XiF1tNPRfsqPuL3XH+bUFQGNJ
1MippaI5ndHuOHGhN/jTyMmnU6OzmRIEl+UQH22tsnI5an5ropHACBkLxkZhq285xQf0e5pzug6b
z9iT+0EbvxEdcDB84ipPPbWlBolYnKNZ90jm6YPp9faT0Cv8+bZ6l53Fqzua3X3NbtvnCAXrOqsN
91jyd10lqSv5ipEp/bYhAQNMefC8bGeJrnRusV1LIFjewGqgGgcOqDVIokvVpHhEnDo3zwDFi/fQ
GsN6nUIXsI41tY0mWsMybgUPSUR4T78hB3rLThu5KSIgCqvSNTmecG7se9SdzINpICfw3fUCna8r
aRNFaaqYHp+xdtwTWakWK31BCGDLDSPbrTkMSgDBbTX7JiDF6eyNMibdYsHG4PA92+mVPoTCOY2V
MMsDX2887/XBMOZNoAi2nF0XXAIFSMwr9rg5QvqE6s5Ib9kxq/Chy6bMPKdKsBQ4g8b/YnZmEiVE
6XUbswIvwgYmODcWptUtTXVtRHmrRXqQJGkoYcIBdzjn+jyZ9xRaNPrJ6+wWm3CczeNe4miualqO
lmVikEmffxscp44vVgvS6yqtGetsQBi2uLWJbIOd8RyKM648pwJ6wJ8MHjNoouykd3ifO7Opb0Kr
4YQFLG062mXOK5F+FPI3ydxtm8HsNN/EqDA+URfl+WajKlBYGi28ucYxMKNZLbikomr2+MjGZebz
VHctebigInfcjEwvQ/ad13NY4LyPne/w8p95pXLIYgN+qhsTNncYdsBYHWIIMtvnkefssCsszg/C
rIVpdzSTguSK6H9dt1pjrXVKt3ZaYY2HqF24D8vwfaI5jCOH05ufvUy0LTPz4CUojFZfZLXoJW9j
OnbaEVMSp/ymSfZI0Owth6abzkUD8r5w4iVO3pr1KXNNhKAoc7zrXE1qbwAL4tDlJfCQbWzAQZlO
yYZ7mZ07FM/2YRmrbHsqu19Uk8JdLUxZfAApn/y+sc9hkKbvKtSnW033ADu08RjvRgn3xwVid5iF
uO+NAs+PLahVVLmDkJMRzTaylrqt2mu3Wgh6JGaJqI+KA9kONNkXaMtkA2KhvjcaMsrQjy1yGA39
KRz/mm8eX9p9xPjkG5V+40ZkXrvpCqtYZ6Qz9RUZd67pFFfsZifkLfrzrP3cmvGx0AN1cTmpXlzu
u7VnmM9WMRO6ZlJrvGeoCAzOXIqImHBQA8qg9Ynkfnmb6u4LxW3VhgyP9HN4SLdB0FfKT4nRUNsg
WBlK0nZGUV3Jhh7vpqRuFiDoCEoHORsQRwa2o2hTOqi8LtvRN+i9j1hhd9Uwlmfy6+01QQgK0FAo
OX3bYECiZbWroyedFOOJiq73huyIj9Xv4MaBOk8KUilvDOi6cPyP2IsqJkxN9ebGaQyduTYwCDfF
opEm5lBumSaafmZT3bKxXdN67ymA7teaV9S636YkSNfp6ExvtZsmZKoDzeDYn8QXusjkS2RN3QsY
VV4Tprilk3HpApydm54AMKn0sJiPREE0yEaMzK5HtiLbViuGT8uu21vKjduL1vTHRHfRjXRndPcI
CqhWdmMiFOmJbcGpKGfzNaqJqHSTrH2znIrr1grFviGzhXKJuXJe6+C56GgSAHEw6pDvFHP0LQoA
72lRSR1cx1ybEWxVsa7KfonVKHTiCDKhlhqnOUIz1CHwI5PkMJ9G8uio+2Oo86hIuTFM6d6bgh4S
iqKnHQNJj6FeFBi7KCM/AxYrE/Cli3k7W6K+CsEevpNzN6+TlNCYgO7IWWk+cKYJyUnDP9uYuSYO
RV6qQ+2wEYXLb5/0GC0LhIm9s2r61Ci8DaxbcjTja9VWhrcBSzBdGUD374pwZOdBv5k/z4W8RsAh
i0vIe7DnPee3eNuKHmyCUHd4QrSHCTLNbcNUjO1rjHk9rrBHeCLZ1llsPrd0N3JyC2wTYgF34kqp
0r0LYhwAskyyg9cM3r5KyFv0xPjendijWEKURx7ZQ1pE8ytuOlTtEO1RJE5zq1EdRvy/HBdISZLC
ZR71l9E2wmuC2EtNnRGh4zjGDcUNT6mz6Ks64IsdDK+YFCfeAux45M/Y4HO2a419Gs/mLojS/jJX
PdC5PKM6hxHHlzkG7ScNLl9ZAuyxqfv+bUgM97peGkdXVY8D1W17PoeZHsNutRaMxKlwM0iV4gY+
Tm67lZlOhke3t1ZNa1ZQDAfbId3hKnJDxkiBi0vRtldOry09vD5Gksc8Tz/sDpsJjQ/UJFXWyi7E
ubS92mK7gF8wMIi8idohOasb8F+1fNnfAFzeFFNREb9s1TnlNE5nm4rukMKLkxLZ3cDOeZB57GzK
luMEfEasFdhuj6US3Kz2xJE5zLUpOrVNHW+9YQhP+Dw6vgjWRG/0eAFTSbfOBmjwQKI3KYuoP3AT
g1ZtsVIJzw9764EO6neYZHJrS7o2GAj67L30R6LEe6R2wsje9K1q9Za8QUaoBdj9OjZHAEiOOT3O
shr1VRWPWAZz0KV0UipYCAQ5vecgD3IES3eK+Qkdzg8NSjRBwmeqNj00YoIydqGdMo1jdTmM2oNq
q+5o9ON0Cnk9r5qoh5mFmoYIr9qbtpYISm7WrBkTRyeZwmCNMGpCL6jQ0JGdYS2JHZoihxCOXbAa
4ENR5ifW9LdWD7HQsCuxqPqkiuxtyVsQTJGR+JOWu5sK7eUKdC9asMiRBGOdnGbrekAMIOhFdmjf
UdA3neeph2IUcIjNUSpfNEc70NN4LKdeGJQIleUZFXstuuZb3Nv5pe9t70QAOD4auq0vsJ/2MZCW
fmpqIc80ktafiMfiFGt1eNL1YlgFJpWOWpiIGxxeWuCznjF1YEzG0CcEFdqBH6hgoa88uewZSwBy
iuIuf4JStTUMzQZJkdrdpYfVcU2XX3kKOfg/VBolCQGOUwjlaGFGOAMQHsCS3AmjepNmW5zbjNfh
lo6dcu9WpePHFinbDvb8O7B4qO5LbozDHctzbpwcxdHrilZ1dRfShkQsLg9rfT0g9R61Aalx2TIy
ASoBZhFA3gTChZtJ5vnojhkxp4DfoGgwYCUjyuaWgEp7dCCaVKtmmuizTQmdM+Quv02sNGrPU+3d
N2UKjDSp4HNHbktWpuu1cj8pnTUgBiU0YVfb5+7U+XgTeNpiu2megyUXhfYhPQj2YkjbFcqdOKlG
s44hmoqxNvvafbRCQ3yP5OTtu4Y9GdUulnisbKe9HS1LeyzAnl01hdsc525+Tmjiu1IcsW7NxG6O
eeCUd0RdYcaC8DYPjlv3DTK6QbnryHBsYxZw6Tuh4DFkNrhVDoZiNSDjl4fMKVjlnSHU0a/DZrA2
WkdYzgEhS5meXRUfk1lEvU/zXfAY1V363UwDj5mKxrtAyv/L3Jntxq1k2/ZX6gMuN0gGm+Br9kr1
lmRZfiHkjj0ZZATbrz+DdtWBrX2OjboXuCigsFGQbWUmk4xYsdacYzJpMMCqUURFA5kGddZgp1eA
iR9dNWN/RBUHfCVrWp8a2NGXQKCKIwsaNVvpL2jAODeOSH5DB8rTEtJPWBByBnSYi7lv7iy83fKx
gtPLQAhlHMFCQsJrT8McAY3TOe89NBUUTzlOYVnX8ZYTeSBObk2jwVYVJMEpbRh5eNMaAZcOypm3
jtcnX8lHH5iLhsi0sIGdyUJ0Pgk9tmcD/VDtfDExxRALPCZmgAk5F9fNCHXfXZZP6VRLJvLMvguf
dWzMsquiILZATHZxCJUFWSQN1lOy13zBJnxhbBXjRs2vm7B/ybjJ6SZOmbvNmnRAmOTLfTt54Pdj
peDxobqqb30UU8keERqrHtX2yYkhqGduRmepFzmJl27cHJ2karNNMFdgkJzACpEgSWz9QfiZNl52
6Nr6qH1/3KdQ27FMgj7u4EYxvsKigCQb/LuDuiXv/OhAikV14XJo2IpJfo7CBJEDYkrihhzznFtO
chE1cULwj2m7E+2olgcIIQSHXWszt1Nyx/VGR4Qe77KY8gnt6dgMhwUjzqFYnc7WwpcEmljtFqYY
1mVkL9Xj0HD23AXVKB3+sL5ePHLnZKSAQLRzYi1n1lVmtCHTYyooml7MR0mwJqyMm0/up8zkcMLr
FZ/UBvZes0gzQIYKTccMiQoHkuQ0BEJAqLVHLHEISw60/8Bw16P3bmTMeMBCwXwo9BBhTf7HQfg+
LB+qIHDAfnjihGU+LHU2nhyhSgoHCZiqJvXhg+h9Bqqq8cIPnW+hFQy7ubo2sZ9fjvbE+6Doi5l5
cV5OenvYWYO+TwUtTV3O9EAJVV+ghdIZ+L240139CT9JgpFcotIJbBuvluTsK9/Ivxug1x6I7n/K
6RfZzdMWQ3OwpszUiHo8SgTWrPXUacL4gmwA88qwPmQQbHSHQSbiFHyCe1Nyx041AldWw+kuYiJJ
NZZPJOEuRvQuWCGcpV8rA+4bMlQDuur7J/m3wpMem4r//d85+n7x/R2/Njev1Vf99lf9B9r+HAfB
7v/u+7swr+X8s+vv+9//72glLBSrPB4teLj6/P5l+wv+CrDtEarkkbBEM8RBO/9P258XkrrkuzaG
MI+7Gz/Pf9v+hP8XmqvI5n4i3QjNsPf/ZPuj14s6H5vHKt/nieLO/VlIT7Yvj75k3J2ZkXQM+zWI
RipB44oTRRC6Wp8d6Kdrg1xvtdb9o+6rO+wUZvWuOeLNA4GRJQx9PB++ixLdwdby68u6XlV0Hr5/
cDqGDDg1yry+qCwJ7SGKiV/cDQPk6qsG9I9C0iCb8JaEDocV2vPq9hKZOvurAODLcs7RC8GBDhHs
DfaSLRfeSvok4xThaOI6jI5ZsCE/dGnUHPIynO0XwFZ0SlXEYOFsw5QgZlLkqgZiC+cfXDjnZRhP
Gi8TMJXnJOnnL3hCRLvFnZbtksLmpBYzTPowFHk6HEaC69EJRay7d/lsqwek6nCK6XQvAdLOgPk7
3YJYMGyNvA8+cJ/kaMkATkZOmBM6P6KvQrHX6LUnsC8Z6gMgKJhQEA9bCIGjuaBtOhVzNu8Q5Gfh
5drkhSJmKHuLjdt1tHtMXE3VOx1lsbtrkiE6Vk7f3+cp3FZQ3Sh9bHSd4KjsW6udUg0XIBmvIYPV
h7QLgCcHYgw/VHWlOag0BIXcxWPYVIeSsbL1oAXE670ZRV/SOI9B10mU8PnRSZ3iZXTq4HmyKUpr
tyNlkDQL9SKV7G5tRuifCKFEu+T7IKiATy580GbMYCQ42PKqT3YDEA6hj8+HLnEYQUe3cEluDZMK
5wRhip93IoXZblWKDEHkB+EGd8eYcIASD0NchP5B1KVAQ8oId58oz+yXfsSVxpk9avu7bJ6H4UFX
bGH8lap9WQVm26CdwR+hd/YKmrDhcs4z/PyFJsP0DKspewy9xskODOFpilHP5p/tygAHmjK4XfvC
Kt3gOAmj4NUsnOZpSFd10R2XwS0XKGFyEfFtl1vD+EXSGHTEOcKdT9gO1n5boSrFyHrAekq2ed8i
Qobb1CgG+jn/F8893/3gtZ4+mIxkA3bZMGuaW156bvNDF8egiC0M6d0dvSEB6YCWXHGMZxwwCFvw
luRHY4CB73B52/p+4nwBEaRB9UpW0+i6YryzgffnT5Vy0/IKejfcGdjz69/eNLbuBbFnP35IQn02
ENNAdv0utSN+c7xMIdjWrpABgm+0nBKepzPG/rDssoiN9QInaRh89JgQIuMC4KMPKqQb9dwR403/
Mh24m0W2qBdIGIHYW+2IWWMeez41Vj/+MFHMSWqgoOmmH3SrX2b4J/UOjkOz40lp/B2qfDD8/ZyA
FEaOxL+3sDUQqhFOTvE0lB2Piq0mTio4y0pcfCbtirsx8FT1aFBJIoBCDMItrdmz93kUZdkOSYB+
zDjgE+875/m8a2caOp9x0qC4CyZmQsc6bOuvRlvZtxJH5TvjMoZ8SYnowgnYOObgOw7cUwdpP3ED
70XuFdFhBMT/mACbuGk4YVy3c3lKk2qDp24zsVBu07bLdy7wVcSu4THTIeQ613zsidw9OgHO0cR/
EnMxoKLjqzIU9aLlvGOGPrwD01LetXShtj2ZKdBwmExfisKJ35Oc1Xf7AulUeB+49SN579+wQ4yG
0nbyj5BXnYt+GZi8cYbh6jMdg2drqPEib3yoHRbCMiPNh1RPMLN07O+ROZ4okDuwFv7zsGah1XXq
7fqFKo2hUsX3fB0i2t6lnnNieqePc6tIUan7T7WpboVNRe2akWN7bD1YOWfDUYfzLlq/mGhuN8YC
4dvNEDmt6WnM6GwaOz3olCaPzMbwGv6+4XYYjutsz5qBR0XaodDum5uQCaL3gXm1IuI4yW6YVb5H
scVRFbhzmbhmz6SKJNw8Ux+cxCHSrXgP2euSiWuAyCNZKbHHwE45ZgQdORyFd0Ge4KHs4it8I0TY
euwFol8uk0ajtfeXHJ4tjGS7ndBNCXMpENGj7MvfsYONu67hkU286uwqltF8kQeWKv95CedHVHs0
KKvaPqUamWaMvunCsyniDJqPrFmu4nj4qBbISF0NLqXFR7HBTYOvpBjlNopQBCS9OPYZSv5I7gQC
UkhFX1wZXVhOeYLhJ7BWV/NLTPM5BVfGt5SONsdKUsWUY8GWTRhlEdjgr8q6CAjkMnWglWIEeABt
MhAuW3D0/cFGqHPf2hHHImHaa0jg54TT9k3PlM6m6bxNK26mOOqfhyG8R4Jiga7IruB1nAZJe5Di
9MbNYhbuCUAV+HEwUQh/ReHOtEbKOx9I+g5v4D4IPJGcIwvFB9skG5VVMA+xVPQpH3CNbzwSSEmk
HgLmajbrI12QZbyP5LTqluSy98fyHvIzza2EGQCCCcAf20nO9etoFpYmS4VM5NUEBT1b1jl83g4t
UswS4IdT+6exDvKn2Y7HireaMFV0Os6OGy9IPkSkm/NoLIwTLUIgwFa6PYzPeFKPNUTs16itko+R
pVSwBUYXFVCLoUTn83zbafqiTenLD6GsnbO3FPVrGuvOOYDHWnZ9lRc0JhTXbCIJLgl98NdBwcmj
y4XK933ryketegauaT6msJ1JU9+D/G32RC9n12mCG4lbfSEdhO7Jy5Qa5wRDKPyIXptAnQYzHxmu
9H8soi0OAWKH296JXm2/LfcysTyxabOmLLA0J00AEjAyJMQwlM82sk8SGt8UC/YGIaU6qmDo0XL2
wTZZkCGSfjN9i1qOmVEDJBovjpU9+1JBsHTjHCgL7Rg0T46vVwpf6xLxRkbTsNNQ+lKot+U8QnbD
fAjezdxUWYKCp3ZTWx5qHA73JENP486yaz40LGtrl+QaQ8KSBpRcCup8P9QC9XGX3lYW0rPYHcNP
EQ2cE81McEsc+QE5MKnotDF439O83AYTXmmXA7Ail7psWXpJ+13JMveh8qH/zf1C6hASsvbacSM4
V+kAEqUptDqgHm7Ry87LyeWn01bGjXNhZxNHLUcX7PpJMnx2pD8fhc6dD61yRMmSWJYLTJgpbXEz
9ekpoV39QffBsC+qnnCOZLAiTVASSJZwjI5t5NOVqlpDnDQHfhvnCCc8izWn0TGR17Txr528Dc+J
CxtTTuEz2fX2TuuBVEF70PhYVX2T0eYkVyA4atZFejdu4e46YTmPnY7dPVtsvW1jGstLOzGYp2i/
z0ovO3ksoKc1YOEiE6RQ4X3zWQ4zcinZDi/D1gKV2IuIYqccLkxH6ILIiuB+oNa+77uek3fSBpfG
97/Rfy4vFJI/OJhyiJmH912zR0TagI1tEueaoEv7HOh+uUndrETex2zI3kNLqz63UmvECJrgUhkN
9Q3ZMIe+6eJjyAiKlKOl1zzawhThO2N1VFhJkMdHskvMOn2wPqHYSfEHaiQSfqTKi5BOCijRwUHQ
pErJWBav59IFzaUO0UFMaky/sqcyWYNjOR7DcerOc8qhQgaoJ4h9ImR09sd7lh4wV2xC/jElD2ud
/HT9aXGIPB8ga8mt0lm3M4LGV6Gz6RwTz30An2qejCDFj+G9NTOot7H8Jrk5MDUSLxEHnear18SB
vXVNgHQLdL/BtRKN75UNo+Wg6A10xKRiZlkZwOZBDq28Fl2IlxDu7TtOlAjdCWEbj6slc5tKtI9E
ba+4qNlb8CmUtp4eR9shb0T2Mv3GoJtbOq9m9yNNPejxHck3oBsjAd4fzS2kqRK93DDaSHLrBNYU
1lu5G1pI360Y5k9qdFV+iIoUglAXuNNtAO9JnOlAZN0pMP4a6JAnTXipF/++NEsKAbKImu7YDeRK
pY6oHiHceNu0rPQZUO10xgOKb6uRKMuBIGH3YpCxGGe48pvIshjspO29Nc3jOWesvIk6HLFuBsq+
sIuEGHEcBozRdFxsxcCi3hDLxaQ+m3MkzjEipP1AuZPcpnz9wGAVkq+ZuRSHGzROG1BhFXEMfYh2
hTvzJEL/VQ/N/C4LTFkcsK5itqEUM1vPqBKmV21dGFbqqz7tISgN2fs4SLNLVnXnUlaLfzNknYPO
JmDeJhEaE6cTX4O8c2/JSMOkLDOLGiDJnvwRGHgIjm7fAGG7Hjhik9EkvM+yX9SzH9j6aiKY/N6K
8WfUjXzKRdle2LMornwA7MAgW31YiF7ZG7TNRwvN3yl2XfJMWIPUriDPnARN1OAbDGbjdWEYU6Zz
ZMOgoh/qtwt3c4/drfba6R0WsODIVIpCg1Zw2pELEev+0udAuU/nFqy+5zhqg5PfP5JwNFzQUQZV
a6exdVi7HbR2A1PAygmsU1vBuxJdjTgdu4viRTMqRBXRdKaT3vjvAy1BJdacu/OEp7YnpIhNfNHr
qRISKXEmoNSMk9zFUxAcKs91r8u2Dt8noNC/5SRdkFrMuPa2srtbDpAEFLW8231UQmC0h3U8VyAq
2E7G6gEC5NSKVmAa+1LKOmfDkR7fFgjjLuuWd6bLfQb+VPbHcrSKuyBsAG5ZHsRdZjSKBQwoeyLA
UTvpuS9HOo+YYpc9OjeD/aTMvrTE0e6r3lOHOc08HMwVbdRD3QZioD1PzgfHKL+5HMORyHvF0fLK
MjUkVY0urA2AfWPAM7ce/I1Pwdz7D/M401jVGt+03ZOfM5DSMO8hv8P0TjhgZOCO5ZDsEeYWuwnv
wrNIivYFJj3RZp0n3jmMK/b+nMQXrgwRKqDP4YbUJWFVo3YiUkcmEqCXoom++SxFj7YNJCyZ2HWH
hCIYvtyAktftiNzUtBCeEbR2qCxyJT53NpF9Am8wFbvBLEP2KLFNgynUZbq4hIZ12XCwurStICbK
ZN+2drK1sjwbmeya5sAr05MHWb9zV6QzsACxs/xeP7O5VRd67AQhu5M5dVYL29jmnnG301iXDwSk
FNelKLNHMmGLGw/FwmZQZuHqy8uQr+UcM2w74HebnH0cFIDZAtZ4Ngq7yL+UutSHoewz8RnVXPFa
VlbFFzuHnzIzT2cyTxRJL3VzYXeYSvegZ3OirYoigzNaJeO96eC5wiAOq+miHxz/gTmIC8nPNURw
DXzp24Z17Ar6JnwJTtMYgFkA6bTPrQ1AvTQRnrQiK45oMNpsO5s1XcrlTISC2g0+lk5CGAw9GwaZ
7qI0Td05N+UpBMLqHEqjw0+jkmN7hTR+Cbeg/yaBpietX8t6bl9tq1qeJrsnvGtqcPDzGFGXcvVS
q7sevXpGs18UlXdZFPN4qHKJpjpQFD/sofZy6qg4v1GcrfqvkPjJjZVZ2bWLAKtnmswjNonKeaE7
hSLLIIO+DDMRP7c4Gtm/7dUKoJsvIyq1lOSrqPW5s2b9WkB/OpO2wXE8/t7f8gmd61iPmFexLwzp
xWgh+cRdPagdq2X3lIHgoIOVCkh+LS2X04KEoyOPRQ1nSy6gYB17fMwMGjT0oR31Y+Skz72S5Tln
Yulsu9hPXo1qaCz4VsyIivRUi17DNDKwuFhnA89D4DLYTReH7pplQjoDxQzdZu8wLFxT0MRKNUTb
ne5aFnXaFKlHF8tUTvZxwkZZbLu+oRORRnCAN7JCiQl+0AerF2vk6ttmTLvP/GuKfuzyzKKLUr3Q
ho8va61iEnOtHIDhnrMbv0ThjoDJmbT2cChV6FHZz+CRPeJAnqSjF/x4LX+NZ1Jw80YDgqVEVDDT
f/w8/9538tfeiZsxUpQyYVpZ47OO8LaXDC98uypRxXfs1psgrnpbobeESXAqtTsVCJUShq+3VZJz
MVwnXwhzQdWyVJdlNIyEMqt5pO0kmJcth7BqMPKS9pHou4CJeb6do0m91J7PtVIi4leMEqwOKndk
xUyP2GeehFsz4uH4K0j+dma+fkxR0pxM2rMLWXk58wansRXFtYa0iVa0DmnB/KDu/Gjl0L/iIrkG
TCR9jS4rr9Lcyvxd3YZxs4+wv+Une7RQTwd+n0/3U9yqFzK3eYOun3P5fvR20PjxriyGlfowapvv
IFAJHy4QE38nasa22JMr4QTH2V9aWl5jF3Gh+qLjIxkt+P24nfilE17r5tZyGMwhDiqcCm1eW+mX
MnT4CXLkBZsfsrPpnuWSRBdtR15xbXkdNyUaKT5pNU9e7qPFzvvixmHpqa6GvuifKfy1eY9lIu6e
HG0v6jA2YbNuaElsjr3thS14TsVvQ0XBGyU6xS9vou8fVcqoDy5oA1otFiyUJmzp2HjQZbOiMEWG
xi2ZsiLDCQRtO2A6RACMlqqBOAcNH3EqPd4+RFbA9aPCXYk0AZ+O9qori7HuBi229x7dhsspVean
yncORR0yIfQIZgs2/8d205p2G+wfwFQYCWt7jnEb0c1Ut95YOw1yfe3/gRb1hqTk2hKAnIRDDDIQ
fM3f6CUgqSM7E9y1rmhv60lkDv2UgagaiEFddhAOgWl/QPq4f3tR/m3kuoHvUAi6dvBmXEExzQSP
4mkTkGz4QvcO8UjM3fC143i3c/vFP3uzbtuNHCywJGVfW9ZhptWyMWPR3pdjxRAexYm/z92639ST
XR1m0fofWyZ9484H2o3qZcGohakJ3QMHFyOfvMAaHvAsEsritM7ZNBbhkREj7D/NJ9/AZ7iUBHOA
pZKQUlzBLOjXacxiucph+5g3nIEz7u2mu0jSot1pAQWwG73xWoD9wRSUtI+/HwX9/cI6QthCSNoJ
Yh1F/frKLY/akNUE0yDIorAsyuCCrnH6NfUVB4iICdSfSFxv0VF8WIpWprD+OpBzYC3++pIdDI0e
OYpmkSjjmwWODG0nKzpP0PGwjMWRvAJ2Ht5a/gA4VXbRhv492YY2OX7WwTINwqY0FW7/h5tsfd2f
ZsS8L+nQTmbmt06I3fDNpajbzi1aNnQENe50J6tqusvTbrURfCca/f66r9/o2xfz7JD+pmT4xvP0
60WIZqQpjcYMD36Rw1VaKtFvoynxLn7/Om8/lOOGzNlCxCTcWXCNGGP+PF6chyXPeaagvtuabrtN
r6gkRBFN/5ZWBnvD71/u7Y3My7ncR65gQsocIHoDI6tnONGsR4Qxfd94silj9jDPNIGOUINY9Es9
r00oNgY6yws11u73bwD8xZsry6wT/BfgNZ+RavDjz38aqGYjXp6CuRCKGdP2z6kuF2tPiKoJmEBa
yS01hzfsLZ0opgWpLl7iBekJPR5wwpzMOpvmIFJc0uIYKt5oEAWQpetQqj0yeuwSQuZZvo0NKhZU
F/HqVTCsH7A4xowzxuIuJ7wjY8iBGAsQDeA1y3C2G9c+gdSz0p3fG9b+H2MZfzBstAwS1hrUIzX0
1qU3TV4P1S3iKWvSH2Uye9llTSHrIlT3IWVbZTDPp640trkrx++cLT05zRNnCzZUJjdMB1t8fQyv
BjJbd7K2ufK6j3EZTDawQjRgMf9tBgvnG3pUpO7AH++TaOan5KLgGOtGEfaEUluOcxxtf92J85Rq
wMVrh8u1M9nRCMNXybqWvCZqUvEhyx15rjpNI9gzYX+1Zkt/A5vDBs41zqgBYsYM594EcfxcRzH8
zy5N0/dLZ5b70JoNmykYDiAAhNcQPEf/vbzKOsWGXoZk0l0ZaU3LKSV4t//qlx5VdBOR9PYw5SI2
FzPhW/TeEPbRnFAiR7wI8bo6NELye0RGJ2nvLm0NCj+ipMKOmVJFFUJyoejTACIghY+6mWnOcop1
YpkLAkTYoCugyszzvtcjfltE2Zngb3w6mTC0UnU9TfbJOKNdXaK5qgJoqi3t6z6aibjH37rWLJnH
ixBoh8yyQUyFBzrJsujEbO/7RVgtmSFj8I6bpuHNLtT4OQIVEsLuDNq7F73k2H1cNcV0mscIR2wU
Prui467JkfacZ2skvdiYutrHihhtRcbua1xM1zqvmS0EdT7fOIG3RghqwIvnH1XaNObgkxB8eWSq
k9Dh0dn8RkCjez8nheNhJAo9fxdX9YIGt1X4nH//sK6rwc+LoBOwVFBCRSy7fhA4CDN+XpyioCiU
cGqyBHVGTZ8wU7znM7JOSQ/EBFaK9CaXPRfw96/7dvGFnOexzYa8vks58baaQC5slzHyYqjlBOZu
EovW8q7hdPsH4u66uP7y+SLEJWx2mMRC8M7hm9WQvqo3mLzpNh6uoPdp5FRfc1t07YkoKh8kAIGA
BMTgsJCX8eI0HwwPxbfff9S/XeIIwnDAZuZBagRaunIcf1oNF3ygcCEgqtujBK03U8bTagqxQa9Q
AuHPX6pk5hr8/lXfVhV8YtQxkv8KrrV8+8GZwaWwnukA1Z7ML1ejwcKqtY67y7p7GZJscP6w7v9t
n+Nzop+IbA/VDvKENzIabHM5mYiMgZc0i25xpaJVTCbxNZo7lpLff7q3t49r++wxEExR65DM9LZm
IlhURWbKW5ykHEXQNKrCum+MWupPv3+h/+nL87mS0nfQnzjhmy+PAEFoeF64QJhoik++H2fEWqcl
P4gGCPZhJ6cvPwQdv39dnvw3d65rA4PEzCE9QW3qibd3btrUgY5xTtN6Km9tGxHw7NnQ9QrkzMQ+
ek3wJQuL6ZufNc4Xn7CccuvmUr/qVGRmb8m5/eIiYXX3aFX8S0TDTPNVHJX3YTWIJ1WH1VU00d3c
wBHM30cMo19J7LDN6jOTeFvp7rHV4jolOZKInh2UjIFEZLlKdsgtP/vcfM3OHaP5VfiDbrdWbhFT
yerMiKkNmk+jQRp6XBx3ukCbUcu7yQnZrmYwitmHJpKVIQDHa3HakmEdVuKIp5uNqqcwsLaKQRqp
SEOFFtDQE+u/Rq5hGdKxXNR5bODaME6rB+uE4IZVO/WIKdp0cE7x6nzvH2D64Of19+aSJThXXFec
9eWdN8z8hqTEA3iDFTF+R2yEwxh3GY1dnfsgzuVeS6NQD/VVxZnXXYFjQH8auE1IcO8SLRZkJdJD
rLIo9o2S+eJ1O3QVyX+Lx0JWj7l1q9EHPOA6W99cAoKiZGb7JSdEiw5bFtm32q8MHwSZDj1nBNK7
KJfT0S9KIjxEja4Hyfu3shQ+Ed/EPbDxzxLII8L7wL7Sfk7H2i88gzxfkWbbqJq8rMDy4+cshZh1
mKs+Ok1LIj5oPAjvfUllQe5D4KszrACCcLvEwxmd5pL01kjqY5evK5NBjXdiXC0DRMAxW+Cce4ZE
y2kciJMoFsRpChzyjz3BpztIfjUjyuLqR1Moh4ajXxTouDUvTlITqCSjHvvx95kEyeTSzvxQXmWm
IxcopGX5YfJXeIEMJnUy8xIFOyTv1ovFfObRQ2ZD98iz4+UjspjisnasBteqsvDQGMpcYHKRfxjn
aDR4+qaYUNql7+PrvKYBfegqo9s9KpCqus5gaMKpmwI4TD4CH2uL7JCb+Yf8Zelm3nJdm0Qdg0rS
sS6xnwPnJGnC3nQ8I0CEv3+5OS7qZasIzYqwd0/T8fuT//9NXvqfqBxFuMb+9BvtqC6//qP59o/r
1/oXBemPf/dDQ2p5fwnHC9GRgkqBNcUp/V8iUv6IgYrPWYdjNGxrtqH/VpH63l/A4CO5nvNgJItV
Zrl2KlIiJ7y/WFclxXToeQHyEOffUZH+Wmn4XgiHJAoC+gfs9C5q0l+3+a4ZG0aeTOWqMI9PJn6d
MJ3BpILgZFDSA0riADZFDL0UGr6frtbdj3rmZzWp/yvP9vuL02aTIqTtxUex1735pxrDxja4jlVj
CG+02Xs3xu1RL3aHkjKAiUmxBQVxDMwZ0C+Dtd4rtlmfOceSHjY0AXIWCGguNBJ/r4+2TGDKS7o2
6CV9+8MwVzAT0xQCD1eXob8IHRATRXzHOGP6PI5WM+FhgYdYaTveJ51vnjubFu9G5pU5VSTnfcmc
YVzJPGJIDxluLJBzCKsw8MyKNK9uRvJDWhU2keyjWTzslglMWQ5MyTi9Z8h2CKzSf0UQkaFcEYQu
bUtRIf7AR7ZsOzdsvs3G8a8lAB3vx6X9tx7H/zWc5Rcp92/DXv4Tn8q1vfK/P5M3X036tStf6y/6
l2dy/Vc/nkiyV5D048aw/bW7Ea1PHXRIwlzEXyyNPt0lihgnpA7gfvynqtsXf2GtYLIWCc/neV1P
HP96Hu2/iG6I6JEI6ch/V9Xt8ot+Lv15Gnmq5dpHCqgUKaJ+fSYc5qrTjKlto1WLsVP7bo+1wJ6h
Mset3oWFIW+68LTZa8qSY+7ZeYWiFFaEP6Igc+2p3yM8cpFDxNHLgsPgGawLIUs+Kj2GW6ANsW2q
KH70RN8BhbKHbT2H8+Gnq/4/PNu/riusKpHnczE4TbJ6oRR/Q8W2PZy8QnYwnnM85EoMlDk2LfyN
SEwMb7xq3zUMF0/QCosLm5PM9vevL35dW/75BmhYkAWBUt1+u7DNXkuTagQyrWPil7oc9pkBTl2A
QTM5qB5B00YnQ3xWhbROYV/MuzSxHoDN6wss8Bg98XKLiJ4MMJ5bIm/bWzea9HHsWnQWUncX0KAd
b9/oGqVXraynlUO2zTAEvOS9XrxrAASIqkjVXA4+ReX5x6WuluEPH3U1G7y9ZYKINYwOtyc8+le/
3jJ1EtpDWLQx3YJCvYNcEt3oyaZvsCwqCg5ps0w3o2TMhBpUStA5CuADqcUxGmAZpc+Mj8rXsIsR
rtiTiOBRF8lYMh7x+xXxlOfccb//dmis/e09E+VLYhEnXIw/fzsKjcJj8G/QgxlkDzfM974ylF4g
yQkPZ1wxXFbYUrGOTQ/u5JFRWY2wFRLjf5qrobodxET0cFM36BCRah3h/5XqJsN1f+kVzvjEWQ46
q1YYBxtU9zMtm6oFyQYZpsyj8Yxmtj+IoLbv4Kwe8rj2jnyNLUZeEwBA0OI4ZUX7qZhMd+1Eonsu
XDF/a0RkgXGrynOYEdkax8q9UdZakdHV2YcDnDWnK/SlmnR4i4pR7imT64fQH6IvTbw8obte3kNo
qZ8bat33Vlji4kcEvgmSsr3MEh2tEsH5jkkxkHuMnmgxi2o6V0se3KhZ6etmqevbjqk0w9NBPIvO
ja98Z5mQlxbvwmHRtHIysuqasFIHomzGB6RMq/zbii/aCRUKpk4UsCHZ6ddhaF2R62EuwGlkN1Ou
b4cyOoA0XLYRuOyot1/A4aXuJpcSkvxk4a+vCS3fe8C7751sHmtcuQNa+gmuczXJ/DpJE3xPQ8aI
JWp4tgPIrZCPyLOWhXqWsxUdhmAwd22oaR/a/RkUqIMooWr2f7i/3i4/NE1EyBYLI186NDLeLD8K
tM/UoKnYajlAFadGB/nbaKh7rlLdt36iqcrma+0s5pW3o13gfA3CZwNSv0IfPzBRmVorcHYOp0yo
SyRdM3bMTsP69LtQVnYzFd/VH971W28N75rGluc7QUA1Bof4zYMsBwFvD5lWpSx7x0RS0nBdJhZ1
XKwTd1BYZcNXhxnekXRumvLJTNh3mcUvv38jbxeU9X14PjWmA9vDISbk1/cxCauBj+MSvjoN7Q9u
dx62MNf6GQBP13LAYez0p+/s76/KZhFS1CKUc0J6Mb++qk3uomv1I6Uo+qphj9eg/eCFXfIZrYZA
1YZZGmMroRtPBVqYI+2BChkndsP4ZWjR4Js08l7aXusri3PghgahvAxaXEG0spc/LGD0GN8sYKgs
qQgIC2GqGDFkpIr4uXbtRtTBmYWBOkP0uPX78JY3/ymdlRCrCzY+RqncOR1GBOaqHPjMEFwOqUuI
zVSilNY6c4i1cl+Vh2HHRxV6g7w63AedSz8ZlMlu9OLuUy2sU2Y12XkYTAetvH4WaFS2HlPFLUfW
+IEWXnURAIg6hqX3xJhidIhrBGHhrTCLOFHyoaNI3TUr6kIDG8FiT4v9hjM5NH53JWI4GGeOEc3j
6Tstw4MlOs1y3izt0D9rV+D3BiJ85zsISrqeJIlNsmI3lhXAkUUhgE6OF8ecpg0+qCQ+AKLuyFyV
jQ8hsg0eNN72k0VU6hFjFqf/LOj2Ef4iiBmp98IExMd1U678oNyBNNOQd0NGc44fGfPUFfNYD+Js
oM/d6HZ3/ooVAawHYCTJkBGu0BFbuQkGJW9YOCj0E2IeRTZt0lgTTOdWXKe+e9/onIRYV6gPQdyS
G02u+Y2v++zOyoV7TmLwN2gMxcWUl/F+agaEDo2LvAVYwVkH3XLuymA4VgIEfaUGGHMB3FRcAGNj
Y1sN/Qa0AmQV3QbO3iQBLJMVlbL3v/NXeqGyY60EXTFJtvvsWf9F3pk1x42cWfQPDTqAxP5ae5Gs
4r6ILwhSorAjsSaA/PVzIHvGLXZbCr/OhMNtd/SCKhSWzPvde253mLpg3gY/eC3Vgm7BzV3jRu3X
gamzYwnm/DynILGCBfiChg+NLMWFGrkvYoHC2NBhvDgzVvi+0CxUegpmVopNKRbFFqRMYbjyytFd
v89dHb6XvG32FeZpuQI32hebKa7lxlYDv7Mrg1MftI96LqJTt+BrAqVDTEhVcfIVHt4I38O+880b
5IfXBLPs3Y8aewOm3LiqlSK33BTelqhVyyUv9lTz1Hgjo5d4IeiMoxdcM3lqViNroceoma0nltF0
lsaZfWnG+dG2CXFYc4KwFuTzQ9kUxhqlq77D7ZVfEg6f13XmPVcAn9GKnPGm9er5RoVGemFUAYCf
kuVsIYN9VJBuqBck8IayiJjPNsBTTEg1cIVBCsoWZlC80IP4Dcd7kPSv8ElTUOyTuFEqda/cspMX
vOb8FzpoyfVAxd55FF0BKmE6RYjuY15IRRhzKN1AiFQ+TemFuNALz6hMpmiNuzldkZf6kE5P6Sgm
6nQ35bD6amU9RBVlzGmsm9NgsjrdtUIatz03zO1o6fy9kvEJhY76HaeVX1mLUVCKlUjuaPIOLmyn
FHcOVmdCau3wRNPZfYYt5qLE/AVfDNsXJhouZJ1KkE6iTvpNObjzoeAHOBMWd94sHvrPmCvLg+TZ
8xgUGl5qJ+QLS9VkCwR0vupwJ7Iyzg0/2xMULPBBLHAp0L+AptzGX5wRmSUAbywoKqPH8ZlnWfrR
QkEtN31SVqd0wVelkmQjAR5qO6iCeDem5isJLDrqWxGsDX+e8eqDxLLyeL70f6CyilRfd9izLv0F
pBX4lLFA1pLc8bvM6/a8GsNdbAJKtrLsRhTk78pwAppT4K4ZiOq+qdRjrleItVlP7YHVTO4/+VSr
EGdfKF+sj1AUfTE0NmxrEAauU1jNLjXy/poUe/x1ziXduU6I1wvNjjadSun9EDdA2N0OKHDdR4cw
wzW6LAXOCYA97rx8NM5jQ8lzQrSVxwKucto7GoP1tQkOXQ8MS8CFrJTVpxU1wNP7PMTBZVPL6oQz
Kq8pwsJI3aup+JYyEMDfrcvnoIpx9rQerKZoHu6ZVfLgnx3CsoznQoWvI/MAB3BDW2eU63A7+lgu
V8r1DW/TBXXlXagJrlOcU0axjivsyQjm0+LKH4ucMmfPkV/mBnflZvbG9sLiOYaB1hEGd8By79d1
3UHqSqeDGZnldVrkcFVqOsHDrYps+FJ0KojpMfVcdncmJqbN5A7LsNc2LdyFWlrXCsodSZDlSNjB
vBPGuJj67uU2mBf3W9nMprsa6C6owc7No7htU/JS3wYGvDhxPfOsZEQposSPpmhjNolYEf0io9GE
W/x/8D+1yws4yxjB4o2absZq7oI1In66zyZtnZm9BxvdEtLKXB6+jFHBQYyTNd1UvgTZOQOlAe1e
x22967BM2btRpc1CFWONQkfyUHC9AlDcskAEbZZW6X4qg4DKbBE+cfCiuTNzaL/vEcl++8bxGrwl
DouRnFWwVcMfhg/WrWMrqAe4nmX/TdXmyEqms851hvv+x0fNQ8wb9TIYn8UI18Us24NbFdYZlgKg
ija2zoh44yokcmWzeYMZCD/ZPka8Za5oyOhoO1i+fTqN4bZ08vmOcBjZ2EBI+Si1Rh4X8QJJsCUl
WT2skj1eSk/dTUZpnRMtjQJPvuW8ZQ35n5VF5c6idLmRtcvYUHYrKJDpvouWf5FZFQsTrw3xtHd0
Utt28YXpDJ9DAXFa+WZbfwmJc+J9k0F9J+oQG5yF1ZkEnMq4YCUtIQPoFZvxt+bX6OrM7zfC8D0G
4uA6In5OTBUi4EcqWnZEQ2GM8XYmoH2AiOdeS9aJ0N6skNED2UF5WUzmbG3Ai4VPZCo5dYBi8LK1
ovvmSD98mvWcNMjrVKWxopjctwJozrMVKnAzeOmmegd1Qt1kSCLfqWrKTgz5QSdB0UeWxFNNC9Am
EOVF3UZNS4WjG95UIc6QCoV2M/rOKLc50YMdFI5k26l5po6nuoXe7bwVKMUnMLR4ZytIa7qrbkMS
3BegOMYzcQSGmR2wY9R9P3qwi7ydtngNv8oEeuvScRFfgKueD9Ql5dc+MffboRDOSYfLtKuolqy/
3V6MpD+2YxguO7UuDDcOK4ld4Ef+u9U1S9t6PcpD0xU1cMRZbPwoLb51foQlU+zzBMb+lQ0Zd+vW
Q3mwLL/6XtF9fSqj3nyoE4BNzA88G/9cTx0bNvl6+KL7Ylmq1LQujNLiDYJBh3w3aBOxgt0/79uG
gr6AioGV8GuCPcA5CpImNErxBrXTSwIJ4xqQrHVcirAZFNVWy9m2IjJJtWdFB3Oq/Mu8M6YPxsDd
xikEiHVcnRdWpqy7bLFnrjt2/gfp6Pjk5NzZULHmp0g4z6wx7/0kvm1JKq2Npmb+M4N+LYb+jnGl
Wrn2vEP8ad9jaeNh8EFRJ1zx1zVJ6dXslsatMWK/mUjH7Gdt3JLBDNdhwl6SKdQMFCUaOBYv+l64
03VMmPdSykxed6WeDqgIwaudVOKm7EOqZsbchrccVNTolNYWDlsKgb6NT12RR+clmHxbJU32SCXi
cy1BFdqwUc92NbwZKpJPrVvTlW4kkNjx5KebAubmIYy6J3Dp3pdhMhC9HSiozHnSjdZBx3XQt1Q1
eeDiBIOqPaCyHV4WiGtZ39+C3DVxz8kAiRBv1x7mvcOvb1Ov6D6GYj7pHhFbFu32v1IZy5HoBViy
LjizeaEHZnSKLSvRx4plZzqb12auJiaV7Nhsq33vvP4uGNyvIreeK8UzvTHruzYa7nMDkE1Cf0We
Qik2H3/sVf8jpfv/JdeEuc8vdHAkWjTwnyTw5R/4hwQunD/w0tFFy9bex7y5TJf+IYFb/BWGVHSJ
BxSXLw3T/5LAl3EVz11sgSgrnm+hufxTAnfCPxDNbZyC6KxwozFR/CiKp8f9n1IxFfBMHf71538e
C32uOTSxD6Bmss61AyyBDNJ/3lqbvoYeH2PUNXStAQ/qzOx3mRVjd6xiw/eZVVHrRGebF97oJvFI
JpNKIxPGJb/500n7Gxn7s0zJR2FEZ9quY7ooIp8dG5Acxgb7lrkeinbexoUfbYe2vYPM/Ttr0e+O
9En76WSMvzsW5rriPb/HvE7VtEiSu6z1fycY/0Uc40uRhmVcgTqGF3v5KH8au+F9nxmaWQAtQ2JU
mp0QyEKn3oQpvY0VDs8NweSBV2oYXhpB+Dt16e++6Z8P/0k5gfQOIMbk8MnSK2LbkOvLeCAaaffT
72SazyLN8k3hsHt4OwMLyebnbyqnjpCJ5Eoiow6cD/7EUpORw72uuAUMrHNJa/xm8vEXGYtj+osU
HzAOMkXw6eu5hs4dl+zLOstzmIdGY4xbQZSBbhji0EbOpoFsvz78+kJd7r6fhgDLlRrQLccanR4q
Zsc/f9U5buYqZzi6LoWSz4E1DFdxMuiMJcnoRTtpT8j9rV8JbARYozdwmgvz2M5k015nbZYwgmOU
yS0JxLZBWq/0QpOpgmqDmTAxT3VLvgp4QyLVjZ8RgPnNFOPvrooQFzD232Bxvn1S/4q8kiogXrT2
HYQwItxRfkDaJeCA+Ce//OZsLT/8nwx2JqI9LjPs2i4/0nIb/Hy2POl4NXsLyn5w9N9hH88I+Ak2
PnqOANjbw+yDkQadQs+oyQrE8zt5ricj3llebTyIjsB5B3TP+s3Fs1wcnz8Xoz/hhpwBF1fAz58r
DV1ibHmMO9OeYaxkNIVISZgcNMbW19q8+fV5+JvDOS7ePjhOzKpwpP18uDxuWm+YvHQToqVuRMRC
WiV5evAC+zvIcXv/68MtZ/XTt1tKEZhuClxpOMV+PpwjeMClpptSyQtR4Y2Ubxs8IevKrUM70/wK
A9HK3xo1ya12e+83PzqH+Xx87koHUweqdsibyv50a9IqFiImBSF9olpDWPSECHmZpOmtDKokgBMC
SGWjnMKgHC0W/pXvNnTT9qR+yNnqyPOZ8ENiWTPhIYpsgd+7sgzH89kH9IS0B7ey+wMivl1tmrYn
OwlufHqYk9Yi0Rko+aioqSkfNes1+LfxUKbrDC4M1dKxoxR9t3XzXbB5T1ecxeqmSsp82rg4qip3
A7kVJo8dgJ6FfRCIA0vEVm4CmBiUmg1sTm9ayXbkUDfBSB1B21DxRp+jfq0kSWqChPg/Ti2uooS1
N6NOMm/IC6Wb1LvIBhC/6fKI5abdjOyAI8JApDgMOgBjk/ZEILaQCbugCe6sCRh06w9AP3qrA5TA
f/th4xGjHbZCkMrdTBS1voD0CG8G6hRI6rVO/QjEzPRPo1Ly1s0bt9zPcpC8zAvtU69Xx9MaGVxc
+23XfOE0YRQLRjF8I3vBdHpA7m03dAzD0evA2HyMaNLFaqTVh3LQoui+es4MXaEcvBespRBGJJIh
UdFefwXsS2l7YUn7xc0rfW6zMf6w2GzfKtkSnNNNlL9i514qESqW0cyFZxbLOV0YmxJM0NPcUd+z
UtKb7zPqiwb6LKR5rw0jjrdgJdQ9463gTqOVEt9XYl4C9dQMAEws9KF22ashpZQDLA4z0OFqDhAv
yP76DclliBdyxUnxv5LzjbK9zkEU9ZkDKjlzMKg5UVP2K0SbUG30bPrq2gWZfNGQ0a2BXMvijuWR
DxVbpALjPTteRz9NUWyqvWdMjneRVNJxoKwrASRfl6NC1yOK8Eg7rSCcykyeWFM25pAzpd8+dgIh
e+XnoVMfHGL/7tFhdyV3vuo82g+BKICOSTN3sFcVyXPEsgzEjjjTAw5xxbG6OCIn7OKdZeQ63cam
WQn2+okC7784odYWTJGJeaEsvto8a6atpksHaEZiZgO8NIU2O6YDs1jD0FAxlI+CORNB5VZx/Cxc
Zb3fP9qsWuZ1aDPIXeteURIJPi73t6xqu7eCHlXrqnHQb8c6ryB46gzlWIXCOMdlErkHWieZXgJS
8Aja67pl6CtqMe4dRZx5F5Q1Y+DGjhYiOVXJprXKeJVUl+7outmjbFg5r3pDDc6m8hCj9jNz9fkE
THg0TqId5vkZK3qotlXdIF7WVT9NH1GXZNMRsi7/Wfn+6A3rWfhT8S64yZx1OBbdmR6gcnhacCuK
OIfIk2tEYpRjluHy0kHD6TZpBP7yFmuI/eyafRSw15tBNRgm5tOppI8FSxQXK4XQWUswl9lV25+5
BMJnGBi1d3RmI6K02qhJiUDYC/WxS8A4rYdQp3fao+NuY/uJA0ZKJM5KjCmdJQB9THgHHbVBSW7S
q070hECAbEJjODC7ZlesLJMnCA9N6VrPLuS7Gx9Q/7vlDlq9RGUNWX+VV1HUvEr4GLonejvklXlK
hGoEQqPVuiUA66jxD9JLPZr0GHh5NIXVbSPoJGOY5TvXZW4MFPCSSCpiwkhxaqMLREYJD5QeEe+h
GNxBrcJJ+yx7KtehcjPxYCmA/inL/ejUXISDcA25ibIYAshoTf1Dgx0nOZSkajEAm4Hq1wP/Muqk
/Sl/nol00NM4g8kigDwgdit7iPcymvLy5HR1Lg7d3HfyHp0du22VVd5TPnjqwYPPdUXqLzkxQtQD
RA0rgn7nOvGlbIdphwsn2XixDfbAZCiWaFU/dvRY3DvJBMQX0RlxidwoobKprN4oVqPacmwsYGvV
fNcldffINFZeqXDuN2z31VO09A9ROsEkjP425K9+i7n9VCTNBIexeJNOVDBYw+WxrcAbbjqKqlY9
ZPBtR+vGzhEkjww6szcJkW2yy4TsHjpcb/DkBvDKc9xtmzzIt2aNwDBmX2I8ehuk2WApqOrdgywH
ah7aMHzJB4I02keCUb2bHtLavSrDMDqleoq21LTuiJMD9oBMdmm0FJhPUkNizFV+4Q1RzBJM30ez
T/rInzoAyPOIIG96oN7og8I3slU+gLLQT8uVo1yuDVI6uNtVt0tBK+16sz5EfvMMqYMAlkMq5K0r
u4CFFAVUw1JFlbdR8SWcxHQYUf72Zc+DCxNDsAxBear4lJRsa2f6irr4DFGyOBB72xL65BUgEOih
IdKaxZAiO+GuArLh2x1iVW0zsrciyiQdi/nQSBBsQIZ7Zw17ZIwbHfJKfA0oHsjX6K6vTa4pvoTU
zyaEZgPC0nBhZIbNpY7kM3V33nPU6foBEp2/ZlMR3BqzJmytJB4qf/ieJbW3NcLksuuar+iHsLCb
4lZW7hEVNNsbInvGknozhtlEPytv6Xw5V3kBVTvOHcoW2xnPZGS2LZ1+QPGjpDVJBzHtTK0HUdgO
qp1F9LVqmh1MFf+QOfTIzzkw/ypt7DWgfPoWWBtgd2ek/xIRamo3UUt9GsEcihGCypEr8EvZphUj
bugWvuIKG9UrGNDkvhIKnklg9o27gX4QiK0f1zdMCb1d3yiKHQf9YLu+dR5hfgNSa6rrwLMuWrJP
kA8ZmnTyPRnFOQujC9FquhQyqzsGvdQXMqaM05HjOhy6q4TE4Doiab12q+WxMtJsnm3Y71zVVEZ+
Z6UYvLOwpjgh1BH9nyEdAoajLzOSVB7/BirjTAppeBr4MX3V0H5nieueG05cJTMQ9blwItS95Eif
jr53R/t6yPwPIqdsHSoqy9wO4IY0v8Mq27FI66+xdvRrVQV7JexuXRvl1yhgburoAPqF7VwnY6zw
lnfG0dHJbY7AAaguY5gpREpnZW3IW41PdWW1E6xnXezszm9pkfc3Ax2/XE3NdvAmd1UNtKmPHRkp
A0B+20THFIcgwnGgtgR3b6UDegZExmvcqeAeWvdFDvp/bZjDvkx8OrWj4BTBZO79+o3KK3atRncP
S/XYhzNF58lLb0cPIMXntWraS9RLPLZJ/FaS9lshPZHtbqJzWRj01RFnqxj2Xy6KsRGx6iHI+JW+
DLVqRhkA1bHMfUJn3NqOimBTQ0pBi2DqH3aCvxkiULSPM4q5OPep9yJnJgbmPH83CzTRpJo33UBz
fNq+16XN3DMS1abz4CXUOJlTf351THDrVLtutRH2V3ZAQISA5clhQcxQKI0DolTx+BhMaept+9kA
m9XaUBRNb6QpBKmVWpapNSoudwbFazfsYYv3rB1fYjcGpJ04yfzOWFHjRulnHnsNYYw1RTjpoRwM
fZt6UXw/MzB7TkZPUG7npg1nrYyXai6bkfdKjcL8AHRp4V3whpSRCddcsy5Sj5FipEvYSbxKOfVV
Mbob1idedbTAEAbkn109vISNr9M9CYUmPNba78+ZYh+7syK8JTkzmQh+WGgfYIQmF4I3sLNiMwMx
rm1JuZDdDqE++uADtR6YHFddBamVOaj9DmKhKNauWXQpZa52+53TWFBi3VdAzKATfWvnwGI+Gg3U
zpO9pphXxw71Xd3Y+6/hMDmMSKvZVccaA+0ZSIniNBpm9JCZ9M1tYLSIOzIehVzDO8tItswdgFLf
Dt7wqli8CJAdiTN0bpfievEYTfMts2jLfKcBosgoZFz8Lqx8KeKWNEg6wuo2Cq/lE1rHfU3pJKMn
9DpmV2NT4OgAUaGwotb8f+Uo+O811JHvdWRh9xiQ06dNDZC836OxM1X3iOYcLVvJV8aX83Z0I/EE
fg4SXEbi55kmqLbdTHPFWfJFi0I5MnUmZxHE3lVa2L250UJBvQSt0nKl8+qidA/QwZNHi8ZTCmI1
XVvk+R4sQGCUOff5AgzyYlVsdBS1r3QzZpwrynVWaWQMzbqe/eoGxBM99/EQJbwb4pz2ZN/vi1c/
azA+0bRcHyxBsdyxF07zEQk/fS3HSt3iiR5fA7pTjhRczTbXdtXYVL2G7jPInB5/etXoPWBa2bPY
1v60rkfUUVhCkJDXqR6sd0VK7tmBHQkrgfJhnrs5AaGNTVrusasNuOgtF6bCjVCMd47fyG+5KvEd
+nHDVHeYmvlqkGwK1o5ugRPKwXGbbZ7ao9qZMOCBWFB79krztvtgeyXDRykwSK1T5YL8z6l8QJcc
mAjukmkuau7FavzmDZWNJ6Lqko4aIAZETuH3tzGIovSi4yh3xcjqAMh9ZKi94/Y578vRo2ch6Rg4
pXag36PSlbczqF1qmAkPP0VSNF9VAbQqJ2tGr7zh1i4XQ9w8lPAO2Pl6iTtump5yxY2LL0VsYky/
GWsZj0UL9MrYhoftOq9eFWFfwXCYfjU6bGS8ckl3rvhCHQSZpE+/U2lo32IRYhNE+rnrNqwR9Eug
ZcPoNfCBHIDFnKkeEHXxOBGu81dWVVbfjGFwMp7EbXOniqUp3NQV4T4Ink28LYrK/NZENUmDaDZH
mqlFTIX5CIxYb6d5Zkmq9UjLsSYUfZXayhg3tTsZXwoVtOA5tVEDMqWHB8BDMHU5FhZjoiAeTBQn
uZ/ZVblRa+TbZGRKve6LwN6x9eV9kYxZjHNaFO6djdkUIxRL/MdiJhOJ1SwY2Kr1dUKdiGmTs8BE
UTVbQ7T1UQ1qjndzT6yNTZ5nHUsMnIBLkqyfdtrrM6xMSoTzyWWWR4qCgtEnQ9L3vPIzJ7n1Wbda
lI2NkAtdPXb1pmkCGNvSLgF7hC19WLS75vojsLsh2VO/gPsY1cW4CxJzosmu88lmCKzE+c6t2/HR
w90n1wur2WCFXTW3lk5jykVH1PNDgJZR7s3YLm7bfoKOp6clRtJC2Uu5sATTApXTorXyx47necQ7
nP0aDQ54VuL1ArV7jrAFKtqieEXtYtARw66zovzt15Lb38iqbNJZKbHjJobkfhIUK7OEq1wyVgAu
SEc4jxQ4JZ65NyqcUL8+1F/EROL9phCeCRZE0JTwaYKhvCzH7cKhJtradlQh5hs7w2Bi9d54aKoi
3v76eH/z1ZYvBdQF6w+O2U/ipT90henWiPsCegz1Vsl0ySXATWkY/0y3/duR1F8ORRADnckGPQmn
IvwcVLIBrAMcoAJMxCQMfZMXXOWyVLS15V7++Fb/0Tzz/2hyZxnk/fvkzg3shyF+K36eWfKP/DNI
5/1hkYkJCKsRwg/MH8UK/xhaGrb1B6QSBgfkyFCWTa68/2ljEMukkwsEp4Uwl+DO/w4tbfMPrlRy
Oy5jToyuQfCfDC1/lpY5AmQaCEcIxku0yDI/Gc55kxaaKI6/jrvcPyeZTilEjJod5L/0oqTFh3ml
40AQrPL0ZA5ecv+nc3Xz1yyd+DnvstwI1jJ/DT3XJDT4l7z+SGC1SlA+13xS49Hoel7NjPc5ajUd
Cfkiv8mZpZrTd+kZl4PPYpXd+lYHihWHRGy7pD+6fipn7wvVcLycmskeH0ScYYIz6sJVuxYeZjVh
xfv1R/80710+OiMYBnScNwR6y/okyzcoWEyE2Uh43jyVh9lMLW+Hd4wl5YxG9jJjq8JfMxlM7PqI
zkZq3GHFX86ToEny1x/m5xEFnwXkgY3EGVjMYJbHys8jCnoHuqIRE4gt12WzF1eD5R08Cfsb7mPO
jjZnhpGtrTgNxw32Gd6Sv/4An9I8P84GT5iQHEAoiC59foxSbtCVcWKPawnDT29DBb1o5cxDbu4m
quXfUZbdnW85VLxHeamBNHZKRYc2pAR5P9HQlFxIXizzjuawCJelAa15W1BHG+5pc0i7S2GOY/Ob
Z7+1jG7+NdpZzhvPfG5LQk8wdHhW/nzeUFhzzwL7xvIpgYWdKF3FIBLDaZXj3kM5bCRo9wszcpRx
Uzpz6CAGDHKKAcNLjzS7oMKOaHRhMM63CvZERtak/dNvTu7ffEwuN4/iEgZ/JESWv/6n0XcQpl5K
KHtYcyflmFdYj9xDJ8h39WCCvjRF0wMmFIMUhwy4VnKuafDL9pilWX4KEwAzNq7WgjldNUEPfsQe
xT9eAP/2XWP/5U6GQeTxwg4cM0Cv5rn002fkMhdzKwWVQ9KN2+uisamqyJJ+EZTmESCGWxNaKlXo
MBOkLqhhpF0g4BmB8A/VULOsjrHuXGiC8O9dMjY7RLB8vGzc4j1rMkMSh8nbO+lSirGG7KUowuSd
6WxaY4zM7dziR0RCyEp1jfoMQLblpR89YlYaH30UARfO6bJM9SguiH93Hf0cf+Q6WnLSIbfesq/z
Ybz8/OV9XYiK1jfU+jirqYAIRDysStNkAQUnB9KmjBocvlCes+04C/M5CZR91fYtuicDGvrK4GHj
/v/1dcP8nuP++fr2ebLCO+PiIU9ICPTTj9KE/Yi8QgoTY3bhHy0QhMcRe/rSyyib6j0TdMGuMNdV
w2VR9keqGWS2zZZw89wHN2Fl4gq31DQe/bqg7kYZuy5r26fBHMaH2Q5fwsqlZSaiQ3fllnhioVjW
/raD5AfdnZasdOHz0jJ7ndK2RuEALNOLFhjF3jbbbMvsynyQqvpGYxvdKH7xWMTaO8/tQq5EK8m2
RkRLrWuONL4145ZB0lpaTn9f+/a4a4v5u2o8xPG6ep3MFv8qjK/6cjQAkG/L2jEPAubRhoVWedkG
ZE0DwzQxA/a0cHO5JN/ylonqSjV8Xi5VHxSFOQHNMOg9OYUQvne4MGMWasNwAXvgTlOhtI9tDG8a
ANQ9yZ97tE5rFXNFHAp4bidnovWV9WpFpVjcgLKfvODNaAprncV2cqKH0toIIouvPEovOrt1NgAm
wgNRkxjzrKgupgahVMU+jtapt8Bvs12FVIQj3X1uPIaNuW/c6wx9qYNucSysOd5Ta1TuytRv6Q+B
8Or343hXS/FIG3F+LWomvFbK5mg2kG+gd+yNtLqiV43KsnIyXlvlxHRmmhkTEjPrtXnhjt7oXkAr
Gj6mgWLIktilO9FAZ9PZ1xVTcWMEdKE0QVTe49Z/TUmY7syh+rBhNndbvKJxsJlyYH5wwDx9yzwh
ezdbC2L/xNTLZXseZd+7vvO/NewBbkJn8J7bKQo+6lZX/RoBS2HcTIyzk3l4pLsT6w7hlMPR83V1
SKQcV65ZXZIVRTdChmA7wu+wdYAgoZH6NgTKKWFES5zuduz78RjrNjraEsDIfoRPdFaKDZ7ley2K
UsjEkUbjIx5Gb2PMdbUXykue7Bn1rtL2ZRZHIyzVkZbGnGK91VgWzn5QSXXsVVwc9FwrnvouU/K6
UV8V1U8YLd2qfQsst30Xoy24QEdH74JUVPduz867Z5fpMeSTM9qVlMkbJTbzfkiW/AHkmFXQ1f0z
jjGBgl6mCBlEzxBZhGHKNfuV8QYQJ2osxqEADnBBoIcCkSHjTsqrbpdPnt8C7p3S/QAHDv94+hID
K70PUEu2hiLWwIM1P4yOaF6TcelzUSiGgckmy5ozBb4ToNeKwtd1zgP2oclwjeGu9tg1Bw5tKkAS
ab8RuXh0UzWukpb+T8/7gThlXHQsmyG/mvNGn2JEFdwF0HtFkp4Kl5bNMHHCw+LrvySDUq3TyXT2
zTi814BEHi3BFQvCWUwXI3GrnQpQocvSKS6KaLxhBvylHxwF0y0gAT4Hibtm/+hutbDGL1JDOw5V
FDGTzK3bgEH7HRKxcRRqrEgLoES0pR8eOuC5DxO72m5T+rlzYFFzw5+lT5lZZYfcV65aAbrxjwzT
4ofC96d3hT700pMyEuuqKzOsF7U8zwpyq5X3/GFKsPW10dx+gyVGh4KfZdWXPp/VYYa0RXJMzYeo
ndjU94DenJVdtcVjrqdbu8jK6wn06Xuo456yw/69dNyPsGlGWpJtI7m0W7O4L9smPw8iU9/pgjJZ
+9oZdG8nJkyYGcmhC7R3ENQ/tSubzpZxwxSmonhqKB9huOKyTYcXB4zkXWmV48op7OCCBOCEQXo5
CWTmkq9lNuqjDxh6neOUDDd+ZZXbKUNnid2I1BhUpnlPMygIYwdB1hJGOq20Ssdm2zV99STywL7O
Xcz6LvDqK1t23sEylzrNiIhYH6lbhsnZBdrRtGf66O8818jP7URbYw0GdD1UbfdEVUR0VYytOEKt
nTEDLJHbosuvu56jjfzd8VbZKdliBXBXTfPWZzS4jzsMI6zAxuc0r/pz3pbKpVlUtu4uKjpP7+Y8
ba4DBvertB174NBuTO1nWveK+RzP/bxMz3BI9SXIjnBrsIbif4kU6+IDF6I6lfSJwoL22pshW7g0
+L2AdhD0w7v2xJS8AnDTAwPpJu/FgUq2Q2dEuiHZ3lHaQ9RuTRuDbYCSgmcbKHUbA948MUxM7iyy
gcdMRqR2yGcj2zCxSI+YSMynho3ZVSQNOuka3npJhC8cTSsQ+wK3yLZ1U/9g0ZT2FaPlRxpKcaSI
M7hgxT9PK0/xBz/iibYCagXDtUozJr7sA1oSPNucISqR6UA81BONFsxcnG9GZ4dXQVLCF3D6QV0T
dtgtY77MqIfHrqwo+FCm91DDmt/1Uz0coS+KVz8sdxRaoT8mvbY+3BoEvz+L6ibC4L1nETp9mYZa
n9Gph3Pqgo0u4rQ7ejWj3FVT00JaFTUFUqmer/t2bg6qpxSoAp234glgX6ao7biP6melw/DCsHGb
EsdjgFxHDuTSpEDxJ414SbHIiECXToCVxurCqWx1oPQePH9UwKNLhfioPWdkEDQWO2d5tgQgWddB
MwUPrmV78bpVhbcfJ0FfTuDIe+7s4lLjhurWbZvHFELhbgI9QDDc0M52lq7x1FN9fU5l7n+BXe4f
kIqJNNgRrbhzNCEbqpyNUMNM5MGMZPvUxKb9YowTT3lSEeOHxcb0xqs0I7euHOKtM/VySX7rN6Gc
e9q1GLPxEpr8PrwHbdi+DqqI7xWeuO8jfLSPOKyT2zSN8p3XG94hgBgRrPBrkHGrmfOt0f2mo+f1
jHrr5Fvv6eSY527LJzQpf6EQb0NDIXiJ5TcTdKfNSPC8q/K0Tg+Zh185z7hF7Nls7mUqO3YWDquL
CRLqj5jSmlkTXQ22SuNbIVr536Sd2ZLkRnKuX0Wme8gABNYL3SSQmbX23iSbN7BmdxP7vuPpzxdF
zplKJJRQU2YyacYolmcgNg/3f+nYWGn8XaN28ajrLfXfCtPEb5Ua0w4RQ2ccuzGYfxmHCnJCRYKP
IWCOtG3lzuZvdOZNL5/z9OMgTJrgZTxjC5A73yPdVB0f9CUnAIoWIBIQfX5nllXLUzuvxMNMK/+t
Qgsd0EuByLrHxsp8FwfD+NRPc/SUD2n5oQfAqoHAmL/jDFHgg4bGpX6ioWV/0dExtQ+qRkHzQPqH
CjKQB2hneFYFPou1RzWwwUkFQ5dpeqBMnDi/gDAtTlrWu9yYlBfZ7SPlTJdDu8mN8cRz3KV4CrQV
6vEE4OT9EFczlOqls6rorg7B6qG7qVfWHf2s+R2rIw2f3BiTwVNSW5brj+o8mCcdSAlOVrpT3vVt
537Woj7/rqP1CqFf7/8MUY/nfh3z7nnC4fFdvmBr4Qx9T0cW6FjPueP2dIdtixp9XxTPkd2X0qvc
/V6onTOg7jOQ8oR2/YWbN3qqbE29U+PExdt6ioEYIAcO90VtO+4N+hnWOVDiilsMla6nBIloxWuS
3vDSjvzG5+Ypv+R1aE/o3BfBZ6txWky98OrDDlrPytGHM2Sz9hULv5LQHbLv3Sicz1kNvngaG/5w
L5uW/M1S+RpwbWENB0wtRcnBDj+lkxF8hQ5lT4dZKPkZMMRUIgRSO1i3pWNxpq5qf8ERMW29SRFd
d9bcGavtmLS88RCEtb+6Ca1+4CFkhNbvFkgAkGg2lm8elpDpG6WX7sKzYha0EsHQOScYhuWHiWSb
nMShrXNQFThS/lhTRYcdr0dPGZKy0P3MKPPkdZ158xiP40MaFM5nrRbY3i2pa2qP9DwqqJV96ia/
F8A1n9jKhfKgqkrfnUkP+uWczGaJNRlhegrxTZM94kzfJR6wRnj3ONCpvzhtSn+angytxSzEZ08q
ajqC3L02Sw8xEwXlzaIC7ybIW+JHoeb2L4ARusSXcpHxET6fOZ7s2iE5LsY8arygRGMPLE9mv0cb
IX4zj2DpsR9ktrJMBbZWpeZ8MMExPCv95HyJGgQ1/KCHeVVYhfUBjZaH0Iqsd7Ua6A+VnihwZTR8
6ztj4YMlGV5asm2AqD8IsvNA0+8jDRiuhtzSIO01hvtrJZu3TokawLGc5uaxh4H+deLwflNm1fCn
Sy3SYBvhsA62q+PIixoEeZI8583ZA9KozhDZ+g51vYXG3uKAtTrx04V1mowBe0qkTgrs2CI40jul
/JWrLBUjMPM8KnCociQe2Vi1KWraJu0QaO3BrvEH95aI108cAvxIE7c6u3lCgwY5ZjQXiz6xvg6I
CoENHCFlcEXrbufZGeowb1FZUYwjpl64NCIeagKBwjSICy3u+i+9PmWwqdIxf1TnEAB7Fw0jDUaW
v3GwUDbRvUGtMwh12DedOVpcCPowvsODGi1ud6g7EA0yX0hNL86Rw90hK1zV0GwkcWyAJIi66aal
v0hOvCpO1UVslypv6MNSJuE3rIfzwhuCtvwxj4Cp+CnYr8G6ew+un4SfCz09pNaidV5nptoz2Jnk
rZbFBqsWqu+b2xWQqyItP85B55xqOqh701j/OBVQcVfVZH1tDmEtDDQefkheuyBW8zofnsbQQW3Z
QCb62C0Jghd2VuNvpRiwYXdKpJeNJllepM2EPhcYckDrV/ygsNJ1evhDziML4yQULB9zkAbH0BLd
aUkTc2dxXjZ//gqHFgpVQxpbGvzly5KUUbgtroIqYg+z8bVTpuqXzsLuo+ws96eadX9Hcl06Wpr0
DbZlcezVAsjDUkGpf86pm7iRF2P+9FDnKIR3ML7vX+bzp9pM/xfanAz0DfmeJg6jDnbX34H9r93X
i/9yLDo8ed73P5r5w4+2z7p/EcHk/+f/9h/+x4+Xv/Jprn78939+KwHpyb8WIoD0ullE0+PVmpZ/
/+9/T1qV//d/fhx/fP9x/S/8mxGHxgtiiq6wddN0WHN/M+LU/3qRP4YpgjcbaoxUJP9uLlnQ3uBA
QZQzUPVlx7Jy/mbEmeZ/YY1Aq9AxQfo6MNl+prl02ZSArgAbzkaIR+OP2cCNV8XHHnflwkUkECQu
j7Wu6u335OvwYjFxussbLfhTT0qLmhvImJ1D6XLx/xUajhjNLVg51MtXi1+n+ObilkiBoOHKzHWj
eo6HNvadSiseXk3HRgtrOxRcLYhT1C3WZBToIpGmL4XpUXKofZgPYLrqqvYVsAk7o5JV5H9Xc/8a
1UuPhbYhjUGxum7wb0ob0TIqLY6MhxHwrm/UxrxzZm5NmytozMGxQfN57WnQ52GYBLzzoAtQmuwo
hJ0GPMYf+r6o7wMdPsgBghoJAE442s4IL+vVf4/QxmWFXocs163q6H2tW1mS4O5UKx0+mb3R4NKu
ZuVpyFGpw4XN9oLR+TknjL+jMntwqohLQnZ5gLnZSBXCImrcoWAWqvPk1YAe7yCPtX8dYP9jm0RO
0WoKdcRTLfirSI5Tmr8M5XQokGm49lHvnyPMV3shTpYV2e+tBs6MoceDHzlo+biUq5+Dqv05Le+X
obJw5HmgM1xTlxPw6qzG4DrRMKM3vWFqkke9dLGJYDK7vdvn8rL7VxykhbnzZPdhFWdQ+8kF/GiC
NciW+wp9jQMG9O1TVeD6BzDZufvpXcjDFw12erIWx9f6uypTin6yzWNE1QTofirIM0W/zxBp9hKe
jQ2vszEMgx6XBedk1TPMgHaIyslNYKr1t6yp7HPoZN37yEz3yLVbi4VuggHjT9VNJuxysgI0rVsS
Nz7ijB0HRQMMM6081J6RB20/5ROvVW/EuOYXNQ1gjmB+sddA2litNN7pbtGfJ7VbzaKN/kNCO9H0
okpXPrkBWrC2Hc33dZdPn/uh5WWOxvnOVG6cP6xQdPRd3iZcQ6szgDdANeGjZXolDfVDHZYIy6HZ
eQqh7D+kldLjx40KddXHzZ8/v4hguXEESB1VTV+dr/kQTz2QMMPTC/SoMq3n/ZalIFehjOx82c1B
ghVDg02q/a3Xq9ZKki9AV490rPS1GvGsyZq0P6p2sJ7zfo7fDRkao5RuDCpbPz1MTh8hlWQFzdqX
V82rMyCOjSRUKxOoPF7Fd60eJz6Gjekx1lA/vB1Kk0t0dd7RY0duTqKs0FRd7UuKinbKyxRJn8ZB
dL3O0Bcvlv7EVYri15w90TvUzyMCZB9FXqpHLbG/K2pU7hy7q3fAy3kENIEbjTKMI2WbL7cSrNph
wCIWO1he5bKa+pn2g3uMoxABt6qGA8H7kPJr8nsy5rC4evXH7S+xcSCSovFDcMMkUZZJ1+uDt+uL
JVQjw4BU1tX+pJjpo0j76GQZU3FKBezG2/E2TinJ5gbbIBNEwD2X8aqCxpZhjiywcqpPlLuFj+1q
fAxVZU9tYOOYMjSL/QrcRSZ8q6Etg9KoJuhQLwuy0CvtgfqEoc3jR2tEqheMqnVX20P1w67G7G0z
5LuC3NdrjPcUQEz0yHHEsFfH5DzoalsoGWvMRF2rNyiGzpxScALm+nz7q24MFc1x8mIwx9J3aXVC
VDQNCqpAhmdzBb2dDRGjTEMdCcv09pSFho6UmRoecQpwKJ1E9fF2eHn0rXbT6/BX+qAwRkLsz1Eh
auSSDVW8SNEp3DmbLpfqS6aOPCSAJlnZUDGXulw6qjWPVTSL6oiaU3wQem79Co1E+KULVDRIrXQH
OrIZj+IJNwz4CU1dxauyogMp5VZHizaQ7zbt6DeVVAEb46/IUe6BNS7n8GV44CIReEa1UwP8s7rU
VFQXQbz1HZSwVkWtIg1RHNa/ppURnNpB1R4NPISBifQIsZNn75yI8q//ewr/js7tBp8bwAxPlMuP
q0BKa+lWdMfApAQSIWNzSHVkInuV0nycjRqlmla8u71utoLKRyIrVzd4PKyGrPVU9/HebI4jxpn3
WUGRT22Borjqkv5pO0n63l76cWdaL6+4l5ECOVW54zRKA6B5L0caUPxzMDxqjkptLrQVShNO3Wx5
ar3YWF/Y5XRwQ+DD4VKJnY+8saJcdidtcRIn4I3yp7264fqAxz3tn+aYdyGQFBjPT7Q5XDhRtnbU
60W9v/19t4aKTofMBxmws8ZngeFOEl0fm6Om9pU3xaH9YJsjrIfJsigSZ3WCwpzSfKhSqnW3Q28O
FeAP7zXyUfRvLoeaRQqmLRFTO9tj8gjsHl2orpt+gSBkH5N52vu0LyZVqwXMSrI54FwwqLa7OgJV
TMeKIjSaY1UJ94TXElJ0Fl636G4v1efStoBnIWSqQqmBi/MDK2n3XRJwowu6Z0dtGO29hHGVZPy1
0iijUGWQ+Efhri4gIP6IMC5tc0Rv+zP7yzm5IXWGMDEpMiLLfZga3XoCgYPRlgoMKBlHcQLK0O8c
nJd37l+/QyK7QeWC2iF7vZwLqJ3wPDOjPU7S8wHC2fKQUmD0NaT9djbX5U3wVyggs1R2UFwmqVhN
uwIyK4IT3x3z0HafjVEvz0NQdb/9/OIy8WESskwknyGXA9K46aLZKruj20gz7djNThmydZ9BAqO2
A2Di51LTv4dFMR1YpvFSu7wM2AVRbcdq3R3xpC9O/YJ2GoZ74/2IXfP558dmkRxJFxGpXLJaxzXi
2DPdqxbOSV0fK9Uu7gAfYZYX9q6PkkJ9uh1va3GAsNbQ1qFM5K7xkW0zY1gvLOjIzTCeetvs7irL
rbxARwridqit44iszzJ4EbM+pHfL6+OPajbVkyjqjl1p6X5rLsWnsnXSt5kBkiclX/cSxA2jQzeB
T7wd+qWotz4eLLIj3v38j7PmHCwVji2zFYMWyy3nvnVplk8x+pKzPXRge5X+Eyz84Bv+SO1dlCEK
eNeFcSptTukNRuhkvO0ixCfzKbTRwc4A9CHqGAX3hoaStJXZs7OzkzbSAR5hJrZjrAZ2lNxpr+6K
ADB2rcO5PY4F7QjXmZ4miulAH4vo7RRO/Vs1VsTXuJ2Lkygm927ne+n8+cvvJTVdLJoCpiB/XS+L
zExmCpkBZ1eE9XUW9YF1HGr8pnwEtC0NlA4UKOinrfu1aqRKat937cEBR312MZf7nJiL+OX2b7r+
IlyevLtlRk+68HLcvvoiRgWQrbNTbOOxlDrZUe8cosTuHhaIuL/X6iw+A3t23udNO7+fkfr7cjv8
9eqVdzdsTpvaLcnD6sk4GChOu2VLwcNEhVMaUHp8IXHW2155qMvSuVsytAe0uSl2tujqlSiPH+xQ
OL3BKEjmxRpGv1BHsY1eITTyB0igtMuZC0sV5xor0z9tZbHuWwtv+skNquhI91x/q8Xq+Pn2B7g+
KXCYUDnXBS4gqGOtTt3IDrSlRM7yKJTKflGRZKdqyVtwL/P9PwnFEQrtjG+4Xn3s4hLsEqHSxej+
aJTGRKu3aaH025G1s9G25hX9PdJuGgLApVcbbQR8IkAcVEfoWC2M4WAsMk90ln2YsZn7hia6fajr
CfwA9GnAcrdHurWouS45gfHVtskJL7f5lOTtjPZzJblu+mNgRY4XqyGWD/DsvFQPlDtesYrU/4we
jWLPI0Fex6tdTnGZHJhJlZfpKjNIArO2QX1Wx6R3ijdhNdC7XhD5eASDV95pyBTvXAEbASXDjBkF
gMKTXH6OV3t4QJBGOIaSHxOrCe/iWsGMrZ1MDeXQacG0Q4MVefsDy1W5GiKZj4qzKScpjKfV9Aai
ssc4cPPjQHHJ77mwn2dUxKnTtcFjUlEAHtw0/Qc7VmcpUWImLm86uZdejxO5JEcH4XO0uy44i8xM
nyfRhqfJdJv3itnbDzVIE2wJwgEd9bJL3wAsHr/fHvrGhuWmQ5iNUi1thHVtp3V0mq1hV6J/Pmh/
QFfKzwL64kk3m2bnbNiYV+5n6D701igdvjTjX413UTW5TBuMdtM+/NHqbvFQYN99gLLd+Ig2LPXO
tG6diTLH5F0jazxX2m5tptPbdWC7UgNG3UWpuyCn7Jt+CkwlmA+ITg+/15yl1TGmBnRuTSvofBEG
iDv99FcWssqEQBqFS6TmLqeafzJgTBbXR85uSIwZ6lwPIzg7XwQgWvzbwTZWM0PF6818Ye3Z8jB7
/Z0dMdRlP0DynjvzGWtK8W6xRvMOZNd7Dn+QqEqs7uQCcoesdhBwEqhTUuPSBmF3GRPmljbGMwMM
8Zd5Nw5m4HNy599uj2zjGKasQwz5LKfGvRpZAmQpNmezOoJeQ0u8E+kDQsitt9ikY54Y+WeHZAJV
fl6cKPkHy5f0lxOC7pOkylwOsRAW0uWTTb4tgvYJgaXBG6IhmLzCmLSzheeTtbN+NyaSLEJ2Mqm1
s4LXw+0Gu2xEUB0dO+8PVVfUHvCn8UtWBd9VDCjCQzgo+s8vVbamS++XejPuhKvLJhuwBsvR7z5W
NhjMPHWdN924FB8qYCq/3Z7OjQOBRAn1W8g9tBLWxTpRtVqlpDb5o8DyoqpT7VAEufKoxQ48QKss
djKGjXvUsBF5NDXE5Cmlr3Yhc2XjrJS1Rx0pH+QW2Bg8RmfbQ3LL8jurHJ8arUGwlPMYkbR5tndq
Wds/wOFVQ8mQdSQ/yKudaQ421AaTH9AvQfE7MMD+SUcJDwGBHnUc2GUHc0KdqUcr/7ek0X/9+c/t
AGVARRKSI/nEZfSkzxJ17Nv2SIaBDlXg1LhOoBPmDQOsBQ78/Hw74HW9RfY1JTOdAg//wVnd5HZO
hc00M9d3UIq7Q9keY4Rp0nxVmT4h3CXuB8xjPCS/FZixefLLjPQH+E3gvbXiDG9v/5qrI4ofQ0/X
pkqL8TRCzJfDV9Ox7l2jc338BrrnZkpMf3aQbPn5KDwTOQYFus28mS+jBG5a4KFjIZRiZ8sp6RDG
By6115sy+SsXxy2sZ+5ReqU0DqBUr6KUjFFfQl33JwQrAR83+T16biNIRRHe3R7QdSiI+FRQVLQM
5JdbHXtVaHO04bvhwzorvuCqN3125hZZpxqSzU+HIttDTVdm2iowkctv5045cumY6vioCSIfWSlx
3x1EEsKrAjAIo+52uKvjh4I9bR/ZM8V7iz71ZTizcRwgr4bwm9n6Q8mD4WiOc3VqBpsGSD4qOx/y
avMTie6ZfK1TQuEEugynpXMoEHiRfgBR5McYiSAShzqVOprDMzDe9gHgD/q4wOAXQNINFlG3x3td
a5RjlZIU0miTLFfukFfHD9SfyoyNXvcHDlhpkhFYaK+B9/8VYgimJbnRiF8NsPJ0wvJ6wPq1TmaS
4knLQTjildDsXHDyArtcxvwgnlSaCvKOzuZqwseqXlIty4XvYIj1uwMG99B0Yf1OD7MPs9ICvq/a
7kc0aebOStuYelJRJJsh7/N/1mikvIU009X0oTLQ+sBPBeKTatg9JpZQTsnSWjtnz9anpypBaYK+
iUtfc3USuv0i+qmHSUwZjYJJo4GW8fKlYfdmWQ+wtUVXozpOwagP/kyPp4WCADXbU5Og+XNQdap7
t1fDxr7mF4EEEXSuEOZc7etZ63UUzHLV1+Gq3qOwWXkVpndHdnm3E+o6D5ekeq55ppnyO/ff5cLT
9UJrQtXBi4Lu3DFx8JobSxwn58EoTjls1sOgDMVRyuP48QByPJjb9uennOzU5aUj0VlXMzBgCoxa
rMDMxtbq+zLQINcG8Lmrmof1COZ453TZ2O5UEmnZC3TJZS5+Oea4zWABpabqCyPqECCL6mdNqZWH
1imUH1orRH00FLd+D1BkGqFSDsrfjsT/I15rY5EDWpDpDhVpynPi8hdgikU1dWGRUxODzqZ2UCER
OPwMQ2D5gVhiGe984o3tLIVCqFFQj9Gs9a4acz2d3SDQ/FRBr+UhhTb8IHIF8DY+Hji50AhCcQ8L
UWTNe0Naj9xe0hufnKcHN4hKjsOQ5e97db5FiQlKAGkhX3GW5KRmS7ccZlzkzpXVoyUVmHbzMav0
4Fzrw+Jlc/QP7koSDIMPjo3n9QcwsqQBmdgs/jj2eMMgyYzFSjiBaYcydHusG7mVoVLylZgx0skr
n4QJvTJsqBwD5eeiCX2sXMVxZO1DhIMWHyZQu1pEunwH4u8denOZQY6lmRDUIVuPZhc93/5B15PP
lYaOByhEk2xhXfqcKfNpAy08H8HV6jmMremOjLY59MOSPRRFW3k4wAxnatN7n+I6saMyJeULACVy
uKxrjqkgp0b2wvSn1ojvbHRTHhS25A5W9no3kQJJ2LFcXaZqrs4wSF0tnoKG6bOt9I9OWGO6h5ui
nwhYf2kqSQu3P+j1AU04UlYcQWm7YNp1uZqVCHKiLkIL7lGa+0Uw4cshoOgy09XpH4SitocHCVQI
Mr3LUGPWOzhVF5bPZax5Tu+wb1qE7pzJ3jsWNz8j2QcHEoYA5JWXoZawiRUNQWi/TMXT1CfhKRaZ
OA4ovHoIoMc7p/DWqiS3AwpMs0xWDS7DqboyLpbG606f6+oTgODsxNatcBJqkw/VAp8x10RwRsYi
2TkMNwdqU+tiayK0uMYfLnRTYXJiJ6nFWuMNldQdHiP1uUAA+I5+yV43ZjMe/Rj0YKTzxrqZrjll
MIfUwSDMJuMd5l75Jzc0eddlQXGPIGjz/faauT5sKazJzQ6qR6cNtDpsE/wyMy0l3mjxAfUQdnM0
m83TuOQGFDksz5W+sjAfxG2808y9d9bWcGl8UubivKdGstqO0HhRO8Nm0der2UXG3xRnIE0hRXnX
eFimcK8/LrfAZapq0GKz0MNCLwn0zWrdVvOYGuGAbHmK5eZzRg/7o9JagtwRc3XRdvYptMK9/Hgz
KE85eA4aLfl1vUssLlVh6GU+iEvjwQ1xz4oSkqfKmQMI+ngrjxW6mD8/sUh7SVAGLz/dWb9TpkS4
aLVjTgCDEfs1BDhOLZgU46BFg/Vnqob54KlanAKOiQsVgr0dfbr9E7YmFwAgpVJuUe7yVbbcRfO4
oOhnYorQmQ/lhCHuoimBXylL5/d9t/cy2opHHYpXGdcIxfDVKeFOTpbllBZ9RRfzNxVl8hNoz/KL
BrJeYDhZpn/cHuDG2U7ZC5yArBHgjCF/0KtMJc3UCvFuIfyx1TAYjOb4ZJLyHkO7/3Y70sbQKBWg
yso+QUpv3dpIujTHhmGxfWjsT0lbfC3R9T/GcZJ70HX3uvcb0cBcg7gmKwG0tdakKtNMmZZYtX21
h5DaC0oSdi80v4YD7rew/3aSjut4nEBQZMDpy7rB2rcK2d8ot5Q4RF9Ty042F7Q3Jori5Qm6WKgw
DDtJwAse9PIYwKGEJhgNd0qItrrKqSu0OuFB8lhoUJr+NhmY3jtLm79H4EN9oy7C+D2H+PkuipLw
Pq76Oj2jhB2d1Dwen2hFqDQaihbqb+D8SgLLe/f2bMtTaP3zeN2g/q2TiDMTl+vKFQo98SIKfEvP
rDt2ZuXpczbe346y9dXZKQZnPxc5+f5llBZTS7gYc+DHyVieq7ZE9yG3PyFR0t53Srezgq8PQVpy
XDAumCENzJD8Na/2iqD3R+bYBn46tYOnAy33sFsQCAoXiPoj2nGEq7WHI73eoJSEyBuYZS44ds9l
UEMkbRJZC8oGKhqU2oK8SJKGxok046fbNaR2ZM2kKCDhZKHtMlQ5uAtupS3v4iyaHrrQRgjaqvHj
yaCVp6NaPy4lZP3bU7gxPpO3IccP5AgJCL4MisbQRNfNQmJ6NsG2qDC3w9HuP+Zd1z39fCh6i7b+
wtjDUOoyVI1kWZQGOmbHsyZQfbYQa7LgCrAVjCk93w62tUFNbmjAKLwE+Q+rHcDLzxrHsUCnrZjK
H5U1NG/HcelRN6NHdVZzUXFRG3PkTY7efEP5qcS3IiyhxqPVeOg6rhr0kvrP6BlEzzX4mp2EdKUa
CU6DDIJiCCBadqlKqfPyc5RZJoIQIY3jNMwZoiaaiB9ivVLeJrGJIXA7ZoheoB/7bhn16k3QjPFz
a2CDW9et/lyLcn7ronIAvgJM6qQ2CLUkRdO/1ZWo+ILRhsBcBzG1c1sre9ZuL6f36nSRzS/IEJTS
aYCtdmJlgOrBWyg69mrxsazU7F6DRi5pUpgf2UCAolyan/cVCih22p0VLlXICb3zJiv08AhmpNr5
mlcnEWcdXEJ6gXTS+d+rJFRixAq0BgwvGe3oPizSdkDOggoiopLig4nu8+n2+toKyHbhAqBxJQs7
l7MXdEWJmIBieJTgEWCKWvFQwXL37awo7yucvHbW89U+hetGGPC5FM8sztvLeHa9INeNbLFnIM5w
qqGrAE8Aj7CMzuTfHtrVU0k2/GQU6AgCBNzqW5L0Kslggl0fxtqEdE6V6E9Ng1lIYbSnZ5+qd26O
2C/ONu1O6I1RQi3nFcGDFzzoOv9SeIy1eVUbqF/0zhGaFpY49K09w+j7D7dHefVsIQL7TzrRyf74
uosrMOmhFAXhwopRuMEawaZCEaBAn9vLAR2Q1s/yufwQ6crgO2G+Byy/LgQTH2VDthCMAfpEqwUU
ERHcUEJ8KD1+G6h4crjtkNxVtpUgzUH/HIeFvA3wVtFG7RNM+Pk5tav6LkyxQbv9MWSwiw0tfwyg
HiiVFDZoa1+urgoUhGaHsF9C3UWGvdJsHyeCPamJjT1DssCycoRkqK05W2odDXpglzji9uFw6l0M
XBRAiwenGlw/LcXe03BzVLzVdMkWle/hy1HNEETsCRizJ+go3I9FWDz19ZDtfLurtER+Ox4NEuTG
ibhOPbUxByYytgY6dyL4LkqSLhFbxR8odiXopXS68W4GcbRDcN76lpLEo1FZgKO+Vu1AE48Oz2xj
BoPG92+tXuTTwbQq9bRgF4envcBX/fYa2Y7IZqG2RzF7DbPD9GFARBjeTj0s4yE3SvyIwjo75AJP
qS4Jup3vej17mLtSMZGWhYD1163NXLfTRS+Ip/e6cjbR3r2n3WjujOp69ohCjxGkCvLR9ppIgxUn
Xt9CkqGWEKHJxkmOonHnN2PVZwA3Z8VF91Rt/5Ya/9+X5DlgQXSgvSyAYcI3u1yavILY0z1bwYBO
eNcHTXJnqKNzjJ1AfTSdbNoZ5vWZTjxsUcm+0OM2zdX1Qdc9d6vWBTTdGThi21Nx36O3fnQ1JHXo
/FGGM9E6LpHu20kwNw46QkMqceRUgtdbnS1zaCgjOGrhmXqKGFWHIcLUmfqxae3cn8EkH0JtwEWn
n0bfzPXppFiK+KCaYHdvL+Dry0WobApSXYgfZNmr46AbwDwhrYuUgzakx6CuEU3SOvvBwiZ+Z9DX
ewW9Em4xmYpQJVoXN9s4HBU9QDUi7DvsIysxeY02K3e6aQ84MXTjTnawGc/k20rGsXyYXi6nNhPa
CGaU5cTCOoZKzgfsrQy/D9OBIdvOO8/frU8JcISdaYJJIgW6jNdbo8VzARGH1EHBTkPm2p9RAz72
mr7XnN86BiRvm9I3TFCwDpeh4lZJLVEQqrHD/uiS2PmiQBPw9trY+oBgFyggktJSHV7tj3Ccwyio
G2mj1yBAF2UW1kJz4DVB8oc9IGF7O9zWqQMACXwVDSI+ovw5r56y6CmmOkplEFvbFo+RKdHOuPAq
sD2b9qGF2e21WmHtLJLrjEc6KUDsh9NAhd8Sl0G1aqb5a3eGh0Uj6Gglcft30zz1d6o98gDBqrR5
5yh1/ouRKtXDlKrTb7dHLafqMsvgB0BOYAuiAM5lcfkDUHOZ3RQMmDfHM/a/ag8pvq/js6a47ife
uxWPmcL1FZQV39+OvDW91GpJcLgubYZ/GVlMbVFaI9/byar61Bq4yMRxGeM61yGC3orBvx3vhWW/
HiotX2QcNJwBALFcBiwyBGMtNWRDtu6ItUlYWLAlw975Pjo8fNF4RmwbgZDAyn1LhBj9zDhIvlEx
IPxNC4pkOhh5VSGzOhVaiKRYZfOoirsWe9O+HDBajDIpdwsy79c2trQ/M4rOnVfUet5ie7agH4dZ
ZEWVxLKSH8Lupq+pNRXNgR4AEA4zWfriUC1DtQNv2FhikhsEpo1zgbRrta67MqJ/vUAQryf4QRgt
WgfhYnsnlYy8qEY7a3at2kOoLz9kXbGHG7p+U5MQUZ7HLl4KA9GXuPzsrmjdygwcgeyLGn+ZBVJr
KCg36rcxwx3V65Om/9hpgFIPBna0yKjGQv9Ua7OF8FcXG7+VjhHSJo+a2jynXR+8M7FDRX2e8vaE
+0xP4g2aC/nckNYL3KMoH/cSko2jldYwmKcXcQOeBpdDSOYFW+CGxM5WjMlH/y/7OGJ+feBBPh9v
r9KtUCYdY1AJ9PzA3VyGEjhRVRobknUD7JKpo1WjtQu3Rtbt1Gc3DjzJDfr/oVZ3b2HI0w63Rs80
e+1xwE7pt0U+jQ68AiOM7op6upvMcjndHuFmWNOGQMbbGe341cc0jBA5lZgROjWuoAfDaNHgTMYe
X2+16qvfXDdWjoHRODtxN74s3VMKXVSfyDbWnejIaYsp4vd4aiPyu7SMERLtnPop0NVvt0e4GQnR
LJ4ynN6cNZdzmOVl201zyos5sgsAwZN9co260VGFtOrfb8fauIq5Gf8da5VlTNjEF2FPrhxh//Nx
QAvn90r2pW9H2RyR9OBwqIbCn1ytSkMtHTy9KpQ9tLAGxV27H/CEKB5iXKP+wTRpTJLOg1SyL1ar
Mi7Rhw9AFHqiMiBoNdAdgOqkd3qfRzul8o2VSF5BI4QWHs/ENeh0yO1p1KOA18zcAHpCy+KkOChk
p9UQntOk1j7gv2J+uf0ptyYMbJtcGDS1eANfLo7Y6V27HJiwbM5Zi/EAjVcHNX87ytaE8bwmoaCg
yaStJozyaW/NNUNrm0b/EjbFj6rQ7Q9Wnf6Dtc5QSFIQn6LCtZouYQ8AVIdJeGU0xM+lWXOL6GFY
+csSKDvztTUo0mmodJzFvF9WsSqpGJG5o/Aifex8UwV216Ffey7neY/EuzVLJNPS2wLeN/2ay1mK
Zm0065GzUWsT3NbKMDrbXfDTSEdqeZKzC9Oar8Siv4xSFaYzWihieHbX/EHWVx/zVF9OeP/gh2nh
YnN7UWwOStZGydvls3M1KEtxZ6NyeuoTlEqfih4PUmSs7UD1b8fZ2ldSvfFfceQ8vsqk5Y2jC4U4
YoSnpWlmdcB4sQf94y5IYrjI7rO3d2qHMo1ZZXfSxAb0CrBhFBpWQWG1hFaGr4InWoimhyBo41+H
eO5OdWTbz1nn4AV4e5hbn5P3CdUe0zVJ4eUvejXMREvbpFdZ+o1ZYdqwVF+LUNV3XnXbQVgkkt0C
+X91W87IiY+61VLhyYfuwa0ToPp6Onm3h7I1Y5JgplI2o2511ebSkiKPO114AJniJ5RnUL7P4sYv
5iiGI+w8jm7w5+2Q1wOj0qJT3AH/iIDSmn6QaJ1eaSNrP+N94LtmZX3QBuF8uh3l+nkj6zmolELO
lCWW1TnY5oMeRRBtYZHYGR4d7fKoJ7HzpsAL0kPotz6U6E7g7Zz0x9uRrz8pkRHJpKDMYQVz7HJ1
oBZRjcDKmTinyN8JRcS/AmruH8uubu6FERRHE7enHSrs9SagkCQrjxJDCxFLfvRXS5LqZptFbD7o
V1g11IqJj2NmK75hdr8V3KKn22PcDgecE4bQS93sMpwWhxaqPTJcaTWecGMctLlA/Snpvs1KsIcX
2wrHaelC1UMRlt1wGa4zE7qiC1s8HXB+lbA834qwwMV9LP2c9rmyU8/dWqLyNJG8SBKRNTI61mw4
OSh0UxBEyJ+O5nin4lSy04LdWijgMShMvRRu1iWwBCdl8oUBpImLFR0P3/GsIAbvqcuIyWyMrS/U
ucK/PXMbQ6OLhKCIJDyClFitTmCUbgchm5lTwvEx07MIZzVOmdtRri9ssF88PUE5m8RYJ8JGbVt5
lxGlz2eAtnaBD41htW8R/Ep/+jFDniNLKPy7VFPXvTgUofvBytnoeqIGviIm3G4iZ/HdBUs6zSgw
GDDDPWryxoK0aNPLbhVL5KoBiDtwbFQFF11k9F+0NHQeaGoVvyrKqODVlKc7+Y+clMsrTvJlQVrQ
o6LHuUbx2tgUZvkyowXmzOM7IxmnI6Rj20MZJvSyWrqV50r+MIVRjomrvifaeD2bkCO401V6NFBY
zVW2kkUYALuzDTQ/D/FNtgK19gvIccelnMN+53LdDCaLFkwoOuBrOmA+LpPaLwWM4DptznU8G0/N
MltnXqna+fYqvWZAoECDu4Sk0FM+Rabh8lwpFBsbgX7O/WjMBsg/w3RU2RJHN+nnx7Cb0idzQgNp
ikyIwcr0ZOAJ/O72b7jej8SlWyVvKbRj1sADUDSKhXtq7qPFiwV5rFXHMF6i0z+IIu9aEk7SP0N+
9FfXA69x1mjm5P6o991dTJYLsoLa3+0o17tCJipQaWRxj1Hpl1FEh6Z+WlBEEy3lbixYhnsdS6uH
2BrR8sZMe88xc+vjcYYJOv8m3Mk1+js0WoSSgRP4Sy2aD52WWs9D5bQ72fPWsGwwIeBXdKlvufp4
efL/SDuPXbmRIIt+EQF6s2Wxqp6RabmWWhtCakPvXZJfPye1mHlkEUU8DdDqjQBFJTMzMsyNex34
bZe4BC+HvFMsoADIl0rAdSYKv9eiI3u37wJf8IU9+XtebNZc0VNmMqUMnFlB48ryvkLMOj+gkpwy
sul+773YO7h0N0tkpJjelwTQUa67mRFRQ+QSiwi2V6GjYDamg3eaTKd9MCXyXEuqI9j+zSXHHiMB
VKGQuZAp/3qJTlwuXY/2UYDGRXKJ25rGjwG8gV/ZHzx4v9o7K+cpbRmyjcAhYXZ6EwkK3GMFkW8R
dO04eydzEtE3zpJ47yzDCHVdUpQ03WakNorBOze1Z/xAskSHSjlT0zf9EutfFt2AV3ROocTN8oI6
khjpK5tl8QPWD34/MnBfSeq7B81u5w9UsEco24xG+ErVHgR6u18On0UDhheWbun6y5U1NM+C6xQk
hbDfTKoznK2RZMftOuXgUNycQ/nhMAMgQ7KMbnEIg3AMMZF6BygqfLcmt/wxhcV8LdM+BjXfdOl4
MvPkiPluz6pEiDEKyZ+bIcDSi4kpDVEElaLNZ28RNfMPloK6TR1dil5Rgenr2vm+59r7qhRLGECG
vRGw38ZzIZYwhI2t5AEyekPQpvocIOvGtF9fHgG5d03R8AFrBpcg+d16A6elm50IhEDQgwjzrdhq
TlkyhUFM5fu1/pgNhFEPgncwArLwtDYF0eVkTq6ZB/1UuFeHrlowWv14VrI4vhheEf55/yvevqfS
ILBFpG8l0+cWfaEISm060JVAExGKfppZeReAzvnT0CoVyhhL94xuTAcnb1b9k3itfnbUtDp4UXcO
EFaAfjC3RuNhS+DiFaAHq9LNArgYnKBNjCpYhFn7FlQY77zQa3y7MMsDozu7iuskJqSszsO3Rbd0
Rc+womtmARyGyTmEiugz2kQdrReQEve/8q4p6lOQDjPfQVy23tWmJLmcJ0xFrRpduy6PkDXUh3ed
hcTPb5giKPkF+SBCku/vi5cI9sHRNEoFUyP6oIjKuBcFQqVTVbZH5Y6bEJfoR3LZAeuF3JkUbm0q
KlIJUwoziGAKL1CjzLrWcJUjvuV5f9sWesOjBnVqKxELkEodpUV7HxVgtqTqIpWgMLE23xAR2WoY
5UEba1KQWYG5tVaRPKvD4aCws/PWAjMF+CA7BDiBjQdfnDRuCmvIg8UYVSbI2vpTHsJUVYVt+aAV
Rn69v4l794HCKdGfDbSF0st6acZAkcTORB5kkV4/FY7VnKtaR21MaZdTphWIKsVpc+B65CI2jy6E
4P9ndPPoJnOxjC0smoFAqQ0K5SKf0XwjjK/KzHnMDCO+eJmjIfxg6tlf9xe8a5tyFtgLcNTAJtcL
djUx96O+kK6I3nheUCbziQxBTHZGfGrL4UfmldrTIOwj4N7eIaJyLOlwYWwFb7I27M1l6SqojAVq
v0QPM7nvl1SlgIC7OoKF7poiWvv1TEraprUpKlt5WatlzkiB9mEpVOdTNToMLA9qeFCl2LNkeHRy
yU0kbf9mUXw0YTKtlwVg65LT0i3KeRJlfk6F015ev3HkYoy9E+yBSNzcjJK6YGqruBsoQsvHuUjb
xvfy4mPTtMrVQDiMrrWm0ARoxZf7lvdeLmqR9Fsw7zA5J93TC08H7BSCwsnC0y0KgspealyaVu0e
3dmWWmnI/vlO4n4dmxjxR1220kdqbAeh6t5Nlfpf9Egl1892sGwOk0zWTbKgN1PvcdBjuPrMMj41
eflDc+HLppVzROt2k0LhdyXShG4RcT8rXy8c0Tn0s2qErvuE8U9hdsMHeH/cg4La3pVkKAXqIlnH
YOZzbaUvolnEnZfhXgfxvjTZT1RFwwuv5Xek1NFxbnqnfjfb0FkcfNS9h0XKPjA3B1jS2aKYp3KE
xqgt8sAc9bY+mX0ynUWXoY5tZe3XtK/dH64XCQRg3WI+dYurHikz7Dl8OYEPDgN6D6KSzeKHrEFG
0skCm0fuRPoMNiQeUiQZqd6kpXk08L93Y+ULSvQOoJrK/tpekiOE1yvYs1IrP7mztwRaY6eX2Gvz
gxu7tzTGf0j6qQ5xbTem0lY4XVIZhD1eovte5dqM8ofdQ26X83nqFvPgHN0uDf8qSTzpmlFd3Lby
bbPVljCKsgAB+Y9R2w1PvUqgiQhy8+qADggGJRnpi+iNbOORXJJ8eWaXBUVaD9dJ5bIDlR8vRTua
Byf0ljRAwj34j260fDG3fs/rSpNicEHEigryX3qXjY1vDgnEUzDXL59mmnr/TCIXp84bEpri1vBh
rErb12HruBTTVB14w1s/xI+RPKm4RKYvt4DCXFUcE0V7/LCS5J+r0poyBMg788GeKFf5YVF3X6Kh
LqODoGHXLhUWmIZdsAbbNu+gR0Xbj2kWwIP6t1CU5Az0wHkzWJTCybbnoBgs49N9z793opjmQJRA
kgDegO09el9m0VRZYE5azqzglF2cdFLfzgZ6Gr9hilcNrjy8AHnS+l4uEzKUVsY2t6AbL5abLNyY
xkbIpD3Sn7q9lzpYDQ4wL7YE929cTtfFvTWYmJpMvUI2mFn3nhg3aKJIRXZ30B9fvzT5aoGwARYK
dHO9tDaxB73MG25Lab2P3bY68ZaXF7ePlwNLeysjUeB0SLDmzXs1l4nhKhMry+1EchMxtrA0ReSL
JOk+9flUHoDobt9HCREhamYgg6xyu2mmPkeKUzlpYGtNcxkdpXvfuK1+AIncO4XAXiTdv5xl3zbo
Nb2ixl/UaQC16ehT+bDPVkara8DnnO9v1d6CXpqSP+VFpFMmJqrGPabcKtPeZ32YXiHwHn/jKpNH
0YgEz8/E+iYGFzyFWoT4DaRhmXj2yt59G7ZQi1qjCH86dCRPdX/Yl985G1JmRLKv4Le4zuulRV1Z
qDz3SUAX7Z8wpHRTLIaDBgbzZzMzPa//kr84toGUkvRDL7M2F8JK5VaQm8AD0CAeHdviD2akXqd7
xmQiYLJfhTCifZoV2wPYenphxg1WhqIeW4DCYXVq2jr9LmJFvANeetSR2DmLzCVQVyAS5aZta2Ew
8LlYNORZFIjZd+hmoQoNp3J6SDuyZ4oHj8IC9Uxev42bGga1FrQ/kkA1EIaPQpRZxkjr8cUUju4f
+71HVtYxmagiViHa3WRMRpwx7Y3TDfIpVH2kS7S/tVAxSz9MJLtKjh6aizhBEAtPvUawJp1gQMmv
JTLXp6mwhx/3f8/e0iUsQeWYklptW08ms+YT8soJpOxK8l5b8vAtTg+OIjU6wj/uPKvICRP6MsgM
CdB2qqZD/MouljoJ0ErJfcNp2ktWD2Ct46QdoSjSwnOVecvDaxfI6wM4ALgRzAMwmq1vR6zTxnPV
jKGrNvHOuhhQkRc4BCtN0oMU9fbeG4wWAw9j9p1OsL2pcADpd2o1S5KgEFPuJ10zngGsodVSMdXv
aXDr3l/arQsFvScrqxT7WOQ2T2NSGJRYD6H+AlXcV2q9xZm5QeV638rtCZE0fORKXA5azFtIx5AJ
O2euPQ5EPxkBYsMNXFkdEjuIv/j3Te0tiFlWEjM4q25J26cSsrlSU6KAiF0B9Mak8kSZP7hvRd7m
dU0IC1SF0f/gFHKa1ycCzlHagmMsghJKqg9q66UX24J3qiU3vEpVc9+JlPJD18zu6w8IjzjVRaIh
2XLapClMnjvCQzk24AVGyqX3hktndPO/5ZKiFlFm88HZ3zmQRENyukF2UBg6WK8U0aWws3rshW0x
A6Gq8lOhDtGjpzfz1c6Z6T3YwNsrTvJApEf/FeZG9nBtMK97+IUKIuQubcJrzdAuJKeLfgqT1nqi
WWU+GcmQHgQte0aZUcWHkdlDMiYP8ItIYswMInMhUG+PRHnWs8E5Ox0aV5o9KG9sPao+JGibHQQW
O7cCcPD/GZWf/oVRVW/BSACAoBNqh6eqWdxnmlDTqe3z6OP987q7PsJ0SP65GTdDyX2Wt9NYc14R
x51/atqEbIabKOUl0Wcl6AqOUlk5r54eIw9kEJErTy0aitfNVpqQClUizkWQWUyp0HWbAwEn+RMx
qEd9z3Jf72awR4iGmIBM5De7WA+Lh2hWKYLUmZsToU5/NmGgPE1O6hy8wTsOgNTuFxEgfS/eovXe
haHSjdVQi6Cjd/O8wLdwbkODIaM0TTXtAS4c5Rpqavm2MqbwwPaOi6O9J7thlGEoimzOTaaLdGi8
ZeK9mz51KCm9F42Zfr5/YnYOJzrKTB7Dz0SssS2HEDVpJRquUzDEhqRXHJIrz3sdZMncHOQlO4eT
YT96ltKxQUOwCWe8JMvmysN7uiXd+TYbFyqSavlUWPT78jrt/lSKMT8wurM+SA8o4Uk/qvHgrjdw
VpWF0kwyBbYnPD8uczWAa717SJ2p8+9/Srkf68eCSW7GxBlQp/wC08LalG11oeZNjPtzIpPvCkC4
k8mI1EeqeEWQUvg/qCzt2gO1CRIH8BHVj7W9GcRFPbXEQ+ZsuU9FLpK3cR7VzBuLqPjZeENxYPD2
QLJAerOSp42kedtx6ty4mYS2jIHWopESNWP/nHSiP3iJdqzAPCcBRpISCIqM9bLieMkMvVGGgAPL
aDMwiCf0icoDp7zz8SjaMMoIFIdTuS0YLaPRDRqvajDGxmQQUU/jNZyi7KvSDsnzorXhQRVgZ1ly
TEoyRVCf4p1dL6uypiqhqTsEXmWq19oZlXN8PGR/e8cIW2lEQEsu7WyRyourZ41nL0PQW13yR9T2
4ZPSzgmeedIoJw/OH1CbtAc7tvctYaAgTIHMSaaW66UliTIQr1gDmKbC/Qnvb36KUiEe4hna7XQU
R9Q3t3eaDIy6oyTpZDxgC9XsvIaZr7oY0YEqEMqJk+apNTkwVG+PYLw7u0Z/BWQT9TZGMbeon3lI
vaXrS458OTZPTWpo1ywmJbnvOXYWxC0GDsYlpoa4fdAWK1VaV2NBIszzP/S07c+pWaEuGB+Rq95a
Ai8C3pqBemAy5tZn0KyKnT6tiEVctX1vdqr12SuKRWc4sfHig2X9Ghtfe0Ss/doliJJxwZvXE7qt
MUE0TwRDElcjXOClhOgviev48FqQXi10WR6GqJjHq0VMA/vPnFgwSJWpSgpbq1buhygT/90vitWd
Mq+vvkzTPP+tuF3yeY7N8W/iVg+gXgMT2sNMidnw80k3luD+Bt1eK2YAKTBAlSE5M7YokZHBhsyI
kj5IIuo1fiyK6ktG2yhiTM41fEjWGcLypoN7dUt9QEhOdYihAghaOfKbx8vD43ZFXPfByIDXVxEu
CqzHo7Vo53oY5v6aDJN9MaXG7qWdGD6359D4T3Ha2vaXLDa9Axd2e8+h3SZ3lBAOONa3et0ijvJu
osMA93iXPHdkyuc5ytGvGrP+OUuc6OC92bNHTxrUCK1xzqy8nC8CZxOp90xLe4KvwtJPBdy4Z69h
9jYGO+kP6GcdvAm3l50yN3rkZCU4mJsHtRtpq+QVcWXiJA1Yh5YbWGZH0fKeFekq6djSc8dVr1eF
ACgwbcCYwVim3rVCAvdCS6o9OLG3F13SEklSQx5s4pFNcDAurVZFyMsGke4mZ+pu7QczbDJf5Q6+
Gh0iTRGjMgxOI3iLIUhnwOy51xD+Iy/mW0sxfS8cxFgJycWDHVbRn/cv497SoKmAfgm+S8mMvv6A
NdxrTDIRF9emcE8tpOSpr5cV/GWGnf/9elsyEOH4UbynZLO21Sn1wIGBrGruzPiZ1y88U3zK3o7K
XB6pTO04GQ4EsarUbiJQ2KyrFaLEE0Qkb+qgPijCc3zY7iq/BoT02MyWOOmk6ef7C5QLWLtoyEyI
jaGj5l0AWL5eYKg1wutV6aJFMwBWTOJPRTYNUkzA/TTDGPZYh6Nz6eZR+3bfsvyXt5ZhbgZXBNCP
pu/mhAov8pYlZxuHhqIqbGtQj+D/J/fnfTt7x4XoGK4uOZIGWd56hW7uOAMUXaQdCxXigj6in9du
jV5sLQ4+5p7DgmgIO7yt5KYbUzQQ5kmZQ6jNuHx+CqvcpU6hL0jd9tnOpvGv+yvb2TtCSXhiZLRn
gB9cr2wRWYJWrExOS0tDJxSE5pB4deOPy6I9zD16xHE8eP5oLEdEaztnVQZepB1ce1a8CflAZ2h6
0WbEEdGSMSdp5EgTJGAFDL1XvtEiLH3h1OJ6f8E7W7myuvm+Rh7NyzJRaDAg/0GmMJ+ftSgSp9ob
jghd9hcoy8+SMpRjs/62LFpp1BmnJtQouQjTnoGyVNQ0Bt5gNNOnZzfTjvQt5D+6uRKyqQBZsSTe
trY4SSesBEQcGiyAmQpBdNRG78JpeT0emyeVTqSMqMgQtpSkuZhUCGQTnjkv+tbnqfMxX5zw0hqD
fjR2+mtycLsi6nsUuwmgEESUn/nFEw5xQbj0FQgZu3OL91acD49jFJpAh5PqnSaE8k8/t32gd073
BB909dGYsn454Ryyj4tl4dn73LYQ2LD/iWIzPBFpdP/Ra6X6mlsz0nDRcNRt3LtVTNKRotH4RuRr
UwkNo2mp8pqXU48XSTAFNXjeAq6sABkF8DhX52golzN9feXgIb09c5SYcYkq7pjOx/bMTXZv9Znj
QGOl1snsN25Wf1BLtZl8CvbJH9oyu9rjwLhPdGD49l5RjlHJ3iiJogSxRTGMowFkZKb428+2fVn6
xnsmu8/9ZQzDV7tITMk5Pkid6SJtCavtXg1tIfBZ6ayUzPA6Yx0o7WS/t5Sq6fysM45oi3YXJ/NE
wCGAY7Y05KrStFC2DDyrvTUFSeLZlwIZDT/RW+3hvn+6PTosjr4qzD1Ayjk8m9MeDnpqwoMUFL1j
Xnp9yf7NlNJ9j2Bvd65Hhv2snkFQVc2OIPq3Lw+W8VQ05yieUDtZWzYio2lsjzs914s4eZkI31QF
L10cTpAclFndfrq/1F2DiC3RuqbiBWR1bZDQtZm9RMbKrtM8O4zw+XmVVqeiFfolTgAH37cn37K1
I3HhEqWDRZNCZrCbTxuZGkIvNf64QAb9KWmN6cnTYOCZUX4K4GfKP1WAOa7VWC++ubQ/Xm3ddGQ9
3eAH0CHZJLKRnjcDPUHyP9ukrxwlFG19o3DxYV7bnzLmOy6MmJVv02Toz5reHKHWdg7x6gds39up
UbRicvqgb2ji0R4BQ9IX45vOEkeDTrePEEEFrSt+L4BWus/rnRVa5niFVw4BetddAB2keVJdiFvv
f9G9BeHtuJBUEuGK3R7YabLsemyGoLFp2YczjmYOB5TgU+/VAhoUIaii05ogXJFk6+sFJfxlrZnD
EKgZkqmhZmZ+OcFTWM+FeoqVQxapvaUxSkjgwMqI+TZh2Vi2orZqdQisLCofXAVHGvfV8rYGqXm6
/xW1nWsoa25wc9AHRJRqey4M2QVt9QHMHyPLRF/0sP1sVpyftLS8xUcL2LqgujyX11lnzP8cw73z
3h1iq6DTNsAwBFpCG85UmKtP2Rzab5wqSWMoCKz5iPZ597tIBUdI+Axq5PLvX8QC9N2oBuX9EOhJ
3z4MI/RUoo0/J1HuHTinncIJcSJSYRAMgAmkVL02JUY38hqNz6JWdXdpuwqROoWSbt2m9blp408p
81JXZHMEd1d1T6639E+MbLUH+7OzPfwOggjqbSQE27enmRnDHSCqC6oh91BZTRbLh7jNPpHaGswr
Rs6rkx3eOZsPTDZA6LrtqsaowdVFGk2BiJPh0XFH6pXjSNHNCpWDte14ZAYHwJ/jLsgbt+0OtagA
5c3TGJS2gRIBM2KPS1qkAVIjfcBoIRCZXh0fmiVeAqNIjpCXO6eJOjfVOGzLrG5z8gebUdqkcum2
JJH65ObGzwLxnT/H9vCS7ThE0jlAkNwyKsFbOHYDRUupJiE0zmVtnIc+qz8vYZMckALsrgegOUVm
9JPoCK+PrNXkZkxuOgawSC1P6TJN5zhPNIqmSn2wczthCrUaqDCYdwHkvY3BGscrCzowY2DZcfFl
WLryKQ8946OmZ7o/1khTlYkm/KI3X1+VAuRNKYW6lAbUztu4AEfhRIE4H4Mib7SAkRti3aZKz3Pc
GwcBw64PkGx+9OKA8+D51x8UcmP4liw6f23vNRdVK6JrUabVWWTxp76ysj9GS+/f4IuKYLSXzB88
t7oO5EYHX3vPBxBWM2DOrDJYyY0v0gbXbdwqn4Jqhh3Pz5eOfpOq5eJrXJoApuMZqvT7z8JOIgEa
mvlhpijp7Rqbu2HOup0vKU1dr+kTOv6jgTCV7Ty7MzI7AgWykxLCF3Xf6N41kRtLIxy6VRLn9fee
GSUcdGvge5M/+bktlI/GXKV/3Leyd02IrOUBIhRjknxtxUmNxDJbVPCMPrLOYThW/jJnzTuhV0cT
5rtfkXPDM0LhCGDD2pQXzemAstcYoHAMgaIWMmKbDGN1hgvy314U45dcNY9KAHvr470CScGJcXm7
1kbNQrMGu6qmAGIOwaEcuipQB1t/N+TW0YO8t0AK3SqnU3YZtn27vF1CfYpnXI42xu6jbfVJ8rGB
Qdr6Ygj5SkUVbLmWPuVHnaG9OwH6lLIALo3XYxNjTstsmj1EC0Gtwk8fEcQH9dgNlyHRpjOYwiOG
jiN7m/g91EJh1Cn2krpPA7UZ43PetNVFnT33Eo3GEavY3i5aKMvLTjnI3i15heQTGoe5GgMFDNtX
JPdQyB5CczijCp4cdEmObG2OqSEY/890YABAUPTzNFveUzlTD6vm+Aijv2uKYjGtZUiqaCGuD2fU
Gw0MkQAAjLqwvvRDn5zisVDPIGJfP8NHhxfEBm03mVNvSxLZ6ClTpXM2K6X1rrDbuVe9BQXgcT0u
913KnuOCDweBRIl9o7GwXhUPkFta+jgGDFKZ2rnke45yCuHIK+8dQrIBTjv0TICvN64rzhJK7aZL
UGrayQdTyW26Clb6VDtm1MEivBzd773tksKtzEKSuzLwtF6Yi0g8hDURgFkitItqD+alKdFjC8Wg
H1Q+dk1JfAOCrTuDInR2o1JfQgJddS7PGaKhnzkYAzUBKz0wtbddoHNpkVAkJXPcfMY2dHU0gJMx
8MKxeyzJ7T4pyqFawe6CwJLbPKN0fbdgJRi6FjeGRiiomKK4pnaBAJY9DpWfVHV28Kbt+WFQZv9r
a7NPvVEZbuoAYIBtIL8yyuQ+O4pwf/Q5g52KGjtBymjZb5x6+nWwLAAvp94pg8QX2Vie1n0zpLgo
ShvVv4XWMsEV9W54EBXsfsdfY7hysBm4zdqMlefpUE4ceiac0/RRyyPzKY66rr2qGRjT+zd51xhz
WBKrITHIm2elBeJVRXNNTjB2ZugbtRU/zX2rkOppeHn/N6wBCICfEo4iJLnXS9MgsFLHLP0FQ6ne
2eGEOogwnqL8kLtrb118O2R1wDzJkYC1pVBLHU1hxg7sUB4F6hK2j0iCfInHSjmAHe+lBuQepJBk
6WhMbMIPe2lau0z4gjVSV18VAbOAU+mZZL5OzmPfq34plPy0iPzr/Y+5V8lAphEWavhbpPLo5hJE
tqdkxUSWBY/28mxPiHxX1lxd02GE4X1QrGtemOKPph6Tb/Anhc8t5IjLCbbu7FzFVXe108j4roZD
Yb/J7bj8dzDG+b/7P3J3H2RvAB8OVcj2MMM/Xqeax/vnqZP1KY0n0LW5Ev3jjemResneY0GPBpQF
gEnZi1hvuVUymNo4PEpl6EFQi3+42N0Mw78O9gFVr6Oh6r2lSWgLkS7IBCCna3t9qSU8JYKnPZth
Eyvt9KspOdCr3v2dJJCJQlpoMveE8nJtiqsb06pkaXaTIsmADFT7FUrt0T4lNXIiv+ET5FPhQgfE
eNc2/aqkwCBTGIR+Who+QELQP5R6YpwQNozP94/H3p6BgpN5F6gV8KbrhY2jE0fmRJV4lA38SEfD
WpQmdbQiyhDW9sb8+32De5tGZZOqAXAtEoaNvxvNpneNJB1gLzOVxyjXIYQux3jhkvbhwSO19+xC
PQfLAYUDmZqsF0cy71Szia1qNMePWWb3SkA6ODoH+7VjR3ZcGR1jhJGe1OZdcvRuLgvIagNrMuJH
q5ibcx42xV/3v9yuFTABwHDIs246rUz0FCPCw9Qii66rLmMV649Rok/e9f9nZ3PWqeCATOQJDIBm
CX92RQ10K04O+ne3chEgAKBB+3XGaehu8w3L9JJRQwg2qHUjnp/svBKaX9U5bmls8uyb2ifVj2mu
2uHBqHKNZGSImbY3QZX8QNdKN87qbHWPmhopcVDQcx78Mskd3Jvu9N/bUtMUXzXi5FOflLkehHVJ
caHVIDR9N7ZZKd3gbIz+GJbGchqYo80oM6Tmo9uRSpzbKls+t3PeHpFE71w4Oe4HSwwJCVWzTYln
siegYyZSvpHrQhtQJPMnw67GB7NKS2j656P5pr1TQzjIufkFJ992ErKwNL0aPogActy08KdJbX2n
r+uj9HgnIKQ0x2QtoTQFsW3lQe+aIh1rlW5P2zKIpoP6J1pTg6outOvSlnD4kRYdHNUdZyKnKmhA
U4Akv9u8AAudxcXo+ZgqnB4PUyqyjx32fOYDzNeH8JTDPdn4gRGBKHTtS4acqgoq2D3HNbMogBXZ
V4O+8EEss7dbsgUgeTnlNJ88PS8i3FrRR12JSpp2jap8A1k6pf5EdTy4f8X3Co0ybKF1L/m8eUTX
diyvz8xOd3sYqJNBDWxXRH+MOarmp7JM7L+bbmIWpmm7aHo7tWX/CfH2+Wdq24p2NrUMnZP7v2dv
HwnfKOugdsQcwuZSgFisU2CjuByD2tUSafoDiNj/Sq0/AkfvWYIPDvCWnK1gRm698GZShRouKKS7
VMT+GjW6XVDMZsIPERo9CLb3roTcS3IISmNMF69tZSLK8s5QukDrFEd7q0eOA5hxTJXqZEJtm330
UsXNfcj/xM/733PPyVBCxcvQUeGx2ASmc5e3nYbKbRBbKlIjc58juYM+z3vNi+wTk+nzb2wgDVGG
bB2ao4zLr5caW4prKspIGJHrma84igO1Msz+ta3XB2d3d20EmHKAn2rclnQhR/PazCarD6re7B+R
cbJPoRWP19Guh0dLciDf/5a7JwYgL0xwIAdodayX1lIVJrLFx5jdGD7HlWIgoeNpT0asHTU59pZG
g1mKo1NEAk6zNjXCVdSPMAcwQtxZ12Gc01NcO8nF6cL+TwX7B3HLr3u1QSgw0UutQJYMiCjlD3rh
boj+JlhOmYIoaPKcinFwPb8X4rkW5RL5U9GJL+Vizn8bSsPDSuM2/mgbWXl0UfY+8cufsbmU1Oc6
M6IOH4x8FpjxGdyEL9iCDSWOfuPFwN2BdPlFm7DFgMSxMSKLwwwNhG3DKTFLDRRn2l2aVpjn+wdn
z5dDBSzvnxT+2r70mjqlcKSRAcezkp0yXZ/eUHpVv9238stjbfcQEWCqIhRUJCJqs4eu2XZCEQNT
sJVjn9NJmy9G4jYBqH9GjW13emMZafUmLsHnVYUwH40s6q8MmraFT/lL9Jc2GxxmGii6XMF+V5/L
0LIee/Lng3j8F/r95rdakl4e9k8O+ua91mFRLKEbGxgta/t/s8gZr91Sair9nt5koLZDM7nInG68
6nrWfgaf732LTSO7oM2b/khqQyvQp3S7OmjrqTzYr71TSBOTdFJju0gq1x+yrOEN0qiBA01tneTU
TKH7AGbT+t4xbnvgVHZqFhgAhERHAfqHLZ16RU2zi8KZi+cYJMiiiM4ZWiWnJQGaA2HSPz3z2Q+1
SI68584iGXcCVgxBAYNxNze+rZaFAI6C7thG1blvBBfdSgnqAs0QbnbgYXbWCXM04954GNq221lU
E77XaXSZRUpD1/TtAXL10pwcf2rq8i2wX/2SZOpfupi6g/Rid52S4o06PK/9FqvjdBXzoznjSZQp
J5AmVnFuoLa8qqN7RMGw50WpwksMNckZBOfyt7zwoiWTS7OhNVz00kgemnnQ/dKpB99LkTpWetc5
aWE3fYgUXIwyJUgPGPOrZZ2wTAuTqV/I30ggtp48BAEV97S+EKOrnxe3b97odK79cjhs9+2vl5QN
xIaUpdjq8Dpu2oDKpww7Lpry3ioj6yMzYO6TN6GeosZt5i/L7AQFVPK+Y8zO2U3DoydjJ7Yiqvrf
37BFvLoMcJCOQCdf6137Tag0pW00Rz7Bd1A+TSLxPnRpkb0+ByA2pTnNvSHP2d7aLvRipSiAj4zd
OPkwbujPIWHrgZWdKECONtCyopggNVzWxymCpBUAMVY0VB0+R3FapafG7J13yzSr5zCmUnPgjXZe
KmZ/ZVuV2pbs968tqmrSDWGn8jHNeF78wmvVytdjz/z3/lu1dylf2tnEN4wMxggqU4ukA1JfJlGE
56YGeTMVU3PAAra7JB2UD2ImJIfbgDTXoiVSrYH7ACtikCKhcGLm+qgCuXcK4V+FXYajiMjIpsBk
G7BX1ilbNZiE+ZEeytjXFOdhbpsgxtc+FLN9NIy1+xVh8pEcZ/x/2+Zx7Qq2zuFXRbcqn9QZQuve
QooMEYX4wH3vHkVZOAD3DHnlNr/WFmATfU/fyq7gQi9RU9b8xcW/MXCXB1HZdZ9+44RIiiKDeRQA
/5uTOLnwSEeCmMlojAJm2dE8pYXoPxrIZz7+jiniMxIWIMjbkSxtXlxllj05rUP+Lp7nKmjc1D07
lXE0uL23YwhYwbTOH0rV8pV88UCYLUzymiKdVVM1fw7NEn1H0sN6M5Va+Pn+qvbOvYzk5Yw4BCXb
B5c8vneGSbaT1NT9zAh1/qcCd8HBudhdEGUwslrI4cjb1wvqVYVRk54XjyqeckHdo/GnrK0fplIN
D3zT3hFkugQUM1wP8DduTkSESonQXB7yOh+iC1zrykPeptnnxRjaCzRd4YHj2LvSwARYlOSw4TOu
l9Yyih6hVkCCYIomqAfVex9HQvguVY9zEhsxWr1L+PP+ru19T/aLaigoJCKWTVxsp0pdCzRSgqjI
3M+M+U8IhA/1czjBqH7f1F5E9sLUNishd86arKbUorpxIS5JnCjv8spRat+eYu/k9FbxVjgl8Ejc
nRfcN763mbybUJkSO1Ay35ybpU4Ts1bAaUvtoLdkm+9zq1UDVZ+Xt4keH+mw710GQF1MGchKD/j2
9V7qqCXCCjsBCzdVhoVMS1yUTn09rRMia6R3crYMT7kN//pwJHSflD4Yolh71NwaUZvskNZp71xy
HiU1HWUIoGTrtcQhHE5of3Eul2EGozPP5zSnZNy3ln4xMgNVjxhq6vv7tfsBAa7RKQH2BGh2bTTT
Cz2NOsqEQPeya90jQ8FIyFFzbc8KLphjT0kS1MfmVIQQgBh2ktPYEEUNjAB9mbkPi/P9tezdMcJV
OEtAn5Mqy7P5wgmLhRlca+Tgp3B0fk3SUvgM9cyR72T27wRUckyNSVFeFu0GGAv5fj7YFDSc2rUu
qVUVTNa4R1Nfe7eJWBTPaDDGTACyXpFUdU/jQWVASOl7mNZNGQhYxbUusuLRcaro4PbuVY2JAkDM
SLACNjfvGO08FeAFE5TIJoPRTBbvmiuJ/cZUlvg8hcD4jaW2Ls2SKn6f2SVqdWZ4XfT5SEt+b+V0
mqW8BxRxtJDWK++ncdJzZ5oC2krDP4aZp6cCqAvqZ8hQaFFq/vX6swOfmVQSQeGYeYC1PeEgsTH0
2Cv1vnpwzLg622bdfh2NeTrAVO9dBjqjEjoBg8KtinoSzq43MdcWi9a7RF6XfZkQUb2+fkGQUBFl
QRxIILlZkJbnsaEJRqHqUFf8UkujYFZcolfF+41ZNkZzmGXj5Ejyk40PqdopBnkHv1dq96GfWmHl
N1o4fs7naT7onuz4SFoI9M2B7UDjuS24d1lHecyTVGKxZV+MtCv9Oa+nCyxpLeMMjnuiLXtEU7jz
oEppT9InWPulLMH6bIzhkOSu1k+QLyjpdz11jYeqHYeT0bXZf7PRLkyKJh+8cDAOTsqOQ6OtB9KQ
7jap/7aTXgN/oJvHfOCoJPqFzv0/3dhaD2oaHUQnN0eSYpEcfpTTOqYc1Vuv0B4RTU/+h7Pv6q0b
Z7v9RQLUy62kvbe9XWI7sWPnhsikUKQoikWkyq8/S3NzXjtGjPmAwWCAZExTbE9ZhXUounXCNqsF
UGBE0/Xh71vyjzO9j4LXDQsHaBKaQa9H6XotUb0XGMW7+ZwDWXMrYRVyRHD40PngP2uc78NBkAEc
dOwXpG+vh6MimY1XqK+NXVmegtCZNvAphzlrlPzXw4bGIUIDiFDhAsGb8DYMWdHBJOOkWl0t7pxW
w9balQ9XUNv6KDDff9SrAiuGQuyPRiWEeYF5eDNUONGhGKjSgDnMu5eEyurC5P1xlUF1QYDwraHe
oi8Vit/1XC3/WctvHx45IURQQSZDgfH1Rx0g7zUyC/DPAMGjAypl+kENO7cUoVhrpEbjy6wfBSl/
nIN9UDRLd/w+noK3c1ahga3YQHW7+x01Foz04xjA2zNhhB7/vkffHQo5NwBtKIRj+7yeX77hybVZ
otpiK7aT5THulhzBujLF+sFj+8ddhlkheIDWJErluynP66F2/6oc4A7VhhXdW/YJsS9xJ91SU5UG
92MyZfegZXSPf5/hO2cdoKMdL7BnkUDGvh5W41cxM41Uu0Qj5ApWj+iCjtP/4Tvu00Kyg+cbcOnX
o8yw5kXqi30i/SRPSRbEbcnKqJ5mWh3+DxPaMQK4wlAifWtqS9ciqFKCCcVhoR6SAYcU1bQcckN/
H+e9rYF6EzCceOygm/52ShNK3Z1IFQS+2HAoNf+9uArAFF991Fd6b6SdnAfRPkwItfzXHw86w1WA
MsnY5tFWXpQArdSaV+G155n6r08MNiH6V1gj4B520OjroSg2STAXqIxkis2wcp7DU7kteEttKi7/
/v3euf7REAHhHZsCHJm3TEtsAeYhYi5bOuZO13YVIb+JEeNd9mhhskYVpXr570OiOQDE1y4B/Ed/
HgZxCcME4YFqZ3YAfTStuV22OoJ39kmW5UdN8veO9P+O9yZSWATBYnrYg2YuSptRTUHDl3i9LB1J
oNfQdSel+4+UjvYlevsioJSBzR/hxfvDpkTiuc5sqGUbB1IeUBMPG4GKypURm4HQaayuKRQpmmTJ
4w9O3p/TBY90tw9B+ggWfPFmugXLTK4MbjAJqbFLQbeknSdwPjwV0+ewn/VlEeOo/H1N/zwcO3kV
JQakyODRvRW/q2IAV7SHQAP+naAPIYPzgjyijqEQ8Z8vMexW/INyBkSWMNzrw+FGRGbYy2i0iiV7
sn5Z6yUjw+fBFOqDw/GvyP3rVYQQKLgl6NsBZAEq8uuxeJaLYMPMgMjcJgarCVvyWgZj/yIWOYIR
CKPgRtuBTo1bInsDuDke2x7UsxhvFWUvOekhqlCmgMZ+cPH9+WIgqUZYiIsC1Jfy7cHVftRDn+b4
DEHCP3MU55oQViuPf1/XP68HdJqAjYCwNUoE0JR6/QHgFzmJrkRgw8MYbHEWZDW6x9UX16vneJ7K
D9qH700KAyJPR6UAsOl9m/1PsWBbc5NqVDjbMp/SowEFXH+CN3n+kbbhe9PaCbTgekLE5I/qJurb
csPG0SAfawiPTZ3oa+BMaS0rS2+tCz6q6P+pbwgWD5J4aHQDG4St+2bXQtYpRMkNu7bkHb1c6DLe
puM6XuTYXoc1zYK+jpc4uAF7JP1SrAQsQohp2RviKvfS55VtSV+NX7ks8ys70fJqsjz/nQ5j9qh0
l8JNl9MHoSKG9pX+EIzz522G3x4GuntxFjIPbxkgBUHKnKTMgIc7yaIOqj6811sszgnMN2+rYgqv
ZbYmz2sUVB8kl+8tFYALOzoNwR9kXl9viRX6W0vpE4TWU/rbLbS6rTYtD6xMnwzwvx9VFd8bDpAj
0G/RcdwBzK+HSySrSGiYbVc4Ff2UQbZcOLhgQAsiKWs3pB8Vd965OP8VNStwayKIeVvSZzJP5eQD
A6GO2N92k4lqVE/TS1XOH4kOv/MwYKg9y0MGgNzrzeEK024Ke5jltDYzfjuW2qmDDJEjnCnA4WeR
2LK1lLEPKvvv7B3Aa1DFxC2KmubbLkw0o+KAbq1tuaDk0aZg6p1A1LPLVZaspUL91PYvzPDpFCkg
BI9/v8D29XpzgyPCRI14bwDhXXhT5JSWiNKOsWnD2bln7lKIqZfDcm2iuYPimkueoEkg4RERz+xh
lf1H4783e/AWAM1DmRW9tX2//c+NVtmNgHhtbWvo2j8r+G3URce6S10EtCkZ376sys0Xaiw+6ji8
s7N213Wko/j0eJnfpBQgEGbRtDjbqjIoWp3P9C4OaXcFyIK4//tHfncoVGPQxN4rlG8hPBOY0eib
jJCAkXAwHjaa1g7wvWZgwHj/fah3zidqPbveTLmXRN+2RkcXgaMP9Y3WhbCjOW2BmSe8yBkgntG0
Dgcbdx8lun8fEgCq10tY8gRuTJD4hHNyge5oXhKGbDDLg4ZtwXrtbbb8V54ulPL+/ySBRng9oi7y
lQcBMQCrb1tLc4Ou0LRu11mffHQpvDu5/Wyi6/uv8tXroebARoykPYRae598ZZUT15tXAaypVwaE
lKjyu78v4HsHAsYiKGYjCcVN9GZuqstVuDGImHaxYzUZ5XhZefaLxczcgQK9ngubVbdQQfiI3fNO
bIFSBZCkuz8HulNv4mJoHFibMGNa4voclMLBNBDX+u9ZIlhpqMDsaKC9lf7mkl314JIcaXZLQ/V9
lGK7SaKIgK65Toe/f8h3Dh3c+9AqRYUL8hxvC6DWqnGjHmlUTuAwCW0+3c4zvCIge/sR6uedSxTR
D6aFXh4oyW979ukaxRaoyqE1SeJss0RcXxkH+h+EgQJ7LqGk9dT5WZ5lKvtr7gCw+/tc/8Q+7S0q
jI8CFzJiHP7X23QrC1/IHZuAH77A0nf+6T2qeDoY05NJUKiJurw8UMQ/tZzy6oRo/SMjw3dOCuiU
SFkRhOB3+ENWjIfrMjFYt6fDLI45T+dPs64AT14ObKjExd9n/M5u/bdqCbI5jgqwka8nDDl0u5Ae
E4Z4RXclxrx79M6yD0Z55zBilH+LTmGGRPvNGyFc1BUIOTAnWAi/+LDP6yoZ9E1VKHXVw/jgATGL
QtS3fXTvvLelENKBb47LANJXb8O6pVy72YQoAtAou+iMKlvJ0UqijM8XltkAPbUobpctGY9FuYin
v3/e9xYTVGM0s/Z+GgqYrz9vzHtBVIqaAI+SDVdO8awRVhyhZPs7DLr4g1ztvaOKdg/uO4AVEca+
WUwgedJOMlwKG7bNUo9W2nMse3a7oer/wVH5c0nRdcco6LjEiLvekmPHsjLca8ixVTNZ77s8I80A
K40aqL3sBOl21VJGwIAi+EX+/k2jP6e5Z1RI61OIBQF3+mZNNaHWdVTZtsgojP76LmOH2AUGFy18
wEUdrnF6UWxzdigCX+pDWKz9yXpJ+mM/dmkdTtrwOsiHBAqBATg/Pp2n7x/8kvu3fh0QAveLAgWM
0FExRHj0euXLnPKRzRASNQtdr+Jtf4lcP9ZuWiQEsMrpessf0NJvK5rOXR0ueXbBEvOfIWxIMIDj
gcTRzkFHK+T1rwFpiVxR6iB/NSb55RT4F2ph5bX6VBwjyKAeONk+qpX+uelB1d7ZIrs+FYg4+5//
TyxKt3hklFiwnOBIww/BtvioFtDRDE9Ar0MRsprMyk9//+B/bgrEvinadID1oGv2Nn8DqKxIhEOq
7eBA0qD5SJvF5+ST5SL7oHrwL2Lh9doWSE5TXJd4gNEJebO2bsWRqAZIUZFgSuFkpMmw1ZYkVVxH
qpvPE4Mq+Qn+kHqskxlYmMbLfPlnM4FPDlXCIe4Sbll5UzpjhiYonH+ZYwNniqBcyyeo4ar1CPNh
OtVWhvbT6AU8/f7+uf5cI6xNhg8GIYm9s/kmSgGydySCY1M6LsImnfOiASoq+E3HToAu6Ycvfx/v
neVBdoIQAkUu1F3eZmdwTsaPL3rTFjylOfQwVXW/QfLwi8lmfLYPBvvzcgJoDbkgeji4ePEfr3eg
6jnPVlPA5VyEo77p44RkL3M/w78eEhpDeQvUSzbXAfx4pzYQAZwns8FxcizQN+dHMe9C1asR6muM
/qGtxzGPu7oMx+6GDgwVcuc7gnJJsN0mbvCwX6hU9agVWNw16mgwYSBzWdzxTXZfNrepuA4LCNAf
Cc+6TwUp3fVcBiFtxxHxUK1FhzZyLxLIJQJBaMcDUEYZ3IsJsH3NHLgsg3s5bP8uPJhfa7OoeWXH
rZMcdo8g0NLz0AuX1P0I8fKmEksIThj04Kor+LtQDrNsxv1xCnTprjwivO7ZAO8J54J4ojG0Byto
3yY0JHfJ0kfqAipl8MSQkTAFimJ5+W1TEEH6z/kVQBAotQBtjWoV+g+vVwgA07iLc9StacGqmsKX
vck8HSCfXFUHsXbF4YMtgZ/3+siCgQQl4X8BETtl4fV4MEzJIwt4NwDDonu2qVaHCcJLd3KGsvzf
h/rzaCE3RY4KHSUkAMiIXw8FHwCqQfLUbTzr4UTKqLsqVvhxIndcr0A7+SgB/7fH9XpuaORhV+Hi
21+at7WdZFoTYJ+A4F1JBjfTNTbb15g75k49/odrmSTkHwslXtoigiX0TqxjOjQjCjNbU+SkIo9j
ucyPeKrZWPfo/pKr1Jjo56i00TUeF/3VTSm/Y8uIOkrH6FbeQvIZib72dL4cAg75OGRb8dKYPtdh
PcWs6qBqV2VPhU3ocwaf7S86MpLUWT5k6jBQsdB6czx7Mt3gxgagGPVDJvPwOeQyeJk8EHLQlJjL
pw71x6E2jNpLdG7F1jLpzD3lQfgLWHPIeKuK8K0uVomAfV+Nr7FL3ROE3/KzsH38a/WwLGnzdGP/
IL4z6hAt8HiplYB176etKwd0R7gu7jsv7BMsijbU0QNih0ZZUMuvhj4qHzcQ7OittF2Y1QP2qfq8
uW7u7gqSpBMEDizfRBvTUGZ3ZICOeFMh7MLBg17AWZTV8pRMXTY1QaL9c2AGZsHMMmw9jjgC0OCE
fBB0GWBV2bcOYLIBVQ3S34t+t51OI+JuZ+g0hbWTUK+rI48a6XFEbeKLCzjSVwnfkKnJSbry2oH2
c7W5apzv3LIFB0rRBftgf7+9ynfhdESy6JLj7IKk8WZ/zzhmQAMD9LXkRp2jqRLXYIbwojEr/uCD
wfZ74H/39j5YgacWwQuoL4BGvj5M0wS+xOqyCAaooWgW4YpjSdxHIJ8/oG97Z2P37cPLtBfwsuT1
MGi/pxpsvrCJuOyCgyzpcoVKEzlkFPdubeJq+Uxo5q5yry3Ec0WZzrUow4A3kYz0R8hWeLvuI76e
OMI2OKXga+4a4W+xmVAQjNmyFvCfkAjrvhROBB54sawy0CnPWfZ1pvC4TW26UwEjDRkFOmdyu4CS
CofEqdTLBChBHMDvXU1GPS2wfk+Al5o7gCionLs2rkxf1FY5wy8IbBtQ2VJTGDcAlEzkXmW8Tw6j
jYeuJgsj0aEfcrhuWBAuDlFH3J3xluJvi26/ciph63IuR3oEUHHzDewkV1m7zBe/55BpeaoSz8SB
B1V0j5uikAcxLdUnE9vl20BoutWakYyd9Ein54wpdVc6XX33aYAj3hGLjz7T3C5Nl4/pd608QJ1M
W3dLBBj1NbVJ5L4Y329fSKyCl36k+W0BUbEQrDRD5ybKKERL9aD666CqIEPXCwl/8FTH4xXvusVf
p6Ern0ej0xWONGa4tN1madNvnQ6PoSmXFzT+psvVLByAkJ5EX1xaTlkduBFSjz0dP6GJNPJ2oRvs
4XRZ9qR2rhyThsYFvwEVHLsLzbT1C8jwxRnWAQjvoC+NHsowElfWME2Co8MEQos7IbWCAmcv1u2K
ikECMg5DlKaA5s43nAf8hjHAAGcXuoyCTzvAdkiJYJyPmqYriGnlwj/n4MdEre8zjZysg21jbQrT
q5b4obujElHLgyu1+dbxEGrQFI6Ej+jwybJeSDy/SEhNBoBDLvJnGNotvxghXbw1fTCUzwujJkDE
Y2nfAP6QPaNYu372YipvuxI+sM0aTNWPDb/858UoGDhAgyN/mcaID00YpNVjuGykO9i8I6pd5RYV
gA2RGDK9LFHwM5gpmZq1IPSTi2QXN8sEFlEN52LKgclJFlYP+VrZp3Eo7U8fiHA9ABGvboEvQ9Mh
YVF2PWw67tvK6SGpjQb5F8DEIAzayo78aIYAelEGWhDJEb3F4qecxPoLSXyBH61jl0yXosxAzt5E
5H4jqZDm0JXL9piBtbI+FgmFhSnM2APbMGnm4HpeTaabois5bz0r8nvot7DPDmzI7Crr8fVq5M87
bc5YBhlSmbPhhHNEH0ziS/iJSbNNHG/i5K+hzTxU54ym49x4tuTLYefadfU8cSEPUuf4zTu5+uRS
2kU+ww7XLrUuiuDU8QkOAtCp6f5hiyS341xqAesjFT5ngLUW9ZAk9N7NcFsG2SFOWxwIpIXBnNm7
NMhE3OTdmvzyRhRTnTowdeoFai23cVcabNHei88UVOT4BKEpcdV7UmbXRUQAjKRrqsJLOGWkWcN5
zzJeU1nIuMlgMXudVBrmS8ES47wuPX+QZC+vLf22fCFwUCMA9dJc1QPpZ99UC3BXSxIrjTgkSmGQ
M4JTdpsjIaIXxDP1Caz8/LuSc2HqaYOdS7O7VZkjtGycrxODTXVOedLf0SClCMsTp4qvtqfxaZgZ
kqiMDknTsZy6T47Egt3HMPjVjeVmFJCmRQu3RmoUlW0w+eWhSGJTtlCgKSdIuqrlc4HGg2ympCMA
5dBSjHUOU3NfRwtn4hgY2YHQVJJuu7LpbMR52FL+IyBIWy8Fp+N6gOFPFx51Cf3SBkDmomoJPtlW
l8tC4Ra1BvMD/E935m7K+ltokwNJEkPTRp9BOc0VO3Gixq4e6VYNN57m9Dc6FUVxAJB/TY5B6iAs
UIg1/L7M6OrWUDSZs9ZEffITGTdioXHlyWlzKDs2u5DhHRRJBtJoRSZgcoq5AMQ75gKVxjSbwnMQ
jBXFUdySueEbaDo3Mbadwp+W1YPq4uKTL6L0G2XVzC42peb8DnRgJ456rLrhKIUO79c+29Zdu1J+
KuYOawJ3oA42KUxs2NaxUJc8zobv4S4v08Ch1N2nfii7E9xs5XJe/SJdHYxD9LQNZsLVHC/d2UPi
M0O/Ih6fUbNLPcSl5PzUrxA3r+etmCaYwMEoejYJjssIDoo+Dmlf3nsTwb5liaYiawEk3sqDcADm
1IJlCwa3svxtFpcZYA+0fMKxDH0N35dAXM4xCX/wdNPqvLkhuoerRuIO3I75uYfCnjopIWyJjzSa
B5LniB5DE+fb/Ww4vQoQoiKyIFgWaqGlfVlQJb4ELAgtHkQ7fGeLH+NaaRX+A34ti2tC1unGEGzz
dl6g73WGqJUdgfxPM3bMuqq6yBe/gbAEt1pTWxHCLKebJ181CsCf1knwR1rg4kx6VXVmgqQ8V4sG
wkv3e3msWr9pv+PBq2iavgIfMH0SXbTirTQG+o69I6E6j5HCiwmnMfaCKDOF8XxUjWNTeICVzzPz
HWtS+IErRAdRcEaYmoFGhV2/iRMs+MYehF3mUugDriMU5jOuUlhAT8mTMRp3Idsc+wncLo3rQKeC
XmrH1rgeEy/kHdEWfMBx87G+4SXkTR43hN7sekRHpavRXdkqGF9KvoNfuuhTv0VDVefJQNxhxbH2
DfWRSJAZTCV4vGJbTZ37Fc0fN8fjAVC0zaLaYe16QVK+dq0oxuEpFJyTutej+mSDvvju0gF/jec0
gx7QYtZPioMd0VCKm+qoWMWrGjgC/pUFXN2jo5xOB99HxXKEnuocw7Kmn3iDx4lA9L5QIIuM+Rzz
Bqm4OQpFVxQhaNyFtS8X7A5js/lGRXrzQPEs0XwdRQsyxZ1+kjaZ0uQBpt0om0dUkYcgiJxsKBA1
3xfKq6T1OiTQgVchlmkNjbmN9BgWp5kZZs4qA3niK2MMkVzBXfbV8jCYGnhbFs/lhupHG2cC2lFF
7Ah02pigN9B6J2WNIrKbb7IudUW94acCIjiiflFNcSDqZYwTFD4oC9K1dWM541lRIUfyDvdOvKMG
M2/oEC+fCrdy2H6RML9DYlVe2tjNQSMx2k+4l1LIHlModNhEJOKY8hgnUTNYQJ966mJ2DFE5r2qi
DPkBCAHIvgjhwu5z0SubHFSeqK88KsRQ89RH11XuNyzLECVPHQoMkDcL+uACkkRB2brYp8kJd7m+
LnaRhFqvUfgLBYMM/pSLQygwl6TVi0DYFCakIxdLObOw4TrrTKOyOeMttCuin2AoBPtq0AhbN0r6
tidJ6Y7QdJEPyZhReIiu8arqpGJ6q2Mw1r+BEYt3o7cp0NGRgPsBXgk5ds1IeTlfJbig+FXp+TLi
LFtgTSChV5y3AUjsep21IUccSaObIZ+2m1TamLSlo2KtGUByeFeL1KCwAYDZ3AjvVHdyoCk78DA0
euXcZvARpq70FywOouIYjTL+mkmUgU8Q/MEh0EsY3iM9Yv2hiGRZXXc9PBnrkIj5RiRZ31+KCI9V
rRIG9VmCrsnn0JpoOnRuC7/Dc82ER0JjY05czPprES5oJSGHoHfZjESq0R2E4OqsmhWMVe2KlsEU
wmiJ5rI8I7JOQEZHqXQ4oXAV5K1GxzSEWHuCsys7vDdH9GuCrs53sTYY/MAzG8ncmMNbUce2TpFz
oFoFPwSDIA8klAbWGvYLqTJ8HwuJoWdLofCDzdmtZRO6rkRAKbNvvY0n3Qi4BOEywrbGU47yybVZ
NLTTbGgB0orRrApQpSj0WvfxZG/kInpf66HYgNHLrVBNabBvm3wTWXJMKSoINckqIMax9iBuYWTq
azUr94/lLJe4eobqieeujBBBmpSwGr45OT+RfAbgD50dVSIMgx9n3QPW/IjAOUWglua+rPVMkx9K
Qj+sjuEfZY9loBX/UsqlQkcDimhFnWV+8WDwKZT2h6oQB1ckvT2MwBZmNYDoSjUDaDy4zqoK9iNm
CwZ7Eoyl5y1ZOKYBvanoNGT9kDbJyGFbtCWy3xowE5eoSaTzd9nWzVCZA97il6Y0F8gIWHFtRg3n
lFiWssATCEmqO4Jr/MVlE14Qjn251f2Wb9e4GRBWJ6NBaAKH3/iX7Dtybwapn+02BMN10vs1gLpc
thzmLoF0zc5YIQ2viv4x9OuqG0/mOEdXqayuOF2ze6xIlDQGacARnIu4ODDplyfKV+BceiDWoib1
JOHNktHiKobgSo7DFaqbbF7xuBtWSgYuGzqjLZnzVCDYUkHLTeDWprIm/51nW1ZdZWrqnjoYj2D1
nV+enUN3qu2nwPwc0wplrcinxWU0pj5uSpskd0sSrRIVPy2ulz60AHP2nfqSjhRhpqccyzxPME9q
cg0P+tok8TA1clHkKtYQomtmEEyTli3dIBpPdffZQ0dYA+9qAHlhFXPdlercTOBbk89jjbrm9NmM
S7YdvO3S8Qxt+exXV7C0b9mkkI7n0UyLixVEsLG1LJ/m2vRV8LjJ2IxNhoLheIoH5Y557IayzmQO
Gi3+BqpiQ4hMwPphdPVW+IXj2FWKtdie6T94+sj3LuAQjzKLcrAPx30+wOydTD8zPbn4phg2YQ9J
NeW/FnRJ4By6KYFMGoFpbXvOeDtXHBW3Hs5ACs/2gL+yJbAl+xkFW/zDaYptHHK+CxOAA2DRIWHr
r5Ww7kz5lCvIk0AGpvGoiX01QQp4JdzgBxy0UAa4GK1LHyESWf4uojWDr0U0lV3L/WKL63lIp3vp
8u4FYm25aJkPbV+jcGu38wavvV/wApguS0RcFZxHQ/EjCvtwxvvLUFNwpnSfYzUzejGFINtdlCSZ
cQDDRf4e5njmhx6BWY9CqEyeFyn8d1fwMWhgcRIqFGGGCkUYMZvlYue6qTpTW6rrzKdeN650xX1g
MnRJoBidAghLIGaHl5uM1wJxFS6X0cQnsFjgxio1TYoaGkTst4ClQFeDJQBdbgn0+c8Jxkb/OG67
HmlUL0UL0JTrkc5wvEXY/vCfW+Y94+mWzusWUZngqCs6fTsXJMVqwAgPNaHCx2gn4JPPx1D77DlU
Hk2CvOJ+qhM2FmPNcc/Ig1nC7LfOc+QTnu0tT2guIO/mDLBm7C/83oO08xOIJ5Q1FAHU52BRwYTA
YAkuNBo0ZQ3Om8Hj7B26sz1EK+qEzPC0tQjxn/SgE1i3L979DCTVt0Iz+mPoR/J1WRn75hAto1YN
FehHHUGuuSGSbo8rPMwxvzQAk1Wk5Von0A2hTSyADSyQm7E6YjS+MStyHJBNQds8rEtETx6eyw9m
HaeHtWQot1hleY9kWuNZNChAuzbo8EI0UPZWX8oCFqt1SsflHvc1agh8CebvKkjH31rNowJdiRWm
8Vvay3qDdN89BL2Sz8SR/hLZgPudbVPy0OEE/VrUCOCeQOlkRMofonRbdUkOepAO87km0NAt6xA5
KHzt07V81MgMfd2h3PA9iuzYtUC1FPygVY7wG3rHFp2VbDN3qOOsArH1xH2Dpow09xlSUHZOqg3c
AB4PyYvpcnnn4th/r3rV+2u9inJGa3IusjrUOVXXzHSlPCD9hh72Us1jy6yuxsserYOfDKX+qwpe
kPIMUcniHlplu8Ac2o6qgfRXaQ+IX4bbbVH+nvSe/wOW+XwF7TvSNenUJY9s6qu1llKigOzQyr0p
7DZSuDflkA4GgKu3tXUy+zoMiyO4QXNcOfOa+09rJVD9j9JAmgtcxeo4pUMX1HlMcJkveM/QIgvH
IGwG3Nn3W4RnG8zmCbVJIOMyaDqF0YhCKafyIcqNW8+obqSfN0TL6Pp5JM6HJYKzUk1Rgt9QcRTL
pR9QM20ECy22jwlQxh8GWODV3KwyaroyqMRhnZJlaIwT0D2LAbL7JEwCxS9aVX15m6KF+FvAEfdx
1Eh4cRb3SLpb+/KSkmHmCNlCPd/jNKA4BLscd2splwZa1Pk8NKKCTm7T9yZ5zNIR3YsJXhF7/yWQ
0bXukuncoZBB6tmArntaDd30gTBZCKTU0YKm57ypH/O6sEeAckfdQo+P8pZ0GZwErHEpAgP00X+T
eV6uV+23n6LHnXoTjtGMEwru93RCKOzP2TbG9mLVIrjI15A6NIZyR47DXFXyZBG/fK+WBblsorb4
qEiih3ZINb+Hj2zwKS1U+tmil8pqp/PiHozl4UWzOWAH2ReZqm0Q40cuK3zJmzzzEqnhnBKUApYV
T4dB3pg1CS7yvu0msmON7bS7Ssp1+oagln/tXImHsSCBojj/JfpYgP66C9RGNgeOa4ID0vcc2Vax
hgoyjKGEQEavEShUGftBEp/ZevIAaEFXbKECHZnYDjU46+NSA0ofPyI8yR9SsRS2caJcznRUUVWr
IgsuhV+n9GrO9Xzp3eDYhVjj7nHYUEi67qDzqI8UEr0Msb5HipImKnvZkLh0hwyFbjwPHAWri6ko
SdWsaP0/Qg4o40ewz8asdWLV3RFNXHoPxJSAr0qE4pQao+oE7Lx7yfRS3Jgl6NFk6+PwEuB+PqLD
ZHAQ+qHqryP0s6Y69j27C+IIb7tx3vKDnCT5ToH/U7X2BhcjnJzBCSvFlg51iHDqM1l9hDBSyH46
5J7Yr5uQwMAahVujhuSieQRxMfjBsQF+TEA2dA16FuQ57WP+yU6IIJpt1gn64xB1ObnNoMbXMSXd
wefUwvXQD+IspAvoMQptcC5x8eUHKKSksrW+IPKit2IbmhzmCUOtWI6Hx9osuk7TyRUHqBMg9kIW
DApzXLDuWJmYjk1ndHS5oVCP/sKo3YmjM5bVrlsQuuaDn0sU2fUkUT/LUzzUuG0RbVCg+ypcPyua
xRW/Kcz4/5g7k+22sTRbv0qumCMK3UFTqyIHAEFSovrG3QRLlmX0/UH79PeDM/KWRavE6xrdGlWk
LIEAD07z/3t/22V7JBb9W4Em42tlAn71My3X2BNIiBZulDBp95Djfdpvne25Vdhej8WSaBvejMKG
4jET9We6/WzuLC1XIw4R8fJRGmJU/Wy2KmMjFWo+7Ca0PvXtajI/Vjma7kNM/JLutQhNLmdldjW/
cQvteljWYyaTj4gPaE2rh5BokFVUomt3go1059FSo61b5Nn5sG56fKBjyr3dABIBlJXq1zmnnfI2
1IvlW4HowTmrzLJ/dJIkurEaZ5tEtdrtJ0WLW6rtrU5dwJwzE7mB615Kdx4/0bJw6j0eqeLAgaj5
puQRM0M76fxGVij6zTIuncvecpBoRTkOXNcsRSRVOQu125BNBEUd28w5cmZGHKwH7mET1ZmzYWKN
XIo3Y9/sK8ReVI/qHPjFTCZ8ftHmRsxkaY7p1WyG0+eGZfvO4MtJ0HJJ/XvlxOx6V1rehTTcatpx
j9W1maY129h0CqmUG/xMTQjP8kARI/9acjfnOGozzD2iLkx8scWAJpAv9tYYQ2r7lPbFF2uy2UHo
bZg8o40A9yQhf6aeDaLDvaTBS9HPKU0KVOTbCHUzM0IF03euYGhCZ9Jex2VUqF5lwQwj+d2SUVCV
jXwwXTLDDj2NjS6Yc+xzHIct3Lm1tdQkhpCM/YSaJKu3s8IZO1DHlMVGb+No2bkU3R+xRxtr2Vhw
cpkHWk77mapV78kuw0sWt1qExiiyC9PLUsehBqSwdrA8WFEZmEsJVJBNn5ZvkyVDChmoTu+qjWc0
4yy2gyEL5aqg9kywbZ3lsn6p47aNr6bIGcku6JKMDQ85lsbMLJromR7k+aQgQBkiJJ3tVZ/Qnp59
qzOa/rHpm2bZsYGpI8VLQwNtkzsh3gRMp8fKvS4n04FGr2dIpLyosJgHA7vRyvTOiKxmCD0VvGgO
QnRujAeT8N3yqimVSaUQw6Jj7jvVwlZFrKbOLrtUFeWjGhdjcZZOY2Ovv1ck1SGGV9HfW9qwsNVS
nMWpXggY1dna0PbjGrJ2cTJ4faWIkWP+MqraXkyZPl42JkV0Ogb1UH4HZD0slU87mYPYtq2tKPwe
uotNfrSZdvmhK4nH/ZiRvCK/ORpr55XqVKHlT4Dnpw+0W1r1oRgs9kJ+6FqF9rlSaqFa2zynR7gP
tWGgqdwZi7N8U6ZqFfSwnYufSqSz2Y7LtHQTozWOe2ZJJJzgk2EqKi+3Zkc69bIMpDCAfKc1O1BP
FQIFKjB0VKA8ZDwdzBNdb4v9IJZeuS+EXrHT6Mda0CwJh3ZG4izVhldKoLtwvlqNYdlfe8vJbLlL
6JNGsWdOVlp3VKASs/hUO6wy31yOrmEwOZORHKYkyeW1mBvg2D6+N5DfsT2F9mFqsWzsEmMYiguV
E7q5c0jYGIOc0vlya9V8/spTHVoFIPxJ8PsWJdGUP1ixqkxfwnli2aBXMrv7lvHNrVla5u4oi/fD
mSYHlsxY1WmlUF4b2/NZ6YE6W52dDfuuGMkSkWWejCyVfZdeIYiKm2012n113i7qkgaDKIzsC2SP
sOGc2zltQNXTVPctUpPFS8t50TaGMhc2vQyKLf4szNL5lPHG3MEETKeLbhacZhaV9TWQkwSLAO95
/txHU/zSTovWnllMAtlmMrPwsxK1lepFyjA+QtmM9O2kutldUhVG7+GezwlZYvkzAyhmWfUl6rLQ
5qxluNM+qvlHPuvGHJ5FvC7fetGkYqOidZ53CDO1RwxI1JgENXvX613qcB6mGuWGTmqUbzInXb7M
jV3d4YfWHmYnUm0OTF0SdE2clDQR2CN6cYPd1qOFEl+WnL1vHOgdCJnNrhBeaIXxF9lFneYPopWD
V9T1/KnQl3lkIzuo6kbr9eZ5Bkr+aeyz6Vxhs58ji6mss74DeM8hzQoUg/eCkMvszEjTBs2AXC5o
Aw15UEWDeah4e0Zv0XvaN/UcEtBrJmN2kduEZI4cGzhGGnVdeEOs12QE0BinM08R6GuxaNNDXdU2
5VM7H8pNkyNv3ywxnd+7lBnxQVXajpo0DFPCIYQdz/Q1DEQIuWYh+oh5ug9JIxBNZ9XQfkJ35NyF
WaFl26gMbfuuIvn7Y0OgJYIdcxLf3GrIZooxops34SyK0hfjlAVt5E4r2yGzITUDDcv9cSIF96KT
2giuI2+Ks0Ed4/2ImLm6FFiZEo7UguXbbUtqGeDk6NcAm6T2M+pqfIFpXeR+3YdpRO25I7+Xhb+k
8dmEtuk1wm6/NBFrUzDNBXqOlKM7q3HmknzbL+G8p6wVmZvO6Yr4gJpKKUg2TIo8SMKlf1yQCXQB
x8j5a2Fp8TMge8fxxlhMhwLw07Cdmyb50soRubITx+mNrM2E1qXuVOgW50XSZZF6e+C8xPEVDL97
udobIl8rrFj6KH3ow9Bcpdsrh5Lkg7ogd9UjcLRjsRpyU/GacJH3cczJ2COLC3i+zU6n3ZjTPN3I
1BhqHskkVC9mBlq8qLVzZjzNRXAVDR3TueuCVt9plDQ/0thH+TBkQKl9hiWF63RJ6kM0scUKBqw7
A5PbGkoolqT5nDWG+aC6U5h7TPuMG72bpX6h1G2beCqdoE9R1Fk5Z7wOSXfVtamzZTJy4i1hqvG2
V2ul922aV9o219zuVnTRsmr/hH5ZRa11A1oHzGtRMYl7ypI5cxAn83yTIM29N5KmKQ6ta1VxEJpD
GvkNogMZhCKMHHo9bDK2TktXfC0hUNYfRB/V1DI10Ww1vUiLbV+bLvUfDoAUYeU0+P2s9V9K1l7T
zzU4OB+xWJTLplHRvlF3i+0oUGM3gZJuG92BTspcfdLSxUmCxVScJ7vqHMNvmnIaAl5u6AlpURbk
u0+da541aiUvh4mUKx8SElV2pyjKc71SKGHHGie5LRsE/UMjhvaFOZTmVpaoa7GIyrbK8XPSHL9N
CYN+TNN22adIKXJqsAqtWeRB2WMbt+JBmwATHzTWu9ul0Cz2A++LNH/RlaEWB6vkQD1S2dMdQ4/K
XM49myrqsHXabospFmdDevIqx1ZYIL/gjiCAQ6ZzYR4dKeE5pDRWsZSOX9fUoO2cb19UGtqnDE3H
NBuRn0AjP3Frv+jz1ov+kIPiyKSiuP78J/l9H2msRCFYapOU4QOc5Oq+ImJgV9DC//1LkZqMWBd6
FKvKsWELAo+Wz1lt+7WGrsBwErmLrKzfxVpTnmCVHKtqV17ymtL+IxQCEt2RQi8e65LXbnD8MK1L
LwtJS8jsItnNaWp5db+cMjG8MUBWwTCZ1ODNUAYefXXZXC8hEhIX/cCsn+XLMJ05TKQnHuBbd4Wi
GU+rDv70lwGCmb2wsyl1fSR8BM6OKMCNUMs2+SBo+6atOCGnfGNsaOS462zkcUvQqX89NnQU4l2H
w993reZrYqrZJhrRmCd9dQoP8tbzA40IrYqJndF4pBLFItfUjZK4PhWQ9h5BgH2Zs+098fx+Meyt
w8LFp8eIsOArHPt0a9EKTod8TYqkiF9ltX6JakPbtI5iXA+NM/hpHod3jTVpH+gs9oGORub+t+cS
PD5ovk3WTBw166P46YXjaGdj0+Chdi3SeT9xkaqg0jKM380q0TB3rUPSoXJH+rNxdCE9jXFyE3iK
S9ceTI+IAfRko1rrH5exPoXt/HWoGEAg6WkhvWWedI9eOCXWOlonHOGVOJu+0j+huTnDRPiE0S45
lTF9bNhY72z16lrGip3nDl8/wjTttJA2BwUvW3Mua7t8auhSb9nVPFP9Knz8FeYmi4bxhJXn1wma
666EDt6/VdJ8dF1rclqFDT3vgxjEtiauy296094Wbl1vlMiafVUrtO374+XNmyWxmDGD2BgDzuub
RUwymU1GX0lSzMDLjtQdjd+8nQgc9KSZNYGuNShJgfv/9uvP7a5BIqu/1sYB9PrKpdkQEFRMrh8a
S/EhV4rybjZySqnjNBbX79/lrxMAFl6Ix+v6x3p0DI5JjC6th8blWmXk7NRxbnbaQh/h/au8NUoF
J1qsRbz/2jF9gGN5SBnVZgKdRItjuKJv1ZfFYUYff2IFemusCB3nF2ZSe+0FvX54S+Z2jQ2ByXdR
a11Ncg6vTLQ/nzV4DGqwlGY4emwCUhG8f4tvPUj4d6SgkaiIjXZ9BD9NL0qqUv/sOdkuo158yfVI
FJvclca4ef86x1bZ9R3EWGlj6BSwx4yjtaFTNLIPZsvFSoBVEAQsb1wqtQ0dCeyTCBgIn+nFtxYR
5NVoOL8bVblenmlc2HQu4aIeR7/3g057luayHwLJ9k1g7V6q2wTOjSlsQ1WeIvC9NXJgNq4sVoO6
/TFfMwbCkc7YWH2nV4ctGTC3IaFBG/LRnBOL1KkrHT1YCKJLMjc82MiqRJAXGoEPaRZuiqY2z97/
Dt+81JrRqoOtADd29IJTzgqjNjRd31QS8yugCpLQjaT+UCfxqYzyX7cua7T2f1/qaDFig2H1NJpc
f4hdYNU6eaIR9bOAjG+BIJNsyfdv7XjW1AUbl5XooP4gPIuj63G4AebWZ30wKqO2w300Ic2a3W22
ZgcYxjRs7YgSjjHn3YmZ7Pih/rgyYCA8heuqe+xdTPUeT6Ou94HTZc73oqrcs4zuL2B8rTrxDr51
KYiJKnMztEFhHs0xFuD9fJZqj2l2cL4jqTd9bBEPcmiVU8eE4+9vvSvsYisfeE1jOH7f8rxv9SRC
xaoY0yUdF+1DW4ytR3PCusud/JQr7nj25HKrORdSDJpFgJdHd6bJnuATxx2CSUnQSFrOTvwwTeCh
oGlaVXwOuncnvrnjKW29KNMJ+zJzPei5R5vQRAyNtCuUmQ5NzjUxJ9sPoEgeW7zCW3YcIqDIU53H
feM8xfM03v/2kGVLw7fI8cjgno9e/CGiidbOhQyKuZU7mW2r6s4oov6miB0R0GqtkIxUp276jTGE
M98FbebCPcQ19Xq9GHo281xEBlmb0qexdGXx2aFa36M2QUvw/i2+9bWubnzTWQG4DKbXF2t6hCHs
zSRGKSPx3cIar6o27m5CbY63skFsptSVeuJr1d4Yu1imwLSCHyTc45hUnid2pEZZLVGit/qVTtmW
rotjya+5rNx9M4zjgx0v2XkqO/2WE17+kaKwETQ4dhvyb2iVhW6RUJnCrhGEVWh4GuHip3bQb35K
FGorQBCN6fGQnzikkyqdIkpWMeg10lk8RonYt7nS7VtL5M/vfxdvjXYbqwuGdLQL6vHuDrNnWRjW
2AcGqmgFDaKSh4GBogmxzFQeyFJNNriXwkOW5N0+hHkxbN//BD+oDz+71tYXjr2RRdI9UGQkFK+H
Q0uRU18TjIKstooDZbdia5N/vrejJNvU3bz4VSfFZacudSDyChk333DQ9H1GKwWB0/sf563BSdSM
wz4bWIR5jOJBwB+FlU6LeRnj4lDMcr4dVMwVSiy+ZnVk02OamhNj861rgnxg7wskltXqaJkac1Vd
lDGSAc6g1DdnfVhbUdK+TWdnyDyad1QTitC0T6wcb16XsICVVIks4TgRTaMLvsSU2QgvNyz6B7Jc
wbE9OaR0U2Jss4oab9OsMU985W9eF7jhOsth5D7+xisZT0kvShmoem7s7TSzLGTFMj2EuL43QzVr
NEUwk52Yd9bHeDzQeLVYwgBiA3Bc34WfNsUj8t5eN3B6AMwcHpNk6jZ6b4nH9wfQG28UwT7YxnmB
4UUecwTQkuZCuksXWG2VBi7UoTNsAYgouug7tuXB7/RJ99kaGPD8e+Ps/au/8Whxa6oEeJoaqr3j
fQf7hLnNtJihlKfWIbVQzTtkMu3YoXaBLHX4AU13CpjzxqTFRammsCtYXexH45eVDNKsy5rV9/SQ
IaewOs8U1TM7THxbjMPvv6OgjvR1kSZ1WT1eI51uBS5bjgzMfFYOndW1tzHK3mqr4o1MfDWX0XZ2
7fnm958tJ3+2dDxYnSjm1+NH4pgQqOlloPSL3M2VVuylqNUAl61zo6NXxyDYzrf/i4ualDd00Cjr
3vn1ReuiS9RcsDJbWVwdJpO6d+sI5Tmq62mnlvoVwbpzduJNeWM7wDaAIazzHHUI/K8vOoepbeVm
KIMqLDqK3EZ/L8nYzFkfWiyo79/hG5t0gi1wUzNqudjxoX+QKAj7YWTDNeMtNrCPnYtxMe4V+pie
xL3tGzC6tzJb2k/vX/mX8FGWHhqhJMiu4Kw18vb1farlwhI/u+iJqBTQn5ibq4Ym5HcMGPM2rg3i
UY26Fc9OHdZ419EoI+ZQdPU8J/j7kW4MgkR9LOMNqib8Au9/urfeKtZlXiyKlBwijr4EMYyqwszN
uuggVnPISsc8FFmXdMZVL4yG3yX7/XgY1K6pwLInIyvj9cOYY0ezm4YjS9xTsxYSeoFOcXKX6FL/
/QVg5QOjGxUrvfg4DIdekdHF+MGCEI35ji3vh5K3fMcEw9nFbcW1qxdZ8PuPk0BcuHcg9MnfOXqR
sLRVFiLuPhBFRa1AK/vrMSnnwA0Rlphkvd29f723ZmIYe45rsJlzSIF6/TidUiV3cy6HYDBDdT/F
vYaHvpOPuB812NNFeGVVVXaqbvDWoAFkSo4LyMuVmvj6qkMSu2OEpyAoe2H4ltugLMsTZYMwUFmR
BMaJb/KNmcJAIWwafJ+EgRxfr3aYgWk7j4GYo+yyFkn7sdXNeUc9Lfv8/gN949aolIOC4/4o+Vrr
z39avsVCrXNZ0pE2JPJL22lsbMQWBkSlR/wNKn45sS1744ImLmsWcXp9K9vv9QXLysSBglkiyJoo
3JbW+FKYib4nKq2GflTVJwboG48SnCZcXzq8MCWOj0U00nv6vuoYdExaAcq+bIeuwURdbp2Ch/+g
uh1thdZ9EAloYL6oJh9NfFaMdMxKpimQaTzvhQG1oEmU/jbtU21jjbLj+KmWN0nfqeddjb9GdO5y
rY599CWBhP0VV7cJ4cBo98MayGIbIryPwra/cjj0nTMe0n2JiWUfRZk8hSd768CAT4FDKkVH8WvI
1aIZRGiifwtE21VIhEKMWEKfxIGIuvJjhZKDXew8RZ9c1uOzqkngjiAVUl6kUSWYQgACdJv3x+Yb
axjdANpkGnsdmwbW66GiKhVg1JahollSQWxUOCt9aYDKgqKr1sxsvyhuh7myMk4c4N66MrV5Ctn0
IiAVHU8zoicPPo6mIFXtbwROmGzYF3mFo1wEmtTzj1Y3JN7Yuf2JneYbw5UWCH0ljmwMV11/fcsR
7q9S1toUAEWPkZdZmUdGoBGIZjgVw/3GVAple70OtXD4Jkf3aMg8MlgOJ5gN4SrON8dih1Jnooc7
IW6cl3ZvN/pw4gbfeP3XmYYICjYGqn5cQ5810bdZhbG9niGcqChi0WqD69gv41QyA4D2qP33h9Ev
z5TRzAZTrL0JynnHJxRa/5U2Of3M25d0V50Wlzu9MscdUsrf7QvqXIoBC6GCXYzzSx5dneaDldpw
MFbR5Tneu8TLBgedERXtExuZt+4K0pTBN+gArTle7UutnlPHUuYAKzAV+qI1e18gWomRKY158P4j
XJfxVzMbEEEKk1DSKbAivD16Ex1sMihhwSYkyKWvUGDT6l+WCgDL+9d546aYezjw6Dw//s99Pfy1
COhB1BhzkA9wEEw8X/hfyPmN3Kp5ev9Svwz/lYtosTVmxubo8YNt+dPCZ2UuCIK1YI5ttdnLvquD
DnflRvbKvKX0PX9UtXzcvn/Rt+6P8pyx4mQ5CRyHYcUw8jCraoiOkK/BzdCTu3KmZmdLxLH/m0sZ
RBCsN8de6fWjtPC9aagWV32TJKVWdKiW4M8hiXftf/Xj/uN5+s/opbr510Do/vlf/PdzVc8gvmJ5
9J//vEye26qrvsv/Wn/t//6z17/0z+v6pbyX7cuLvHyqj//lq1/k7/99/c2TfHr1H1gg8AXd9i/t
fPfS4dz5cRE+6fov/19/+I+XH38F2PrLX388V30p178WJVX5x98/Ovv21x9ohTTWhv/4+Qp///jq
qeA3qaHK+B+XT88v36oyYQj+68/+9LsvT5386w/d+HP91te8MBqkOmT4P/4xvvz4ifonpMx1Jl67
X+xsuV65/tW//jD1P1HZOKuEiFwXlaP5H//oqv7Hj9Q/2dCgPVB1m6Q4W/zx74/46uv676/vH4CE
bqqklN1ff/yrG/XT+82WlhIO+kDquKClrePakTpbjR7LKcdnVg3OHvmqdpHO+ktSX8XR/CnFc85O
avZhZX7RuvpTHCtnljVaTwuquF0Zt9/gucAXcvobOt6i8DpLVHsDw8UsWvBL7mcjUvQtCLedE2q3
GtZzQzQ3FJY/1aI2r6tRxt9F2eDAbZuzDOdCIuqtOnVXVf6dlhKq1rwLg1x1k3tJIwFc3LmanXVz
VtxDnc3A1qTCw7/qKxWGbhwSd1UDLKjTkdiyrFnpNXrDjavB4tIAJmxnR1ku4zlxL5OidHPPHBCK
qCVWo/Ixr1pMjsulzLJLQgOiHXszLykV7O8lhHt7RpJeGsFs43maAFJeCxFjsI0Q/FKWKtzBL2R4
1rf5o4wMd9eZuo8O8tmQPMCwbTWKnRFOnKp5cV1Knys0aghbX9FkfSGb/qKwq29xon1rHGVfixy5
s1p8tAc1KJxEe0C4b2z7CP7fWJr3hqYA9+oVby5aZQuw9GPboEeOlgfCh1+MWBkulLx8yCr781LY
56KYIvIa9W8lprhUI2R5mpXbMgkPVemCWCGzAAc/KZ9hkbtXUWKYGxmWKbrGZDPWLyEZwl39vVLb
bSLt7oWwbXXThHinlq65XPhlLS/iB7b9lmeYnRrYvdDx3DQbMenlNxu7sWeBqLuL9fwhbu8Q32de
mJNUKZNmuk8mtHK52z0QBvAk88HLzRQthjKi9uSjFppctm6aFBjXUUULB7SDkrRXXavLa9tcKHLO
ctglxaBxBLZICKsjy9f7CNp0bmGJzgKjkrbvNPQeartwfYpA2m4aFQKFqDl6lmuj+KA+4CllBXah
6UEvjfGXGSUw8mvoXOjCboQSBdAEnIPiKE4g0bZG3HCg6YtOKUGVvAWFuSkq5KNVXXxN4ups1JaO
E04L3c25sufluncU09P0YTcDb/eiHgNHCjwBY4sPngDjX8Huu8f0q+rV18ounY0pKV+3q4JxKFrs
Czq4gs+60322Y6VKPBwyaeoRv9nvwuk2rqhyd93HMTcKL9RMz+j6wxwaO4b5psVP4ONOfWCZn3k/
8uZrOiaWZ1eLtYmEYn5WcJLzn2YwNco9ekIko67ST6TRZywlNWFSvqIUNwLSGvBV7FGrSP7cKbfp
8rHP9I0bxxQAijMt7fVNp9jxlYiX2w7r0B4IZ3idtnvq5qXv9svZXCaB6raAJYvqRWnNXHh8H4Hd
1RSo3C94gXyVN1cTeM2S5LOAXYeHppo9vpTWt9TMDDjdQgAAHgVqe94jbq73AgLHjQFjYVdNNaSS
rsl3xqDdg/wKMNV4UxxzlLLUQG3t7+ZiXKKHj66wIT6JObSv4hpNUFhdORku/yLnT1sEm5pjtEUh
yLbuAq+yQQCougZ9FdpdvzScT1KFBgPH24suG0OvFbxiwAIQSxl4ulCJDWP/3OTYO0wl21IA21FI
qMCv8P2AVXL4/+pn/IkGSJFO0v59GdrkvI/jm5iPgRUK5o8+PbkyJgwHHEGkD+o14pGNqSmHEAOg
TAp01z3C1pZXJioR+iraTnGnL1qjwW3Tlyn2DEfu0QMyVlANeGluZL7ZjR/xIVykUFI9QCKEuS72
+RQiMJtiTELklizpfIewnq8ViotVQpHhf00OZaXv0IGPGOk74eeZcuHkoJJFM24U116+qJlyLg37
y1wUh0mNkisIE2lgiwJgEmYMLbE3Qk4XEbVen23esxvh0DIr6Ioa8J3lUoljQtxyZK1tJfaR7Dg7
YwUyYFSgvR8eVKDjYwNzz/qCzBEzWt2IS9vCUa58mmIsQPG07Btl8mK1e3IaZyeb4WHS0PPP00eQ
WkOgNtPnuR8u04SgptWanUQN9gTFvYzssb/KTXLNgI5tliQlxnooy41sUGELDNLPuJIV8MJDxOs6
PgH4jYlyX27tDu+BrQ0BT/27NhjyEDalvqls/bmbJgNT2ocxmtNLQ82mLwlSSKIFrI8lcVIrr+HG
Gh4UsHPnvZ43XtjMyXlYQ59ZcEfeYMa5x1VtbdXEJUjYjcozept8izEeaYVIx9JkKbSs5tpse/7a
V5om5HBHxWfbhTpl25/Lsh52ZtJbW2cJpFQH19c7e6OoyVWi1Tea0h2SigZ13SC4swaNfCzzHEJ/
6LkAMpAhDaZv18NznczCS+A6+XSzHiNbajuIA89zJ9utK2bzXlWn5jYCkeP12szWAO9jdJbJxtwY
Ya085hKPHXQsJajqWmxSYScBGJTId3FGfUCtJy9Rx/Y3QlUGb0kK0HNh1t5NcapcYVYWZ9XQqbdI
ZuPvoS7zC2nN5U2Th2V8iOmz7lxX2p9iDW6HZ/WLSZ+oW7ZFPMcfa13YZ25DgkazLMZXtwvDC8K1
W7YUmeJ388RoRS+qcYjigZX9R5DI1VPbKOZ5Y7hh0GhWf97FE3oegDx3zlDJTURfcfLVMi/2HdS2
u2wJ9WtHURJK2s4m1cvZFzmRwX0i6y1AmhYmUVx1312nciHhpKVvOmH2ZJnptAGlI87NouiuZdHq
h8WYnxQXjEfmZhFzTNE8uH3Xb5gomHan9jy15nHTlOl4q0ZrOrhahM/9NAKQ6jgYnDWzxL0kG5yu
Qu/KS1wu9cHI2i4wRaNeq0sOwIO3mnm9beWNKJIGDYo1+SX2AdE/CWfywwhjLURDmQdNFV8Xetxf
T6kj8NU0sMU2om3bW/BoClUt/L3APgUKw3gcvNQyxys3xSqmIBT33SWJzpXIjFwvpSLtVWkIaSlM
RBX0eWJ9klM0XRNQ/CRdd9igvxm/jgLODnvHaiejGepLAps43eRWad1he1vOdTts7lbV9FaOmcA+
gsnUY1akrZIoyy6Kq+Rgx6rll9VVaGeH0Om2RriB/AhW5mnQJnXXy+IZUp+vzNZmzCwY0a3vlnp+
Rk6XfEzy6YpAq41wxi9pkR+U2WChzsczvR3T676Hf2fLyGRLVjMpUTzjwUovLFT8rrm+ka16UWG4
Y1LRz2s5lvg9swunSzf2JKtbG73NAe8TTbfuDuClj99dQ97EuM1ZJRbYMrsxzb+hmtZJHLTzxzkc
PnS4hHwjMyKOkHER9EW8N8oyQtUCaTzSym1T69W14laXoDn3oLEfmwywC3ur5n4aKb0O1q0bH0ad
l3DBreILgYgZvu2V2cUWuox6WzjTDTUo6HmXWpWxD4Vx0yS8yImSg0wxlOpRAHOIKrg+RGvCuAZ8
YG/rHDRiqCR3Y9SZcCeiaRuN6nmRhB+WRVYbmzBO6IpWcQ7py/KGvnJvp6gvAjgROzNTA0fEHwyr
BQ02MlfWsZbDUi7nTxwqPrFI03yFkd5LsdcdGCfCvbbRu51NVcfQ598+KeTleUAIEy8ZyeCa5k1r
yeeo0Zbz3n0AD3tRjcoWdUYXuFM37iWmYJxetGcmteLOC6g3Ka7NjxD1UJCzF8w7Ml9c90aflnKj
cqSB1XAdOuO5Le3RE02YvLgjFLMQh3oj18VFftDiRrkwnOyyFMkSwAeqvTS6FN0jNpzKc5PhUpXZ
xWwu58YCQG4h/MjT8+yeoKvYd+U5lkAc0FW5KSkj5drM+qjKWRte8h7yDd61L1nbJDtTXQ5arpAm
T/F8BBEQ9NIFANPGBGwUA84WUZ6bA3tv1i5E1F7DSxzUFm5R8IcsDPwJZQIh11or3ti66qBhuuZy
3S0OGLqSj+nKbYQ17WOG3v2inRtI9z/Oy79VPHi3LPCqnPA/lhn+PywerCf5/7lysKMK8vzyc8Fg
/fd/VwvcP8mlwM4DC1v9ISP5d7VAc9eSgEnlFMUgOaBrP/Hf1QLtTxulCyYWThmEhK7th7+rBYb5
J31gagt06hyqrxT/f6NccGz10OkoA7inJE8DnSbEcZVuzAdOwxZEthCkJIgra7nGqB7vFSLoAn2h
YWHa43BbR4aykz3YjWRg+/bTw/q7hvFzzeKokvbjM9hr8A2SIsofx70B+iyjUbQNUNTe1PbVojZX
tqa0h3o2nRNtiKPi549L8Vy5W2T0aPmOKmlToQDuU+n0RX1F+FZWIs4sG6BZJ4qfPzSlP1dhqAH9
yAAhFBL9t3GceQWoD3C3yj2xD0SVuFTTns4P73kuBwsWVJGanghBNfIeJw5z81xYylkD1vFZgEmG
njSKh5DAg3nDFFo3PmwD9yGbtUnbj0OJvLMZpYFds9LYPMhw6CxCBYYsC1SlcS0IhwYYGLR59Wd4
MYKtmc3pbMo1owuiRo7f0C7aQTeNwGOHNOugejh2onr6PIk5WIhXBsAbWfWhLaW5bMGDpKHfj7Ed
By06M/PcJjzsVNDqL9+Oi6iT5DV6wS41suMG32ToeWgT4eHTrnm2Guob4aBkJ9wpx0lHSCnWwAr0
a3DB1nLx+il+qhY3DSTRRMki38ZpvWcLM3Kenkx/ZvQ8uoPRBhrIXElgAa0MN9K069GBCJS0hQ6u
lU14YWiaL51a88aBwXRi6Bx1VValh4pQn/cfidSvLY5Wz2Se13y8pdMd5H1Wpnq1gpoe5LYaxHmq
PLz/+h0n76xXxE1p4cGg5SFwJr1+IBMuj8QIUZPp1ZA8ajgFUgpo/4ey8+ptm8nC8C8iwF5uSUqy
LPca54aIU9j7cFh+/T7M3sSSYeG72MUCyYYiOZw557xtKS8w1mt/xrmJaWGFgfCrg5Ef4TuuHN4Z
xdvpRstgAwfOaCWXumBMsJX42dM9dmg40Ig18w83WnQyuvUcCo7a9yBEatO0/xHU//8dYOqGjhFE
nwSFj3cwLFUG+6Vi4ajl89IVGCqYMfJsYV43uvfr6+d1vF3xuDymtbBiABQhSxytH/oLkgENB05E
bkTXEcOqXVkV822lRMYZHpe5Anf/biPrtaC5UpNAICCUUP94YwnxWoo9KJFfyVStN2XReOkWAZC9
wYVAwWXUtfFvijwNN0R8E+LfKLu9O6wcmL6VVaPhM1bEarudbCVz91qS5M89fuB3IFuJFVgotEnR
ERjah6qJB0yI6XxBU4ZdSSCslPGniRx0CmCiyLvaajomHwwSCrTeOknsc9SrczCWkpFJHVf6nTBJ
PrnlD+37cZmt98la7bxNHCsv66pbacJxz0YF/rRkQZwmKlVKMycXMmmTcff1azqG8NdFsaKEaEBX
rsDJe8pdr9UXG1d9M6mjNtD0psROF6trlPaTtJ6ruui+xSVcSEaewt4tEtuRTYvE7BZ2U/ZrYhBS
+elgdO+YFUXf+rKy8fHJ7DvHJoMaz6Ux17ddIryXrk5z4bdYh5xBtrR15R4vAFYA7CYIiytm93EB
iKLDJN4qOEeqGlG6BV/mYChRHcZeD5GvShz86EHGdthiiLA3tQlbaAWLDbuNgkVWGWZnsbQvQR6H
Z8NuyJNXOHbCEn/Oc4jpuvBPfqtDYYJMhnP8GA+O3I59Zt1YCbkYQy0jqc7qsc77+r1SSR1dRYdE
AAAMJ5pz9TjKscHAP45ItAi0JiJfS3WmK61NEwNcgeQ1J8dKtTEwcCTCxe7OEBxPyiUWFcUX9Rr7
DJ+kdbTR9N0sZYLRdCAYQLy3NuRvK2nmG9NK4uc6HooKaa6B9HAsppZoGmVKQ4Dz4czvOD0j+AWr
/gKLGBsu5/rn/xxhTksm0WBSxijJMmxJ82mvrLptfBP9FcNuQjjO4O6fXZBJPyAOIjaVqvTjBWmX
pMRZCJfHORFhNdf2hbBbuv4Jx49JOOeSzU6XEnzZFWHDj2wVRB3te4JlkwyziIOxaBlnaLIKesq5
M0ftp1ehDFxJMvCsj6Ey0r+8rhi5q6TzMDoa1S6EwOKcKW8/vYpNdjw6KzjzxrrH//OykIJjceVx
L57HJI6w+JYZHZf6+rP47CroQeFGgEfzXRytzDJii5Ym8ou8VbDdbBdidkT8H8kDLH9aFaBFdnCy
+qC/frwXkEHg8JHtyGkGQB1LGMXFKIbp4eubOf3G8XiiH9HXgE+DhKKPlyGPICXTihdDvNy4rY3J
2Db81V0OE37PZz2/eBkcCS0Hu/v6ysfcKW4QrquDwYNLFWYh0f546WYaDbzB2cTmln9cFUv9JFpl
2BZoGzf14s1BnYslWMRQbQfzZ194TxRBURBFGKZ8/VtOCw1gEVwM7LVthDN1tPeDs/UpPvEwxJuh
+RG3NRCsYTYXYKLTmZz3v0v9496NKwqdKM+akGUKwY+3bRM/M2HJEjE1X7wXvnav96tskA7AF0hz
YFfp6GzTUVUvrS5PHUwMs+iqNP7KfOIheWEe5kS3Jf/Kw2QO5eTDbLWYzgxJXoRDN2CTMS+pYFSH
hrkCpJ1l5ysao0S/H6Y+ZkqL0CIYzJrnWGSevevVzrjAUmaMz3z2p88Vlr+FFhCVKmWBs35K/3yQ
U0ec5Bzp+LhKyuoqNjRgKDFcLIZdnvkqT/dNygc4/zrRnXAFjh1R6BaKydRE5DPVUX+PhEJcKSLO
Q6F7f+q2EmdqntM7Wzk9+AvQO3isnaMVw2ANU6GRy83z4mL80kyVLwQQD0nhqnPmMR7ne/GpcFP0
65zBOpT/v4flP8+xxECS8HHyHcB+l3VkWF0KtyfMoymibbRU6hbQ0nkpC1d/GHqYhqqRq2GuWfkZ
fszpdmFrCFY0xJAGj/q4byTwh5DelsXryJl0yXhEzjF1TOdaEPTBH4xo2WM3Dd8vLa0zJfrpI1/3
dWgb7O2f9Kz5bGplOfDIRZOTU7PQ1/dph7uhgnn81/vB8RZPmDRj/lWjp0O8QC//cd0OEfZTvZIN
+E4OP7XKVMLI0eMzS+jvUf7vTkCjgY8lmztNKMrSYzJVllsoHWsIxM2yjh0Vx4t24M2MiOQ8gQ/a
Rm4ZF1gUqelesauRiseoSESbJOZJIdkLHhkmIgH5nnjdQ9B0VXvVYkWM+Rlmcc49mwHBHViMW2og
KiV9lYVXEVzYLWN9Fw+QHbZFXWLl+vXTO35R3BctrmPSI8JvPzEnIlEX95QBL/DMWfIbVM14b02J
ciUNqz7zDE9fFPx5GKfwEyHw68eU08w0m7hcsOknh0Zg+Kl4IQBjceaGThocFrsJA20VMsHbR534
cT2Q51nZCCxFYFWyfZuKBNoAYyecrSbbGm9lZsGyVT05PIoenx96SIWtIAFh/Fb2gukz5tULIx97
dV8vZa1AXIFhVgStOQKFKFVZjSG+aKuxpWGAQTtVLJJgWDJIC1+/nJPCmnth8MDQQGUjsXhVH++F
rCOxtFhXkbyWPWle2f3oR0AFcyazw+xNjt7J0h8mzESeIozVr2y9Mc6w2U/fGh8YxywqDroXGseP
P2EoC0cWkcH0HbLnNo0iUi1Bgs+cCJ9cZZUewA/jU+ZCRx9xLEWWjXWFdRu20n5DLMNeRhCCvn6e
f4dYH79ik1IQ/yioaHAv/yYh/rM3J6JO0wFDrqDEIJLsJXfsZ1+QFfwIfWF6c8Ze3pK/1z9gITjd
VFk+PTeTbYy7DqfOHPKL7qZMwCiEfPb+8aKXbtNg4d6of7Cv7q6jJSrsLTFAarwlWK/8HnXwj4kG
1tMZholl5bhmOs4z82tJTjbyoBuVKE/Pl10bXae4UuDFWwFFEnSOuzCJa9P1knemGxDQiAl8P8ri
LevTSeytSYV+gRO9fC8bY/lZ1BORqtqwusJ20oPkFedViCEr5sVfP8WTEw4JDkQh+HrEcmLHdUzh
zhf8TMEV8UDRIVa08Iz+DKlTXBBO7T4NKTE1nd7X08YjmvU9AmsOK7qM1ocNM5xLpP3ruvLxla41
hMPRvvafFGsf12dC/MiSVdYUGPoDOYgB8Cx8BWrx+dxtr8XexysxSWNAjvHSmn97rLFuZkeWBHQx
2fNwsb1aTIs0CbuymMz23WqUPiYyrtC/E3+5afTBzkJ7KB39jug8/enMO1hbyw8/ZrUvQgpLUcpN
28dVxtQnBHc5ehXgSlONQQRtiJimHkd06Bfp8Kd3rB5DYgNuCS7HqX4AvtCYeJlMRTiC1PQF/MM0
OJ+V4czZf7o++G0Y5NA7sl04UEE/vhL8xUatVXKcEieTtCNtTrFqzVzSBxqI8fu09TDnqnO19rbL
PGPx6UpXDBtyvZRDM3r2uTPu/xXeh6eFAohTDvMJRseQSo/aF3zBtDXdtQgWPetBcKIFUhqsyEXb
TsVopRs6CPfeqKKsIwrbHd8yURG2m+eO8oZRk/oswN9fzcrOHnEE7jZAp8UzqmCieOGNja/YiE9P
zKmip8hCtBvimatd60VC3hAVNTc0mYbyZEa9Et/VfQ4NZywVu+ZIMTIX2eJkXaPlM77nqab8KY2u
IH1Gt4Zi47lR9CLmemLzaSpn35OB+5PqGXJkyY5lkBaJ5Th8y9ow4OYkWHMm1EugHl6ZvVPSuJcR
4AhkMr3WqASZgv1O9XZ8XDJhRhsTRoUOwciq4Wuwq3wbkYEt28pJqu+txW7DXFpLRn9QC6bdut05
cqu1s/WzdbyCDcx1U9g3jBPtLf5yKkhA7RUwKgl5VoPeKsV4NUm1SAk3ma3vVjJCObHspHoxQTDY
p2JblZdeXOStL/URSDuTImp2usQF+yJrPZhak8w7LJd05gVhZDneMyj+rOxSXLahE9TdMxG9sGoX
8DkcRZKZgoKM0/wGs2jxYnCINKHETOV3o4/iu5vM2VUdISIMYryFk3C1TPypTuQl6eVcznsT4wro
tUNtA61nbXfwjMojVqpGBtQSa07sdFotL0qmsIQNCW1j31s66AehJxg6Q8pw062Q9YLBqDk67zXy
s/t5jLx7yxngJbgzOz8T4mH4IVCMLj5RpQup0Nhz/SitCovlLFuW6yqHM7uTgypuGChV35LRzl7b
ps4HckA6jYywAcxui9JVp9+3FXIaK4Ox8qFOyBUQZAyX13VXesSuTLDgGGBHMvbnoSxvvLLtXSyk
DKoHtagHfLMHhFFhkRcxlQ4a3jVMSECmytyVHtFhesU03F48baPXLX4WteFxsqyuzr/rxQK4N2ud
sIi6ygk/jezBtjGmZvh+6xizA0RnVKWzk25lQ1sgJA2nZ/JfiF0FHQjbPNPW9AMrJXZGFSh38yLH
KwK/G32Pe1i3Prxq2dRCEyokKnVxfHXGmjeEeNUfYLiZ7VYpc7LwpjIST02qSBCbMkvI122gwhJC
Kkn9LTrSrpyJPIPBdqLrMaJjuoqWLHmWuki6l0GqsxJYRkOejpebQ09+b44ttEEQybApnAYhSGXR
fwcJPsdzIMn76A7MuhsMAXC/wd5DN/gmF725LxyyFdYabf49Sdc55E2vFzunGuVTXlZdHygNpT4/
p6xIH9cSOC6T01/FmNxTHshS2Wup5bwVcTJ8mxp35YZTg6kgGcQQ+bYm4Oo6i5c/DbDazQOe/oJE
R6I5ruTYeMmuyKlFCf9j7/Vnk5TeQPSq3ofaNExvxI/NEC8aiSPsZKrE/jndYF42TYE8WVeLUhzU
OLbAXLOB6O/JXbkiMq8eUt2N4Pk2ymSHfMGecfAqz6kDWmDcVIl/1LWw7YW3E0ouFx///GbcQrPC
3SdpDVi5wAj19VxMICQTPluYiffEW4ZpFqk7T4tJi0uyZpwDjIeTX1PcLjHZ2FG/VezWubQrT7nS
0VyzbpSoeae3crgq9hR3RSwbLwTxoUyGCq//JO/YRPzdKCTxVR2Via+BzlyPhe1u5lxORsA2QXqg
0STVBNJZZdF2wEqq2atrwIcvXFk2F6paps9C6GYS4nUCxEMAe47leq+MOXp20eI77014gc5lSibg
nMBogMOcV+3W9Dp73fhbA2y5GfpfqYcVCN4No0GCJsl66HrbXG03rWFVD87Szr+LCs/qLXGixjdM
vBOimWKDwwPTey8L+kn3yg1u7H0Ic3+RIdlmNRRfCXkPflQqsYbuc3O5q8jPfR8c4nSuiIYrhwvh
YugWWGIE48E7h3olo0uOwmxQ6zBXOXb9BMuwP0ttj4+TrtDI4vkGeY3QCorJeQljxd1JIp0fFzWz
tkmrXTOJskiTlgcHGSXhEupNOaUbxYnfMd5+Ly1lV8UgRhDfwpLP3VdIFiaug1zf4alKnTsi8Z5c
yZoBn/SX6jZtm7fCzPd0jZsxz3+rabbFUHRvSZX8CO22tuybyFaBLb0idDWiXVjLrlUPkMlJIkns
x6wtX3sOd7PpD7MWZY91lt6MszxYdvGeOZpvdfX1gu/98JTH5cY1fmpC+KXm7E3+hX5Ot4VIYByj
OiBkZeukLllmZqfxVO0uWIyOGDvBbcA4jozvMUlISAiYXDeRejsQCl3iRZwMD1HlUHszopguwBoO
TFL5uwakVAS1MSQrtbyLI3hyatvuUqd/GmS5VWFda0NZX0djwbab8JYc596cir1QzIU7LBEbdStV
62lNCoV5lYzf1crpULBA/Z6X73aCs1QPm5cEaN7/A/lu8NbqCyuVRPsJ/cFt4vvMdvZW/uzG14ZV
duGA7QZ6ujQ+sMqgS41/kCpfOlTvEeIO4EjxrDXxtYnZuU+gwbLD5WffT4YLOjk+lr22G6Wi+Q1B
dJ1qPEd99kPrMOYWuoWdbLOrCCWNAHl8mpmto5FLRkiHljB7S0Bn1Fp91FO0Kl6E/7trMb9WYBh2
nY1ftb4TdfJoJGT8ZK4RKiTY+eSXbFpCP/gZd3ZpfZPa+KrA3R61IFayn5kofvURANcE+1PHGT9G
B+GNK1e5vI2KiQAlRdsTtWJ8xzVYcAjhfIs39CU6yTCO5sO40KIt5MPp6i9MZGDAFsuv1Pg+gtGP
1nw7xtZrwffkD3YaLjby5MFqH0YkvZKBlo0eJ9KRl7v1L1PLL+ZJ3jAS2Flta/lGnDEsEN2brvR1
CB56V6SkR1msiiyG+L8M73z4tzXM7H09V7BEHba4tp4ehm6EHW2InzkhVeTLKRlYqlZ2FEnTGvFV
V9ejaNSrTo2cLQez+5qwdMy9OlrX0Cgu3Lm/UAnnu3Cb7iqXgMyOe9US4+SLmqyOwlBu7DUOOrIN
YNR0uoioY3ZJn/+i7U0CfGV/k9b1NLram9MlU9DDJZU2AoC+aRx1jyce3ZYlTDWCeFpHV3lpTS92
ZSjfddghv0q9iOcAtxBC4lVqkBgVUAY7oNBi795zGz3zLVpFakgKLC9EOdQ+TB45AHvSlfQ6UFWC
0gLkTVof4IhD/lXSF6kR5KRof0MGpUXBjLqpCmXUeMhJEpnfoO23tc2MFfBrYaxnS08uDz8PU24I
jJHthkZWr9HfXa3uRBYT3bY0hBCbvZbekuKZmkHJV5GQE4c7SkAwORQkj93gfQLTflfVusVZBG6+
uXFLicM8VJiOcrOBr+jPVaIpwagbLRnRFFmXs+pG80ZdOqFhnQ9fc0MMcm343LX2o1TN6h5F2vRg
2qPMtnmcMPgXZI6sqa15RP5Iv4xu2Hau+ysZMhIQCJdk7Rp1e+9IPi6CBnI3DTqXiOBCCAVj1caY
XV8yF7oU1dRCnjYWovhQ0VI25onocDtwFqRIdZTXBJEXBSMQs8MRPpg4XB5c0psWzsEkUBGdb5Y8
HWHH54bShARnIZFxx8FKA82cKEOsSet+Nr058VdK137wLJiXOMratkDEg2WG38w1iQKORAy6xVJ7
RGeCoPjPHJmEso96J4kbbAtUIw1KiiE0RsPKOEZGqttRz8uZPbfI5KF1FuhgMEONB4MgtPqmZYPN
A5UazdkAS8UHL+tIPzLUsSefQRmsPxmBKCA07RC/mtK1MCVxiuRd8xStwQ5HdC+K0ORVPfd40sB7
moEfo6HltpdeRdyh9wQxuSVHu02SEaEGMdHPAWonQlhGa4zboHFQzwWL1/R3CyBmu0mJLXsuMghR
IbyL6MVp++rdUlKdyGmr0n7gG+nxPwe1uTUZi1/ns6GV+1IuJWWZUUAOQna8Iq7V4GVbik0ZX9Zt
6c0oZWJvYIW28BIY4KpXzEKEe8HII+8w+fTSh3zUyoPSFvWrkzfyBl8Ybn5WBE8ZHBIGs6hGMjn6
WiXkwMWYEJLcAjRl1RXV+ZBH+nc2b7xmI23hZHcH0mZ80xqw0zULNyJFPWrifVbK9Fs8VYYMlSx1
ZOCWNlS6STeGd5VAwju1yww+bLNAnqFn5cuYE0OAcGNFd+HaWDAwIr5Gv4iJMck8iDpkF7vEVxRV
M+57Q4N0DcxaHlJhE4VsMMjSQgK80nvUDoMXMhEDtyX3LbuN7NEjMBaStXFhLZ286YzSJaSvq8Z3
+owUPouxCLFtZF5fY06TEDFUKsl7w//hm50bTskZ7OrkUAK1M4rH2IUaolcIceNpizstKqofi4dO
D/q2ov+o7ai+hoY0aPjxoh/1FQrvnwqF832qlQudgYO6aVf2JrEbXeQyGaPsbIYwwqGOJzrSim3F
MpAy2ZlqYWyVGnksuV9S6zfNIi2UPw30xTvDbLomdMZl+LmadInQLQ3v0Y7H6o5/Vr5hAkorn0NH
ekw8ylyki9jZ+W7fij/Y4OM9Xmf9m4DrHG/mft2bMLB3aIIaE9I7kyIPHRBC1Iuuq5JiG6tz3Gw6
nAIQLZKVSPHikY4ITNbPTTimMKfxxV1EtnE9LX3V4qR4jTzor77pTPzZ3OQdOJZd3nZKUYx8/QUF
JTF4qCEqRgUOsRtLRxIm+bNkOmLuvZEzRk6BFLTsgRFPfC+SMmDvxjQ1tBIY7/uA9Oqv0VGRTpFt
1b3WjVkLZm4FQjnbHpLLJSf7MiD4UrghFsj8nFiZ0LXnemnvSsc6ZH3J/KRD/A5Fq1IOKl0q+Ibl
XhcqNH4+XG34ma5aJ5/cQ+KIWIL9oVcVKyNbTRmITIsyPvDOqNHmVEQc/HSrmb3frcaIyjafhhcq
WqXfaGZElRUvFkEYXmIld/NcxU+xavfPdd8kHGBxOZobJhasiTYTHNwI5ojFEcrsiG2CTZkRjNrk
7Vlz+eRjmN1YfjfmM3InRLfazqpd9VITMENDXIi0kZT4xO3DcfHiu8SZyVbWs1kBhRL57Pm9JKLW
7z0kzkQHKuIA7cEw8QGmGQmbRDrXqpmh7tS01nlrKxuJPkxo9cfMfqZvZdOpb4PdLb/1WTbvURyZ
/X6ZWudajHaCx9YYR/dzknr6rsBl9FGhkiDXuk9ZYlFnNwWJPU7c7mii1wmXoWa/tWLQWAwJZirh
2DN98jEeGN4LNi7MVop6TklcWXVXfYxnDPXEIHZGITs1GPtl6Dcu2qZ5wxi1IchNIQmIw6vK7hkH
mCoagpZiFjrx0u9aJ1/CvDfjWwyoynrjqhHFTRJLAwEWI3+LdcX5FdZDHN9ZXcNisHtmon7upbiJ
ZmQ16v6gYPngJ51WfCsF/tOayiHD+TTo1MxGwwmuMMae9CVdduZi19+z3CuNjTORODgTfd1eDOWc
/2T+aF8bUy5ualTi9M/UxDaDxm784RL8eC1jjyETdMK/fABTKf8jtYYjBsgIpxvIQisGfcQT0Qnf
qKMszdH/VNlhKsfpmub4DDfiBLHhItjMuibMkDUoYP3zf6AUTXqgyBXdKa0nyraCB5WXdXIGwz6h
JZt8AatLOEADmgAidD9eRleMpGPU0xDjEjfXM57inAS9+VpNTKJ0wr4OTeYZt0bFWJtZO3HMRfmk
DxNzAqpjPD89K5z7nlbPpKj6egh/gp3+/W24ecDPxl3meKo8VbVbEdDakM3F+EqvumRr1dFD5WbT
GeBqtWQ4GvdDq4ON6OpomTAwOiKiwJDISAOMG7aPESu/ue+cP15tUrkgw4Y8Imt0phR4Nan0W9vB
2lwMefy2aC6pXzCmLV86Qr3qsa3bDFNeXbpCZd6VMXSoOz16/vrB/KUDfZi382Roa2GSG9DKT9wW
JrDwQiNeLlDMpLxIsxaU1PH67dT1OkqqpCNiVEnDjA3n0ubHbygmhstUjV69kkDGnPLlgREVvte1
oV67PWJkfynNBMI+OVHFpLVnkNZPVjOsclaPDYcRnGB91f+sZqrCStFmeDim4rW/+6rw3pNGE//9
KrptrP7MvEIIzEeLWTW6sslSUqKEiNIrBrsiRKJwzhn3FAEHxmfctgpXQMVwSv14MzQeXu3gAxK4
ObqoxtW9LXxiHCxKXQcBSbzraqqcYOlwoYia2r5ukcylfqmXZu7DlVW29iTjkCzeejerwnEDJHTL
gaFfclkQLLTrJ9d6NJFlbmKK1/DrxXP6VfHr8Y+EygF3BVDv469PifrFBK8lNxxDa5/3pTCuhB3Y
W/1/JcivmwvNH0k/KqQnPJQ+XqoZC20UIyqPZqmdLcpoYrY9Yh1m3f5ZD2p67iteN96jz8JU4Vih
LIIt6llHq2xQFZp53DkC24rkDQ65nE2m2W7gFXR7qDnWFhdd9WF09CZgVFaHhiO7HRh1eff1Mz4m
YHHj0CNQlDj4DMLXP4LbVQTLk8OsOrC0QfxWMpxHFnestjYzNsbulX2G+nH6TtdgDoBKhj2Ap8fs
5ClSraQjaRxDhK66tc2++lba0iFaL8/OnEufXYrTYt2a11d7zDJxMVweIOUxQYgxNPQhcYggj5iD
+1Xqeduvn+PptkFDy2NU15wTh5v7uIDokibD4GBCBoNYyu2wxUhKjoGvr/LZdoqyjRXKEbBmjxzt
GwTaZ25GtkKgTCKygsqzolcXmlm00WW1IKTKDW0IoPxP/R3u4unkaxbEEL8AhS1CUp8UakASUm70
hVm53yFHudVn134ijrknwTwql8EHfYhfFqna45ld75M3guxLhy7Au4dKefSQlCZNGV4kDdSHxQr1
aVJu0kqrriJtsF++flKn65p/3oXvRsWANuA4Honc1k6b3dU7YSSGM+nyZa9oZbNvDfDI3GiyM3vV
Z9f7W22xrXPOHWdcZfi5NwM9YDAQxbjD5pAccdBQ/D5K9zZdEA2dKTlWoPrjDoLvIp6Za9EFMejE
cF9oo6P1nFMF3Gy6AD16zHS3JThac3Z5TwC2P8TikaTuhblplRfnsP1TIpwNUQdeH4aaLEYEikdL
ng5cQIZd07Gr8leSad4hqyuP0XCrWCbWmvlIGGwxdTp661z91Xmx2V+VjRtPvsFnmARWHE9Y1SmN
+2prWTWBrHQ9Q8/SARJx1TpS6Btnjal6RmYw0FKR/CRmG55AT8pgs6lds7f3wJ2q65P6mr8ZFBOO
b6b5PF3nacSYGrTeZMSaNt0UOJFwuYaH0WE45I2SwgWfxHUinNbcyHx0HjV8mZMAFpyNCc5c6eqB
2ndtUGEsWb7AL0cLITvEL8Pg6X+WMWKgniXma5+2qfSjIev/9NXSv5dcZLiAFjJNYZWjawzKrrR/
o9zEWRJLvakNTZpg71ViKgsrUheWE3hqbREAXeHBCDQ+pm9Cr9o3ph/iLqYpVENOefGSDIKh7Fxn
SPAJMWW+XveQw64WfLtXVxwimZkbAiaGUWUJdPCFWXzr0hwaat1ZTsZsi5b7YmS6rCDXSwYlSBcp
9n3jer9MYscf4hkK2AaPkeUNC5g151gQF7VV55GBqO70bYQuUqYMzOkmfXJcFR0fvqbFRM4cn3Wz
lgpAcAbm2Epba0MHKgPeJTBlYp+QeJfYcqUveB1Vqt2YBY5Mm7lapjiEMo4dkxyS6jFnHsbcjyHl
FXeX/UkbyRyQaBmpbHoSWf8oQ9nuIdZ3zErJuX3KYmPR/Hx040MqcenBgQg4lVQaABcSCc0OZb1T
vGu9swSpsOTT19vN6fZvY1sGHxRLMRXd8dF53k566pVpgqDHmgjUhim1sUe0Y19f5e/2/vGjp1ak
jIMktXqXuesu9E9xGnsS1T4c2qCc2w67ITv/MfN8iEsHWNzTjqcbsRQNcScRrhZt2oUS4i8Mywbz
nbxzDpnbT9eCUivAERKHPDzl1SskcFAjOq8JseEQlzTqTdhiSBqWknHJ17fwyT5JF8eWReGDp/tx
ed1EVWPylZWYi1XWDf4WcVjpbXcZGyoQjMHS+fp6J3oFRDnorbgiK5XL/nXw/ueR4WWsJq5JKaeF
ysNyYX0rtmSkXix/istRANmeeUWfnNBcjwWAOsdl33GPT+iskoM+YO8Zft8//H7Y73f+JrgY/fB+
9M8UOKeL7uOljo5T0LNS7SSXmrBwwBiLSeC5u/nkdX24m/Un/PP0sGROI3W9m8P2acut7Ha7P4+H
+zM38sm6Xu8EbitifjygzSNWVj2qMYRbLtNu+ufpqg3mO3lhHYrtFEAnCfpw2sE22QP0E6h8p2y9
t69XyWlhwrXRl9OL8RNONHOMZjrE3Q3EbAaR/hRJd8+31Gw7sbhn7vX0pf3/EvikUcCdCN+baDCU
rhUp+hk9fu0hY1P0e/9V6EAxqvIf2nl7lRseSw31tgSjxd2SOjEtntq4sh5mMwPPzJNzNOtTajLX
Ij2K9Y6Ag4nCUZO52ONkzlabBhBTh8sJtkzQSeCMFgpKAfSkxt+LUhnDDCXINqtw1AlTvbHPBOV9
9gqRxpt8edTfJC99XKnAd2AGvEgG7homowTt7s2sevG6RD3Twnz2BoEDWCUM1QhzOFqsiMYycuo4
STMlHffQlJd9Q6zNuY1r7byO9nqNNckcAkN9FCRHGwlEH1eX+C4GnIVywOcrNldyiSfg8hjKsKkV
T3uqRR5rdPel+pY2qvtYlk3ymMSmjs8TfkeIlJ0eplKxElMscDXhN9HobeO6Ff99pIFnBPo9h22P
IfSxbUCfAZ/BQ1rHgD1z5VXf6dRNe+bhf/ZUYKY62uo4jNzyaM8bVK/XZmAlYHpZXkV25dwnhuw3
uExkzx3r04DqMPVnFtcnrxx5Iq+D7mUNOT4qdXGKV7zCYMRpJYOFo5bThLMTlWfu7bMvaR3WeChJ
majax2dHqhUAdEacB1llZjqk2TybgthsM3qy0u4JKtWbRN9ERlwSHlUvcIxdbJgPBJCr5yJZPvme
9NW6mtKetAPmRx+/JyXNe+0vl5lmOQtdnSEyFNV55+pdEv7n3ZfhIFJC6kqGmn9ZxP8cMgYk00lL
tHS1Z3O2VQfjEGbUAbTvvzO3UZ1gU0EenIM609KOCigkutKi3mevMhaa9UVCzEIm3dxiLEktL814
ry9Jd593i72HZw7OqFTezdf3+7f5PPq018EfTTB7FfOQo1/R2BOMG5f+YxI5BkUzlNprq55N6ONR
TwQsTm/dlBgbzO/VnaKP6T2flvlrcqd8ZZ1o/FfrhX1dIv2tC3PfLWg/Nagn7S6SZL35cEImiTQJ
aDkrinQj1ZXfV7bZyzTjHfj17XzySRouCgoX3IyzzTm6m0gj4d3RZtZHbcwv4BzuI5il9A3G3xtN
Hb1nDBCSM8/wk+WJKllb03M54E4UsEVNnIw7cuhgvAFvY9Cyq35oIdK5iXqm06WpPt2KAVGAHkhL
Qbd0XN0DPedJiR2fP7Xwa3xLk5hOJgn9jMwK6GaqrEHUe1OF3AbpO39K88XbqLHR3leEGUMQMHAw
HJSrjnQhive0VCPsrpbsabFXVqKFAazqDyurd9NmY9HvkP2SZEI4mWFdYq/u/NDzWvvR2Lj41ah0
yo0iZv1GwnJX6BgtG6lxBOKImKwv8fXQahWmGikCz3NalpQ1DflcPnpi5U4k2pgF2uAVN+hZ7W9K
XjkHIqwtmNOROt3k7QJfX7qtdgM9PBahKXWMuhzRNr8He6hrfyr1GoL17PQd9F6lwSp2yOwnjMq0
V9IHm28GdPF21cU284PiuFW01dnOhtApWzwyxwZIEsQgu/S8ZKZbB/B9WAMgTR/FvhHB4Bk7uaaI
KdZtnWMisolNoee+tOL/cXZmvXEjWRr9K4N6Zw/3BZjuB5KZUmq3Ni8vhG3J3JfgTv76OVTXDJzM
ROZ4uoEqGCoruAQjbtz73fMhNKFz54rqHDJMEU7iNiKnJHyUOFXgTzgM8TXZw+DQ+C9z1UvixaYV
RpNwVw5ytH1OjnLKY9tFumc6BSUbQw0TGfhsPgUgQaz43g4NI3SbqQHD6jTDdNeZU6ptAZMhTs9S
KIA4ooTJax3k4eRTlK6/m2UONaNm6Qb5mdEkBjWv4Lc6xTirPm3p9Q2CKVvys7mWIzcPMD7wOqlV
462U6ZxsmV0Vjb561Y+ePWIRdTHjkwRUBxF46StUC64GJw8mv6rs/gX+CmIriTqZ8IcxqXaZEVj5
TT72IKpy6sJuSmb1jRzBDPqxkeMMaKwZ3fZdbJYb1PzdbSacSb1okGYhgRtlRNFIUu33iEwL75Zb
u7EqWa1g9XUOc3VMGwPhYt8jmhyFDEZtkEqkDHo16jgNpvYbmaIxvarVqVYBQCLDMbpqkkDuhqOx
saVh/loBvxs9OJxD7MeUhRAPFISMblTESGjVEb0mIgObLMZgOOG93E4ak1gPNGCnAzg2rwLqmGxK
2cx+sqKQYRNlWkjuPCyPujSVvr2Q4rDNN0qqjhVAwWEUm65qhLgMaCmzUWLjKOxRZRYAMs1Br0gK
YH99OdOVRbqmUSqNmR8hXmci5hTXolK7nntJb30hp9M3gNZBf2WoVdt5Umpm1gbvDGpDRZBVFTA9
J6KRWRQ6SaY6cwxPRGE6X0w9zDkaQrGJvrO7As2kg646uUzzYEDeUkkWZOI6tordXPXIe0M+X7xt
a3t4Cq0SHC67lG65cR0PNyWa+s89G9b3iLaaepOySSLEyh0h+whCK2UD+q7T7p0uhaUVj2pI80Qc
vsWtXDwPZUoYbjWKUd4AwmWhrOWOyZKYpHk2dq93iLjrIPiBmVH72lipaiNZGax3QdxBt1sP7HdT
oE29GZS4lL/2NqVXV5Ep7dFREDhfETIGKHr65MFAYPMiaaP6GOUDJ24ZYOWiJi0KT4Ldh9DCaJWr
pMtrbZPKZvg20Uz/gi6ifD29OR2J3AjVaY+iX5e8+dq006DT1shnTnao9G0vI3y6yyU5fTs9inY4
DL+bjiLSgZyGaD/bj5ZMO6SjvGUYcD+b2W/9ystutR0oEF/zYVTeOnfgiR/Ty/Ey2gIG2joX5Tbb
KJtya2xoMHGL2+nS3qBhOLNPHimb71/ZcuW/BVd1ZXV1qHBluKu4mf8OEm3zjpbFfUq3gM7dc14d
R3q+9gdcdu7fBiwpOAzwdWMvd388uruv3ubTp9NP+3Dv3x9hFXDEU4hmcGQEyWpdVdyEgK1Esj09
yLE3SikHew7KOuwHq9tQWq2lVsRuXVGC3FiiZ0HRnHMdckduhbPS4tay2HfSTbn/sBK4tVkEE8hL
pazeGa0hQ0ge84emKs+5PB8WDCyil6Wijb8JDgirY2tqFOjq4bkgnC2RFoU1ee2qN8sf8HPNq7wf
aSYBjtA8C6kOh0sjCc/ZZx7JxdEDSI8mxxtc4j48Hn6fGugMqZM1Q+b1fZ3Ij3QjwvJsOkWBE0ol
i5YfKYweBoQmcNk180rqacG/cPRQbCp6tThahnN87gM58qKpDloWARVPhz7K/VdQRnZXjyDl0FM1
+suExgSZFc/w2iwLQRyQ6/rPocsqDUVYT5hmhkrmuGo8IOTqZC3/bkTy9EU3Y23ypikqvp+eh0fK
LLAvl4QiJ9Al67BKbNCfPFlKj6heSY2kuKHmgTazaRS6x4oJnTQK2thAvW0HVu0KqNRvxhjY2aao
JKNFrN2k3wVuCg9938yL9ludCkLGtqJPXJnni0xNNVwGVIOmNUtgFwBFPUp3ph3YYoGM01IiOlGd
87s6AHdRJUW/QiXQIE96aH9TzHPY0StJ22qaUs5P21S7LYKmf6vx9HkgrK4C8P+q03HsnKqfRcPq
Clmw0p+kaDRbFF4adk6DY0s7Q0m7x8gko+zaAh6gV9AgoW9Ov4cjh3MsdAipyCOjpMJHbn+ekDkT
3ehQ4csW1Qw4v/nJ1vLOE1aRPjV9NyGplZWfczrH3yKOyls6jNT8zKp07CoW8A7mOUAz2XBWmYiu
Ar8Two8hRTA40jXBO3KnoZ/j10wj9vJSJ5u+QVtOsfGo5nHY5ORgvjdzkf448zyWebd/iOU4xMmL
86vCxrdmqfQZPL+Ugp9n1C08zqotXRU+6nWo6uNVolXWTrGFvEmLeHrAJG58YULQmaOk0r1VBIE/
kAHZUL6dLjlJpVtHCcwLitr6bUul3j99scsyur5WeIRos1hoYSisvnEZGBg5M74hFAHhthNBDnJH
0rYgAEIvmOrmzMM5sqbgpgPFAOTKQkNbvaW+w/gjD/CYMSkL3SHYrS5FO42Xp+/q2GRwrCXlBoUE
cea6yD2LMHcAG2d4rmQUfIKxAU2ghLh2uGKU5hClY2MWrmW29JFlcl9MrkEJ/ms4y+aZZfTwCdvy
km5GYwgigmrL/tcxW9k4YRNNy2nndF9ipbQ3TdZOr8ZsaFeINOOX0/d+RNrEgo2oTCH3QBPYGsrp
dAWlRI1SWFHbTbDlaEt1ssUJ6ldiD8Dh89oxf5paVagcHNv6waBl4ZeZYsviU7imSmxppX4L8GGo
KQxr4D9mlKKsrOXSfIVwR3wPszr8pM+T9aMeTHncdHT5ns2eH0YA3AcYlAWwBrdm/UGLoC61uiDN
a/WO9J41cBTYppVPIiFHIKJMvyXoFHQ56L3fJkayC2xr8DXY49DtJqxJZiWbLoE0kRqag7/trvbc
rn5HDx+ZYmw9ZMx4rUxkaFv773VKakcNIwqbTVoiT9WCSOpvpzIc4b7DyfoVT1Lz2HRD+IrveYEA
vpbUW2eqy/FMlunIc1JJvi6qPAhGBDH7F9KocpOMk0pKe3SMy5ZuK5qwWv2azPs5NeeRvQllHqpZ
OMiIsw7UWaoWTzSfgGdsMH/byqPdXhWzmT0ZVho/KUBlOpfPP7xgN+hczHWb+0wzwusGI55Lq6j7
HXrc4i51WsdNY1HuJCmZLxXOXemZIsHhGkwCjJw05ReZIGFdD24j1Akt+Etv0gb5qzY2LX2Ecntd
JoC0rEaKaKrtqx2KVf0cJfgw68fQi+rDJjag+rMKSzo50OpZw7K6sup+YiGHjLNN0XvSAzdmJRVk
Ox7vW5xQroNkbqm/W8L50Sf98OLIPX5JPWpqm262orkp4gi3kbnJLdPNeoj5BFm1op3ZBA4XZeRt
FmlXCkGGhRfk/gyyGsxfI1ZK3ATs7IYsRuibSj39P16Jjdm2SXYYqMK68obNDVmynr4krDT6pzS3
6L1lY3obiVoe2kaMHIaDpnULwvEzgJ5DAgriM2Ip6lzMBRaJ9SkUwXsmDXbqBVSJLg1AQNeNmfRe
Sx/WL6SFyWZ0ymDc0o483WcOYjg3CTTxQguDiZdUE3wSeGSfyw8fuyzq7pitOyDeKGusHnyoOjXV
uTLzyJUk2EXR/vNUzuRXrNTRkG6ryQ+9Nmj6yVUWsbpQnrsUwxh8lm1rF4i8ohsvbM5p448sKOT/
wUHC9UOYvI77pRFtZRrRpzMn3fyE11mxIU9o7FKbOtvpzerIUBwiqW5AygGuvi5amZOigWbBFAQb
nsqvQTb4ahynt+VgntM7WMuCvB/qLBI7XKo/FgQkxvuzPAq6JhCR3npjhQnVPW2C+cahlJjsIiWs
7ugG72BgRhWNW1LZovmozYAG0sbRPqdJTX4G+9voWSAgVNxY7qIHDdNI5FUWP/R1S1q6/5JZXFlW
Mn2eVQ3gtUOsY9CXk8vWnd23mrltkaZ8Q8+qfIay0nzOaM98VSTlp+pU8istd/K32myuqPBl27kX
ab+ZnT4GXlLMwEKCVAyuNDR1eFEmViNvg7jVPjVOIxvIuRaTnFYw/91Wi2k9ov8IzIqUodb2pKqn
MtdLeYS/W+UE78pAg+RFmjmjso3Q6GAYRVFRc8sixwgvHEBukFfLQiprVmq8O8hfX+OgVvHjtMLx
x2Dy9NxkGNsRzWg/fzamEQqCktOi5ZZyLBEuQOVA6jdo469MZTm50JG0TDSWmtkzXuvmuVP84bJL
lQzu0IIxXdaXVcKAbnfas3SSoTzOYMfZWff12hm2VWqol3BLQloax+bMmvZRFltNKg7uFHgWattS
mtyfVOkwdnNTE4Y4E910BvKvG4Mu+Yc5kU3ysqNl+g2NnIjwpP5yoLblU8vsLrBkUz/VsjNvEY3p
u5AeLY5zsnBuCvCpZyLQD6ny6iIXpwYKw4sGgNBwdZHVIKtxtGjtjKRUfHJ9feHbTPX3bqgqzsZC
N9oNbkba40QrzPNkl7GKQNORQJPIo1G70HewDeOcAIerdAStxrozL9FgI2Nm0+FSQCBGq96thp+q
hWK+liTs2kBZwJO2iSnpzI/HjS662LmkOS18tJIUL0ABWcCzY0d7i2fOau6cpsl9jQX1z6Ytug4P
MHO6h+AirtgJI51zlIbXdEs/y7lde/n6V89oSVEupL8lbFiHc7hs51JHqcGzwBVsLNlJfdK1yaZA
2PEtDq3+DrWwjSSTwoxG6H5fEmPeZL05Xsx4IXmpUlI+Ob06HpnSVNeQny+MKJTBqxATQWNoB6Zo
PH2WOl8A3XsjDaT4dR4GbkKxjapWdE6ve7AkW0g3EFeQ+UG1ra9X/6CJ6UWBQ+LVmZTvAitprujT
I5qpcIU+fX+H4SRj2SrMPhnVAqmO1cRkh6WsYigU6ws4UptglMQbhQvlOQ6i5Jukd8STRggYnhrr
8IRqFp8J0tXGbaTOylutKr/MuoNAOGnzsyGs6R14ZPspqe3585krPQiR0FUghDI0VkGAjx938lvu
lkNAazWVwI9QwkbgYg5bMeBqgdfGVlfwZ7tVEhpK/EqpCogG9RwMAA/GgTKn3UWkSkE5zl5Jhh/f
0ASnqvu8r7QzWowP1OHeHOYiqd5Tv8dalparVeRZ8GHw9jSanic9/T6Srvo1GTn6XCdXg8+WMQPl
tUZz+hlWSfLazzLAI1q5CXYK1PO6Fyq07XmZlQkkscqQhzu5r+iAGDrAiTs4lETyzscRsqUb5IL7
g10S6hWqYQgzae/DQbKrjapnFJBsCfXihYNLp34mXD1MpFu44pCrXRBz9Pium8p0qy2sIUVG0/S5
vusThbqLhj27HVk9+ZbM9gEC9puORJEXdeQuHdpo6b+j2HxmWhzEFMuVLDRNrEeILT/gyL9Ni5ZN
VMvoe2WY/KtNMdRVjeYiUqWrMA6VC7XH+WpMd9YED1PMGGd12bmV62P1Xr11rsFEXWToOv9enf8C
ls+ysZZrUJvhbghRDAJGVs2vZoihnNuEueIhHyGIsGQKTiGImEFWcEhB9fCwyEv8Jirm3VAE1mUT
RvKto1OHDDo5uqkHo9vGRSCA6ozjRSY0zE4CUnsU1GTa+NNsY5Z6veXrDje5qGmqb1qxtQt4CKXc
gisvbfXaxlPu9fSDP1ykVCSRoIs49CLxX/ueJwmAysYxCGwaJ3ie5bHftGVnbWHLisc/H4oHu/QV
IkpEIbO/eUKySes2ppuu0wcKzpk5bquWPnAk7OWZtNWHWmr/VXIAQ/7IJ4wRAm9zf6zWkqZQiIS9
tJjh4ophImajhSUjD+EraQQNtnQK8u3gltyec45PA/eIOc/i+acswDBpnFzZEnLCxm1+k6us2+Er
Rgv5UIrPqobWP7Z5nXao6A95lEv3JL+VhxD3adDZcXWpix5/0zTvMlAMhbzTzEnsCtxEsGAvq3P6
kWVqru4Xqj21BSoeNLOtm/2UqZosSP65l1qT+S5HRVb40JekhzRAT7Jlr+6li2xsOjqOSaLFlxyQ
wVaG1IdBSI1h+EZgInSPZ6pcjm0XYtlYGEblj4MuX1aKTZeBGKwoB0CSGa9qW2k/T8+Ogy2a0hF+
QOxhfH5kRFZbNCFhPUdzCtgn6eM7pQvG+6qzhp0zqylaS4ckyRyfW3aODkrulA9g6S9Zs8Hx4Whj
HWMldKVD+8AxDkPSEogY7D/zy5yO87Pe2tUZee5hjYpbJc5F8kaPFRjR1e4Sl3APyfPRdKil5SX2
B8plhfshlpJUya8CLFu9mX9wwJDgEE4Lz2aQIwAXnVLTvJBI51L+h3uyyupL0Ma6S+fcehvQdACU
Qwbf04gZS1Dqv1hEo2c+yiNBigrwfbltdppDbykjjCv8T6FwjID9n0CK5okrB4lt+gn1rqspGpAs
5GMz9duonCM4tH00oN7pxPhCQNEUG3g3XbSRugqBzBzaEz6qoIRTVBA6ioooqki4nJ6Wx17W0klg
OjRDmFz/al6Sa0jx/oN+W061fdPEefgyqSLzaOaMdq3TGH6Q5vpdCVjtYdIRTcKRGW/Mum+2oKam
r6cv58hyTdqHtD9Jyg/7o/11rZvjYQDklntK3CVfzSQHDB6awTc5xIP1TNB8mJglg8VuyJuifkYV
YIn0f9uTJ1ACfBssKqETjJsoNq/orduSrR5gVjQFueH4K9MStJMNQSLPLk7f69FHbyKV11nWFh++
1aPXshR5KPAZT0xJ/pQYItroUGiQfrMrVnMyfJ4obt/jANNtlKbSL+a4wHdeytXnZjCmM0HhkY+E
swMKDP7BZ7LOsEh1L5RCiwoOKKhyQlMyLg3o6uc+kuWhrlZy4t6F/UvJGD+tVSSP8XqkRr1DrZgj
L4ZHdvOoTmr9RcE0tnAVqc2trdxK4F1IHVjQDeUmchstzfjPdDaztJDDhIRynonN6fdx5AGwb2O6
Y1MjJoZfvY6os2V0tLyO0CC52AJfvTZTYexOj3JkhjMGzxcAAergdbcw/TmTpceY+Ew25Ke5j7HC
yxLE2EARznzbx24I0Q4nMx3fANTB+/Mbt2AqxA7LHj4JzjUncGStNs11T6fv6NgwNp0YDqkNminX
zw3/CahtLf1I5YxO1m505xoyzTmvrSPPjeQniXImzSKVXba63z7WMipVu8X610uUsIAAJzcbTdJz
rIKtWTnzKRwqftATcsJnr2AghB6rSLk2AP5E1M9ROw0cDyRoq3mtFPdFDsY0KxXIgLM2+3ZRWreq
hpdiWhYSxse6c09FUfI7uSccrp3204jw61wG4sijQOHOBVLFpnS33s6UCs0CfVoFLNA66FxqVvK7
Oofmj0WhYd9OATHjLqF1+a5KNL3ctFnRP/KbqG9aTLgAgJOcN65tjZBTNJUdy60RIJ/TqhyZFzQq
L4p0tBcLVHz1xsKYnCGyQ4+cRb3rVHrxZ+3c1n6YGafAZHO8A0ZNyp5ftT8KXi4OEtGuxqarBu3f
j4Bxq7nzVRwCUdXGsW+B8rpLsPy9K2HlZj6M8+grqNzPsyJpvkkO+9wat3xYqzUOc0ltAROYBBJr
g5+iL2vUrDrcpNIaPlV6uyDoRPoLhvO81Yepu0REtJGS/B1zhH6jj051MZAWOrOgHTbS0XvA6XeZ
JWhHD475chtIaEJl0osDnZ0Uk345gygvwFVlG8pbyUNNdvixCOcWKi9s0qSfJjTxw1tqq5/UAUaP
Xff6r1oWMEbQxmxMUc67sY1ApVSWdWY/XN7U/lOj7RsFEWl+/s8nvv8mQd06RlXwEiUJGWzblPYt
PFXnOtNGfJDoLbuQssE+U/A5Mijgfb502ibwWNFXk3Suir4xOshLmGSz6IPBuoXG016IsZw8gdm1
X1Ih9E6vmIfJYEx5mSDY2/D50vK6ipD7yExVvWuEN9Z58zViEj2ViOS+2NWg30F7BIsGAc75bpoR
gFmyLSqGywbgK7qTg+zVjNroRwPh5Q4Vgbpozqzpa6cW5ucz13nk6SzqFFQ36HUIkpaf/7boCmQQ
IjEq4ek92mcWemz9MkWfv9hqHebsWWr+o9KT6UGRwvHzBIhuaT3Xc9sPqtbYxEj11cuyzPNkUxO9
XtVBkr5DZMzhGyUjYOfT17s8ttUMYraj6CF0JL+1vlyrnEQ1FFxunGm1n8g0RGe0c22lKNdehqLR
vlltDE06Qol2euTDJRkeh6koKHmIEmRr9aAyWsiWpsilpiAPhJBhdBe2ZDk6VLVndvVjQ4FyWQph
HIRp1tt/J9C9yQtqZHF62tw3gBQdt7KT3p3g2565qyOvn00GxApR6qIUWdUsIowOQ0mmZmGV4EER
r5f2j1lTwyvJkSdIwJCw0YJrNVbof/w4+SyWDjgCF3Koq8cJ0isDeCgDblFqsQmb3vELvUhdR+/D
M/HYoTjQQgSGGAUZHcJOQqX952kXCQof4N1I0NPC9ioU2e9FTaPe4nkK4TYdNQ7QKv2Jzna0AmPY
WKxN82WVmRD1JQkQpktEh+0sHUUSfNucKqWZ21HoQcWr1V2ItSG47bATGydUReBL8FO/VWZS1G6P
tN7BJYHo+8wac+TdUSpe+rYXrzXmy/5tVcJBRZEHlZeORvRKRNpdLw2oNwZmhI+oS2Q/n5Pk0+n3
drjlEy6h9eXQz5kGrez+oHZIZg+/FhAuogw2FdlIV0sG+c/DM4ahIoCkmCYwkEP7w4xKN9Ba59C1
HU8qLQyT+ckcZ7rTaVahGkmRdgdcky5DvRJXlWwIJmyClfCSBIYoCaKI0Mqd4ia4UAaVFPTpp7B8
FvvLkI6kikQVspeFZ7D6Qu1M5/hSybT24G/wzcwiGhJAE/mTCdfVbTMzujg94JF4lTZaeSHIcSbi
ja/kARIOHBMuB7WnRrbcQ4Y2HR9PB8MB2aPMjpdEAw0GEe6ysquHmrXtlE7MsPRElkEYDazQLZrM
+hbJeXofB00HsLLLzqRij4RqTLNFCA7mYeEIrJ4Ly37YtxK2qnkptA2UOXOrymgrEogj34iWo4TW
2trG8lkXV0Y2Dtu6wYIRyHz4iNDVvKY0fU4EdwiDo17Gm+ItEelx/F0tNblUKPCHVcA9mPtU9E/a
1s+0ipKvkVHN72VKQXjrkKIJNmlFE8qmL7vuicRVXm6DwMZBIaOUAj0CbuVnqW61NyTvje7bzazI
3jijJVYoQPw888IPI0ziSvIGzDP82pAq7H8Bg0DkJteyBDClx22kbzKKTJMx7lQxpRvkvjptjdG4
VWpzuBOO1Rp+L1faG0hkc3v6Wpah9mf7sm6iJ/uIECjQ7V9KBZKXGBwYZRNW32nyVa6dTvs5jKI9
k1c8XFwYaEFekDyltmYvP/8tGJEiK86xDWWgegg8RUkTqr7ULU7fzrFRUDgxSyHzLDXw/VEaNUgi
0XIYSpuISdEX9mYs4T+fHuXwoeEyRLGAvkPmHjv5/ihqX8KEMJXUi6Oy9hbB5BYSZnjVqMbb6ZEO
74f6gKmxOCy25URF+yMJzs0Leh5r2LQorh3dIKePE8Lm9ChHViAE1Tp5xCUKIqxdrfwtdlSaIgL6
cYfUuY2rcXgPEYr4dQO2aWBqfg6zNnHpycU1uZt7L1O63oe+KrywqKl4Qte5zsIYLnzaWWf2+MOn
jahLIZKFYQLxZV0Eoq6gBEGW0Xyqi7cgzVQAmI32mNhp++3Mczj8MGFgLPQ7Cn1ol9cfpgb9hyUk
lVzQhC2f36ykbqKozRXiz2QzJCPu9BJ7mocaVvUDM2qeO2Q6r4TO6h9TFqj00XyO6ESBk4dubP/V
JwUHw4FCEdtdjM+dPI87Uw3Tc6fdw9oM0aHDMRxp/+KnvJrLodRN6I0AMRZqnb44BAFubFOfAb2M
iEWXEzIUIPPTtu/eNE6XPhiM/sfp5374hlFG03xDJYy6NoSf/VuljZl+R7Ys+h3MeBtNHBZJbnQw
+sW5p3pkG+MeORGxk9F2waD7Y+Hgx5qb42FoRyV2QEaZLdn6OGuV6740CmC9kWH8ysrZit0liLmd
JrZnL5B1xFM6zrT4dck95ZC5sRPrTNh37Op4DEvU/KHUX7/0YtKCQWnynKxLR/jVQ2S8UOn9fW5R
Wz6Dda+vErmXYy/U6F6yszi8gNP9aBc2LSQTB4ldqAEtOHNZh6sQGmA09hQYCIn4MvafGcYTWSS1
aY79SpehbdPznQmO+0+3IjTWyJpRsvPPZULsj6KMSStT3io86lLSjyqLy2tK6TPlfkM+k4Q7uCGG
Wnoil0WclPn6huBf6VVhI0hxBiz5+kQLLzi1/3EGl+IEOlhzwUhAfFyjnopAwqpwAOZOh0J1ieIK
dndtW/7pj2f5OPZ2cOL1hezCpOELPkh8x5k1jwHsWy+zi/FFpLH2osEke7W0Rt6hgzbd0JTryxE8
O4zLufzzt6ZrJjo81o6P0+b+W4uD3ikLkzMWYpUl2eoUF5XdYRBTYuR0+k4PDkWIQTjJ8toWa0wi
p/2hyBjkkdTA4VDVEnBV7haqgkXVVUSkrLXniKgIkw6fLIcvGhP5HyHSWgxkDyzytsAThLM5vhFD
B3TPI5smI0Ep1MHxjHTEQ2LMtfDe7HJM7CbU3d+zmgyZa5ea/haHiAIvIiMcvs+tNl1TQ+4uBDhU
1csVU0U7nxdsMWFlTDT/U/+ekeg4Mw3Vaoaocw6V7hHpg9nSQSJk4wlLiU53aT5AqEVeFPetSJnq
5yhQW8PTwwHoRNAOkO6sepjyK91S0WkWLHge3djQ2ORQwoi5HXqFPuZWT2M/Mkv1rpGcIIEF0jfX
HbwkEPhFZL/n0dRfmtWYSZgdJTMwfHSlNEv3Zn23cJ0SqIYDhotO3WmRRyVf+p5Y8XDtRDji0Agf
a8yHMMQyuxss6VsJJfFzaAUqRex6+tJZjfYWJqX0rZJjowDpY0Sl26mp5bDudtIdDrkS/ur6UEEM
JCIRN/1Cu/GrvoXwSTwDki+VZzA+aF0SaTfLUXwx6gB4LvLQjGZXqBUMSLusaPbHQ072pUZ1vuX4
DXCDNIt9qTC91V25kzGzkia6uO7bSGdRUOAkIsbLR2yRumwyzU1nCLymsmSG4wy5ltc04pSebKmm
Vl/7vMxVoOfNDKarTcbnNhOq7ltABV7wYcgLv3NaDEtQ39aWW6JFFz5NL5QcDGUCXtTQtl25w1R1
rzP2hs/Q0KkuJ5Voi23GLAkRAlZjuXHwUCyv5gp0EZTeIqce0MGXxaOA5LrfQ97uXWaZafhwlalO
4SKEy9VYVIDlODyqo28u7Wp+as3ZWzI3Ix8RXHvVDUdb+aopSE7c0DFwGUJC1b12Tj7LsAV7ojpS
v6mNkdlQviGP6MYnR+7Ea6obOpo+ZFDMEE59NyToZcVrlQZVdUzAEqGI0voHuQW56BWRVS/N8jYg
jnyKqsXyPAUiwfcUuWEwWC8QPpLS0yLHvqvmur/ReJr8OitcTOW0Xp83Mz2OeOKKeUBKni0mBUxE
a9HapRialSXWGuRlWfJOLzyHSywbk6IsUfiSulvvTDoigLnLCHYVQUOMRx032jrIBG9EHOuf5tGY
XoasAlSC26Cbk1k5EwF/MPpWazyLq4k4iWB3Od7sr3wNqCen6knX5RAtaGdzCp/vNt8Jc7DRYcym
r6ZJfwHsV/M0G9cwmpdJ3thIsxQkKi5xfLxhieofTz+YI/soKVCN/sd/88JXgQFCppkqvQ52Xa7s
+7LIxqemkZ0zj/8wKmKv5gxA2mhpLEGYuX/7JGLUXI6S3JMGSh/DvA10B1Nk+dkIja1VGK9oiW4S
e4YKienrpCPLEKF8X+f9mdzVQaCKtprWcaTgKM8Vgub9C1HUym4HlS6mQJuCHw6mEH5Rzs21MPE3
+tNHy6dAfQFXAQJ08kL7Qw26GDLiz8W5oLIuKi0LflWN9cfWBZT3luISOVQaVJhd+6PozmRYDRUl
nDPbdDvoof4cx0145ux/5LEhrVkYbhYpLqqJq1HMkTNuRX6mDvoUr4563mJvtlBPrTMnuMMJiUhr
qdyh5Dmih6k1KuQWxtyeYfNRpLE1bYMKSe7pd3Oo/eCNYItJcRC64CK337+hzmiiJonxb3dgkOCW
VJC38WY5ne1NFxRB5ZZi7ARgFnwJXCmZhs9CM4fSG40hWUDzott1Wpf1Zz6UI3fPV4IekIwO69S6
gtJEItPrfgAxUhfmhqZEe5MqkH/O3P1hXMSuQ1REdpQk6cGkUSkexmq5mD8NMZYGY5Q+wZWh1b6t
xJZCrnFHstD5pIwaNtyFQYucKrUR3hOV8WApWfLCs8E9jXy986xljumSaB/+/FEAdqcu6Cw8EsL9
/TcUzGNSJynFJCfE6kSWW6Jwh26Z04/iyAPnt3+kbolLOSTtj5KqosGck8ytlSlYyjndcCdnmXJm
uh35fJAY4arE/5bk6+ojNbrU7IdEqRbDmxo6Dlo7I4/FZRboxbl3e5ABWXr0l5eLcAKh44EPQFCW
7OeC04TVyw8RzjGvyexML11sRJcqnu4PXaekn8IgjLGwUM3Pep8az6LntHz60X4cdff3PK6ErBe6
gMW9Zf0GowrqdxCjxzNhi8VXUzDLX6K0a39wFolRfdEz37iDGAr7GiqY9qoMIomuejOeMi+3W/0p
oFLzoqQlBoBF2sluppbdbmqtMdpk0Dp/AmRFU6qS5L3OnKlqtvM8yG9pO2CLStxKVj2p8vyXHQy1
6pdhSUIx1mfz5fR9Hr5cCi2IG6k0KEsb92oKtYk5VgpiQw/UbOKztetwixP1i0LHyJmhDs9P9KXD
QuXwhHoJAsn+bDVIIdPS0jKUpsXqVS2rs+1WSanf2RqFs0uLf6ENHwxxzlPkyMh0mlBYJctD/mAt
ADZrMYEHwlxoVIf2tUiAX2Ou0Ww1S2jf1Cgdt3og0tfTT/ZwmSJ9hqMD75H1Sv4oHf6WcQaH3TCD
AKLac4NwNBgM4zNEL+O2CeKZUCI914x8iMlbULPwP0lgUPXkte4/4JQzj5zpdFKkqSKecnvGJFmh
z1PbitDutN0UamGNT5smPUaqQ8ugnVbZk+UUHZZkbRY9xEPAaaesJKheCjrSpxSst69hJtogNoAk
u6PyI36WTVE/RuwulAGNKP6KY5MD9hM3roeG9md8HgsKSdhhSZ2rdVKSbaqwTNObMUhNycUOUtC7
1VU1LWG2lCu+qSOm8TmG6b8ka2qKywQ/aN0l2oUhK2qMSuM5nb7UUm1Fi7Qx6C7HkDDBLTisd3+6
2qGp4LNfEieLO9Q62KsNTEkxMMSbbG6aGxL9He0KGCjrdCr4p2fIgeKAlIW9qFV5afAHnGV5/22G
hLRa2XLcd+S0rew2VWkMWxhd9SXeJOKSE3dIC4Wl3gVlCh3w9NgHWwdjs5oTPZDvo269miv0e0kh
HZXgU+gIu0KBQA+e6mj/Pjn85x6/oPnXf/HnnyXGNXEYtas//us2/okraPmr/a/lr/3vf7b/l/51
X70XT239/t7efq/W/+XeX+T3/z2+/739vvcHkgZxO33q3uvp8b3psvZjkPC9XP7L/+sP/+P947c8
T9X7P//CXKZol98W4tLz198/2r398y91+Z7/8/ff//cP777n/L0nkP/zO1bxxdvB33r/3rT//EuR
/0F8QPGQYu+SoVvQU8P78hPjH2Q7sZZaRNWywfmFnxSkBaJ//qVb/yAJxXGX5ROjr49Qtim7jx8Z
/yBnidaCqUv/GKe1v/7n6h7+va/9+8XwNP7+8+/cCbr/mHy/7X+Ey4hSOG0sk8Pm161qMhrfl1AW
20wV0e2XVHdw+lST0HQVPSFTIgu5Ifyc8b9VWzickcVZb5Csh1xkwS6aIc9UkUPBWAmbO4fQ7CnS
xm8VOaYdVonKfT6WzjXQrfDGmYr+NrRpLfDx+yxvCwJbPnhTv8XYbIN1jrqraNAkNYVB03+zd15L
ciNpln6VfYBBGbS4XAQCCJVaMJM3sEwKaOUQ7sDT7xfV09tVnJmu7dmbvVizMhrLSGZkRgBw9/Of
852TKjb/6FfZuAfoyHTAREs6O/CYkzl1q1MpyMcaOCzelVcakVocfzx2Qbee6Z9zzkapntqgK24U
/zph3mIFfFlp0cyViTcaXRS2o2mMzb5/qB1koUC1IvLqZfF3qE9Z4q3U0tejZUWVPRd1KNbACEVe
OMhq1kxzU1Grh7LXKSkHZnTtMDIpYxzsxLLL/uRNk0yo3bTixvSWb5JG5FhY9g8xXoOwHWWbHVsi
iExBeXJrsJRSq6e9ZonlhqKA5WTUQ9XTlIgwJBfTa/YyB21DqXpG3Lwe8ze9XbVPU9umyOgDiJ0N
cQ3HKNaTAqNF85ehtPdNGOZnM5feYZqskmZodwjeM2MCHlms/dM4W1m02kt9ADdY/1QZCMOqXWJF
A/JuzOf1ANy2PeZdmnpR21rJJPT24Dd9/yLFuO1m4WQ3lEF45zF36F22q3E5dPk4bihQtXPuELp3
PPy3Y10F2q0FhAzzS9MlQaeXEb0aLBqF1bRMOLTCvTYT0jTI9iiamYuw62eQL2YJK7XbHrbFdh7M
1gT32Tf+sZutIPHBpyVBMI5noExOOFuVe3KrpY7rRbUHT8IjpTxVvJiQGkgSGlV8xekkw7XZTmV+
GTl+6kSDRTwUu2FNk/wVjtlgdnWdLQ175SWryJHNqPS9lU2fjFPlfUrP42+hAPHW0RTiKe8L3roh
lhOybOVhVtPLwTtdNdKbdmTpRUjPw5qhdOSlHMTobPaOrNjNMW+G6dAHaEuuDJIG4tkrW3L/2XbT
KZbsnDXUDrova7f299OM6E3KwH5jckGZ6ITljiir2Z7ToMURoY/rjGHCp++J2ZHxltc5PMxyWb5l
hNjxHFtE7X1pmtHYK+Poj840hDoh6AT2TsovBLYlTNa9CWqkprTYSYmgQ5y1oJbt527mtyuf5dVA
hhg+KekSpa3VV1NcSQJTrj7hzTvPyya/Vhp9wnTRWbeGWJjW0tR4Vb0SmA/GXWALWk3qVUuk2yyU
y+V63Da8RRMVJjfDoOhaapv+4NJMnYdcaEhto5NThdmv9fw6oFpXRGF1f58685vmTtuLudDgmi62
jEdIqboiR9dqoxGZmqC+1KjeOh8KirS99Au36nwpS79+aHL16qWBd5gd1F8451yNFHBbd8ouH6G4
o0JPCmhsUVX3NL6mkV1NcNquAX2cEtgy90FXLlXYduwnXVOpA5Hi+W6yFiieKjfOqz9D0zDc0bq2
zhQ7a0jpRzeUPl0aW1faXlLncmPOU3Ntf5fjECnkttu8GspzTvMOXuBKJJ1NYXQ6b58aYFYYvN32
ffC6mrx8465J34/5Ds1DxSPg19DY6uAHBTZaFPD1Eq1awenUjTyb1WRTA77GfV29VJpNoq1AIICH
TLuLPPlzsQR3RUfseacNc/Vl4Fa/7djKXNH77fbQae2Nnwk7svzMPLKUgV811QC3h7khV6hnt8+q
c+3+qOtZm3CaA65dmooSWzTXotFOppfJSK0F5lmHx10N5XGLigXst19or/U8ueetaspnc3bjJpD+
JZOCEjrG5NFkculWXV4myk0j6p+ykRRjkB0tO58v2aIzeOptOzH7yY6CavlmDajqwVw2R2teg5hD
CtyIlSsoV8hclOkxUKnpvylEud0UYFv2SM9J14xFHNjtN7cS7/XYHL1gefPq+tbW8ydXK+hwybNy
jt3WdYvQNJgNXBnMh6nqPxZkuhsNWNMF0ynfrGWJAyzgEc7JZPXg5TOybRtPStTwW/jU1puWknDN
IBKfckY8oaXS/vmqIn2llNrHde2q3VAxqB7mZZxCe+vezXp4C5b1tpLBnT/xgBKL+D6haseTORNo
dPs9TwsZl5WnbjfNJn7NxwqweDxPHkCB1fYfLKrgY1OTny2Zvy8TdbmRBTYuAgeysWwH7e7aARQV
fgCgtspnfHAla6NGvOAxS83srsbPFs1L5T8AO6fgeq4udF7Ww442Xqcjoy2bg01DzhN8kOqj2bqS
el8/I6BTFOkRxWhIxsJRPO3m+gt+AHUSvrElPqnQnT4W6Q7UVfcGn7u1ScPNZth7nXtEDrU+U6Pv
Y6KJBfzfyfLOhC+c711em3dB3egPgurfEp+l5d/ZWcXRHOyJ6ZfrSXpZ+totyinPRTfU9ypNvxlS
1riMWcTcTj1kGCOeNFS4RCrGltk4OeHggdULqGOP/MnJ30nkM/sbekt7h5zZH1snVe1eb52jN7C6
8Fz2+cVxEi5MPSqZD5wdU7l31UqZ0y6rjf4Bf6f3wbjtfgGTs8RsqzDb583Y3vARU0Q1Eeq+l9s6
vxKn+jJ23FGKFk7Sf3VHs7BCJZiza3VoT+dDM1svZqp1h2wAs79r2XrilQb4EQ2CTUTYB1odOXXv
vvUFAJest8Q51Yf0xjXr/jYX5fIoslEdjZGWx1wbtt3a+Gu/6yw4LWagtG98jzUnM13R1t0svneb
DalxznKfTphspbId8I3pCHNPRUJ62XLXSqgEs4xQmtdWZUp68x12uC0O5jzRxr49dEtzI/3SCCuv
DrLTYlMYqC05tVc0AbthNdskXKe8CrtFVOleprP9dSKwX4Wmj6DWlvigOIB73zGQKKSWYL2lCi6H
neBvJyUM8Vwu/swSYuD2XMjq7iShhvsFCXA61IDOIsXN7hzy0sWrDMfP+MqprZrCzKfj2dQaP7nW
UcZe6mtPVQ6fpOhSjrGTdPvXTZTDu7gazy61L9MftTXMxlOetgpydu9tMaFoiOpb4X0VnLbq0FCF
bcZtVmiE5Yc2IdTqv9jd+FNY2s9ucq0nGaQ+bePUEuQs+7SGTH3zEVj9pEd6XQ5JRanYrbC9mR1I
479u7qaVEX+qnQjWJoaf1+xI8u7JtkeRkKuhyXKptken5FIBCfb7+HVXzpOIdQrLAICxeSSfaDaR
7agpnvjA7xwNYY29ZKxQMMjye/meJrXyh99sXnRNsB/nlZXUc6vqAKKohy+uaLmC7/UCcH3aL83X
gTEWdXItXD2dz8YrqksbsBPDN8xW1UmM5h1uJx6XorjQ0/aUCZdulElbPsrJoZBzEvcjxvgj+5QH
YQ9x7fa3QuQ/zC7Y+2v7OOjBj7beHgtlf7MqM9E63TvIbjMv4ByepS+P9KPewwU39lQuHBV9ZqHX
gmccB40nZ+4eReay9qhM7XkQVjvhsKeXelTbeWKu9fapyjTnsckgO6KrrSzjNHdHyDWDERzSopP9
sZy7Rnvo8Ed6D4BnvnnsYB/oSZ6ePaYdc5hPbolJYM0eoITjg9fxWXaeWUebspqntAFltAVqi+Zh
8k8VLPi93OR2Fzjr+juAZGGbW6TumVkCtD1PZFnkZJp8kPqc4SutdY35uSgfs5m/AgokEMZ6o8te
O4w4lg9+v3FaoHtmChvdzo8acLJ7b+tcf8eRcqP6bSl+6LbIOHJ13a5wRHebp9mys7zCubdNIfZY
ZrE5KGPTeRhbbjKzy1EFiAZKpnk/6ZHb5/PQ5OEyi3xv2TVPYRpwDpVM232dElaH21TAKuL5w9pr
DedyMuXO8DN100xQHmTxBtqBN2IEJ3ls15odBN3xJNPUzpobr+KEVRr3/criWpr+Y71NbdTOb2Tp
gCd7M9ywTd97FJodXCsVse93YZY53qltJnnKLWtKpKiXh3ygkcce7oFFbXvkuOGLrgnrcajWIZxh
ZEXtauY37gDhwJY03noAcBNRetnRMbU06WAo7Ve24Hde4Zs3uaHMeGhcO3Fq5ixr6Q0PZcPlvZlS
Huexkews1A1piwfPWYyLPUntKPutvknpdw91nbbuvZuvTRVPxdI8bpP6PsNMOshZl9FqAGvDkJDR
3lTMWnsBoO4BehlHB8enKl48VExcGBivjFVWX2ZVV+Z+SpfM3ksSr8/Cv3a6u01gX79A412ywuaX
ioaVIjVbtVNu2+9XEWwRrS9bqG2Gi6ANWCi327cMd+KtodlcbeTwAU21BTX3Wa+9iY5Ckaap+bSo
Qzz5NOCctoXmJbO2DpXft/fDIjyOkWV2TzdjALW7bR4dZ5viXOg0Ibi9R8WDqz7FYmxRiZ0bz4re
D9/7vum+OJNTy3BSPIfCDImBdF6X76STWq9q8A1gZG71tAyrHklYmfG0ifpId251U5T2MxcDm595
WvXTpo0DHJbeJlQK6oeWwrTYe/rasT6XfL75MM4h5w/7+rOAm0qVumvWyX8SWc+e0CxG/63hwjiP
8pqyZYNxM1seTQFiXZ/9zekxPijtM93WdTe2Y/HTmFz/zdXW8lhBVH7+t85phm1CgAsLx8ivd9e4
w3BgHZxAGrvC0z8Mv5Tnf5s9qgQROpwQhX456KQusEQEiuSlewu+J92hx2fsFooHjp3lraGM9f53
VepfEuieu4b/ftXc/qTV/Z9peMmP7qp+jb9+qf8H5Tuk2P9avPuf7fdOiI8/Cnf8/X+X7X67BlSY
tRF3oW+H8/bfZTvjNxsf3HVGRnQGVe8qEP5dtjN/cxlUQtIgeUK6xeTL/V22M38jO0Qo+ToIRw1m
lvsvyHa/TzL+oNpdTRqeQYEOFwbSrvkr2sUMWm2yrw3IadrpnwWUtHtbwYJdXSSATZ+bcBR1d0wn
z39ZvHo6pMxCX9Khvwz0xCVBre2DaWWF7o5lsy53no3Dw15U8aqEvbBG2P4+2wafIxHHglIt3xpd
fN2yeuHwtT6kfb0kHtUdezUHOQ3nXXWsXVRmHa9TyANKfBVG8XVQ/jup0hL3gnVeVfqiu7kVt9Oa
J+kgzmQqtN2g2pfeNebbTZY/UmiBpEcBrGQ22yDZfBnWZdnjtfFOuPGmxDKnlf2v4e1LDSvqZKjp
m63pj3wrzc0COEV2UuwDqUaGBqoIRb+ad9nmF3FjrCzSI0UtVVBQfChdAFNax/ReTudJGFq8ZnNL
Kbe7xZMUGSR863tnbylnZTxoldMks58vz2XdP1pZj0NcYyiZEqzkSPNTU8bJV0X+nFbCPlSePKAI
1gfSqoyvcZfy/PTbv9kd/v89/VeS/DV/+1/f1S9tMf34/j/ORZt975o/3tzm9R/+79sbCR3VGyA0
CgBZkb/f3pr/G8ik6w2O7SLAC3W1bv/7/e3qvzEnxl1CoozUP9Gyf9zfAX/E6nBlHFzpMf/S7f37
zPAft7dzDdMSOCaobiLOMyr/RZTfmrSzfRqldnH51Nz04e3uQBlo9DOIaDj9w5vzn0wA/oZe+POL
0d1OMuw6Jfr9h/vzeGqrpnwzZiPfEQ5YB+qaOuH5scRpSH1JrwVaAgQlOAs2tx0FOrnxajRDEfta
bx9rPfUKbt3M/5niq/upuP9P6LnZcaW4KlaNVzz7maQpd+xq8bRtm0q8dujvdc13z+5q2m+tBOzW
Bb1dXc9AabrrnFX/Wqip+EpZNRVybHTdLxZ8gjTybbqi0Z7UsERDXYk1HAp/sRJXavaTrMo5uKuC
tiujaSunNtw8pUhGW0u/HIOscY0YK6D/huf9GtmeUA73GC83VB2MJD+ovnDlYcqcrNunqWZb+2DV
DZXgNsSBD2XFJBJijLLdt8uABSWj/NM5ap69+I9mkEOxTAtDqaNNctnj4E6o5aR7Ws3bN2fURzSW
StpG+sFLajvFGLn1kB2mwF15iUA1UGS2+k4OOOHCVfoAPlu/Hnm2QviJevh3TB36dblpEK7LneRZ
jJrV1OjUjQXUK6UvEClAZt6l7BAJsVoZXr2jY9U1Y2exIZ8HgGq/AxNAXEQboD69Bz0g7nOZGtNx
LfWJ1EXrBQJY9Fo/dTKgs55Ia7FXbVfdmCs7qNDJaxivJiHWJXQLu31n3FKQ2Q566ezWbTPicVyt
T2NqXFSiQK4IVHnJN+xg3dnbm26acVlfMZ/Ua/d33ma38/PWqQ6dIehb0q9eE4zHiZPup27Ma4Kq
1RYAT5lQg6AvPXkWpfDfczsDeVSmmUz0bVyzAwWv1stmCJ7tZdNND4tE9YhmGkSfg8kTRuiZWvtN
9o78TrJ+eOtWIqe2VxeHwck8DMlVw8w6WzwvknB86ULX3e0Y1L32XAVj8xioZSDxuBZeZDX5cLbn
jHQGtnjzqa8bEWNMXrf9tHYo+qPMqlcAIMM90PnaJSMsxwOpCV8n/1ZK1qFtST8w16hv3cA6RsH4
uCV0vulgNzz8hBERIJdOLQ4c1KQ3RrrztbVFUSurg1tq1utgzOSmaj/tfojUGe1dX3qU0+VAhfWd
kN5HljvmtiPS1D0UwukTwThx2Bu5592x/TTBumFqLsOlCCiFmXVsKPu2qWW2m620/PA1VNOEJr42
FlLJGyiy1n3lzq2MpZMrrLtGgSY8stGloG6cp3DTcZcf3c6pbwAzrKj63LafEJmrjKHHgqvonz+2
fplr2+SnAIzjujItnVjhr9GKBjydbk/YkmsBG1A/uCI7/DdeAUkHlwDxDevXqT19LoPAEmWEgwjF
5h0gCv1fvsIvnpygn6XVsPcJGwQpfgYi4/+dV7B/bzHHigOB9c+PdgPTGJeLYwCFjzTHPgyl+ItX
MP8c7PJNsklXAynKNgsiOZRflqqs1/PBKlEl6qmzFTCOXn+CMO9/KTISzmddDIh/3sTk0qz89qa1
qaHH2lffGLhqiRlaI+h/bIzNFxQX29tRlL5ub8JY9ObA3lAYSeoUurroml42ABOr3vyLS+nPBh5+
Aq4eomnkObGAYYW9etX+YM+g3E4N7uAZYbAZF3367pP1sDt930n7L17p+oH+Y6X92ytdTb1k6DHc
8ps/v5JmG2Ou15oRmiu1QDTwEVbeqK5stuifX7v/+Qth9+JQaSJd//JCW91eW3pyE2ycGzWF2Fmy
ey0C+fbPX+Y/vnM4rTAq42vhs/8PN6Fy0abXq95KVWBkLTp2vtZ/V617wPb0F6/1Z2/X9b3zSDJ7
nMnwDLL/4tT1x0+p8Bhi6QW0ytlXx7aMh5JITL+RxT7nf2k9vX7kf/6gPH4oTuNXRzTWmesP/odL
onLb0QbxYF9DN7vafdWtiDUi0Dqk1Q/vqp6f/OYCjO8vNmMUSP75wfb7zwmOAbQi9RtcIb9ejdLu
kSdaYYWD6cwIjEvphkg4tbfr/Dm7I7eDb7Bba+87k+36RNXf9mjJBYDTqIYrpDwvugMLfXGH4841
d5Xbt/mOMT7zVNeZtbdeAqlbnF7HL8uSeGbQ0r+sAfUAoTOX03O6FsZ7uo3B19R38Q2MfjP0gGjJ
7UaGe9XBtGbO2n2B1XiN7Aw4945eQ+tCZmA6dj67u5DAwPIJFqt1Yy8z5YuL78/bicFw8USO/qPD
3HF8zCYmh7tssDd1oqxBt84YsPTPqe+Le/gvOAmoKR1IRLnadtJ7byRrwCDu0ZqzH6wP2RoqvZ0D
5vxBz5RjBSMc+cynn+ToFuZ59nvTPQUqG55IcojuqHpHxGuvjd+ptpvunTbvjsC220PjZfXenjCs
hXm55h1T8oVA1TK71o1ly3FhDYaov8s9v9PpZ+w0O5pcz9Nj1Rn9JxZtRrLbvPVsPEEsAO3chjHq
U3NobhqxLh+pP3fnIRusKB8G/SGwRv/eEGYXdfiFLoi6ObMQtlOwSOeyjBASujszYGQSL8ukz0+Z
wkIQlsMwmqFbjZ26GbUxk+fMHRct2xnpqNxdiUNhTkZ636mArDxvjayyk09962X5biz86j3YglPJ
8+7gdCqNc19YD2wMgyfZ8gxPjCyN64ZUpz5rFO5y2nnVXCO9aILyk12TztmlL6pWnvgwzXgcPBUp
n57OuctWxE7BnDO0+5L+S+6avTZUDKZbnJr2ZWYuS2uVmXvOZcpknXDK1l57c8PUQk/CuF/cknE5
iA6R37N58HbDWCI+uKWLT3EqOnEzTwuCLgUvFX0EojiafZp3j1cdsMeywlD13PBW3gVw6Y9Ikiwe
bbvK9Rkn4mYlki+HNzM3CNhNjJ8RfJ4nAHv72cy2s5haN6LTSa4HZ+y4lgFidH6crR1TX3aIOAsm
3atPg1wYQzvDAiY0hGmvm3cSh1L5bSElYMAbTyftsDpBLZ8wfJUfI9Xx3ZnhrnesW5rBIlpBapdZ
W+A8u1UristktSO9DsXaYEVB4v+Knlj2dAHPgIijhc1yYnMmo821nID8h4bwUM+FTqK4Y3/5pa0C
YccFpObIwrcTt/YaPOVUI8ck/ZYxpEJz+jAZdcS2NsuDtkpxr+CRsX22+5+mIe1DqTdmXJSafyiF
mD/8QZd7IKVUgitV+0tk2HUgIsp/MeMgVS6HcfW1lzEtsYyROtO9sMzm/Hs3B/5jmi4MvDTZbl+E
ZUmKR/p6+wDZYXY7J9Xb2JOLA76gpzJL8dSNGX1Ob66V+x/rCliSkonZSnB1TPfLXPJ9aA6ytSmG
5lS4SDQf3phbRoIWqxH504DqtzYlOFFvqkzbY+7OJbgpZ16SaqsxdW7rl67t849GNO3FaMvtW1m4
qZ/Ipgm6Pef8YSV/l+syUZpZ5jvRpwVNziKzwmbEXuQ0MHciUiB2sddrvfkpp8GPqt6SweOCZuAm
egAJ+KxTkmXegZ4Yjb1h9cUaVcT8totjFzroGS1b9V3jqGA4aAWGmZAmEPXACVMON8Io8bU0s8Mk
JaLw1x6KaCp61K+2EDkzC1OLgU3okJaVSWiPFGyErVV+6Ihy/fvEaWk3NzaPjtaVOY0gS7lqZ6v0
WvuQw4jVQ9EQ2WoHQyYmoe8hoVCk+84wBna8V5ri1AxCu3JBtI1K5aAgDa6PGId1r8liPWiLly1t
nJd2pl54Ldv+FPRGnkUd1vVo8Gke83vL3S7GWOh4IDY1P5O0q0yq0tr2ftLKPJnJzn3K2fCLcA4o
ho3daustfHC5b73U8Bp3rcr6MyVgwjt0E4moI8NmZLyqW7E24xFce/nE2a/cTrVeFF3sTZtp33uT
PTaY+YYrvbkw5+IB7kSz15tZP2H/6IyveKUMqikKZ7DvJfvHy2AwI+IEttkHY5BmejBllkfZYma3
ht26j20/m/Zuc1ENGTanC03JBV6rdj+sys0+XMHneuvZ80pLRb0qP6bSxsgOpEZX83Wqup6DlivV
2RNLdqDnIMhu1gXb3vUYLo6rqXVPDd3DePvkVNTnzJmdJfL1LrivifAGe2WuNFDTmgGWGo0ZxdKY
MkoI51SM4EWIGpRk8le3jsux1gX3t79VZ83ZMCyV6BePS8Ddclgq13QPrA24wBFemlsB0z0p9Mz5
0mQm/OoS0UHGqbFMh00azRemjdvbxgPAizO7aONR89cy4mm7HIfaNbhLXLJIYWXmRpLpYr6ftmLx
LowAlQH2jXhpXI1KDDj4AuvRnraWd1bJpMdj8pFNhdDDdE2LJ6sadY4EKZarkmDWNvu4gVZ2FYnX
lMDD8G2yHQmFwxjQyR2eYN5mdEm+bYUK682zjkJfDONSBa6cxtDo0vbR7myv31fzoj81uaO1yRjw
uYejLgLv1rHW7BHLBs8e5nL2y5bnjzymjTLKoW8OhyFVc/lWVVkg6SvGFURMbbgdes32L0U2Emnt
RC3mc2dyiopNWMM4AlqL73rTxcpiqvvETPsSrudaqtOiVzWEU7ZWqprq5qum6pr7bvElms4oAdy3
VoGXDtqPvcdD0E6fmjYY+0bSFIhQ1esHm1FjdQFJjleh8C2topW8NCQ7T4JFfagFw4pkYzgjk8IU
RwmDTWB7snyVlP+xjFGI7d+6dN43Z6F8xHswtmYfqrTNjmWq8yXEsjlvW6CjQ/jZ1CULA4aKZ62o
jEM2toVzzLaZ6s2R9pTIH0A8761mrLJHI93AsaDwVZjIcctFcJGyGAfzxg6qZ2bGlGx5gjUJmLko
TzA+RNSizUQysw6D7uS3ub1VSSqDPM5IL+9Sw83ijLu/oYYeL22N++Cg4Kbsa98RG2kY179AGtbH
n4O2eKG54JOTAy7csda0lrW2KnG7pmOzPCyNHKp9umCqPcyON93mQau/N4PqKx4kc7/XtmU9N/gf
7dCfGJky/tbVGkvaaOs30t/0zwz4I2g76FbjYk6jYNdb2MtFX6fOvAkq22TcOwf1Z8niysbgakJr
K8LOYVdJ96wW6d6TaGjuKZLt/A9ZLRnIFr3t8TtvQcmS5nrvacb0Orf6bV93UrKZ0PR3TcHM2aFE
jw/KMiHYNQ0cK7MxfEQHvySSHcjrpKTMfTP26YjY5WsOp6Vf2C7GXder9kSnS/pJrxebwcZstXeO
UfO2swu64Z88YvYemlPRdCHv/foxlWm1fjepBx0+DdEZRTx7DZ0wel2I5smhgfWwTEPfYfKlbu5o
IuNGHf17TYTWF+xNq1vncFwU7kNztJ5nGOZXcVJfTysi4VGjtbwJfYB1/oUVA4xPHhD39uxh+Nna
FTtolM1QldVxrarzzLCqXVvL3mMcycdo3YR2ZCxbxQAFqVUPyvROEXh5Jjo1sZUfUYbCIli4AXRl
Tc0dWSOUaqMK1i1kH7ltkbVlKceNavMepFkOViihqNz6Q9nuOWU4t7O+coaym/lnXTj1C7ecn3h9
5dNH0pux5o/aTyPjzqL1oFuPUg9SeaLlbdDPmyIiu+f5n33D7whkYdt67QXzsaXCsvNTc9eVRmtc
96h6bGzFqhjzl87y2sOa4BQW4MSpaEHeC0cbmd7R9hQBCqguY301tTITaImiD52ZpEKl27HYtjU7
1lpu0z4/NnrSYKJbdrImqXfUXIlpXpRD1l58+MoWsEXRvxXCa+vdXKte7qdt7tpLNW/yTODOWo88
FnO63mbMm9jb9QKOmly/sRqAtK62xipCuubNE70RnLuKEd7G2E557NaLdyizCWOL3rvjoS+zXD76
yvYQx7DP3q9lPXwO3rjcWIxPkpTKOcyawQyMdKjS7jJrhXzTl2kRodcqOZu4O9zpikOelIcfBsvT
pUNF904T2aTmeWp95EmMNbO3H6y+eqNhVBB+TQmXq6W2HjTIoF/9EYsaVVPuhjeNPsbFqe0P1ZgZ
pTV2o7c3G0YJHGTFJPJHN9VNl2XSJi5KXGk9a0u2yv2AHfe2ogTmMNqLkNezCQ42DOgOzb6L+Na3
xXynEXUdj6iO1Sfh5WEKlzSanDagrHw10uoGLPv27hjszyNzEvhc6EzjSAgh+ks5XSukLZZdwENo
9Ew4lw2f28T6Q7knsIhIc4Ugae8OLAGj11/AIUrgzMHVNzI67BmCuY7WuuJ/g2CJi2qZ4lWV9WNv
qGyv64OH1dS32lC2up8ES559LVHXnvu1X7i5oBnuqK8sHjox6q/C4MhKAVx156BF7WvljnqIaJC+
m6L3EOiM4eybhbjNt46XVX029Jgp5PIlcPsCZFEt2ZOrQCWBna+37rJyLp9coRK6sMQatW4x3a2d
bWJhc43xpbOd9ZSPeRFtIKC3mFvOyXY15PddI6mOHU3tpkJbL/FB6+0DW9LufV4Me2TrNXKS3UY2
QLaVZjOPiaxfw2VyOGkyFDKPEK2cxF3UeKmKqr5wRRsRYegy5lsfHiyzM56lXT+lLdsEB3UjLMkh
ENewawOIhj5sP3nQGKcykIEdw9mSRyoE+zastrb9MooZfyFfzb6tcqvq/xdp57kct7Gu6xvaqEIj
4y+ASZxhGEZJf1AUKSHnjKvfD7Tq1BJnWJzS2bYs22VZjQY6fOENXlYDhiKTVd8s2UxWQ43l6DCb
wAfzshkAMtbkIj7iDt+tKpO2xQjp0ZHwGwldtZG4MlIVwvDKRFoWMkdbNF7FefAs0SVeK2SS34yw
1Yqd0kj4oSeVkV9FKAF4durXNk11IzlKkTV+xzY+uzcqEbg6grr7lGbNYah96LqqMMVNYRnZtp/U
5L6m/b+SaSi5uZkWt22DW5qR4ACIfTfuWw35XuYZrTH86Do984DHNcY2BpdDWUdUePWEoYyPVilL
9kblQpGcYeQB0O3M/afKGK3NLBTJM2pf0P0DvWJUCuj1qJm3AU2CXT3aHdZPttp6+dA3V9mkjY+g
3uJjiO5O5gwYqBurCHN6pBF1afZ66vAPXToYm7lfLMtHo4eYW0VTsi0Un4pFgVx2hfOi4RSdGNYQ
kbh4zKnwI8wYOizUsxAmjFbLk+kOkx2Tpjd/wGmpGI9YbQF4Bnhw0Lq+9ayS9qEfTtFGHzjXdOxj
VIeWA/9TY2fZczrFSrIBKphMjtDTYK0iqe4NvAgLvI7SH3Jh143bt7X+K0C4DTxwmf+As++2kRXf
QzlR+2tExnVvCZ6fsHMyHzKQhB1hq9klb7Nlly9TLWk9KgWWnN7xOtg+Y4n2P/hRZAzazkr5ecZX
R8yGQdNvqQ0SB4yWvNGUwpy2UdzK0yEPhP5aRJrgMKYu6tUqicU6iiT47sSvcI6mRLY9W1QmHgK1
n6yrsOc6aqv+DbUbyAyacaeJGK59U5JJOUIa+kPXs3VMSVZc7H60uybXrV/GRGVqypRBdVslnL/Z
ua9985tpuKcIRi5pAxjfW+wuQbmywXc2rxJS6LBTaMbNNGxWQzRHD749xzCiInNli9yP1iV96dgB
L0oSWtNPUh3LDCvdlSJhHvSeJqprqZhEG/UELLmkE0/0y8pzSMTG/sGfa6d8lg408uJsI4tS3jUF
Tf51kpCoNQcZF+eVnUnv7dT5s1OTj//yO0MSK8nHzioXQ7jW/XreD7VZ0JlE1CvcDnndvJpapm1k
s9C8qiuiaTu1gqGHRp3Y2XJfAwMtxe2Y8uHsRO5WAJ8HT86igXhItP7NojxfLY6Iiox8QzPr12XU
PKIV9Gqimn49W8p0r/V2dJgndGe0UNBau9I34TFh+W0nv01bt9aIxzdmDeEFbw/TvJLbDPssraiK
a2ryE+FhQdI04h+9wzpLQ6hfr4xncsPharDyYaVAW+m3ATzK95KgsnWQfsm8vmRpOAKQqWdRnfJm
XwDqDuFQPbfEwT/TwuA71Aap4ypp1TBFiLGwCbdlcrLr3Cpye1vXwNdAQI8dLBYlr67DweL0JWSD
3hbPU/5kQ+4RXkT1/XbE0QPJ8k7l4Ki0tgDSbsPoR+QpLdZW35qI7TTkFoAO9OGn0g1RtAF/2u2U
MG3sjU+s/5p0sbEJyz55lRCaLD1zUMQVLOJRXpM8TMMmquxbtuURdyvDCYE44sQ+6v4O9ShNR00H
Uw0nJ0621ybx0HWZtEqALFCJFG4Z1ODle82tm4YmeGpn/ktNymO7SmcNo1PwyZ4NirAmnaJFGlIt
aBb7fawhU8fzr+VBynwPsDVhk9orzeRFoT80iPlqFAbVwaiv/WCy3ilo/kJW5+iHCcy1ZrSUW1SV
CrGeacWnK8Sr0ge11bpNVCvRbxxgppI4wSfwhEatOTkStGmGHpOdHaY4iXW2QhggRNXoOX0Ko5he
g9LKZJe0Z3zWfPAWeIgn8V6oOU5jXZcKdafMpQyXcpa63kXqs85WUIq6xOm0rk1WaZDV8TqWQnRi
a5HRnwR43vuPkA/r1jOjYMadSFew+qMh6EMOskHwNlGZNJskT9WDFLWKik9gMNnbMKO+fxOi8TE5
Qa2PFR2FKXoTFMd7N5Gy6BBreYWDkBZM5ladpljagFMxXoE4iMEpiZwMzw6wOYUXMqMJISrrsTQy
mOfIeA2Hzux4DrMM5GRnD4kkAfGmyBI4WYh89h3cWgkwO4q8lP55ZSCQm2p4zcJmUNxKrarXnjLd
/N6SaMHOIO7d5ZyB4zYHMADRoVSUowgKI8HiCMdkaYl2t4GmigaIF5j/ts3zlSZJ2W3tG80DqhU6
dfNKFr9w6grXYw4X07FxWKMGP6olEDkjjA8p732NKDqaX4qQ18Qm0bXWt/68SaWgPjaB0oFy12PS
KOC7t60vR3eEdcNNrjZ96ELwLCkoyCa/yhj993zqUJKWYh2JMXq1QePUeQzRRi6yQdurer4gyPHc
hSkCl9/PMXECNlNMZMJU4e870PatG7GIn7M5J2QM5lAiNBBB9lx3UzKtkqpLIQf00sACCqifOp0U
xM9RTTmAs9mQcidNfQ+Qa3MIWp+D2UwqVFlSiw5QMb4yGKQOQD/VgzRL9RO2KTqdNW6sX1oWx3dp
FlveQgRsN71hWbAeEQpy8P0Js31BufChnWZtcNMiUZVDpHf2b5Q0a+jJfgfCOAQzPWxUeZ7gcJmB
FjvhXFq9E7R2uh3zBOxLMZrhLs8STeLV9MUmCZLqe6ZP+rXfSRDX7HZ4kFUYb1Wc9qnj/7LLUjpm
UlOvY/s9Mp3J1mvh0eikcjASgEIxyuUC8d9EyL8aMQD068fYCjEc92N1n4RZ+AKzoKxXKI6Smsk1
65mesv1EVfC2D9NHH9mlwlONEPrPEDQlX7EAQdKOHYlGGe8Rxmu3TWGYwFTgd+6nnELIQUaUKlij
qFTVV2U7tOWui/OclgGf+kZrq7xfocQHj8fGwBhJLmWWgr0MSKlYZfncHjTfp8DHF8fjgG56kt7K
qDg4JQr3hQemJfR5yBAHm3GiawWipC63Mj3D+2q5dIPWYuUZdpnUrsXu/kGjT8TAo5UasKU9a6uo
hvtChj/jP5XF+W1v5kSCCXVHXhXZG3IufZBsYjPlXsgri/RsiAD/XwnRm99EokR7aGTNdFsXbYd9
wKhWCqJu4gr1PYwkM5wHFSehH/ET8Ys8Wtf1nA4vZUnPwqnsAXG+ulS5bOvILFa95A+06qjaHEsM
gfehHY/JMac9x8ysNkjvRKtbxyhS2vwqjadC8rLclJ7mppRv5QAErCNnlI30pMrkVS7PMkmdYigE
OrYxXgPsNF9UWBqBF0itARsqT40Da8lfE0fJa1ycu/xqbIX2k4iTN6Troqy39LqeigYuAx9AbXEz
zhpz3iiZZbVeHASx8lgRiglXUYUoKCzOHeOhmOjSOAoMugSGNTmGJXFcp0YvPWM1X21jkyt14aVP
P/lw4joymzj5kTDthdWsSA80RVOaK30SzhTuTPVhaC1pKTr6jZcIkP6uHmPAt/Se+l2b2WgAz0FZ
1pug0efHWIeJ5qXDOD61kxp5JSIjh4ly9ZEuevwjb6t6i7RCVu/MrC2TbVjnoMBGXVmBHaRGmfkT
1jBa2sQPuZgqyxlK9A09ChP2QyYTDlynLbJr922BzrybWRBAHL+3IK0CYShhddeNTSExD1KZaMQ0
fksKPJtdO5QtzZqM89FV7bTZhR0xxM+SJs70JBm5CO8bP0sGlmygpu40aZT0dasenvo+zvAlHaP8
qRlGmxi5saii012XJMgslM3Xc29L4RFNxZLWV5Q039UgyHalPIdbLSxUmAtxOj9HjaqBexyTB8Tg
qStp/uBLfDsDViZ1Drly4ioaa5dyTCkf2iEQ0U2iS6F8H4YTKzxmbcFn5MreZdkkoquYLjM5acjb
R2tX6V6Bi7Y3Ihng6amodB4jhXPYHao2u4Nc2TyopP2aY0h9GV35rQHZMBBjd4DujbJjUgTfDQKh
xulHn1pjLCNtiMn79FpB5cB8JGii3g1qLhdYcFE77qUZkWRXaMHYeMXYRXdqkKrQ+HW/Kl4qHOdu
0siQycaDJH3BaA2gpSya9rHVjfpxMkyVNrBRShT7o+LKmqs69GZbAihtq12iO9NMDuFmVQJBiEA4
O1DQS488uyQ85ONa7S2Zunrf53p9JwwCE0Wr5ueymsLrAs9sT6Xl7sF17q8MyiZIQ+h0DgxHrxGx
3vzHPWFSU6vO0RSIzfE+jls6n6ZcK8c475R3XDzs0AsjtV8nKaDO7xExILXPCVyEQ+sRaSL2y67W
4+5Az838IcrO2quWplNWr+FY2nnlJ5uhlpGHMo1IXaNMKB/7Quk3SGijIpBFk/aEeTEnLE6N0cZs
K0j72ImOdC2zRmyVTiPJinK7rVZgZ+2VTnPiN1eWALha1hjj6HH62nR1jaQoLfFiTEAVsqwA1xvU
/wovl0BCInrWlt19pVTKXRN10TrCo/FGtmVknepWHIxR6Kuq5Leq6N4j1xM1erbCdSP3UmUo11NT
TKySxTCvH2QUBtReiq0rWj/jC5WifE3kLM+oaJbtvlbD4NrUS/NZ7oyYNoPS3ZRDZ28j+EaTl9KD
Jl8RAQV8GmO4Vvs0/t/ZS/6qLxv7Lq47KlWpzwMFhrrGRVi+xbIQCGWZtpaXcZy8dDLBvczSXIFp
tEan9UMl++0HxH4HQPh+cRVYShN6fsp5vCVIBwEbDrG8Swcfa0TRDD/UPApgLBv4l8APs2v1Loz8
stmC48uv4lYztqNNnLtoFxSsaFnK7ifwDbQz4yr+JSv+/F1pUM9zZDpt9ZZy5fRUzXIrX4d0AHkX
Wlb6u0HtQNwOdqT+UtmGG1S7/dpTW1RJnFxK0vsgsKiyAGQR9yhDxERSVN2cJkEndx1KtD1tpMEV
BJtV6ylD4kJfGX1nVivU/gC59VnWeVmM8MTOtwMp9LLOLNE+JaBFWYEe4TZPgzl9nKJ5dHopGw4K
cR2KlAmn3LrgStuD++vEJp2z/E63CHImH5IplVfkRUhvZJ+4Zflwa78hqL6lzmkFP/q5Utgo+NrR
3KKL4AVZH1x3UQNYWp3ytn82CsIs+L/N6PiVhJFEp8waVWeLQhpbvCKJhGPmmRyT8F4bQ3FCWrpz
2vYrYyo3nBeoKYxmEiFE1Cb3YZfTludT7FF/mZ/otqMhE8nCj6kfqsGW/mfwWEoR+2ro4ptA4Ibj
AtQLQJQQp8dockqksCT17IuZF9a5EtGzN85SBRVmDOu3uk8G9CeKtv+hxzqHll+F2V1TtPboJfS3
kDCI82Jl0ZXI7ztGvdemPNv7HGM3pDDGbdeO9RFlFYh2ipzTseizZm37EvmK1Sa9O3elvcT0qbbG
PU4zV6GiZ9vO4hx20UiT72mcUfhFNcaAsahr/m7isumvWsPobgd4dHylqlaDda1bmCCMVBYyBzJo
ooC86Io7NdaU6zGXQnUPtq4YsVCOKHFZtVzcSW2e0Nzp2Sp0+hHKy6v6Fp0Gnb0x5JuY+GYv/HB+
9etkeKiRvaEDP+vDocaIoVmVWeCjhWASYK1LG5AnFLi031G5Vp4NIu8XIOcTFXpdpe2gVeK1K3yo
zWw7v7gbyxELET3pLUK0Sbsakqi2X1LEiA85XtYJpNipU9c15ouZi15JWTlmF9P1ktPkNu55QWvC
BGFRW8obg56pZeRHuhDh9ACSIK2/EfbUDVCzKtzqdZj8bmTZkjaZrfbhHam81W864hlPbVIjc+Ue
FpdTa4WVrZY2Lgx+wxqp0gPDuecYSEAuyQX3x1RC95xb5Qnt55Fu4VCseOPyd6B9Jaegzv2neGQy
BPzc3ANJ7KxTjqBnmnIsZ33s0x/CR2VRsbFWKAdLBqV1AoCEQt8hjhTtAFugQkEXYNyTWgbas4YT
GGLISvhuKTzKttbGsqEBAcmSbFFQmeKJxxDFkGZ8Qd4kMtaRbdTyihMXSbSeyzB4sa3aeg8mbKB3
Oexn/Rp0Yp2vCODHxNXLQlxPNr5pjrCG6Vuba/HPaMzV18rqGwkwWG79CEE2tciQlNA/NSOw3kPa
FzZHPP0XSqiDifs5mGqOLqmmTYQM7m3cTlAhBLgMOMfmVM5b2BP2kRImMBAlsKKHPqvlEhlOeYDQ
OcU6AQtC2v1tpoXzVSj68U3mXv2lFhVugH2CZgHlYGVZ57E1flNKoT1MlSRSuuwoRGyX8MykW0hp
aU0920AYSclFfACLhkqGn1lC9iLFbmGoJv4+RhG03hVNj0BRx0E9oRlOMxmihbKc1AGKUU7Wours
lVoVIOcOQS9ZYYRJ7TsJpOZZ7UbtZ5gT4LtqimoJVpl90V5FfovqBL3z8dgmUlds/qfFnKvDKYsj
PErUwpN6rf9tdY3aOiEV6Puky62NMLr4MI1osCsxgsi1Ksvfv4bbnqN6TZSZwX2gIW+CIT4BKheD
6BdhJtVR4KdHynXGxrXN+T9abvA8P5cE+wRoSy8SLVMVF1VL004A3XIZ+xK2j3TjkQ2RpfvIDh27
uKGXW2p3X0/oE6yrjdsT1px0X3APPJkQ+KwSqRUqunNIxib7j0nhH78e4pN3hq45OrKmynzwYviI
5NXVUhq7hCHU8liajzn0bvsC2PocBW3JGCLgToBjhKX9IXP9DRYOC7AwYaXRlB68SlKdKNnIwGTn
8JKBoHUGS7ZkTI24zRFsFpjVfJxMXuH4iiQBWBJkzWPKekOEQ5mFWtJbZl1F0Iq/fnkn5tcLGJlX
pqAMbVmgyDEh+jhggbJADc5Wc5p0dnuKh7K4yutNZF/H0XUQrHravf9mFbWMucCewbApuDCgmXgy
SSWgqWmDjUMI5B4p1W2ft2u1W309sz9w8Y8I70XrzjL4XFhF0ZP7OLPRlAqAJMTQpTe4iMxtem/0
JAc9TCdaFS5Bpme71B3dyuvddoWaiCdcXrpDqcSVPNoPK9PTvUuqlOc7gsfCEEiA/jaxuziZfGml
XVQbPJawb8fuubUueFuoMB5PkO0MwJtVFNT+0Hg/+aII8VGltqDtVKtl3tB5PcVVXGpBzuz8d97w
11w6pC74GO8/swZr6QYeVHUP+8MLO+jEg5ZvvoDt4fSYhoxL7x9e5d94ezGUqW9lYnSsaYfansCL
wHZiHBIfmrW48bdStjecji/wFDoP75deunK2g0+GX/bdXzu4x1+u8GOGl0IHjptytPCf2v24LVzk
Yaio5k6089fl9g0oi5M78DEn5/fgII91gSByIkG/vAhLcFBBSAHAbnDSf3wSjHdIWWucpDWUSSvM
4friJcYIqp5CVKc0YOKl5Kj9q9I8N9RTKEnvoti8ID9/dsxAToHJwx2DERZuPKesoSKDDWDjWjep
+m0Rll4nt/dTbDTuIIk7BXtXOlA3X2/IP5SKDxtyGRQBbUPI+qKke7IhjdQGshsKeisxujfVSzkQ
RDbacGyk4jDlyqobjJucziLdLaTIIH/djZbqNiqCM9WMdmtwXQbj/YWnWlgl50+lYhwt8zKgnXz8
HnUz0eyE/YXfyc+i1PYyobsea5XTF9eW0aHtZTlS3j3ZSnoroZWVZ+pPRRMXuC+ffhCUCAxM53kO
6+SDmApN3mAEal1lIHV1BN7gyQ8Vwh2W2CZU7gCNvX0987MoYPkcfw15siWUegL3kTNkzcLXKZSh
5DbQo+3qAZXH9deDnZ16J4OdfPtRRz8zHRisB1RFnEf/2yQL/XqQ5eg8/ZTsLFNXNC4zPubHTwmO
doq7HKEsedJX9Jo2ZQI2mxTi62HOzxLY3yYEcM5vPDaNkx0cmFLbSi0GHYFu3U25/NuwdEpqWfOE
Alzx/PVgZy8OdyILl3coWNh6Utj5OCdFr/tGjxPETYvvqraPjQuT+ez3X7ynF3bcciKcLP/SBloa
FGDWprn42VLSmAfzwhTO3hdT+HuI5RH+OnulWOrBszCEDKSKVNSJB9M1O68FKPH1yzpfADby7hi/
8FU0/A5PFkCZqUhC6SaGMJG8ESQkgdo/s+UvBLXnm5VhbOjGiqoubk7LhP+aUNEGSt/ONuZI4rmN
1xl4FLTiKhgA3Tez1N2vJ3W+TwnWBUS1hRYHQ+5kUgMSaq1dBZSsGdXBPA7Dkn6VjNkxQcqozy95
Upx9LpPxEFJQOKf5++lRFEUW5XSh+Kj2/ESy8yYd23vknBwtv+TmcTYStyEbiEnZvEQkzz++R2np
BOexgW5jYx75lajd9bhKVbFqeSEqaV+/x+WI+XA6EBEpqrkE8Wg7QAP9OJpcj3UH2pXzDsE17UHo
vwe4VrlMh91cZf031INXX494thyXETWTJYJWvaafnkfIaWVJIDMi8oGuHiFFoP/CoPdfFz1KEuQl
rHfOPfigJ/OilDshFmMA5BhvxvK7XvvUvS7EC598Kcaw+FaYMpILnZwSNItLCzo+iY90wBXI0eor
E33H7vnrF3Zih8JyICXQiBDpVtoYNugnmWnfYjgnUoVcrpHEAb5/61VmNe7SUY33U6f/9lUEs6qA
em7Z59tkgtJY0yFdKbE/XvCaOdt3iAMKg37EcuoSrJ8cW0NTpfZoCh21Mm0AnAOmxco09VFFUXk3
twh7BVqXX4je2V/nyxQG40LlBp3OOj151RVoyF6toIR6nrf3vGtvf80/rZcf67Wz3u0ch79dr9dr
/snZOZvW2W02zv2Gn/7fHwb0k5/OvbPhP+/4+z2/jl+7Wv47P7nLD5c/vOUn13U893j0tvzYbxnL
W37iL5cfyy9ZfunyL977/vn4vH/fl17Jv+33/HjfL/8Lz7m/sFvPV5yqyYit6EgwURM5Zf9rHaVj
2qogfFrbSeo3RcasKTn4xuPXS+78K6uaarB3YB8DWz4lbAcThmx1C2oYf1xs2Hu4iPo+A9xVRm5p
//56sM8mxSZdXEhMjXFPvm2m9kMkbCqPSVreQRTfwa8GZDwcekXafj3U+TJSUaQ3FJmJGUQQy7z/
uqOSQI37OchNJ0sTr/Cfmwod0IaunNKs8vYNBMLX452fdYsDO6Rm3aBnzcb5OF4oErVUYzR4UfKu
97KfpR4QheJqlBCB/nqo84OcobDIkW3iFZ0Q9uNQEaJ/mt4k0BJ7K9kJmg1O1KPtOE4GCuN0Pw38
06Z+Dwzn2QSFc+G8/fPqPl4kYPmWMINDXV1usI/jo8eay2OK+rjuFM6P/2TV6i2gKWda8Sibfg0P
1cvcX8MafoG68h9gtW2G/eB0znPpyc7vd8tFhtSbrqQLu2Y5k04fTSXRpuSx7BkkyD589RmEZmw2
yMl2KnqOCqoA6qUY63wIVWejLLcBRulnG2bsJxyK/c4kR0XtXYIWXF3wVD2vSSE08fcQJ2upFFZn
oizO2o3EIisrTZ4+YblTA7B1kQsrVqrI3xOpr9whT2/VTr5kM/PJRl0OHrLVPy5Gf8oJf+2eLPX9
UOt5AkFLDnlccShQf9fy6VuKO8LXy/mzsUBsIQNFPZZU/CSdgJEx0TYhNUqxthLSlWxfZxnRVvN/
HOckk6glBJxHwTggDLxBXPsgiBBIdKv0QrDw2QrBYVvHZ0rm+pRP9geq4UnQCVAvVSGOVRm8xeal
df7JaQOxeTHypoSyLPWP63wIEzDFKaWEGuCv06i9qysIwmFTcGGzi+Xtf9xRfJi/RjpZiyMSAvg7
89Y6DYZjdDez8MJfrYR0so6NYE1NuHttwPkjJPz1uhCfHOEMjcfRYrTEP5xMEjXoqQXCyLEiHqMA
+fYrTd5Wzd2gbGSADFp0KPoredyUcIJx8akPAKs6e43BzFy8XniWz1/4f5/l5DVocRshfcVr4Fmm
YhO0N4X8w0cTRtUPEL4NfROND6m/RygWQMrKSNbTdCE0+mRZERkaCoheypvqaUQgekMtDBxxnbJG
UlrtSu5r8GpfT/STzWhg5SIWEThKdKeFsQ5APtoT9MvgGv5WCn0NV+IXJOVVZYT/PtQiJadyzOCZ
Ti3m4xqugqHSygQPUxryL300HctG34OtffOT8tKhff75yBCQnKPZw62AD8zHsaRBqSo0lFjFqrSp
KusNoWVUHezv//r2GIaEGPsxzjHxJ7z/69icekCZk84wZtsfwhEhag32RzGtqD1cqCZ+dgsvmT7t
CyBBpKzLcvlrLFtDG7bsQ4pzlBOsY0mHdRcoqjS8pG1ZxWs1pl+9ohNpvWhqO8aAK2ZuK/wehsml
4xHtIMUbzykiGOa1X5fDL5Tu7PkAzQvukQkQIvOKTCfZaWeat2uQC+nvyYdG6hnYkTwrkNLv5Dq1
r1gyY0s+MvSPZVhDGRxVPAQQysjTDYLIIyDAMKqfTGMOHpuojb/TOG53cT52v3wzbnfww8b4nw/7
pe3x30DgZL+2cz8MEAkt+L8IxWfJGLhxIQ/bGfmIVVPI4+PXX/5PY+rjOUmXWxEEZtSpTLpkHz8H
RjJz0qHZ7gCbdAy1vCoThN6RyZbQBYGHsQdX9YjIxr0Wjzj9wk0q8n0BNd+E9SKU+Pj185yH9QYN
R4QE0HilaqKfLHi7nuM0MiXfEbl2r2kBLOUaPYJmG2OBZM3iQvR7fjYxb0g+NLXI21iSH2cfJKUh
KZ0sAUqI/EPcmL+HGV3ur+d0tonp6yyJCg5PhF7G6Zyqsc27WEUTj5TIE93VjFuTaU3/unJORjk5
liYksmbEZhO3n+Aa0Y9Av7ud6JqZ8oUD8Px++9PoROKNSRFJnqxRvUwntYoAimbVz8im1WK9VxFy
iNVNHO9M5UJUcr4ilqqWRbtRMTlv/wSdf50X5JgqGErM3SVrRkrQP4LlcUTXX2tEW+rsX6janV8k
uAsvG4IWJ/U0a1kxfw2HsR/4vMa2qG3hAtGtdHVYmzM6PvmFgc5WxaJGTFVQpiqzNFdOEj16p34R
AGNF2/c1KmRoMeZaUosL+/v87TGKAWuIkhYDnprMJSWqBojfItXeiLe2zDc+agCjhMU6hFqMzhtr
84+LnVEWO+FFn1leruOP72/u8qmXkBZ0zeIxL+H6RyZ6l5de3nlPihapqS31Hapa1AZPNm6qjHVW
SGno7r9lTuIES9Hk7cVduccL1SRxfkTgAmdqFHZgN6iM9XFCIdGGDx4ndJVN7VG+2WwOjZc6VFa+
fnF/3szHk/jjQCcrb1AV1Bkj9KZgV/zpfdf0v2PXWOF37mHu6Cx/Zfy5//bNu7ZX17drZzcuE9/c
vWnOQXMqT1+VK3315tzB+3XAiTgvm9WDuz2+v+8vlS/PN8rHxz35AjA2k6AOeC+S2WPZ0+XRJhcl
2j1Bcm/qg7gQRZ4v5GU4i0aHgU4YnYKPnwG8LJpIQOYwzhivgBCvZcy8LGR6RiwzuDIvfPbz3Unr
hiKBSrpMZWSRC//7GEBsJodcHkYuDIWrppIhHk/DvlSkCy2J85rIx2mdnAKpL5m4VzGt0EJg1P8G
9WCVNNz3Hb5VdI8MPRWOEere14vtbHoAOZZeC9geMCv6abg8B1qjWmOVuEGB1Q6lFj0xHEu9/fdR
/ngokh0Di1GXyf91lip+aFPkBQY3NAd90eyYE3ijF/bN2f7k3hMaPTZBroUY6MmBUyVVKav5gMtJ
1211GAIchdt/ngdW4gZrgdPagML6cR7dHHRqWjOP2e+fYV6vG9orcmr++5rjeiOvQGMQLJl6MhMN
tdhKLDd3jLWOvkjkyock/fb1XJaFe3LKfBjkJEyA0D1NKUkRxk+8MxFAUmpSFyU9F1PaDR7z4Vg/
fD3kJ7m4DTiOCItjFJ/T0wywj8oB4sAYkexHx3BQ1hpk57GW34QIjmPSw+yRXyDU0CCovEi75Mp7
dnTYLHIZJXGNeHKx0T75fAjDpP0i0zHIPXZOg/lm56b+WqmdcAXQAC+t8unp6zl/ssHYWIDP6IvQ
RLVOlsw4QNaMjSJy6xhxX0NH2Y8oNloFA5v666GUpW764ZMyP8IwRrMMolh1eZa/tlkYWzrwQxG5
U7BG88qhzLnK52dMDbdN8tylI9SlA0ztfYhHAKz9DHz6uDGyeF0m8k7qbmr/l2nu9OFCcK18sjUB
y2hInSKqx0OevIS5xhul0ozInXMaSNSVY6IoO2/g54AYz66TqYgMF64IlLVIMrp2WxSKfhemirSS
o7rzt1lkBeFVzc0wOcR+qge9QDkOcBl6r+6nEiUXaZT2ePjmmisSiEou2j3kgVVWqd86MwJ1DyYk
7i6cn+dLmgN0qWIJGTn6ZUN9fOc1mnnJlGMgjWxvjLQFGu2zsZNzt5/XpoJeXId+Yr0K8wsDf7Ku
GFcj/5ZNYFlnRccqzH0Js0AXPr2rJrpXNBICqGJ1YU0tZ83JmlruBsrRxMLYb56sKaMZbT2r8Y7C
5MwJypD8+2jjk4X0GzoAlKraaFX5V2qw6YtnNABGvFtQ4exfy3KvLah97CduKSR8/VifLCjicvBo
y6aihX/y1iHAV3oEPQ3+9AayJRT5xv16hPMaNh/27yGWR/hrM3VjRYm0YYjyjeYvIqhI0vRX07fh
5/j9UsH1k4NJp3rM+oGYiDjFyVlsz9WIuSpjWQgtTdDCmttW0RDG8JpLjeDP1g35pyzsJecAXfhx
WoFpGAF6B1xhAc6I/uwFib5DMvXC6zsLCvntiZkoj7E8uZPPwhmlHyW5jt2S8viBgtXslTiau/Lc
y1sRBcaFm/nT8WhpcGvSVDq7/JN67kVjAOq3w/RKab8HkYJq2VrWLiShn7w+cH8gAsDzcJGcxku4
jiJEGDXMa6puuLHe0DbcBJL1+PXq+2w6S/Oa7Enh4jBPvhLn4BwSOsduGv8Q+nvfrw31vQwvhACf
j6ILzmbKmNYp2iaCxxN2kRK7gbxr5/eZxReMd1H//vVkPntnHFUmiBtyXIKaj0suTluCW9+O3JhI
eiNFeoagpRZFiKrGxYUSi/LJefUHC0W0Tup+dgfGtIMLHO5iVwkH+RlVNBuHjDAWx3GSoSBNMKDQ
wpYU+WeTD+Yao5vuKUUs4ZDBUjPvkAcqM85uMuUNyBoZSozc+O8NUl+Pcxikb6bZ6FskwCBpTZgu
ftfwCnv99/dFVVkmVJEFDdmT9mjVcU8Nsh+5nTZ5fghV0y62tm97Xw/z2df/e5iTKDNX/IQuHsNA
5kCqahu0sqsnCSIjz/8fA2m0Gg0ggSChTs4CW6tQk9WI97vMBKKYj5r2Iqykuqdoo77NRkhg8PWI
n6w4YDTUUv6XtDPrkVoJtvUvsuR5eLVr7BkaeuDFggY8z7N//f3c595NldunLLgPSBuhXeHMjIzM
jFixFvEHEMr8ogdvtjSYeRDT+xkdBfrIVLhs3DrYXzbz4Qo9Zdo4fojcDI+Id+7YSim7al37seOq
JQ27sJBQHrwaLPiuUYbc5EW9aZrf/2ITYAlIf56j83O/dkt3QAQydmAk3gYtbnvMpU9lxqMxeYC3
77K1hYMJdYXpLUKBc6ranI+QUrQGZx2EmQpSMMhRHJPW2OjN76AGXmu0u8vWlpaNzAq3c5NsLMI/
59YK16QvSKMVzxvNq0kCRTK1rVythIgFv6dYI5HBIbnM62o2pkaDgMQSoMQQM30/JRHCJLc7yEZg
fF05LRamD38nT0Hthhg7dxCkHxUCSh865NbhfBBb4ZYg8qNPq5qecjHddtSQVvIjC8P7H6QpqXwy
+e8X1pN7i4A2akEalfa2Dr73onMSUaABJTm4XbKSs1gzNbu2mCO1kSIi8RtlTzm0GnQ00sf54qsr
kWrBL86GNNtn6G7UmpJih+bAjVdVW6MODs3419IPVLtRlyDDR66C9+EsTomBWKolna3MnLlppPLO
heALiucVL1fx4tmNWkWaTkeGDhAqAzv3cqUt0VxuJr6T8LnTSx74j3+9jSZojUnigPoaOIxzA7mb
R76eNZEDWR47NdmhGWzTFfn3zj1B/WjQ4ZSlRjPbrSIiAb6ge+Rb4uyGghpYBEid058ge6BiGP4h
pJ/u2skXT9w6UGFFsHR2rVJaX2L4Q2I718ZhU+pD+e3y/C0sEAGC8KAwKOZwNn9BmwV8CaZgfj2a
g3EP4eBKXF0zMRvNoPmtl7uYKPPe+jx6Jep1g+d9vjyQhf15NpCZp/kDrSOjhRWzE+yR2KNSwfis
CGtvpYUwh50JCwx6jOL77LYKI5s4pvQJwjqoPk6gm9ZyD6PsQ8kd3SqCuZbHWTp3T+wZswvSYMJ0
5rkZZ2BOm3tV+pmTtZ5he3Lx6rqoAgTe3s+ilX27aHXSmyPxzMNm/ubsYk+rvKCInTGLr6gL5fEv
mX4kOi4TRXIac8Xc0gOUy8sfe5MPnXi83KUGLJPYg/vcGSBCFKDalFQRcvHHTrtPyBNrEMuF28tO
8xHCy63m1O7M/VUJmi4Eg2JKXeMeeiy1+DQocHTuUXK0gY5k1YCKNvxE1RFFhcvGFz3pZMyzfaG7
k25Jgm2qSngO/K5iLzwMsYcUEQrMWvL3iemzsc52iNrD2uyjOU8B+8aToLiu4NGFWuLyqBb34cmo
Js86WUk0R7wG0TO4bSz447X6W1c1tE56IRjVNVmhjwWxafnIsNKVSf4CCO65sbhGTrdSSeXWGkTi
fgPtYmG8IRwGF4X7JTxkja1CRwnTkSIeRXgMw++urjut99JmK/FnwZW4PIIoAbeiGNQYZoFBNOHs
iN1Os7vSUj6noyRO1RPtutfGEnAuTIUNgnpO5CL6bUC/tm0at7HDSVeiUgLzXxbbtNSpVg3CdX4u
tjKQtiavyVEF1a/EhMWngYIkNr2Vg3FxuU/szJxYgbm1aSxWQJChuh1lR6ihxxq/QTe8ciguHiO0
X1ChAk9AGf58rb2Cmx7EjmwXYbBsJYPHEvWJFSPTfp/dV3hL0YKrAUhegG0pYp+g2gFdNSx5ppff
aLF709Tm099vEp40FmUPqu3vkr2nm8TIW8Gnmo83hHr6RReH+FhCKHzjy5bypCXR82VzS4lb3SLZ
BsqJt80H3/TbidM2GODYhr+/rY+kQbL2VecxN1w1AgzQxm3cbSp3d9nu5PIfZhM9PDYGa0bP+/mS
ZegttY0nclYKwQ3Ufuo+qgbRFjOtejDrKz9+6psMAu5VAOD0w+eGwcJKJKllUgq86GaGC2sc6kBB
d8iDQR12zNq4Efz+RagU+L/ItNtJYz6jJjE+110+bOpwUJ0qCj57ivKtk7wnxSyjO0Efxn1EMy7M
PdQRLk/NR2/m+5gZcEic7uI8txYLYiVM/Y52oXyp8+cufbn8+x8P8PPfn4XhNKmQ3fEl8qrSPhKe
DBmuzE9oy2vmJvfWGpY/7ppzY7PQp4apCn0ng3Hjjej58ErDCAgr3eUhLUVYCZYBiRwHUrnqHDwi
V3VLwYtcMU0Ltmo8adE3RfkqpL1daDeR/LXorqt2B/+njPDyiu2F9ZpyvKARpy51EnvnrpwabRYX
Sq3ZsvQqRZvYnWjToc7+bWgOgJmygrFZ67ZW99WNqp1r3a7Wld8pAGZOzScAM5lamwAFzJxagJDd
7FucGuqTLZxjETyNRXBVq2Dnaf8Q7htY3NuQbaw7aBc6abbr5e3YoDSx6dQHOXcq/1BwAx9clFM6
NJz2LQwU/WMHV5Q4cWtETqH5u85UncGFKDt8VMvDgNppb5ZIVX+np24TCbd1/i1Rf1Xlo2Xeq9Y+
HMS9B/KFBGOcPDbGVZquPfIWrodTCPkz9Jk3B4HhjmnM0OFNgTkUsQaeYOit+SqsBBvQtZsh/KxB
KXZ51Rc20ZnZ2aKHfS8IcYfZdtg1HcVb5vGRHBzO5t2QYlu5On0Ml2ejVGZXfbQBIrPyMJdBI13D
HyPGV1EP71jryBJqecNPEYrhy0Nc2LqnQ5yX34O8biFLbTVYk3THy2HSB3YaoId12Ywsf4zI2DF4
MPGEnlp8zvePOwxwSDXYGcbegcqYPu7HNP5laVdS88kwBBt9hjGCxvG5KyP4yXay8pO0hd1pOnyR
nS1Q+MqV267fVzB0CkK+chl/Z0X5uLv+fOAUAE7urW5Cmw601UwEhG21eRXC4Z2qCebY85CGNb/i
QbIn8nLDexiDb1kO/DmxayR50t5yhgDWQesTnSy0mNybrWeXxp1c6Svp8o/IVchpTm+ZsyBAHlIc
hop59EZ5IxiOFX0N/COqvDJ4pBBKStX4bFKCJZNuFc/UY5v+JzRUK7O16DUnd93ZfpSRKTIil68Q
aZxQ3Z8FsMEUWYTLTrNwvWewiIBbJsBpmtDmgxWtMYevWLPj4hOqcH55VNQYbYjENqxNY70Y2avI
hPMy5s93rYfz3nrtSvAjXy5/yXts/eAdJ18yGzD9NIqiVHxJ1Y7wZx4a4JhpNAlTXFmIrEApL0Hn
Kcj3YvVZFHfeeNcPX1UBse/w0FCADMPBlpurkvp1ZW4TrXZCaC97tabj7QXSRt6a+f7yNy9c+qbZ
mzrLdVq/PuDb4f3rDASvNUCdL66MztqroPh2Wan7HtyA245ODZ4AlL1Ur+z2RfdgySaiI3iB5icV
ZIN61gajhigZQlFNjU57IrQ/YR2PV1zk4/NjGuMfS7N18UwXZvcSS1T8eBjQ4+LvkOM46o2+MqY1
S7OzQE5YNDfCkqeIG5ejckwpQ8QParNyaX5H2X30tf/GND8GIB83jcEn7ATFpDAPwS//GV/lDTy5
wadGCLcyscmTnFG4k8S9rFx5wbVqcQ15iq0XJX8yzJG/fOuGW9LuNJDfp1bihMU2QxMOiQfr04qj
LS73lEGk0Y5U7/s2PgmduhK7VAr5YF1w73qf3sLSgBYdtfe6V3aRrO56cSSTY2ygKf4WuW9liUgo
2ob70WrRvV9ruVz2/JMPmsWN0VeLHgitZqf6uMuG3JFEmNGsm8qXHUTLyOhcV+JDV+u2Efz9eQqE
ZOpbYT6gEZq5SSInQhckBApUishXCbduG2/rOF8pfCwNETsGJb8JAvgB4ixUEfh+gwjca0LoCKgf
2SjFogkzwFMOhbKw4/919y6trZDpcqQl0UBxuDXjfxnwBHgiB0OYnleY3IIGvZRKNOo44TE2ul0w
ptusXgPBfEQkc+cnmfGfndkFAqmaIfQT7ITIYPSessks6Ump9Y3cZ46VaY+u1x1h776xIOKH7++T
3kn3garutDZaKaotT/7Jt8zuCk1kQdWqscjNlOzQ9mgpivptBi0PVOpK55RicoW0bJOs7LTpd2eR
QYP3BMuEPLBAM7+OKXVIwWQ3Cq8gw3eseqUasDyyEwuzeCq1CDWLKbOcWHee8dwrxyo5RN2z0n9K
sivQa6p802UrLrR0vT8b12zTUJv3fPStuXsZX6Xx2RXcfSxeCelDib5TDYoCbMtaOmkhaAGZmGAH
Oi37lGDP73tazatVHxipqrMvXPWQoK6QpdbKo3WasA9LdmJmNqEl8maDMZlBVNDJu72PJmAKUefn
jF46SPRXQvG0Cy6Zm80kt2wZblNOqSh7kJKdEN4CGg+8XyjekWmAcZ+T0cnSn5Iq0TS4cuO4PKWQ
yZ5PaRwmsVTHhF2l8mEjFu9RWbhtY3NlF6yZkc7NoC1KjitmjLn2uarvQ/1ldD9fnsfFjfbfqtEZ
c24iC0RfbHpWLRoFW+yQUhBWLKwNYhbOoqwW4T7BQuP7e6Xncdl7V5O0zeWBTF489wdQaWDtaDyc
sMjnA/EKGA1MkSWpSgWmbRT+zFupqAE2Xgv6Gg5u6ZbMHWBCGpAkUWBHmVlDAUerQlYGDbN2+K35
8iGtD0XWO3qIBoZ1L46wyPXcSYyYRtK9aFR7s3+0GhQyf1rqnaj8zIyfgoKi8INVp5sqyzZqdy0Y
3029dKJaXrnTLYW7sw+eLn0nN5dJGzFGEppDJZKrezkcyIBk9Zti0dPKP0SAs5PgCQmE9NofxsAR
OvHe9Jt47TsWti0xiHvD9DoGijlbJqPJJBexJc2u+zzZ+qZVbBCoEm8kF46IFjoyO067zlGt8NGP
Ewiku5GOmUCTOeoBsknG2gZYCsk0mVkiT68JnPI+cyczI7BopVErmj3Gr1Ys2lr6Al22bRRfdfNY
9JVjGI+CKvy9u56tx2weSLHxvoVO2PYLUiCyXos8tpr2GMFDCPlRmyP4Ea5RDUwxcbZHzozOQrSX
yCaiyhhNxm1KCq1LB7sM0i34MKeBd1ZUvprGKpXpFKU+WOWu/J7NkyHLOnc9NeuVVO/ZmVpX2tVV
GEM9LYDo3Jh3sXGfDuVvVU8+l7pwvBwRlrKo+Np/hs1ZlPZaJY6Z5elR/aXpXiX59zslsfklK491
SK/KCDHtdYFSZqOtHIYLQe/MzWcz7ctNRQIT0zpsBEn72tEa06YrkXUBFWmeWZnPrK4XrTtgJeSI
bZGACoYnmuI5bTeK+b2EVtxPbXKkRgY7vuiMEXoQKaK5w2Me1htI6LP6RbbIlMb2OL6szP7ysk8F
/akb3Jrn26o0zZN8YKdnzdd+uI6VoxLvWtpeekQKB7CX14nqwKJ52exS+o05+WNWPve2aKTPxUp5
SHYWycRJgdjnTRlsa1qHympjQnyeud/bEB66kkZoqkGGA3rURsIiFj7DvS8bDryOIWnI2ryu1r5v
WvgPm4GWM65isOCCOD7/vIxG4cIXmBVd7TaT8HZUt7bVPLjGsYpeh3HFRT6SVdCaM7W4/T97M0cU
Mi9Gb4jpCIP+QA5HCjrbl3Z5jrTtVZB/bc1HTbtFp8PvG1KPt6hH2aH3K+w3gfRJz1d5O6bpvzT+
mcvqo55IbTgtj/aSNuOxjMcdMtt2E3yVBSdqngZVJpnypRj4opWY+7+E+v8mY44wgVtP6yXYeciq
1typbmI33+nurUvhK+H5lP+0fEhRVrIc81AAuQO9zWAaOV5oKpm3WmSyaba+4ldOgTCKqxeOpjzX
0VrjyNyv5lZm53tcpqoY9VgRw7dK2lbNpvDfIF0fUPUL11gMPtwm5tZmXqwJtOfC71TBIlAhOOZo
9QNU+0HbbJpq46NmpeU7o34KvLXk9dpkztxZbgpR0AB1otC5R/G0j3/1f831PR/czEXhusskxA8q
x5KRr37pkmMy7k3eMqUh70Z9Jb8x/drphphZe+/+Orl+aEMZNOh5VygvbYUGybKNmP4U3PA4ol08
WNe9sF+JkPPAPLc4e1XkJsIeQcnixceJcvkKzpr8pr62trEd3Fa7EN4e5/Ow+xrv26vOpgi38gie
Pznm9mcRWrNGxNkiRozqAZKLhlOnK1tucr+PcwoFGU3d7yxy50G2bQRADzIs1mb21PhHw7quiyc/
3hprlLNrhqahni5ez+0xcTGUDwi7/hzFq5SaT7dpELq5vGrT/r00pGljnFjSWxBNvYolMXvLENVC
rKGAwDJbubcsrw00FsBModiao1iHkBajWI8qJ6TOkQDxM9WVA3o5UP2xMNvBg+jLKI5MfBIorg7B
xKSP0pqh3rSZYAPG21SdsZLreW9A/Th5f2zOdrSp+b5ViNgM0uI5kg3U2uK0oIQSJwejyhHSsbgb
k9gLo+E1aNTEiaqkuNZjQ0DqKRCUH3IzVm9Nnwk3JembG7Hr828qPQKf0W1Sb6nakmUw0Xc+QBOJ
lFyul7QI1uZvuJXdp2YQhx/wwvhOXvTqZoi4oThDjV5BpHseHRqGu0vAQme2mVvRrdF67S2ZFO8Y
iHr/FNb1bQX7oUzlRO03haUEb6055EczsrTDaFTqL1+kRQoda9RCdUHbhkr/KOZGso8K7VHpBeug
0ne5LYXgIbOCtWv24h6grwX8JGzFwNPPPVNIZaOknb5yPOkVeu4B9XUISdXoBnX5y3vgw/n9HjlO
TE2fcroJys4y0fskMofyURd4aJuH3HoVVKhqDIQfc1tUEbB0LptditCgMKa2bSgiEcs4t1o0XSik
KntigDKorOIdjaFON/Heaenep+w1JHT01eLzZbNL8wrjKHDviW4DctxzsymI22Yw48pxKza78amF
bhoHqX6EYC5EaY3vYelkPTU3C2Wub2gC9ImVE4mfurjaVubXsP5bmMG0gKdGZlHMKE1rzFqMeNkv
2rYCIFrxp6KU7Di7lt01Du0PD8B3cxwBUIJPra5zprYgHjuA2DlqBhFQHfd7B7wXiloowqPuS8P+
o2HD4g2MWqTtSj8ur9/ihJoKDSk0geI/s/WLBTUPzawmfyD/BNXvBECwipXIthRMYS35z8Zs0YoE
GoGoRws9gnA3GPedJ28MRALSV7n5qVYrOdflEdG9SIs/cPD5Q95UUDTUEI1yUgVVVd/Yqj96LVu5
Dy2dQCapmP9rZP5ojzpVVIUo47qcVU9+qu3S0tr+y8r8MTG7AOn5iHCAwDiQCiUFBTvUUDv6Wn/k
/3JJ/u/UmY9kcEej1CtOndTbCvle7ZFGChuu/y+FaFvCzZh9NUB6t2ubbGmZpgP8/57h5mx46eBL
cpNxVUhRXJdAd7qERGhZ/34ST63MbnGCEadjFhEVi2GraQ1V9p3v/rpsY3kKYZWd8IPskTm21yss
NUoHjDThozfuxe7rqO0jnuaut08C9MB+lP5XXrSXzS7tKhrI/rM6O9FUQc4q6ECmyPs9KJ4CCWnW
9lpAoC16jLRkxdricp1Ymx1qsRGAaVCwJgivgfKmQiAxrp6ci3f+EyOzM2zosxDJOYyE+Se3uZet
u14Er5BdDf6m8sgOZU4H5C0XVs7OpUMMGvn/LgfT4E9O7NyHm2OsObGN0t2PPUK6gX/XdN5daQzf
jSr5h4v/RAsOqpmQq8wDvqXUVhBQNnVa6alGdwwOu2AMNyTrbQMR3b93k1NjMzdRamWUswhjVvvo
6g8SiLVO+2HG2UYzjn79lzD36SxjHulT4SpAzJ/tahflN8OVmspRZPQcjdIOe22bRj8uj2n65vlN
+dTKbFeHYqgBWebQyqw7N6p5Z+wj+SGMV8wsXalOzczOxqbrx0EdMeON6SGu1X3VNnapmDCWkP0h
BZ3296JUryzY0k47tTo7La3I9awOjI7jya9W81uur2Try//f/M38PTAspaIhgYBV9zHK5YNv5wjd
AkO6rqTPl20tDseYJAxIsYKgngWO1IiTGjk8tIHwBLjarjpVe0XNz75sZtElLMg4piOfxtqZmbzO
wgEEf+VoPN0gArEeoHj9rXjZPun7/WVbC+GCKgFUTBzyiEHMIRZlGKhFGpWlo5mHe7nMna69U4K1
ItS0zjMnP7My27jpoGZUoCoUXctDPtZ2uXYtW3BvDJDehSLPgCZo5t6DPgRD5GJAiyrkZCFfl9Rd
1nwZS3CErvDmV4ldme5Kg8rCsUUjgAyrIcxftAvNFspyfV3xyrpEqJVbk+java5+MuB2CdOb+ibX
wk+XF2vBMc7szc8UD0pMV8Ce0CITh2hYdoiT47jKbfIBEEPoOzM0e76nvq4jUIUhqTjm6lGTnVqn
v2IbWU+gcGSS93F06MO9NjY2RME8AseVPbCw1U6/YJ445mGETrTMFwzDbQxcWTYPUXq4PJ1Lr9sz
I7MIn3gNr6Np/SJh2Lp94qihZSOHflMBaouMcNsQTXype8x48qwM8H8xbqGBBv0JBDmzPRGNxjh0
cgMzPZdG6Kyg49zFwXOqPqICZlOdoBZuh2tc2osbxfpjdeayMB3JiE+1pWM0O6TnUhk+omonwr2S
2XkS7SD8uDzJywv5x+DMZztXSRNhZJhldVuY91ZPkX7lAbM4lfAQSBNtJZ3gcyzvoBpu7uUd7ioG
9V1v+f1GLAZ3ixA0YghWmtuwaTe25csoqKsjlTs1U/5hnCBbgOfBDUqP4uwcSnSoYaOOdjyP563r
ITQ43vlrzUdL0frUyMxnhJjOpBE6WictPKePXmII0BFvNJyu3F9etncykXnIPjU1c5RatMrSjRmP
3m89mj7yT4H27OePfb23UKvr8m0c3frxDwSTx+ZAV9uIJk5ALe/18ocsxbzT75j5Tx3QjRWXfIeQ
gOtUnlJx2HC3tkOrX9mRS55KCxBPbQ2+GLrhzm/OEWUjzS+QioB62BmgcqE8lme7y8ORFsdzYmV2
JfKt3I/VGCuhlmwkdCeHH6Z41YrXfrF3tevWSHaufBNEt5Lh9M2rFv12xx90017+jGnWPqzuyVfM
vBWeN7GroWZwlGBrIMTUZU5TABFBtkQvyVvW/7I7AAZALKlCtzKXnKLR1o0FpCyccbTyTVxp1HcM
+buGRtnKKipLdw1g21AWYUZhHc+XMQ4LP8onxQ/wJZti228AKNkDHLDRHYXWI6pa224bXDWhHf+m
BWkX3ITPv/Jtci/fBRtpz2H2HDv+jXj423aY6VA9+bA59lovO4APHR9WmI+R60O1fIzWCEKXAoSM
kBZxEOJCujHPBz8q3RDHqVI6SflUiMSI8FAPV9q4leS1wvLSPJ+amhz95KEZDJbUjwrDqautSN0i
kv+W3GGasFMLsxCUFHXcRSMWsmSwK6mwo7Vq0uLJcWpiFl3owkoCtcVEEB618tpXt13y3RcPobpt
hCu3upH6lXrPUpSRUc2BenviVJqfVU2ZJkMoTV6g7pBVL4Iba83EewVzvrtReONFjpYnCMOZFwD3
4uUAZY4Dxuyq2lV7y9pUb8H+edg0u9xOkLZ1J/FXxCerQ7YVVs7jpRB3an7mGQJiAfQzTZOal45I
nOZmbKhXwfgvdrjrmyKSgKhQzgK2qXdiWAUMc+jvA32DELye3Wvy4+VQubhgJ1ZmAVuUhW5iyiNg
hyJdCAfdo9lxrTHjnblzvmSIW6L3BnAEzMJsLJ0cN1MbKKkNM7kTxH1Jb5755HpPzWgrWnYdWQ8J
9lVzZ8Vba22nLZmXaWWe6Lh5QiGYcL6Z40H3fCkbKkfu7ytwMr3xyfCftf5NTr8Ihe2Pm0q/goOy
Ue6Re7s8wQuBZEofgQgEJwLZ3GybVwbvT5jjK6Dtwk8zL2Am0takqpZsyDSVabSKw9U2l/1ooraq
BwtVX5QyclsatJ1mRCuvs4UzFRgsWXSuDlQf5qhvsZP0qESi0tHQ4hiD7Tiqdmn+boJt1Zd2sMZr
srDLzszNQpfuD4kYjJgTOjjZBBOaj94uW+70Wn+4vELvR9PMO2Xo2SBShMYH9ZTZmeqbalu6Vlw7
3VVm08XruJvM1nw72jRX2Z7uQPS0tz/MTWFrn1vHtw2HxvbNW7KJbhRHtI3XNe6npbk++aD5WSpY
sdqNKh8E6FcOfg2GvyFk+2Vst2gjl8PKQ3/pQcwETErRHEoa7RHn+6P1tEw1UuxJkm3ZAk0gkO86
b9WLf7Ai+7VL7AwtuzWupg/K7Rg7MzuLPXLZkp6sMPuUbHvR9gq72dORYrtH9SG4GQ/Wrr2mYdm2
ttY3UvSJ/d06fq8Ormcrtrerftxl46beDY67vewQS7dYPsygQ4inqwIs+3w+vDoQqVXyYe5XYZff
eJv6rSlsc+PeeFsJphQbmKuTHNcIYJa28alZ+dys68WCNCqY9SrFlpTWNp8vD+xDq+7/zPifgc0W
WhE7rS0MLPRv7UY5qNvgLrsLX6qvgeM+auSAbe9Rfcm5TgJH2Fz528j+/f/5CbNFT/JI82IvqZ3B
qexmW/+QbtRN9vUhuX17zW+1fffsOqy0sEF3bzNcm86K/WntPm72P1Mwuz1YsudRW2UKhMNtf5/8
Br550PSDeXx7yfYA99zUFr7Rq/5o7Y1Pg/3zsvmlh+eZa81uD30JjkgNGL52f286+r79IW169AW9
T2+Skzv1VnHK3l4ptH7ofX5fd+Q80L9ApICc3rlnWVEe5MkY1U7jbqt8B6862XEYbnT4oB2xvhW8
K0qHYuiYtSN+C/xtv1YIWDyDJ3YfpM4Aqn6gdx1yI9eNjnkfkXGNldqOYL0gKDtqsVeUY2bdm5WN
npydpHejeZevvX+XDhRoXCYlx0lxdX5GCr08ZmqDfYiFzJDu4mNqeeSDny4v8JqZ2R7uaFKQK5H1
dSFuGYvsRpb0N6H0P0u1u3LX/tA08r6qIJPhZ6NBBUXs81X1U7+WtMmXrHvXqTf+3v1kbuNj/8X8
Iu2VQ3vdfxZu09+P2k9uHTuOkl21GezeqZ7XdtVyxDz5lNmwy7AyOhSoaica2LYtb2CepkhmOzTO
9NA/OLLd7sXdeGUcL8/30htnuvPAMCLB2E/y4nwS+kESIWsJmYQawjGj30MO49QlS9snIx3vwz0J
1u91rUAR2q0Ek6WATWocQR62FlRvs7tdLJRKAXld7cgeoN9f7VovycLlHP2n6VbCluExNft9cdCs
Djkyft8fhh5e9czwdr3kxfTCJ16xcuxNvzaLjIC7ud+RNUane87zDFeYnxoiNd2kiu1asB6L0nQC
LbbN4FubrzGMTyHnkrVZICxdqYRifMJepZ6TxrdJ6biuscn0z1FX2VF1qyorrrJskcQLSPmpGD/z
FDA7ahpVBDwjiLdVyTtRfQ4RhWoS5bFrfseu57TRWlFt6W41qSlxt6TYCt5rduSGatjWugY4RKqd
SoPYwrNlOUVZeyt2RzmGYgY5DYGi+XetyewyOhbKyv12YV3PvGh2lQ69ohqKHi+K6/qYlqhIVsp2
MFvaoFR78F8vb8jFPYHLgvaEVhTI5/l+rAzJ65ouqzlKAqCJ1U0vxisv46U5lWmYnkRiyPKRGT+3
4YXZIIpKXjtZNqAJnNkwRCOfYG4jN7tu0/TK7TyaD4KDUUICUNG3KcUkkRUH8c21ILwU8MG2GtQz
4Vn+UJuT28RT2qasnVQwt3lf02pGJ8oQ73u3P6BxvkvTeGd0j1Kmw7Gr7ONmOKayZBdmbpdaeEM3
oOML2bGBJqdxv4Xp94hipdbAKRvFt0NgwuBSxxTOjZXgtRg56Tfk3aNoEFPP8yiRKvuCJ/LlUvFi
dDeSZcv1a27uG/9By+0+vdbp/b/sHEsIuokI6j+bs12vu1opihU2vYn+FdRBqgiO120TRdiJ2X1v
3UpxTP8K6MRd8w9p4TPjM7fxY1fuwwHjTSd8rSs6wc0vlVRvwzixeyih1OHHynCXtt7pcOdbLzW1
qq+n4eZgLcnx+elrREJaVze6p9tdsVHKgwjDo6KSdqntWNwHAtHwVzdcG9avla+ZQs0s5J6NfwqQ
JzlN6mKxJ/Z8jUEnoNXfvCOGNWgAtqMbbQ33oUhfREiM0ui5iH8J5uOK/ak/7oN9krdwkqsqxfhZ
KNQiqSzoZGP+5S8lt1zVfyL7IstHTaevdWdFYA3XavNLT2njxObsuaEGkpT3akvsjR/9dged4yDo
tqXs2j63M28lMi0Ev7NgP7PmD50ieBaHmmJkL2lFV5RVy+VKyFlwqjMjs3NMDTrBgyAQ9HnrHT0v
cHTtUwk5PpWkXa3+A3gNa5T9JkGeyX1mThPWRtKPnJpWIG4NeXTM4FkKgi91Zu6GkAuClB8v+8n0
/TM3ObWozdosubZJYdtMiE3wvLkcH1xUFKL4HzL8mAG/o3LroU13Fg0EqNi7LATMK/Aks3Nh/CaK
3y+PZMH5zkzMtr8rK3knT9hTMUwPJEZtvUfC2ZFgg+vRipOFl8v2Fj0DGj80NHQqxfM8jtIHAMiy
giGldisou8q9L4O9CRt2Omwum1o6g2H7/2Nr5uptag1Q92HLGDPxYajzWyvQPzWjtc9b0NGKLDzK
alDZEhllu6/i4cEl37OFJu+qiZPwvjaT5OvKNy0EuLNvmu0Mq8271gr4JjcJn5Ss+paI+V0cR29u
95RQAIxcd9NBkaFFoT2qdK663puse2sxZ+FKYFmkY3ntwrUIDfT5lsk9BZh4AbQOBsmu+N7UGyt6
TiBfWxnutPXmG+XUzuz9Rx6jcMUKTaN6Az2Utw0OLp1CDoHV1vbfhdthU92P22TjPQo3+vay8aVN
emp79uBrrTYcjGyyLUd7LQ5RsbKOCXTrl80sTeWpl83uC1mmNaE5Ie6r9K6dKO8qqDL7J6M5/Isd
RMdgloXSfS7ZN1ZpRskPO4HnmOLe8KJjRgvbKqD0ParM14xSwH+GZttG1do+UBpctDXfRL/Z60NN
dtk1vnp+elDiV90yD5LZ28pQb5LquZLbh0aznnOcVUqju3AQN4GVrETcxTh18lGzfZOBhejh8iZO
TYx9NypXM4ReEwOoMk0//bCyqEu+czoHs0UVBKERSpnJbgbKCPUGcbYMaNK/rCirCZKRFpF5JbIT
+7TsQ5CTRe74Rr5zs9TWwLFF0spxvDx5fwxN/35yq8pC3W2HsKJnIv2pauODAdOYuUMmsBneFHdN
JG95Q/yxNjuOy86vAlC7bAhFIQlgi1a1FxChsMSVAL8UXKBP/3/zNz+FM0R4NCTdKscPXisKELG4
SerEqbXnAjFvM7ru10hwlrKU3DJkgwZzU1aRATqfycgFBPreRzEm/aEvelsCGZIGuR2r2V2k9I6g
5ztT+4lajpb+kulE5vFli6m10Ztkf9l9lnz09FtmqzpqcgFJJUd31YWwrgDF2HSF4m/UwI8Ol00t
LempqdmS5loWm6GKqajzjnEr2V7QHMMxccZedi6bWhnVvDl4aPJe7ulGcDRJuM0KiieKfNCNT5et
LN4NTkb0zjNxsiXwmjgzXMy4QrxvAvVZyADPa/VW8BQ7hvkrkgAFdvq+Nyhvt+HWgOC+UlU76Nb4
Npd2J8FWhvlL08k6z85IU+waodBw48rrnBjKbL02nMrSbrr6RyDB4JuOa2fW0i0M+hdAKiZJSWVe
be648JW+STRVBuWrVTaBXWVhjNG02BSKjDaNJ61s1g+jlMAGymhnQR8E/GL+smrFDmljwUTbQjxq
4eB06BRoN4r0VLafV3t6Py4vFYRJxxJYsEgeZt5FMyl4taOQ+c7L7sfu+OvhbXv36G3WqLE/UE1M
hQo6tyB7nyRq0GI9DweekCuNPyaB86TZCGnb9g3S1bazPaxUR6wPG3CqiEwzSPKTxKc1O5Pl/0Pa
lTa3jSvbX8Qq7stXbpIsybFsx3b8hZXN3HeCIPnr34HvfRMJ4hMq85zczNRN1TQbaDQavZwTqUWt
xk3q+Ucwdr8d//MThsfw6EIsfuMn+O//8C8bd+fiN+i0//t3bhC4QeUeDp6/PZ22H6etvz+9nF5+
vQhcxScI4kX4gOIsI39HmRAgKIjzL9cETUOGHtUE3LRe74VhmHqfP9tEcHteN9kwQWiZR1Mbcs+w
q0tBMq3LvJyx+P7e90M/hNKBK/BGazsMjHuA8oKH2cTTknP4neaUZZu2KeqN+/3L3j++h5vXn7r7
Ggi2+Hrwi6lzJokdoDOPJFexEjkJJO2PR2wbiN8FLu/quoQAVoNQkQrU4Gs4VdLawYRcCqCr/dH3
347hb3cDc/C2goP+mYTnDeBcDqeIMpZ1kteQc3x///H8/By7i/sMVncEkWhTYL+eITo4BN726aPx
nj6eqMt+fcwoWifsHwJn/1k7vP4idOM5NqY5AHlyubRobjGqhNEJ++y47L7ssLyM7t7bbj1PoP7n
f+yWMC50pFaF1vmWCfNh/W74uMHJhCR/6wtEmcy9XIlCaQeZVfg4ZJkv9ZKnPp4Hp2eijuwEhDt2
7JkjgHrQz2e/b1vR+lqeyVQvZcZOPpG+HSCzRI8D/kAhHn++QNvcS73fm9fNw+HhcAgEm3gdejHz
PRPMXtZn54O0o5rIOQTDA9ZuGD5vvnn3Iqeyet7PpeiXUqxYUUGmwdTzj0D8hPd82MBSv4rM5DrN
zKnD2aSZFh1rloegNz/cbdx7kYTr3hUmwdR1YFGBGQTcq5eqaFldSTmoMthO7S33bQxJ4Iebh59N
8PPTVXpbdgYEb431438mljv+uRaVSI9BLLOP3H0j3ttLH1BcBzOyAH0w+r6FU+HiptTdAb8K/Osr
mmjQWQAkEdd0MQuH0+kLLibnKrfLrQd3X9hVAgob/T9by65R//j5Bw4OOzzsRsU1yg4r+wN/4ueA
f34eJhwn/PjsGN8+TyY7L1dn+M9y8Y8YqY1aIl981ee3hf5/bm/2Fexb8Bs3AvsRfcF1vzbWBS24
6LwHCSfiGG5d6hqAt3oHlgkmGBHF5w9c5KP7Cu3vvTvmJv1TKApqrmIa4LMCYwLjfKwQd0Vwq3V9
oo025I5k7lxiYsbIwYxIbgRaISKQ+2QTvVhmThjnlYeskrLE1nD51e6X2I1dYNR5o/sb/7agf4v9
P4jcAujrQu3N4cF73D1udkEA9T8+Tr+wLLuQHaSX03578k8vL/vTlrgfsU/dX6K02VV4jviYLQoC
AswlgZ338uQaOS0rQGTgQYKZNjQRz8iYBouiIaHeThGxNhhdSndxVxUCJ7uyJYCNMNC1gSY71As5
p4TZtnZedJp7kwJscnSLAt2qXt6M2cju8gqgFQLj520ffTaInWH94PdSdP4R1pHa6sZlAk4g+pla
MLI7geowstTgtpzr3g8mCJVPwIIbFkahOL1imsoY8oIgBeOIionqzgRgnMRdwPShhYn0Fkdf+yqc
qlfV2oArY1afCimwzY3gO9jtwVnhxXfwVphPjkwifIeZRa6tRmHhhFb5gH5fvcFwFjq7DhYcpxK0
FVrr0JkuCdCtmfO99QGcZfUL5s9mFR+gKwn6T+zYNWSwOxighK/kPCjjKOiAm3Nb7RVzvtCauxEi
rSFGRiF0mJIga+46gMoUSSiNW2n69i9EodsIJEGYP1H58Ys+cogKuvscSPA1gNM3jRoUHYaiRj8S
9TYxm7laSqQQTDCBWwqe7/j7s3jEzmtLjzvwvU3Ol2UAn/DrIkLsXhcBgmS8YtFgw3dPZbI+Vq0K
HM1kbtFj78/KRxG/3V6x60CEnQ1wP/+vEC6gS7okWsA9mntyD4ZwEH7IfSBpMXkrR3S6m8j7bON8
kZ+qCSn0omnoYWiA5BpMREp3eZEaoofQ6iE5+yAu0EP9dWlSQPt5CZBdZK9LkE+3fSPaWwAdSE5O
umudMCVIqVnH1PA6RfQBTMD1zlqoJaIb0MYD83Jn1SHXFwvFEFaE9gbFK6VA03emfDRQLzFSt5Z8
B/ObFERMP3VjJ9iPqzDlcz/+SOf2Q5r12ZhbmHAtb5LhfrEiV01/2LNP6auMCdUu7DuBxut29kck
t+IOzdux6qCwFr0X+ePcHEv947Zaqz4AWFn/u6ZcXF238qI0TATYdeTuJ4rcpf1lXEBSJWL6FinD
/v7sXOpljSpzjfXTsvm+Ju+SI4dq8tfgk9wucZ7cyYFf0o1MCtr6EnTF6htqexagb60usByB22Yh
2C2L5Nx27VS5gbYU+JrlgVJXd+5N8zBVmxREYcMd2EJub9Z1CYjTjvPYLfhKMyJBXgVklrfoo3e1
7fKj+BHv6l32iK6gTf4Mg/xhCKLhtb3TMP4CGjgk9oH+cbl3ptYWXVQ7uddg2pV+jzOwbIhwwQUy
PnuOzuyDqLlSogYLMPA8AsVR7qqYngWtxe0lXIukzjT5zPacSVHBU0PNFlLKQntWqRagxCqPNEfT
vODwrl3piN9BGYfuLjDbc4cXjFp65yTgrAFpVdyFJYgx5jeSEpcYexptbqu1unhnwrhjrBSGOY0K
hNGIBmZ8ynQQV48/bgtZXbszIewjztYuggdEVAghFq49dTyWZlgg8y5HIle7qg3Ik9jEMYbW+ZeP
PVTxMve4whu099Q/p5G6s1H6hhJ0rRrYyVMBOiClxhOh8kjnz9qXZPreEcFnrKr75ys+85xn6qLd
YEylBl9RZYeSfp+MO614iiTB0VqTwsbzQUdpApv3M1twJsVxcIebOaimh+Vez33Hvpcm3xaxBKyt
KMJrBvMMXip05FxundmMSU/RnItaxgTy7G89+EdpJsAFuk6xwT3ZqCWA5QYgd1cvx5kqoFBnUhQZ
/DikaAsdbE01ECrUFpxU8P/A8QEfbxfEuU2Otr00mBygc32cTKvHzLVd2O1vKiFXCk7FOnZUb8kS
4ttxof6W+8LIwGAXg1+xNiq5DfsZBF6BbpfDcBhHbZI3RWlMiEw6vdF9XatiUWVzbbMwQI1WXA2p
vas+5wLdlxJJQfDbKqpfRUGpgE7Mdsn8t81gbCEN9Kmi1U1BpM/dK02jaK1kYSHbLsZgamZ9FI0h
AtpgPoG/vGyABIBogFEI8S0/EdETCUS5ePTU/T4Fg2hcJQIfuLpeDli1GB0s40PjzG5MSLssKbho
0evhT9N7hxkoczKAVNCK2orW1EG9HrOarB0BgxqXsiLUHdoZUBOYIyhduz6NxcNt97cqABk7Bd1R
Krq/OGWAqWpIRQFlMJyPy2mXDT//jQBwDQFdC77gM1dy7gribIodPQFiBLV+OYXs2eCxETztPy84
ftcxFYwJa+y9Abrly2WqO7VsuwxFxamPNkoaOCpetKUvmb5mvMQZ9VvpUNkMFVAgeX35/ghmf3+m
3djEwOco8sKz2uo7EEU9PVYFx2bN3M514y4opS9sEElDN6BqYTLZ16ZAso1wNgS3LfOWV2vIugx0
01Lw0OQsAWPklo0qe+F1lhJ5SftzYkMj9LUbswdnAiiIXhUHORdFYavqgewNk6Y6bISvapYoPw7R
CLHzaCZovdb8PLN+FDWwP6Rft01x3UxwTzCweNTx+KKUjGRxZTLe+rHRPDM6WPWX2bxP0p2q/a7b
rWGcJPXZGre3xbIzerWwJi4OlKNlHe/3SxvR03pGUAANzS55UDHQWf1qQT5q5xudhrdFrd6IQLf5
RAPQARl0KapNdBVj3XDlUuvc01T1FKodhjgPbotZ2zMk+v8Rw0XsRa+TesCkKsh9tdHVKGAHgfmc
grIsI4Vg9USyuEtez4GjDRR87Fn1zS72VX4smnsiIrm+bv5nlxOqruhQBIn6FYlKXKZzr+E29vAY
+U36zGtl4lpFglSx7pZJ95BXhV+3P9JORAi96kLMT/ICZCXBxna5Z7U+JlarwjzaAc+7Xukw0Cts
+xYJ4d75mWxVsAwISWn+QiP52QIq/W2jWDVz3FUYqWTxJT8kLM2WMy0SbpJZIr/bON01dEYvsbO1
6XvbjQJLX3uIoDnqH2mcQpqMRz7alQuPKAsCaZkESLm6Mf1uJ9JrNDr3ivF6W7/rNg+YCOb8QeyL
uX/QlHOHy7A0qUwliKyT5kTRj6Q06VcLEPgAKXIpCMuNSvGHqmncSHvTnNlXie4TuwmsTgSisL7W
fz6FO4ARmk2LosW14xjUayUcvfuhDQg6igrRnOjKQltghUTSHDcDXsqcefadurTlJ/fjBML3fpNZ
fmKgRwpttPa7JJogFEnjtjUl9jAuZYVjiPeyuXxt47cpVlGnwZPJuTNFmHArzgWQKWi1QAsJ+vdM
zrn0TWcsKiW4vg1rg7wfkX4Zw6O9tP5t21m5Wy1EcXhAsM7Lq6EofQI2fFeOhZeDlaV7NunWkO4q
HfNQvdsBq4w0gsLo2joCnUwFWiE0w7166VTskoDxOMJNVywPU+sl1bRXgx3JgnHoBWgJK7aIcQFk
wDH15ahQ8VKULJldLDe4c3pi7yfEFe5EQK1uoBUxyq0HU/9bvkU0dEEght00DUOEaHC/FLjE9RTl
Elx1RtUNkWx3QEmD4pzd3rM12zgT81nhPQvtul5tjIGJifAsyvoj+nOjRg0nVeDJ1qISwPqjhQys
bZgE+vz7M0GtY5ChWRimWtOBVRZjw7k7VGq7nwv9JE19erLTWfsZtSb6E6s6D5PMJAmmhcyq9W7r
vHYNoizroByIvWR9VZdrKyW2Wg42pgOX7NBgAN2gGFCPWOzualooyXBoqKc47ffbclfN9Uwsu77O
lgA8eOU0Jiri90k6tTUOYmK+1Im9kZzlobUyMKkJqUKZKlxYdqEqF1cb0RRpfaUVXqP+nppgGjeq
voudg+XsLP2LM3wlZdhi2tfIdjQSPCHX/MH5MnNOFUNligU4SFzH03sqv1M1LBbGr3xnyF7s9G4q
SrKKFpjzq0sftWltQmA9S6B/em2XryVwQ9Q682j5riTb2/u56hNs00TDogaaeb4bhNBhqWM2ZDrI
GDztt4OFATPbk8fYpb0gXX2NpMD8AXIKGAjHuDZGKS+NJ4+naJRS6KaZjYzceIoGEDqDkazUMcys
RD/1OGuCPKHqHZAAnyTgRPrUGkwPCWAHl3giGh9Y0x5NBmDGQVEbT2vOQTm0aTOj0mFZkR1YRrPX
s03Wh7aUb1pQHd1eapVtHW/HZ9L4jB4Yz+KhwVg6xqi+EAVoHW0H4JjhBOflJbXu0zLzq049tknY
KL7qWTszfW6yA5y0VD7KQB19mHzJVzLBh62EnBZ2BnVwpM8wMMe7Eq2XkFLDKkyoi+Zt8wVXw+62
7msuGqhImLpCfsHGVOPlzgNwOgF4IfNWeWrl/oxBqw50WZgj75Y2DdPJGZ7+XiKab9HUCLA1pGQ4
WxtbVMzsCvx1S9plX0jcI08mL/mxHZXUj+Khd2/LYxrwm4vXCFpX0CMB2GZuEfH4MCR0MuNR3kt+
RHYLLDb5fVvG6gV0LoTzviBO6GWaQMgoOY47NZk3xVJQGJo/ZNStx2mzIJNSZc5pspwUYFe/BB+w
UoUEUteffWT7fOb+dTLkKuJ5BPNO5tXt95F8NZeAKmiWeJ3UY5ngIfHttsxV64RjggXikOpXAK6y
FOdZB9MpKACWyv5AI9Eo/Kp1ovUViVWkpdDQe6mVEin5gsYaTNr3B7nYW0AfUTcOPd1WZNXZYIIY
3fwKED8s7gzYtda1Zs2cTVw95Jp01ybt02ynQUzIfRJ3/m1xq+tmIaoEaB1mYfhed3mI6VCCNNlj
Q1v73qydg7nYL7eFrFk9zOEfIZw9gNcFZE4jhBjGhFnB1pWy3G/V77elrAY7n8ju6Hew1CtwxgLB
bJXlJuxeL08dVbzMaXYpTbZS1MCl6FvSOHtq/LacfxVnId1qwUPC+DSbO9cAwEicKHXw8CA4Zek3
BUPYSaeGYxIBB7bclMY7racNurQFXvm65xSAZp8y2cwd4k52Fs/OmjIRoCsaCws9nG1dAVxgsvw4
fdFmdStJ5l3fPHdxskdpxXd0IEeqOri0MGWYIUAZrK96lmx1oqOl5+ft3dCuQpTPD0OqW2E5XFQI
Lj+si7OxRjtzAVI5qfclEud3iVHLqlc4afaiRvLyzXYKZ4dxQQrEzjn3OzKgPg3c8NyLhyVyWxCw
vlZdIz9UkZpFPkBvDTYtnRPdrek0gDwOI8GgZzU131KT5hfJxpj6qlROv4oqA89X1KVhr0/AlqGp
qf4AQoCxq+ic7+fYJpMXxd3ySJxOeW4GOf8W9S1rjEv6ENzOfXkA641zzOWxFuTo11ZGQfbQwutg
raEMLZtj2cNOLZB/bSRzUQNUe3dN03U7TatLf7btiLGXjYJX5NVhZ/DWDKRKtzB5goa2yy2Z7MTK
lgV080PzHFVIM2ii5sOrk85J4O5TCtidOSuTEgnLBlHvwSR3kYiv58pDMhk66tVIsmGInce5KWf0
szs0gxbKQZ58Mn4brVDLdzMVuK1PE724rT8loYgGfBkZwFqcxydaZsVzhOiAAFBu8FmruhXCfbnq
U7pbvOYErCnBS+I6K8XJZMZzdp7tSh1GE29Gbwr1j3xPA9tfNvWhuG93gNkIjZ1oy67eLpxALrot
jKEzrREC5U38WH5ND/luChpPfrztD1aMHrv2z1ryYa3RpIlJOxaUhFYI+OY+NKDOKAgDRFI4+8uq
BLl5Fl9NPxc/PkUH4J1K/l8jLV0u2WcIf75HsRoB3BhSskMERMfktffHIA0tQaXo+kLj5HC3ClH0
AeU2yNFPSjhuh30XwC+8FRtR0LF6bM82hzmOM4UW1SoRH0CQKW+XyI+7XaR+vb3/11EpAl5UDRU8
IeH1cIQvZaDCMMrDkiLNWnxrgM6MUKYeg9l8jKzQdkCb82HJYW0JsllXQdunVPaYZOfX4ad3jIRE
JmjNSy9i9Nbp4KbRtsUlUIvOLbMszldAPcDvMuw/5LE4y1MKUvQqZsq83iRBrbVoO3yt5Tfc+i54
iAJ7BGZ4L5ENOhz8eBHCD67sIIIeG1AfIFABTi4nvtGjzNFrhFhgTKNBE1bb+qBlXrOPtizfugHi
UbVRnuLX27u6srwXYrk8RJENip407LHa3y2jJ2m/0CcBmmjBs+m6pwzBBCYMMGjAlAOeyaXxIOk7
DqiGIUE+dmBmT5JkPCI8oB8pQTpC1gmakc28mX7YlU7uq4k2YNwbc6QJwEt2R62peywwtxoD920p
v3apnj+0hUR+NI60CG736/wFvhV5TAUPSiCxXRVO0rIxWPdJ4akn8uK4ZaCpbuLLu+WuDuvRlZ/7
7e1NWLnWLwRymwAGKpY2hkCnP2kAJLREYBhru3yuEeeHBj0ebAnBmqdoAWCsawklkVT2Mt2/rcia
ESMJjK4SC3nnq2ESqR1bkiqIT2wT1Q+S31caculjJ2gBWlkvPI8RpjMUQMAqctd6VY5tRjEm4RGb
+qmEwHPybiuyFqJgshc4Gxqb/eQfcRSIjXTsoIg6o8U4UKtgJKrboy+/U0TUJSubg1wJ65pSUM1C
3v7yaIyy3hQjBtGRHHLH6r2bvgx1kOUiq15V6UwMd0WMlLYAF0MsNG+cJ0DKqF79aO2LL9FD6g0f
VezmqauCDFvyW4Frvc6I4Rq0QQaP1hy87QGJd6mhruVDlOfQUHkynvQ7PZCC7Id++mHcI/8ImL+d
XbkErLKul+40b95m4PUUOKAVk7n4BO6I5YaTqvbMFrn6ZtrHTESYtHY7XgjgdjGT09FIHQgwfmqp
O0Ru6o6u7qcqiEMD8sMUJVnXAqXzNeW2M0mLZMwSWGiyI8caY3MAf142OnGXu8pVTtJmfgVFlfei
PQ+CEG01wj0XzbzAWbAhSYVW6CpU7d4AUrtLbX981d22dhVmSN7wmId/7yAvFpcdoTOJCTpCxyJl
fmWqXFkK4umvi/6ciXIuBTyA5lAynSo135ljtq0bgQ7rx/zPIWAbeqZDC+KZdpmhQ1vFoaMBTm96
NTEBqYS3XdeqHADgs4k+xmzFGaIxIoEO2BFMuCmnxUAJ3v4+aPdOlghc5IqvB2nAHzmcAZog1wQH
CV6KsfQwj8eevkpEZGnMMXAx2YUMztJyM1J71KGANBI/ZhGqcGVQofgU0+2wHNXulFY72fk+/4vr
8kIsZ25InztSajNnoXsEYx+klUFFtNdEWyVaQt7okhoD3ATqRfaT0Xzp0DWr5f5tcxDJ4Mxurpeo
VAfI6OLHxd7WAPHUhXPTq94Vw5wAfMDT/SoJSTDHGevo9vVaQFYTw3eA9AUI+qLyLPkr6OP09KUr
nnpAl0cKWFiLZ0kUeaw+tTA1gH4hwE8Av5sz+7pvy36sYfakDTWQh5dhpQCLuAXUmgMQIurK06EQ
0kmtrS4Kxei+x0lgz4fLQz0YidnNLG3Y+ZMf7ZofC0biW9fBJHP8xfCao/wIPmIRldFahMrq0/+I
5TY1k7QMqwDcPHNj4V05hbHrdvvJI2/tU7sXPWPXPMq5NO7hZ5n5MneKhQxluW30I2ZS7R59/8Ft
Q2XfzJ/1Myk8KF3nlDbgwiHF6N6qxteXow2uEKA991MYlW+3ha2GJOfSuJBEkdppaVVIA6b7ZvJj
bFn2xbpHCJS55QbvH/UtRr4oeXzS7sCbmfmgtxtFfAprud/zffwcDz+7E+qJNEMEymBv+fKeuvlx
2QLO6skJfqu7PowwaNOgcrjfi+Yk160WfVMmmqaBC85Z7dIoeW3LCAWLzu+6Dmlkz5Ieb6/w/2Gj
f4RwNkoXNH13M3QbwtE3tuQeOcXv5YH6EZDW6ZaIIrzVCAw+6B+tODMlAPpQewUC1Y1ShNFmeo5P
9du0eIrpyq4oibm6hujRVxC6AxiGTxdgnEB3WhbvpRWC58OQbanombMu4p9sL08/X9Muo+kEl6aX
mYuG7SmP3X4UXOMrrvsi7cEFxmOey5KdIu1Rp5Nb2feKKPpf8R5Iv7Liu4rWYVABXLrIwgL3D7WR
wOnhhHPpY0LZLTkmogtgZbEuxHB6DIk2pJ0DMVp8iLPDmGyNKLxt0qtLdaYJd8UsqmS3cV6WHqga
fNrLbhM/35YgUoJ9wZk/kLq4Qz4CSqDugv66j2QcXKN5vy1k7WSaALHD8D26Qhnl06WUBZ3OmDiC
lCzWXRBvuFFSAOfarap7pGYgbzL8pQ+a+utEvkaiCU12DDk/fyGdC65ySRszDBciPh2zTe9YT/KI
zipQYMeaGQCYzc/Q0FTZ/ea21syn3RLL+by0yGK8vqH0oj320aEwjpPyTevetUVwoK73EIkDC8Bj
gJBGDZNvYSyBOWv2sgUi9loGRRNp70tTAnB2IkiMXq8j+jjQE6aDsANJg6s4fyDtUM0mZgwrzG2T
YwOsuBbIatpOHjBY+1BRQfFpTTFMvLOhAB2ngG/zm5rSxAC4lXsF2tmVr3nyKPXfbm+SQATf4mcQ
s3KiGiIag2w6/U0jpt+LRnhW3q+2Cfw7QEGBoRJ9Dpz9R4oz4ImEkaQFZC4fduOVH47b7MFpNHSu
9S4dzafcr7e3Vbt2HpdCObOfpcaidILQ1sLsJPDNqciTr8Q0EGGzlkWwG2DWmvO07TDESdpGEBFU
z2NYeGWYbaqdcyh2Pdp1PeC3Vi/WpvFO1HUO2cY5iMbXr3395RdwTrjUJbOSU3yBNQKwemeowaiN
uLNebq/lihgg1bAEIwgcmDO5dGA4XkAnICkUJF8NZ69NoSU/E1GL3mdb2KXLAFQaLMQBIS3mQz+j
tzNvLPeq05ZFiYjULR/zF2V04yBTPKR13PQu3UR+4Wqxlx3HIA7LJ0cYHa6chgv5XEDTFovagwkK
1cu7JVT8ItS/KfdzqLrFV/v4y9p8/3V7WVcuhguF+RIfGqe6MrMhMHo3FJfKXv4y7sG4FhhHMoXK
B9o+XYHIa7eMgoeDhjG0tLPcJ3enZvIsdQbah/GAkp6yh/Z+fEJDu3kwG6TPlo3zrnjoNIk8cAKL
CpprVmQziAeU8lmml3MDhjSbSg5OMwxpR4W7tNFjIZN7ukj9TgFpveD8ryl6Lo19zZkx5ZaRLZKG
wcEqbXNXb75PVfGsxt/sRd3Ow8ftZV2xHDC6YBYDF4SBiUh+VbMmidoWG+nUIKGVv08zcc3m6baQ
FY9msyOoAIARnFV8jnxSpqG2HIK4lHVDuSgOWieEgLbAKtfEmBqiFSASob/8aptSu8wsieKJjUQ/
CGEa++9DeRuJC8AwAxwRo4p8l0DqpFKp5mh0WareV60XDBe7iWisbm1LABGKLlQmC6Ngl/uvW0Xa
UBuFNsk+jX1YEB/tfLc3ZCUisHVAAADVFdNLVwXaOXFKpR0HtKVEYb68JR11M0z9oEyrhJgdQ3Gh
FB3fT3YgzkfixkGVBMNa0Iqv6yWLVDpJjPkQDd3piyvr0eyVkRw9TJoFO7cSZNKwmI3uWfZIfIcm
1G0VG70rSH2BXAMrL/WeTiVk/NOlpztKJf2ljHq8RlJ5bLZZo+WLP2oIqGSwvCcbQgtgHY8Irg59
R8kB5cbuvlXmmOwbK9UfzMXEzbPMS6gOc7I31VJ+V+caoxCp3e8IDmLqKQomOF190ZUWgy251Llt
7JgfpVxP4aLb849Umo1T3UflUyL1+WuDQfK9DvDD0ICMU2PH5r6pKjXxy8kZ7/TCNN9G9Plt1HxO
2LwFHWZfiaXqvk7t0V/kAgwRcyeP3xF3o/NYjRUQ6piwN7ejgICiVTcse/Sm0ejBkWTtSzY54D+i
juYMILpJ6p1lJPNLQ7oktNLRid1aGTAEQXNzk6TakqJYXTcA7iUzGkQX8OZ8KYAe9pa3S3Sqhz5F
35hltIApkjLfamba3Y068MSQjk6qfdXk9R22UYsDzcnn32qr1qW70Lx8TonaIH1myHJY9X360Q8t
GIMkq6uQBLIskiPdBrAgVafDt3qJx8QdEzv7ocSdFmCoXAdzYFVoBz3pkVUfzEg07suSCLz5QbiC
zCMG9TBBenmqUsSqidTWePOXi6eDMUWVhs2SgaVmaDxMsf7OJFGeQV1zSBiuQakOAT4cBidzLNs2
iQf4PekJCarq8FaDYsItjzrATu/HPehOnoz7PGh98lD+SAIbYZjKGEFvH/bVr8AQOsBpAXSMAdpL
zY0otvSqxGHX8tAEajWZhPHHygVpA4nlHxHclaXRaKrtASKcKDSIqx5n7wfyyJarPjiVr53aXXro
XGcnuphFqnHhXVMVVj1QyI01NP8UmOWrdv+/xeNyU8OsEKCMME+J89Wn95N6ui1gLZRCSIG4Ag3A
n43pl9sz4P1RV8OM2LFWpXdrtKxvVRIjidjaFao+ztIXYRk5wEPQS3Nc3CGJUtVH23X5q4u1DPab
9vsmpaNo8m1tcc+vUy40KOJoorGO65SSrxJCWjMRFOfXrOZcAPuAs0DH7oa8VkHn5rVUfcnVatM6
gHOfm7tK/ReSzq9U7rXhlBU8SoY2zH56zw3Tz0jjdxVFE4sIqlB0eXOLJtekbqiEy7uft0p31+Op
LUK+X4kPMTChIx7F2IRxNXafjrM6wpshGs2rsDTqsNyYT0AXD/RI2dw2TpEobt2mWi7zWULuO2rS
LSD9qwJtiYM/yMfkr+eOdIRWZ1pxCzcpVjzmEQoVGBH0BxOEe7pf1C+63PqVZHq39Vq7DEC4B6Jo
0LKaYFG9tLw2rkfSO1hC2nhpn7pN4mn61uk015h2NBMZxZqhn4vjDL1Xcn2uQIXtzSWq/aM/yx/R
6I7Fy22tVooEjG4ChS3QA+imwY8tgFWmS2gz4hkYkMDaOk+/UUP+iSunQ60pdbWNvKV7Z9u8UccX
9ZauGT6CfKRtGTPvVUOPSSZiFAZkJ9LgorfbRp+IstTBbRUFUvh35wwIHTOdcaNmSeXaCUZUH00S
3paxtltnmvDJkXLBBFI+QxOjMcwNBX4bCoTKEbiqCsrKUfb0/xPHnbF01tuiLyBO034W1k9wLGL4
bHKT7PW2nM9kLR8BnevFGX3WlrYisVdY+t15lpFrdJcDkma4PA9WgIIWcFfu7TD9IRDLOs2vxCLs
QBiE7ijgql6etQ4upIsIZmlG3KClgbn3R6I+KTPSuKmf1OEwizsb1s43a5A0WKYAk9Scqk6iJDRm
kzVaXTVes2j7mpAnQpsSpOf3I4rMkiPomlpzleBeMKGi7Fho0bpUE5Ew1Sw2FypRnQAY88HICbBb
00reNXb7BgYEUS19VSLr7UcpHcRvPNGTSQa9b3NcNfVcWOgHUNJlm9NUeVfzSEq8Vm+jYlNiJEVQ
FViJCzB/gglJoP/iWcF392KLq9wEaIJXJcauJkcraje3bWbllIO5F83DoDlAnY4fnZPQcG3rBP3D
cp6XgbHIiW92/YROROv3bUlXawj0JHTQIv/BoATw+3LXMCA3K9QhlacPg6uC5ZT86vSTkf40ReC2
V16FSWKM3Xj/YnqI3y2SkcFS6rHyRkCoZvLga+nWRMYsElwCV6bPyeE0ynqHICMKjTQLZK0k/2lj
shZAaGFeON+MSL9rclHDoEgk286zOM6qKDJWC0TikQFAND9JHvsZDMQ1MBN+JuC0vb1n6yuJPkEA
AanXYB4zJjcL1aIVilKoloz3Dc3cMT0Z+V8HWmwpDVgGS/Wg5MMlYhaQYalyCUF98WqUR6kIO+QW
KidoaSrQaXUJz0Rxl0DVTI41aRA1SwBqUl21JEFR3MXAHMrzg/HXPWycZpx/1FItkZ2OLSFg6/Ik
2seUbm/v0nUwwsngDLEEt1uqE7Z683tlPs4KwFcm157vhuyuW8KcAsbJLZot6uGSMXtm+pU6j+bw
gEIVuuefBV/DFvDiFuK+hrPRTCV1Lev4mm4EROMe5HUuMpLuiD7xxtw7UeeqcoixyKQKhGS91/0G
TDhykph9xJQ7iqmXB0Qy2zy2+7lC95b6LUcYAfjBewlAELaSb2YHpM8VuoK698opEItGpWgr2H//
SnkAOiK/q4LliL8O8VqYaSoxcErFxNgZWpMBt1iRr7KJCkWpbSX0eY1l9F03uzddFlyM10U0aA9W
eWRecFWpGHW91L7WyGgWNrQf6SutTD9SAZFpl54Rty+Ro+6s2gqaCaTC8xTERv5GaRVE5nDoSvDc
3TaDNddx/incMTMiQwN7OBYCeLVNnASy81tLjnIb/5sVPxfEHTAwgsp4kkNQazVekb9o9kaVG7Bn
PZvIbUp46o69mzUPWiLkpb6Ktz6Xm12dwOuWkVK4XG4HULVj62C5WU5EawLD/KXJJ2DFZ5MR5NmX
ZL4v1eDfrOsfmcy9nd0Ai46TRVrIBFTF0gYqQE8K38xKuumKdPo2Og19vC1x7eKGov/V8gryblw6
UugIIgF3Dk70qMXNbR2r9Kl0Kg8pXf+2tGvw889FxQAiCCgQ9fAcUgUAV2oiy/hvJ7abLJ4snwy9
cBvr2TZ/ZIyODezt+tv/kHZly43jSvaLGMEF3F5BUpRkWd5dZb8wqlxlgvu+fv0cOmZuSRBDCN/p
6O5HpwAmEonMk+cUwV33baKjc9P81G8zSnpiTTDdVuMGdCNZ17mZhhp4IoqRq56zyMsZ0LtHksB5
jlmP0lyrsJQVryzY1JOjhreoNIOLeA9cmzk7s4hgbzU0ogH1H5uc55jznOZKAZsGlHYTc5PKxJGC
gxVvJP3GqPw58AzJjZRfgg+6HEA+JJ7a5TqmUW9JXarALkZEnNre1e1RNxAInXY4ZB2Q460bpBs8
TzDMERiiGYDVOIS3GHpUIG4FAcr5eVGaeErsjOSLjN9LN8QgsYbwDXtNJZFQ/PKXLtZ5Ymn5JScn
sx37VB4HWCrAclYy5mp9tCmlb9NYw0mXlB2EwYsoyAUATelH8LgoWJCEErsZxyG1QsScnJD3ROkE
Iw1r24cahwZlaPxHeEe1qjpTJFnKHUnNHXABUbtlYN+vHgIiku5b279TU5x/aujChBraMyhrZLWb
aKBahcSl4ZaGiMTz8n2+7OHJqjiXNEEs0PcZTBX5TaO+q/a9AbrE6sDKD/S1NIh6K69KsFX7H0Xy
qIwA6vvXD8VaTD35AXxxJR8BR8L0F9KE4k+W7WXroJDYsdT7LBJ185dt493y1BSXE/RVQBo7DAun
mc3PhL0mOYb7jd4t0YSxSrbpSSpY3JpFbPB/rkVud9kclVm/XBg6+RNLN0lJpaCgbHQ0+TZORQd8
zW3+WUM8PT92gVJNsVri/jfzYh8VzbZsAiScf69/sDUr0LXFicMwqg7cybkVKTakpOkDOGeu7+ym
e+lK5lZ94F03s3rcTsxwWZNmsTRSCMwgi7xpC7KZYSIa9W2dqQKo2spXwvg9pioBXjQMjKVwK4rS
/3VB0x4aLw2I7Q5yVmMkwbyPW0l29XpkFEDRWpBPLK8RziF1iCiB41qFfYMnlcnLzmBZxgp0YSLp
UesyE8SoVi9wwsXJeCtQccZ7EmHfwrjg+fLmSguKTMPDOKteoZkkR4dppk3wbtkTxeQyVUTA4MsW
JFjWUecGxB+8uQvJ1rnFquhB8lfJhRNZJdUwRJd2Pe1m05k6lOIGfWursxephCa6tNM6hZpm6Olt
5LczyM3D4RjlwGEbgzcb5rNcKNSyUj+1k01sJ26Z204CIu3r7rbiAwa+gQavRhKC3OD8J88J6gmp
pECXx0SanNLK8ozAq7q3UKugJyCwdjkOssBSAG1FLwCFa/D4nZurLRQU1MWcmWGu5veAeW60owz9
wZy3yuANnS/pzvUVrgRaxCETJKBo7mHOkXsd6IVlkXQmhQNGBjcK0eQzvSI81tahIpFgfSuHFw5g
45oEm9GCvjlf3jQOaTWWWB668m4ZIF+NaRr/ydqH62ta+Wo6huHRdcDYNmaelzWfJBpmn0tR0mNN
Y+vrKmp1bBcOz2qCF2a7NRHp/3/mlp9zYq5Q6lk2ly0cw5fCZlSxj3F/x4KXfOhp9t88qrA6DKUv
rQ2oJXK7mJVVNDayUTggnUktiGi3NE4Ut1FfI4s2+m4ubouAXl/i2pcz8dlwBnAUQFt7vsRQ7fSR
pUPh9LXbguwwT//m0/Mg14KtXPFGkBn8s8OF9zCzoUCiICjp1rYHU6tBdYmgd+OkpRAFtHg2HwBx
T4FXSwUICJ238zVN4VjXJIItU7kfyb00OirKEdD269qe6vbGVNyi3NQAbsWab/V/r+/o2lmHc8I0
2IDxLy+YlxlmbGTT+OWkrfyRVO+mvlH7bWk7sg4gS+eno+BcLNHqYsUnJjlHZW0w5o2Br2hAUGKe
7adMEw3QrH7AExNcBGOGNg16DxNSxQ6VXm+ksNr0dXSrJ+mPnk0CdPfam+10F3nstWqkTWm12EWz
Gv7U7M5MZei0hXeoKO4hdP0khdbGRtm3JT8bS5RZrT3Fz6xzx8Iu7HYqbayWNbuk8qoYjE/lo9T9
CcJXix2K8gm6gLX2XBLBq+MSqYG79MR7bO6gRJKq5pMFy3UVu1KN/lnLDroR39VG8dKU6WYaHieN
+VLYgwn/adIABE4F4Vy4+dzdkWjGVAwlNj+p/qTBQ1cNbms7WXzXV07a7/IZr/UfjQj4uBqLlq4y
QhFAVHziMk2hPOYEVpni5u2T2dwHwybOBUnY2h0CBqb/s0K4rDmJg66QdFjRCTKkDrnKZla2qv6u
Lui35+vBYCUXQ9kIyikLiQvGL7hTE5lTThQwfjm29SLliW+Ur5MtPdUyeDgL4xDrQE/rIgESgVG+
mAMGG0UaWhjtC1DivECsLkbJgUG/Qz6YYUQNkf7YElC58IMRVzRCwZYHHjL+iYAhKztUa+R/mPEu
W5Wq9W4C9u76Vq54x5kR7mDomZEFLXjdnXm8b1HHAdMlpE+wfYKbSrQYzvcjyVIKs1zsWL+BWUVn
AR1WEW/nSjRF+onJFVQxMKDMu3peYRIxQavOQWeVpK924VmzB2FTlGtFH2d1304yXW49tooBiEKG
qTK4m/u/1fBkhk96K3hTrfkciHTw8QGxWRDs53eu1bBCDSykSkXGaJHsbOWFFT+tcaR6+zEDfYmY
8X1/QOoOQA+ueEAOuaM1VUYK5RZYBOKWSm0ALYHwoIBtSk2/Da1B9n5iiq9ZoOeQ6FWymAKhPRiA
tpL6AxyJdC6s++uLuhSH/TKFJ9QiOIeeIJfhNqACK8dQL5yprdM/eRAWv61SkX4OalM+NaYa6N5U
pCFoJ1l6SOfZPBgTKLl9RbHZLunMoqDWGJH2HuhqpfOimVW9K2tZL8g4VqIoGtkqxOqB70a7idv9
Uh/HppvMAjkVRLXUjdHc6yAjSjETqhWMDvXb9Y1ZOzBAPQAKoCJLRcP+3L9Coyv7soE91lY0KYAM
fhuRQBryvRUxwfW3uja0fdG0RyX+orkhkbrotGVtc1UrIJhlk6ea5W0dlpiznMtjkhbRFosXQB7W
ntHQpEQLb5H6vHyxsVSrIhQ1S4ycG8GrBdmIRzMkytMcjariaH3avg2GlmxVkumfld7Zv+yR9V7T
g1iQjuj57ACi1n/iwRJOFPwh1qMVJ3riSwUZBteoesa8ujeSHzqD3FpmaI0bS7XyGc4a6h2KEirC
VHyl2g+GZ8y0QW8L6lE8IDoowaMyJAA/l8WbSm5VGyoYxkOpPqjq6LJx3xAPLcnrrrLy+c5sLgHx
5NVGzLnuidWUjpSi6ZnObjb9WuqqeprSFvDdFu386xbXuo9nJrlTO05DOJpkMVl7Mli5iA8e76UH
q5jbUgFJXLmzw1vUmdpqk5cPpf16/QesLxlkZlBJQszg0wxctuBsSjuwLMq3ZeE27aPVoi8HjmT0
HuAM162t5ahY7n/M8QlGgpGhMlDwVWMZmEZ1W9jHqd91lSNhOm0RAAiM1xLMf2jyGH/GWqThtvbC
OrPPXTbQVAU7Q4jlhvMuhnx09AOc1KHsTNEL07aj/rMMY8GaV7KCM5Nc/IFmN5oSyw6r6gPr/8rQ
Lew+r2/ryhV6ZoK7qMu+T+dRxq4yiAwXwGfIykZHe9XOttns1suX9a5bXAmqYL8CVYgGhjTQ4XH7
KA2KPczaDDJjez9ZkAS1qF3/jgLfFH6zNVN4/0PghIBqFT2I80Np1xlGcUIgYUfpvchdHWI8VgIm
u4yOswhSs5LxYPIHs03IqxT7oqZBWrDpgKgHOrgZupj5AbmpF8cffbW9vn1rfoipErwlENsWZDF3
7JVeNoI+VUqHdDrwy7lJupSSlDB3aNpiplMjq4xCZj0/GJLVDm4WY1zIrcIxE2DP19xTAXktBAog
dXkxgtqHLLDyKYbvVBjyCcHvigH6wDIFufHKV4QmhgLdBoy7KnD5868oE9lqlTkp0UilKRiVZfUJ
jVM7+a2JGETXDgMIMjQZk2Mo0fP8OX2OKSMC6kPHAvNl/lpOMZWbPYj1Mmn0s4LtcPEJvubi7dwr
ZqG8A6unDeFGlG7OF2dJdV1WSoHrV/6UEx8pLVW6iGJGvx+TTWK/FcVrqL3GuYiWdXVX/xk2uRfp
WHaJ3GowTKTeqTqQHUhubN/rwS817Wk1bKJgb1e+Pm8j22nIfW3+jMK3uTg2QiaflULS6R7wEWFs
p6zvDPwUSaodHc47KAASQYVW/hWbjaPVWzU7hLObTzSUgF12gnz8LyItXsoE4yq4zC4mD0wt0EKi
VfjTlu3F+h1j4Esp3gQfey0xAa5voXE1kYPw7AGq2apZYMBKj27EsEnVX0HmW4sj15t42tdx7xhm
J1jaZV1lEbxQ/sk1LMf4JDUpIJ0spRlYWkIp25DcN+e3MDiSyW+b0OvqB1V+trRPaIRfX+3FV+XM
LgHzxGxTt5qVaQDT6nGxkVDzNMbvpsyLBeCuIJUAVlWAoc8t1KESak2D+aIFXqgpntK/xJJPpG2X
xE4aiabNLiI8zKHVgOldHFbgj7iLS59BO28xwL0V5YA7zIlb4jTxeyFFgqCwtnOnhrhrvyn1PGxM
zOKSMn/q5vxZE75jL0L3shaQ2pvoRYLJ7Wuk9eTjRCRINasHppu1Py0IrFagyhCE7Yv0kDOxrPLE
hC63aZV9yQkNL1DNMCNQMhLd6ULAfe4rEexl9eOcLIhzcjux5SoK8HGmZK8ACSmZJR0svFBEUAKR
Ic6tRwmAyz7BzsXBXrFe+vS2bh5Ntrt+eNa+D3RTMTu3RArCY+7HeLZmY5kZClMLjKjSW1lWGFPK
H66bWfO0BWoCDlkV//E1tIDJ+kxMhAYricmNHCgdDVslfrlu5fKlAlcAEN1G65uA8J4HBcltbObA
y2I+o5Peu0rzVUmjEsh3Jz2hw8gOQ4MYaLnVVG/sLvRCHCmrDJ20s/6bYIgBcQ0tEiQtFxR5WmkM
mDLCi6GeW0LzqB9pgqnRmhSQYCicQbJBAgXyujKiTTw7xWwIfsESlM4u/K+9+PcDuGNh2FWamcso
jAH5kLzbJOZNDp4SyK+HmewBywsxKsFJXHPZ0zVzZ0MPBrzvQ6CX7HrcRO3vJvKLQXPn9rfgOy+B
6drauLOh5/YUmQrWNumQtMjBU1oOILIw630IDniKJ6Rrtr+1OfEXJGysIs/RREDY1evudLVcfkyS
XrWGZYMbjKSlqk+GjBLr76x/VMbvid22gFUmxG86QfNoLd6hRoTCFFh+gYLgdtnSJpZACR0hVYm3
oWlTuwBzf/zUWm4MJGXvXt/si/zty4/+meP2uiqgziJB/dgJ2fwjnyqvJ8a+7NBOWEQOFfvzurlV
H9KRtyx005jn5ZJwjOLGNsobEIvsLHeq0Ms8zrIfT6JkcHVZGJcEIcmC6uaTfRbNRUci2Kmyp+VQ
9JU/KqFrVbeWSKNt1ZQNKiegcmTAB7j7vKwzZtRxhVAgK44cbjXJzYrNFPyKNEGBdc01lvF0XVfR
aUfOcn4VRpM1th0kuR2l9VrdNZSHPrmTjQG94kPTCk772tVxamz5MSf3rhIlwH+bMJb3Te73sSJT
zBy1O7XTWoEPikxxCViSzBXJFJjShqM5faTSPWTHBDbWHA8ELsjwgJfBZDD3lZQGgPMihkOUHWqw
HbrNYPEoVQnISIGl1dWcWFqi28nGxdAemu0ClkJMTEkaMEvBse/frp+jtfB/uhzuHMVVT2RM7iEr
JhGtQMNWRVTRUUl/zqaKNuNdVXnXLa5uoE0AEAQFDR7rnPPhsgm7fMKc/8iOpNiU8i4C6U4s8DqR
Fc7r8IKzu7GCFVCC2BS0H+8ogu4jRb1LmQg+ctkohxIoTiwea1gPAtLyJU++FANuUIktzO9nSBbq
HJRMdkmNKqUd+TRTaQeydRXXj74Pux4iIArwH7XgGl850svYibzAS9Bs5Y/0WKINWC4/wSSfqukB
yFLqu76oqWx+gMhe4JoroWoZBwO4DqqFaNFwBw11pQJwUhkL1nsUHKUNClDPxBi3tlTcZCGm7a77
DMEGchf5srEE9xnkrC/GFGelHjtNw9ecZcMbDMuDLOd1CyuHzVJVAk2TpQ4I8tDzTwjIVjrV6C4A
ffxehkdAV2icCjj3RTY4nyRpJJsZcHZQiq3BpviemNJBscbN9ZWseP7ZSrhvM0SJroUlPKGOUf1u
nBSUINqT0pqCHbtuB+Ma5zsGYhnUx0AB78ikp4V8xyJIJ6MaLaJ8++Ju4T8+agKADeJ/tsmTKqqQ
cK60Gs/quQbtK+3qqUwoI4rtBsqIvpdtFazwsq6yvQBUTzs2jMNubMAJEUZaviVRB+zkZKA2mQ4s
cWerGvyZsXgDa93fXE7kiNYoGd5brR1kXlLHECKMxjk0aTYlweC1OHXmtoMMrgzdtUbzkrRUAd2a
xx/BMMtvcdiEBzsqp/cxTM3gIelU7Y2gN+YWTILY5iCboW+livEniJL53kzVTHUlq8/9sizzgRpj
OMTo6Ndd4NdBa/YHu04kUGY3icJ8JQzZjxqoox9SXWmakxcFeysnS4moFAZZ7lgtcFVQXc43Q1zH
tuCorwUWoGgXCgdAGDB6wH3mEtdgpmDAO8hBR6H7NdLXkmzH6lASD9216867dkROrann1sK4iwDn
hjUAnigw1uhpY3YPxY3rZtZ899QMd+s1CVim7AlmFO2Pkj0kwWPffVRC9eRlb3jPRScKjG/IUW3k
W+erqQOd2RozkPpXH6XmqpmvkbuExSDmupFi3yzu7OreMB6uL27txQEK2X9ml9WfXEdDy8IU7wHw
AGh/+l6nRfaYNgk1ek/HMKZM7hrJayNH6nYCwytfz17q4gifoBYGEPrcsFXNrWSTFnzvZvRBive5
BzmX/hD2Lx0Eg4xw8iw8CMJE343tcU4A/DUA6GTFftJM//pvWbmhzn4KtwdtbaUQvcVPIYNioBuv
u5IOAnOtBRc+kBkg0xKck5VECgvHDaUAAS5j1Oh87YER5BHJhgyDRsZTkQLLYpWJo2fBsZOKT+iM
bpupeSqJiIrvixmVc7JTw7z+oJ4pyQDSIBToi3kXyCmSHQuY+lYi7S3GTscBKVAS38QzgAP7hEnB
jQzeu8gBkoB9BpMmS06bGApENrP+XlaneBuDvqKgREpSlU5d0L6xRB9f+xBi3DQmrNqzodf3kyyn
93KMCzkPRWKOay6MrBRdFlCKgsWQR6/G4dy0rB+hayb1PYrg3a1sNTqiAnkD1j/x6jp5RkXmXk99
UIhoFIqdn9cd6HKqGhNWeDaDtUbG5wQNw/kHNUPdbEa7yxxjetFLecOU7NUectrH6ZONtkhoyZjB
6h2lqanCxvsIkP9Wj55a9Yl08W2gPI+YSJU0EZ/ryt5ArwusiybOGVgL+b2BsrJGarmCyEcO0rlK
a1UnMuc71JZoUDCvnGUaT79HqC2kzUdQ6U/XN2btkIP5BkqboAeV8eA/3xfCTHBmRjJEbqTshwYQ
pt2Yr4aSfj+9AMnHUhVDGQZvBf7eGeLR0Cu49TTM1IDo66L5wfwMs9zX17PyoZeKI4gmwUqBIQG+
3dMo6AAr1gQCH/VtxMub/ARksFbcbN738gvpNkFHQcKkVSNNoQYCJsA02rFwK2sOOLUEv+Zyd5dK
PsoaEHfFpWtwOaKcgpEUBwvlOB307wwIG0z6iZS0VmIGvhyCK9pcFkq6xpJvn9wQUmojwWXQt3U3
t3fPyz+PPqXO3nma6JbR7VaQ+V7et9BS0zGDAVZAnGue3bljvamNFW6kEAK5EAEfATRVX8dWAHq5
fCacm+GCPtJHrWoWvT5wsdCBHCdbxL10ea0sFvDuWaisZHS7zzdOT6dIyXRYwKy9N8kv+ewmOcZ0
Zi/4Nh/eV/zBsxIdQCCw+G6SYcwBXAHxJ7Hj9r7NI8hvt9n3wUkwcxpNuD0Ds4feG20N4dfK3vQV
Wq2TNIHihh3n4LNuos0ESCGd8Z4YRTW8tc1E/wrXJS5NBHnuyiyKQNFAt4kIiydz1N+ixbokR8F4
MyffBkouy/xni0cvRgPQZgz6w442tyBnsEB+dqNFN5botbK6Jl1DZQ2YOaLydcmEGahtA3YGhpaW
KnJBwQ3TTce0fc8lXxC4LtNLrOnEFneKx540oE6FLTxekZP/lRXk5FsjKBxi/p5R4I7IptA2/fh8
3fDKGvEUs8GxAf0ILJFL81TbihqTFLkzZJ8hWGPVHDczoXK8N+3Y+y9socywEEwBPvd1GZ5GqqHO
cnAI5o4NZLpCfFX15VLHREJH2+83VBXMdqA3jZwD0Hg+fS3bqVLDqYKtxjdAQ5bYKIApmFUR7N9K
/+ncEHfmSm2qjXSEoS67SdjtXPqj9ke1PBA05ui39/kNei6y+loUO6vxukTwQLhMVWGeoJeHWw+D
anytKNftNEQyCpIUfXClrHHayHCGpR9qPuXA76nan0Q0c71yA5zZ5O41DdFMzQhsziTd2PFGyYKt
qe31VtRREy2OCypl1epxOdZowAMPCmZ8LGqiIGdSdJAdkt6J5E1kvV130ss38tmG8tMUuMshLq5i
cbmJmtu+bdyZvM8NwSPfGeN6931rSEtlEILhiQWGq/M7aBrlvkYZHQ//IvK0qXKS+iCh0peAtaLq
BgoojSApWTvwpxa5j6frHWZTTVA4SErpNyOApIkzWMYmYhm4YEXZyao1FS9YtFsUEKtwmR+AKjFL
aqwPg0/ulJtUh1ZHNBWuGr7mkuiRfvHtAI+D/iUG1ZYkE0nX+W4Ggzr0XadIaLc6YL1WwHbIDBWg
zlsrfsCL7fq3u8hQFmuQd4EkBNK7i+uBRXrepAGsSfavJgudgQhSoK+L7Ow5yFngLoWAkbYqYvQj
DH/+iLbpbjNv/2q+tC9fI+d3TxMHSCIXm7v5tvgJLBsmQgowh0iOvqQwTkJ1XzRmVKWmRHMZLyFU
H9pjU7zGAK0lmIDIMJk/fFu3hjPJfbw0A3V5r8I9wuk9RZcTE0VFTPN0Uyq/egtj14Hg7F2k55xB
bnfVbm77HHVbOo5HS91oUEJXIv+6j1yESs4Gd70GczhnJoMNhpAcQJdy6Cig6hURrGXNF/G4QqUG
hU54IxdHAPtvmBrBTl0+pxpIpEWiRuub9c8AFzaMpJ3mrFgMjE+oSCjKAxsF6YFoDfb56W31SYuT
FiYsBr5c0EDORORjAhP8DGahgFwpW7apAQaPhK+yLfgO69sExgDwIUD4jXDZQDCqRo8hWqwhbhYY
Xl0/qsbjdZ/6CmN8WDAw3IzqiAUSSz63GQxmSEaPVRgvqv8TU5OvKWj9fcVPdrnfbIWo4FUnPrHH
LarK9U5WS9jrN8qT8rP/qTqPiRNAy+H+MBzUg+nKvukKFqnia19bJOfRpJ0TBoAZdjJM3LDSnbp2
Z/um76CqbVLDvGOLqgDgrEnjyiIqzVU/Ac4aYDwddUCeElgJEyMxa6zYDG6r7M5qvvuGXsLCyd/n
TlPY930MsgxcHZPhEK33JovK820qEsUQrYM7UpWhhfq0hLiiTmmmbANZhAi4nO86XwqP9a1JJ8VD
CBOoc5ih+x49zId++wGCXPaZ36TU2GSb8kUkeic0yyUWUWBH8zjArK060+ND9ik7Ec2QEd4Mbz8m
N9u92G6mC3Knr1fshVPi0ylQlUSawb9gOrmTZPSSJDrbtNrrH6o/+dZt9dm6z/dxSqc7hrMQujWN
X+QbkWruJTp/2eoT68uRObmUwfMOTESAIzHpdGZe8Qp145qOgSf56g8muLm+6KAu1wp6F5R6gGDh
MUdFFinFvKQA8aH6rF5VB+XwG2On+OMjVB/3NQWO5iaRqchnV5e5IIqhpY5/IIF8vkwrnsd5GLHM
MSmoobsl2gzxsdYcbdqVuhsHx0rU/1xdLHhmEeRAMYJ6LGezSYK+KyUsNstAAi57eUcrP7/RHzEL
eJg2mMx/GLajH3vfxjbgm54a5mKr0VRt1cswnNjHVqaT8kyAW6z07fVwuhYITs1w0RTfEn0CFWZk
9Q3za+gf/b1uYDVXPbXAhTTJDAI1AN4TA2pORdV9uSH3LaXhoQldg1r0pdnm/oO20+9F52LletLQ
zpQJuGFQyOCHVtSxZPpcTxKtmhcFvZoKJPi7UTSRtnKzwwougwUqgZk0LuBocWbraT0jzhEvR/OE
1Qna1yLR75XvhKIFxsJlVCWBQuECthzUptblkDSO7RfbfJCZYLDva2z57FSjAgkOYMzuQytpURY6
P1y9UumYbM6YczO6lhNu7TuNWn7sBpuKtpvoJvHam+yBOKE3Oq0zv94Pvn408NLIaXbf3CHW3AQe
OR5nH4xrO5WG7kvqXHeli53mfuKyRydhjllRKwHQyzA9ckyGm8TwtOC7xwEm8A3x4AaVEIbWuW3u
Q0wXg8iXOWV8kNNHogn+/nKc+F020NMxAMwzTMBQzpcg9XIYZUPBnFb7VOqnod0PbANKKBYJDF34
/rKQE0PcXoV2gHMRQohBxXTWEOwj852knpDsRl1OL7+gr1xI05DVXpyxdEZZUis6LMg1XkcK6tkD
ht2O76ULYIUT+u0h2vdOtmM0PuoP6aO9y1xkAL70XHiiptnFGQFkXUYHDFV7TOejC3G+uVqWg9ss
H5ijqJ9t5HYYeLnugCubemZg2YwTB8zaWDGmCAZ0824ONizblUCkinALKz6Crht8T0dbAJLunA8m
QaYEertYqW7ToKG5ul0oLqwUHRX3+oJWTtSpKV76WxntQlNGmBrne1L4XbPvLUFGu7YaVEO+FCMx
6s1f2mnByNC1Gj4K+SAldCxuggbqY2ipJgKXX/v8p5a4GzNXjRn4IlgqoIkX5+hiC8dxL94e8LBT
E5yH2bkly0VJsF8bU6VRQ1UvcEuvCf0JzAyIm/Of6x/o8knHWeRcLrSBcUpHWKylzSKzQIlTOflN
eKiQapEP3XJEYOjLwjVnkvO/VppxRRCY7Pa5dFuiZer8tZ3RkX9CQkCfqJK5kjv51xe64omoVMPf
gWoEuIRvHrbD0Cek0cE7igpd8kIML64FgOivZhoXq2ADk0fgHSA6otb58dUkY+7z0WBO71bHkJrU
2pt32SP07hyw73waLtTdnJYmh/z4qXkDPQL2BhGPjP4aaPj7+novXwyYID39MZy3WnXW6JBxZM7k
xNA5tZlLMLDvzgfisN+tF2xyOlZO4QaOSo2CBoL7fiWUnZnnPBnzWYHVBtiLVPtrERqWOq3ixwL8
7dfXedmF5tbJOXC8aFI1MwxNnkYz2hzrjeqlz2DQeWy3ynb2X3qHbCDo6hG3Pdq+ve+2aM4IJk9X
l6uBlwGvJGTyJnfvWtZgg+rGZpj2dGMNUgeuYd3NIq6blQiEbjHwziAGAisaP8rbRZoaGXMXOXoL
TMtzlL1c38zL1wg289TA8gNOLqA6RD0vamGg/WgQ5Gya7qKb0LN27Pd8lO90P3Qy5nn2TtkJLK+d
z1PLF2cnqtSqh+XGK1La/ySfnT/fQa4TOOdb6b06NBHudVEGL9pQ7pD0apczkLtETplsmuy+LT+v
L+vSLZbhbrSmv4rZF+lexCD02NQhUKex2m7toD1aZG52bQEgbTUyEXzs8i2EhsDSE0DPGBEIeKPz
75emc5l0PQoiTHMGD2h/TMG17vBrppbbZl5Np01MX5NnlAxC54+MLo/gOC6x+zwE4gdgiAfxGzOs
hHCfkVijBB1O/IA+QrBZoh25C+8HKiwSXH65c0PcSisSp6kawZD+lB6Ayp0pkPLlTbTLnB/qh7qx
bCoiVfvCRF1bHBfTkiyf9caATYBXn+W97JC3Dvv517qLHAB0afZbJPyxtp1f0rIQY8LR40lfelOF
RO4ye6ZXOiWxlzN3tO8BgZRjF0qKNBABdVc9CNekDQIyINYuiHXlqTdiaWaYBD1obrzLvMGzPdwc
6I5AkCz+DJ/N295yJmq640cHziKBA61cogtc798P4D5sZBuYrzbxAzKqbaQtFFCVg/XZHn7+sTbT
fnTDm/EG0wkeMNwFzW+SZwI8oSPvj+3sVAEFLkPwi1bP8MkP4r463kDjbMcRiguTZzRgUaw3EVJl
DO1fjxXL3+G9C3A89CotZLEq30lp0rkLug6C2dF4p7AGcN/NUN53arMph1/XTa25FThmQcyEpyiY
m7nbKql0IDAJTFlFZz8kuTw+DGlzM09JvS36JnLUafitNdN4k0Tjx3XbqwdXNmwTDNjQNuHHXIZQ
G6XawnbqiE2BmXuNaGp6ufH5jQQV4PKYxygL4JfnQTCMwWeWGzHgVTpk9STkPmYLAvHoR2tOTg/k
jgn28v9iUSdxlwt7sdZFrGwRGaLqPgZzc/ttJDIQdqf8KFyW06QtkXtNhvwhGx+a+aOIfrZQd5gS
8NvPogz9wuMXY7aGUXqMRcoYUTvfQPRlwzruQMaC1zcyQ1MimO7Lfxa2+VNKAUe9vncr1ha1XbDm
LPkT8CTn1uTIBE9ZEVfOaGU/rLLtt2pk1R7DVfbQB5MI+HCRaIBCEXxkS6ELIMmLY8bCPrIqO6kc
GePotKsSqNcoakLHFi+S768M5OTLbPgCPOIZ6KI07G0m1xUGBEqf1bmX9/1ujMxt2zWC/PPiVGFV
y9gRLl54PDz/fBO7YQDJegNTVtxuM3P0mdm411eztnGYaUK4QGt+6dGfmwiYJKOtk1egiAAtYB82
f0wmda46m3+vG7qsw2MxyKKxZzjEuIiW8HWShVbIfsuyHirol0DpTe5uIIrh2X2wK2XTl9v6mKjV
XknKjRKIgPAXkRETYpixwPVDwFCANxxn2tamcC5AeCR32lFKLU8p3uzx0VRf1bnLqN6B06n6/nQ3
FozpH4I0UYa/8Nc8yJy7GIjoylGDyWuD2SvadKdk/cao6lt0XUF51tBM0tws0/18YrHg015cPYt9
tB8AGQbkUOOrknWXt1qlyZVTDgbwyeNkYvi1P4L9mXkkljLM/3WKd/0rr7nTiU2e+ayTepwEVIXB
0eVCA+9dBhFSnkJP+7qZtehiYkVLnQsgQ8IFzszsU3QI1MqJItuXh/GjUvQtqvZbVJQ2101dYuqx
jUBUoTGOoImXIJcpRLWdkhnoYaeAiPAyMUp64oaQ0FKi1k2gS291lZv1rwkI1vo+9P+f5rmlWiNk
hsIK5ptuNL0sA8M5iQYkEQSiJNC9d3CD3CFvmfASD3+benwIrPq34EessAEBDQ5UGc4O2gl8ozJC
pwJaEDpqSCy+N3SI1g/gZ7CD6pcyqfs40PwOCnkdw9ABYpYAt7T2saHWqAOhoEA1XuZOb27Vk1Xb
ZuWAE+l2aMbHMpwfpfB/SPuu5dZ1ZdsvYhVzeAWTqGBZzvYLy9Oekzlnfv0Z9L1nTwniEWqt7VdV
udlAo9HoMAb/Vs3G+21F18z3TNSPDzvzUcucLEhQdIhqy84qpjw7xj2yEGotsygP1nw76gWY/EIO
XMHj6tIniVOrSyBRxI0F3gGpKt8HWfm6rc1P5uAiZoLpGmgEXGbRUaGhnXuGmRNEf2IJdGWvktHX
gGDwu0s2aSqRvHkLW3WnBs9T6fnjYyV8x0ZpVumBK51s3mi5K09g8bLLwFVKZ5C82x93vauY2kXD
HgZ5EBdjnONS/2ZUArnoo9IUKksUZtKh5W0Sv2Lj4V/I+anNAIAQaBfUBTcavdQDKrw0i9QnCrCK
Y/RMpdJWzll81qsaQaUlCEYLLV30Dbmy9ocoLc0Jkwzt/KDJb5N/HDNGmH9tOKBKRSoVKK9AekUv
+eXCGaMiD7oPjLl2SFWz4lrV9H1E/f982XASUMLGhAuwqynzbDpOaeoQYIt9OaY7IPRxh6IWVUsE
QRamvRoGPPL1wVugcjGfvlS3AGFL7ZKATpJx9gE3Vms+grbOVTrNVAtWwL22dmgEQDiKout1Gzei
eSlJlz7mUdtk/reYvt1etcUZXx44qAGgKuiCGXiE1Jd7oyVhP6lZX2L43ZJK4mMmQw53gqigrODJ
3e/b0ta1+Stt+f3MWwmCH0lpAmnRoNgzH+zVlNU3tZzCK4X+EzldUShJqV6pqCqVQBvaNJ0TKu7E
m9yYuZEKugi0S6H9/rZSK5YgSsi4LlNsArIjlF/QxzA2+lECIi4KPsbscDNvAQPntpDrpA8OjgEQ
qQUhZoHHpuzNH4diAtYE0PqVzFKL0dR0DhNIMd7I8esUq0998YKnrJX4J0ArfE18uQM5Zm1IViWy
xtmuMSKojxEv97EZAE7pLzG4YZy4GR63tQPQcie4jUirv+ZdsetBsmDMnJ0Oh3GcGB5lZcnxIERz
Gu4hMCPT5WVxRN4gLlA3yAL9Ce+2wARuWGMmTcoKphavQZmTDHYfUAotrRUIKS41LUohijAzVIMt
W8aYKdfCgGb+vtKCL0XtjkkFiKnbO/3TWkyLRAyuANULw4LI2F6KRGE+1wetrc18L34sGdPI/nqP
LWAO24kZOrUN+A272zwPRCGnfz5AqGMSU8DECNrVEb7QwaOsc6EiDl1tNhNpahLc5fczxFqKHRx6
U3qRUoJX3V32tEkIx4pcF7uhVAdaEIb5lgo78kHUagcI+zmpAOOJeCj36MvY6l5ivhZvhZc4LHqy
NSMGPBHAGHAe8MSjqxij5AMMqcU6c4+NOW/AhuECjNSbbTR2bGLGdcGURrm+MNWCWTWgWmWr22CL
huhjakWgbji+y7uc9ZJaebviYJwpRxmRZqSVIPRQbjoBPQWDcARNC6mluTE7H73cEVe7diZrCTPO
vLoqxDiqHWQN287+hWSd272Bup4AG8kZj6wwbM0TXqhGXfSC3GEWdFGtfcPY4qe260m/xQCXTEoS
PLZu/XzKWGfy+jlxuZzUmyYH7dggFJCpn7JNaAEIzJrMcG8QB8WNympt2RnddzADO7n7ctsfXJfG
MVqBBMSSAMNbBk3Pl8s7pAbXTDVkC1/Gd/Lp+AcR9YzOQXZg3hYes7yw4vIu5FGWqkQdn5TLdsoH
PLmPYKlF5bZ9q9DlMgdEPII5xkwPupkzrriVm/tCLmWy7TAZIOOE3M4sHaBL/npQXJ5nm+u6fqA4
QHvz0sJK2U8qiGUoGD083FZ0u9/ZQbJCC42PpmHWdv8ZeZ/htttNzOHUleAH+v2VS9mQkWOIS44H
sBK+JZ/IMgTE39e/alswRztPyfOJRUK6KhB5dRDVGSiD/RjW2blUWknJxcVwBm7eY1x81+Ys/Ctp
1WOfyaCMpZ8xkJ1HuC4mU0Y1u7GPgjeZx4c3Hx11qJIQ7U70DtHzb5VM7+j/IoHjhrvIku+Mp2f9
n0diCkY5ZR2AIEia0Qm7IVIiPRZFnJTiqZwe0tydWKdj5cmEtB+iPQP9uQtLyeVhnBU9qfxEqc1U
Hi1gMAoiUDn8Q9CzrsJVQT8DqXgF45lBnQauiIUiyeUahW5z2kabmYjvMlFOKshYBtJY1Z5H7Wu+
73jGIq5eHQgx8dKVdPRO0LXTUK66qpnQQjc6vb4p7wOEHbZ65FxMG952bas6nklafj8zUOAuYAB9
hKQFYNFE6xcBM+S/EAFiHuQUdXSt0mcg6tI+GFLsV9U/h8AT8aVNFXk6K3JZ1WTB1UB5FMEEHUvU
ORLW/QTLC7i9mj+IFQqG5sTi9L6uiuIqQEYJp1kA1CuO1uWCJTqmTn1NxdX3NVpAOCSJq9kBUT19
H6ZkttttSO4GUmz8g+axSFYXi6Ovebw7RFSzkJ0BnsWlcGMKy7HSYJGa3t1Pqr7pWsOJBpmxY+tK
/pUjUVhc2SyAxGuEnGmLIfpeMoFPxZmCCx/5MLiGPSsk5NC2VNjhUnI1wOVi9Sx2iJ/i0rW2AKRG
LkFETCpdatvlUSgkBQxHPTSf+kOAR9cewLnW9KU59Sb8lGYifdR28MRvgMv3FYG6jrEQqzaFF8fC
OoiOZbqXJwnkDEQ1+IJs9obxpPkVhgFsHQQL/+KInMmhXPiUVfpUhJDjZ5ITAtMIFvbcxRnGDydG
eWjtil9QOv5XJcqpLWhusd5B1MTVB1XwnUExrKIqTFHoX2r1K61LTDsygrfVAOpcKnVquDaX5r6G
1HnBQkkwMfN7EkiFWWOUFTXZA84MygotoGd00RMb+/byrtzCGIMzgLSxtKBi7P/SkGrE/Hmc+zAk
LTZBeAbi3n++gRoqzOgERmoAJSvKVNFGC/j3Bd4/F0IygV9QewesTzRbtxVZW0dkooA7slwMC7Dr
pSalGKBloosaMwMuk1MeZc93lAP/3dq9DZ4KcAGxJK6E3RcSqZ3TxKkzGoCFoBsrRRePeD/cGw1B
s0ezqVmACWv7dK4dFRb2YtKVxSIrqtAbqZkD8nq3F3DFgV5oQwWAYt/MbRZAQml4ClAuuAakiKwl
W8yJ8lsXQigvnZWj2tUG+jZ4Vz2FVmeDczK1B+txcrXv2/qsRQqYBQHABPitFrugDG/OmpSvixiD
5l/YFUy+ZAQX0UhqVz3M7wxhK5EmojodfRSYyhZlujg5RuB2CJS0MUXXOPL2vPMdwywxafYJjj2X
2fG/ag5n4ijTq6RSGpQsB+RkL1kNyCMEnbVVK7nXC40oi0t8OZ/Bl9MACcwaTrIbFiR2ao0Irm51
Bmlt6bQ8SUpS7KM/yhNjPVkKUtYImMZKnXNI78xiSS3d/eod3vTvwRr0WHzXZvj7tsCVZ9eFtpRh
cmPHj1WJBR2M+yi1uZyIEtiQfZJLjJ7fNUlAAkF7BboPwdC5aH4WVkrjCG/PF405ZbsaoNA+UqDf
RWS1rCma6+ZmTFudS6I8osiJ1cyJkKQeYo4MW9VV7OP9kS9JuRlJ4KZkC9Knjvh2xyoor1R5L2VT
BjrXtSa2BmQXp54IxDD9Y+L29p8OLZ2b21u3ZqjnalKGWiWBCLTRsjHlj3wfHtsNd+BODUMIa9co
e2y7LIzqAvoYuMUGYRlElCoQn4Ggj4VLthbcYd+WOTNgyqONmVKoBVdMJCTVotDsADImQK4KXPb2
6NWb99Ap3oyD+BQ+TLsYSYLkVzIxQru1HNbFB1DKAqC1qY0BH6D76Lmv36ribhlrLb6UycoBXzV8
yfLX3NyhiCspNQFhOJOt4Xqk6cd4/y4CdSDrbO5AZLUswiH2ppPqCjvdHTHhyn9nXk/Q+uT0ZESH
voBZ18jRMPAWuuPRIC+a948boC+/hR7QqbK646cJ3zKDIr1XT3LBoNP6yerQ96K6kE+pSIUAIIXa
8qSOqjni68bskZZACONmpLsLEcMEIbKi8gZzVJv5nndZZ2ct8QvE/b+Cqa3OOYwWNyMEYy509ni8
dXl0CYPqdvHxUclsSV7O/S1FqW3lgICe1BnktYJIBlQuap+IAjCaDfu2V1j+0Q1B9OC7zk1A7NKx
Z/xkaoLZ+Ds52i61atSpFdmRwq/b8q4HdhYj+buSdMkVrV5xDBTwxvwItk1FfuMGwamdTQS9Fk86
0KQyAjaWhktIcnaRFAWgSAMVGnbxJi+tWkbdx8kUzDyQMvujscStxYfn+lHhlK6AlFZpF0sBHhhv
jfWvoL1nrOFaRH0ug7oblbHKOkWADMx9mt1v/yndcR8xUe+kf1EWvdgt6m5sWqmRWwGL13YmEFcz
4S7tGRZ4DYJAWQR1B6aq3Ab/b8Uc8MeZ4ja3MhctPS0sIvEaB93wG/FVfri9iD/ZnGvLB7waJgsA
hUC3iipVmrSqBtWMR3Wr7aRXA9njhtz3yMUAOs4pzVd4TjNFapff8Jbw/i/STVjbvx9A7eJQxUmU
R9hFAVxu1R5A/aHkjiy4urUIEdVmtDBLaLeUflb/zPxBeKhxM3KBgP3iQVqfEYM5aLiY9NVKyhpS
qZgXAdQCZfKhMaZ8p0MR1UVdzIy/Q1D03UX3nJXaqTt4gXV769ajpjOB1Mp1sR77oQGBCgIMMg3k
9V0kzeO0KTYDw3usm8mZLPoEVEjl1T5kFTbv2ypwFRLCmyORvRYVe6ISEGvf+/df5UNgtyheJXsJ
VCmMr1jZRDC+AB0AdQCQL/5k2842MUlqP61EAKupKF4TlF2tXhlZJEjLHUZtI+a1dHQRoVcFVx21
jbKWzG1syCgRVbXFqW6dvKEld+4xoNIdQxb/+ZpK+sLqCJn8Uim+dMtVKqtzHaIRTU35+VFtq+cJ
W8oq2K48pNE9iFICipdAxaCRCAA8Xs140OD+DCx/tNImswKVNPyL2L61qa2Pe/D+ziwY0ZU74Fwq
falmMxiWmk5CobH4LlPlVaxFW2/yt9vHYEUKWqX+riAVk3TA/SqKFA2KQwS8Z1nctqqMt5i6uS1m
xSyAkouM9YI6jRImFYpUsS/EeR9iCZHJdKpeAxlmAjaRPC+OVW3oD75cVU9RykT7WLm40TiHIA9d
G2jdoLHq2z70Ox0M0YDD8QLd7oz7GuFtfKiSD1ACJcnptp4rT5cLcdQ1JAdQX5Mhrp5wynk74Uo7
rmrkFy0BZnpb2Ir1Y7gToAcqLBMdR5RXCWSj7LKlfDlXXg/swhQk2LclrESQFxIodbQ0VcqwHaFO
Cb7rPAER44OcHYpmtG4LWlu3c1WogxwOuBOSGIJU/tQMGKMKSnuudkKRAXLvX6S5L7SibL5U62ks
eJRfu5mrjlmYjHbHVcGpnI0Tn7ciQ7eVI4YDtnR6A8pnuUEvndSUdXI5KRDXG6c88+rom1kgWFs+
ZJbhAmV4XXTdXoroq2TMJnFGIbu4jxQydJshATX6Y58zAp61OAuw5X8lUWs3+mDmnEtImlzfzf7M
Trv7NaMoo9nKg/wY3JeuHCDrd9s61rzHuVBqBYGmA5bNBEL1eJPBPfH3Wm/JnTWFD2HPeB6uHaq/
spBgvFxKvQOQQlhAVjs+RsNWZ9XJ1x788OtLiIMmWB5sy5cCglybfSGBX5+PhW7ydnYY3HHB2Mdr
CRf/gAeMYeEBw8IJWzPDc7nipdwpCEckhCE3Chb6pNfYTy2eY1RY1oX856qkH2ZDkRplNuCqxHPT
TUoE4WmxlXQWUdOaQQAldmkPR3P4FTOVb4B0LZChi8b/KdLNkD3MRUL6GoDeuJd/3ba+VZs/l0Z5
QRGkPG0SQRqGOtQPPR4TTzVAtYJOWX8GMook2SOs874VAsUEEmqx10C27GFWqLHBCRyZY9o3Xhhn
qjXUrW63Sfl9+xPXKqVolgdTOSY9APlB0wpEhZRPmTrBqBLR7tvXDo/vLhStODacofoSNYC0AS8Q
fFqmwPeHVppkMlTIeHXvs36fhrXHCfIWVaOjwgPfw2DxeK2u4fkHUtY31gVA+w18oHoYnRhQSsEm
xQtNbk1/Iz9mXr4NcbBdTDTdXpm143wul4pHh1ATKz9GTaBIXlv5kLGSOmuWeP7/F/lnQXUhx3Ii
y3AXIk6VhJ7Btre0cBvH935PjIxRNV07XufSlt/PpOVlD15czAph8vdjqpe8+YvCQvdau/PPZVDW
rnb6PFQlVoxLnTh5kpC/SSxxeri9L2sVIwwbANkL42XAUaJfzqDyysYshSqz+ALQRLOuvFpoSYGM
ouKqzVZGO0HFSnqs6XYulNqtxpAq3VdghUP/nCZPSorX8kFlvUpWXTxcOxjrwEG+TO1dbpOMXpZo
ArubWVs4eLN1bNxIs7FbdnnwbR05v4HID6yy5ZpxYFpbQ0EMY3NXQ7KR1vWZqGNFhzKxowoVuKZ/
mXOVUVNZs/hzMdRJ1jPd55MK9hG27lxYONOknzHpDjxynk+ILDEu5HVLOdOLOsJcrTYD/2OQU2uO
QK+XMSiGx8Q+k2JrKHgNiC7hEdxExKh6RuTBWlPKYMQQhPUSjzX1+VPUvSedW48MQtu12O18PSlj
4UStmPkExhKN6UOvg5tIB3StVj/VYW+jk4ixfWu5U+NcHnW+0SDQ6n4KedKjJW9TR3uTQDn32Diz
OXmoLzrNZN0+68siUTkBQ5OAToY5RMyS0g1sKIwpUeNDoppyv6d4+JWnMkPE2j6hTX6Z8MMz/Qql
VopSuR0MtEPJ2f2Q3KXaE8+zPNbaRp3LWA7GmfOVEGQ3fQ4ZmmiOO8z7PnBmZKveEJP51Hn9FsxE
7vgufLOQi1aV09E3AsR9NFvRBYteTwM9yRB/KHPj+H0SkaIpSeb7jETHNXIREssYycFbS8GEAwZU
LzWcFK2d1HEAHsGj6ha28MUdfZxoM7gLI2TILMFCo7rLe3pH5onIb2gD3upf/Ff4ojsRY0dXhh+W
jwERJxoLgORNZ5LaSAtUkKi1aF9QnAKvDQCpgIFTc4Q7DJTGJAB8UrOXfgtekJLcjV31meXqrhf+
8hMWwz7bcUx1TTWg7YHgEW8N0RbRXcd62lzfSBCBQULMwgG1E6ADlyKyRhYqvli0LL+7+o8h9yRC
Jqv/c/sIXtvupRjKdhPU20O+gpgU5B/9L37w/OJQiCOZeBZeykp9bZGFFw6SZcjK00N+yZyMc+hD
VjDGbtp9z7K6a8VP5OdNdSiJAEJmNLcDYT753aqRpU39wVDALVGjyzzWHS69H4Pk6bb+K5fI5UdR
Xk8GS7nf81Vr4u0C6pHG5tDlPXlTZEnq21xtdP5OYhGiLOZx6fcgU19gHYB+dD2xx9fGVEgi0kyZ
zp+STH1MY40R3l5fxpciKLWkMOHGqapbU8wlu47NQXD5xOLKwJu4bQjo3tvLuHogzjSirLXpjJYL
G4gDUxoZML0Xpg2w6SuGmFVrPRNDWeugliC+87FwaiJsgsYpYpROpGV4DwMs3r9QCUgY8DIihp3o
zqVg6MO4B72KKaCQqFTAwm9tDKvfFrJqfgYIr4CUDYBLnuamUfM6bccMGtXCnxBdRMjUIbCOfBM0
VSSLzVAlori5LXTN/Ax0O2IiFRl/sI5cuhZtHtVKV7BZZYaB21q6S4eaEUysea9zEeKlCK4CUEoV
QS0uik0Oc0xgqUBqXCqfb6uyZhDncqgQMKoSrGoJObmWIKw94mE9o+Ue/Lgtx7AHlijK51diISSN
DFGJmFuhTspaRCu3Wbf7NPq6rZXI2qHluJ3dL3WeqFPGt1i+TQcoRJHoh9aTbcMUj5jZNIEbC7Rh
wZ7drX4MH55j8zmwFOv2R6x5kPOlpTwI2i2Gjm8Xy+xyO8vtYS6cAf0IirDjAovjvm+LW/Mg5+Io
D1IBY2MqdIjDkNMTJ85I6WGasiqRr7gtaNU0l/YOdCXiENDgVQKyGxLXda0pV84sgUHsoAefM8ta
VlfvTArlqQwjSjMMnLZmlLmD3m84gDtF/m5sMrvU74POua3USpsZxlrO5FGZ0LyqSg347C2GUIn+
RwtI9iZZ/El6VTIS9KQMTO4FLRAb8a5yWsyHBY+3P2B1+yQJaTcMUqBjirLYXlK4MZygLxeDcyeI
zEg2VRYlxOqxOBNCmWQwqSH3s6g+WvV48TXqWBfMSivOMh60zLUumNEC3Sg9J0AFGX2sY84dq+I+
D97rwNXGr0j+rvujGm/V8hBwbsI//Yv1O5O7qH524n2gRSThcuKbObAE0K0qGiKi7OG2lMUK6MDj
XDtql7i6z/rZh5Qqv5OL3/K0F5FYQ2EvKHOQhKR2of5jnJPL9aS2bCzKykB2CnbRbI34HayHQfOu
sO7qlTO9dPwCCgPt2YiYqWugRxZgbkVIKX3OjDXJSVEqSvRjL0SMW2AlhQMRZ6KojQpAEjxoOZ5C
YMozHoWezJvoMLvcQb6va5J5APzYGe8CoylnxZ2gCoZEKBJiKLLQM0plw3USSNNbsy0Puj8SFUQv
YIaVhQIJdbsrGKmHldN8IY5SspWGFAwIEFeK+4x7EOKNwDFM8ZqGFngf5ypRtjiq5aBXPGTUygPo
/7gaeEOHLrX6HER9kS30f1rZqfUdr5/qfqfk9010BE9CB8cWMlZ37UmJb9GxtDJmFjS6GCw0PNjt
hwT6WsGddOyws8WnbD5E+37fbsKHzsk44m8WOGSVbMPnhkVxsRJcXHwAdUxyn0MlP8EHjL7jj04Z
WqHx3ht3ZaiZt10AU1fqoq0rPkojBaKkwKriDa9gylT+Dp3fyf4rduLXQrAiLwAQar7vSPRUuoB8
vv0JLGWpu1HXi1GrQPIKOkhrkC0ZiGF1ZkfBhxS//HeSqFsx1YqpzcHLZQL1p/d3Vbqd0odmevQj
1sWxnAjKs55vIN2dKgMRSY5rSKrFfS1/tAkjoF7pSsLQoIxmMqA96AvOxOUF0cglqEPktDWn8aj4
R8y4jKlTSc6c76bRgnJSEIJskkXn84M6RimGoXIcCgmga2iGph4LYdA0JVDXW9NoJauGfxsBfx67
cWsQcbBTHdhDiRkY6iYrd0F/4MIdOKInZadKd4Pypg4ndKERcQL1X+AmvhUXvQ2w6YHfJbMzFJY2
4+UjEbCRxLq/6/yJRPpo9+A+b3PObEDDHpaYu/oUOzfNVFPLJlImu6k+ai3vjKFp4MEUAH+e5QFX
bFQEo48AtCCEAlfEhUjIoLVzVhAHwAOiQ7YwDkliGrxdKbV120hXfPuFKMrZFoM8t6m4iIr2kWo1
IRDtwGULDH1Ac5cMz74qDNOKqK/g7wr4PZiHLs0kCEsBmT1ms8NzKmmFN27YF91dXLbObeVWbuZF
0H/kUY6tayZAjwmQl3AvPIZYJPEpaFRn7uzbclh6UV5NANZM2aiLXooP7sXM0cWvQnGlOXRLTff0
mdUBsyJQWmCRlt6vhaGCCjk4MdR9UdU7U6htPii9aP6Y2gOXV8dIsP/5SDmSECIm6pCARa6cvv6z
XAMsXGB0pqj45lQ+Tygvh6oz5AzrWLn3L+RQplgKUig3QFA0c+M4JodUeIp6hktecZQXIqhrX5ol
I0KxrTNbXwbz7mCqLJ7HVSWAMIoEI9wVugAuPaU4S2qQh1gsOexeWzCW92X4kMeMmGFVjzMpi32c
Bey9oHNqxEMKsPWIhM7XotjcNmmWHpTHj7nQENF51JlV9ruswHyLXBfSpP+VEHqSWlYKKcABQQcA
KLVaxRt0GZ6XUZ1mrBWN2aNn6OuTC2jCd8ox7EUL83vWbT3WkssYMfzPrv+gUJztR10nVasAYwYj
9fMhUvfg9DOHAph1k2SVUb7PWhQDwgGPcR44dppdgXB3DAUr7HOiDLzrD49twqoTLFtEXZ4XH0U5
iRwtQ63BYXWz7lkvHqvpLgh2gK/ug4OQ2H3HaDJccbYX4pZ9OFuD2Of7PBYXm4wGt48MwkWvqej6
CaPyytpP6gx3vaE3pbGc4SS+7+pql+VPt7eTJYG6NooqMPSRh4RBfvNzV2wFht2vJV4v1oryEmqU
zhiCwVqlCv+kxzHIs+cBKMvGdD/2nG0kujNGBWmbByNI/lvhlPMIgxkjA4OPA8E/ZX5NQhzy7pjN
9426HWMDaCy7nBMZUleNEVkvXP2oOWCk7dI6mlpXA5kLQUEFj+XndiTHaPUxtRHQkZ/qA9/+vr2H
a9b4w2SPPDP6n2RqhfVRbsrRgLzO6P9kdfE0IhfWCbnFS8wFFVcO2rksakGHFpgHVRJhBHePJuw6
QL9c+akd/Mdn8aH+KhjNbCtNS5hkBoOw8v9Vo1yz7sspCMkhrv/i76IX7TG5m35XBlgdgNsu2Zbi
vSgn5mDC0mFIe5MzqTQOcamJ4LFPIRWvU3v4g9Z55SB7QPUISclCB2NsHk3lpwtlwecjZKHQaeWA
PJ9zM4kfdBZo4dold67TsrFnLitUYgzKxJCTSYanpvIuHEBBNLESRCwxlCPuhLCWsnYRo/CmPmxj
ZNdYWfsV8IMLq1Ao9zvpkzZ1ixAOwHe6W7/FT/lesPJd8SY/xiqJGG549c47XzzqRAPNhu+TZZOa
/CX4BOPvRwvcMc6O3N5E2yj3u9yJT2h+NE7py+2zzVpPyj/Db6Z1VEOyJH0N+osoNaTin2/LYKpH
OZB+SgSOX2xDPUhoB/wQSLuLtkpudQNUKt7m7XifWEpJRFdnPbcZDkWhHApubTUcK8hGXRwdU8JR
RiGeqBi0D+x3Hm0FGiNGWmm/UYGqLioLBO4PONXlSfCnLDLKVsCsbRnhbX/M0m0S26lkYfzfiuLH
qTrk/qbr3GqyuOouTlzGci8v+Uv3snwAmrjRLY7CNP2iAaNsYKS5jJG1oSZJjy7MUjEnnmBvgZEV
YwA4VO3Zt7PSZkjWltW8JZo6OYUe6BEaBgDPqe7Q8tfWGRCENsngRcmBM45Zsa+rt0Jya+3FANmT
GBGusCX+tyB8qnijKIQfk5Ox4LYEvC21djQc9MrfzH1iauUTsiQi95YVtWWUMWkAddjWH2PIm217
DABrLJcbSQxRoPR6GQOBSF80+2ZOUKj50AFPyrWyOU6OIG5iwJhmnlJtCy63q8HLOdePPTWfSYsG
T91VJ7fuH5Px4EtHJchByRtYWf4dgJgqA4wjoooMfXHzfRofc9FSRQcNhyVgAPJjnHnx5PAt4tX8
JUP3t7+JtY1uvBTlSWqREQBN9HRKwWUjJJZeb7TqUW+dLJFI2e8VdRsHJ7XYcwCw0l4NFPznfVLv
CglMMImnFQ9Z4ubNpz88oW6SG49avylUok1uIh1znB++B0BU9NWAb609DrMDMh87AiR79sY374UW
mSiJEARFiXoIdVMWnvP4kSs+pamxDAynI2Bp1QDLBYC3St42nGVEX2KhmHLwzk93WXzkSgDropAi
9ujT1x2YnxkXz34FvGJnbv+0YGow9rx/RBqrb5715NdQg4ip2vcgMGhBMQzATWM0k94JZLvhG4/r
qn0bTK4iHlNpIHyhu3ryhm4hJ4vszGDVnVaqa8A6Q9cmptd4lIVoYJFMCfxaCbulGccUPM2rnRaw
KRFJ9w3GcAl/Lx2059qGhT1iOm9iBG5r4jFDCmIfQ0ALNxq+Ll1DlSpFV4sQH+9TSzQHE1Szxxq4
h+T1Ud0HVr79QuHotbFZowEr84lI0Z9Jpg6mWkyqVuNS+2kP8m1xW5H5NahIhtDVfNBs7QDKx/20
CT3NKq3Y5UbCW+C7ZTiIFf9w8RnLdXQeJfRN0QbgzjTFBYoEon1LdeGMB+AwPOcEN5yl7RPyZnzf
FnwdBV2qT11zfZnoE6+hXjYGVph9lKLdlCXpJJZ+y/dT/u9CP+qm45NsqDQF9auMZHeyKe1CJ4Ge
ldW74D/cNZvOZKWUVgpZl7pRN1wWAlm+1bGm2UtFQi93KhmADsg/Wp/t4S51FXNghM0sLamoOZVq
wJQvZqwZW0lx/fFO4ja3N2ztFj1bSYwWUpYCeGk1qSEjVoNfvLKZ+dwr44Y0wycqTpaRjp/tIBKA
micEnBLmJID2IepPScJ6Yf4g7f3fm4qi3eWnGEYqlsZSkkcweDJCcITlXmwld771K3FHa37ArQYq
tpw0jk568G625mBtlZg83l6TKyMGPxKI7oCVvAAZq3TT+cCFU8qLPsKoCYSTGDas4Fwb7cBs3b/a
Xwj6gd1F4z5cOE0qaqRzWqrg8UDiDXB8ak5KzpZE57Y21ztMSaHOpNhLczo2kFJHRMdgD+IzUsRu
vvEfC08y85EUKF6x4H1ZulEnNMdUghZU8WByxamNn0rFGQTztmbLv7iwF0ox6kAiY8k1fAfFuJjn
vTSpsleRk9TYHoupOGhdnP7hunhk5DHXrAP46ICaAdk3+jYoK01itMn0czqgHOjyALvjMXVR70Tp
7bZy10/mH+3+yqEeerMsghcDPd6mgbjOEkZHdYOt+M4ZZrDXH/OHcqccEk8xG1Yn5PWzbJEMrCf0
WkoLije1dYE2G4MRJQAp9nDqPI0nr5hMsCW38WIbURoLU5cpkNrILqi6qO4gUD2A8xuZYdcwlZP2
MQAAOtzqd8x0xFVigNKQcqycMuWDFkJgpQC5pjB7oLmQGpGak5tMGtvrwv2ltJ/M2tll3OVp0U88
pI2WcNTd/gssqA0QNs3lfTa76rFBYAQW9E9Y07Rh3VurBxFvARBRgJaep0v1k1AUuThnAxqr0NLa
b4Yli6WorJBr9VhIwH/G4Bz4QugigtrqWmlgWRFsdeB35cHnyu2rbfnLv9dskJfNd9l94LQswvN1
2wFsB0oXS6hHXxqYseoCVYdcFJa+5BMa6x3fSn+JT5gnNKtj94txLJdjd+V0zuRRx1LhxLQNwwJA
sSI6WdqWoP/UjNzG4q0BgDl4/TFW9rr/YDGfM4lUMKt1fqpmHDTUPwLwOyFP7eQO1wPXDuxTIBQ4
TgBb4rwYMEt/QGHxUW65PQtqfwlbr7TGmCjwMA2sNN0DWKdloxfS4ozSvSz80VkkJutKngmgXAA6
y4YsaOHL21FFl3dBwAJrxrz+kHdoT+1KA/0uKOXXKYknGSnokPgjitxDuAnKGCR8ChFVH0wh1XEo
By/RJSIM9aOu9Ej1cRHrgXEd5i97cva5lAPpE0BW8+Jyu6me+rGQ8BaqEz6Wm4cSOJr6V+bMgxVv
pe1oCqo1mpP1+I87YC4/waACN4mTxzpVsGKAsq34D6476REonl5BtMawwNXNX3AGlywHHnPUfRD3
ShXFDfzXjFpXPpd348i7jGO16j4wdiTo4MhYIEIuY78x1/A8XTwycJoUANXddXeOspMAJ/PekuBJ
2YKDAD2STu3cFsySS73XYr9OpKiFXCMSPbmc96hS/w9pX9Yjt440+4sESCJFSa/aaunqfXP7RXDb
xxKpfV9+/Q0dfDOuYgsljO/DAIMxprNIJZPJzMgINyomP96i2lrfxT8rXOL02S3Qi8mY2wiWLPud
8zfK/esrWU6IfESBcgHkBeABJK1SXmI2ZRwNUQWXjIxdg6JH+AB1wyHfQWP4LtuCe6yt5tyaFAYz
Vs5xk8LaZL93UbAIFl9fzpYBySGYyY1RWwww65lqvyAdev3vryWP/7KX4/UDoI4pnWBNnwhhfT24
vfnZGFBc3jU8wDSLHW1kqav595klSzqoxQjuXzOBJU7UHtp5MSrOibjNol9RmASRTgAuTVsv7+33
geegK8rbN7XHNINhFXdh2mx4/FfELgIHGFygSLNofQLWfemIU0Qr0uf4PclvUJHYXgtQUQM+1DuA
lFAQadWNV+zaEQMjJOYJQfkNBI0UPign1IqrZnCjEEQT5qkkGaZr/KLxrn/RL4nOoramLS8pE6pO
0Nm5XFefCdDfVCWUhyGvM3tJ9Yjb+LqJr4WlxQY0WJkB4VcVeKdLG2ZbKWWvNlCr/z7eC9xSuz4I
KqffA/Nsuxi98kELPIFBPfO2YPjrtpkFdjTI9+qg+760bbF61LjVpm6yF50zPufg6o0hBd+gCOkq
qH3Y/8zMnW+jYJyd5mYzS1/d3z/2ZRolNBZKQkfYR23lEcPlNeYZLW92i93gH2Z3iD3Nfd7Y7y+n
dNnvM5vSN+VjLzogbCB6Dx7fA3eSI3SKC+czcaufALNB/MIHm+Z7ebt1u349JcvrB0KfFt5BJuSs
Ja8t9aJDfTZCVYm/m6Gr8kPV70eoIFqRUygPfZd44LTOmQoY+O76qr8cGMm0lAuV7ai1nMC0bo6H
UfMHjflj/zRv8lovJ/3iypAMSR7Vcl0L8xmGIAz1qw7mb9mRHsgtpt8MiO9w5F0bQfcru8alRdmH
RNtQkaqwCH5L+r3Yj564n26jp36fOtktkiUk7fmjGvBXZLbmsdzY2a8dMsm+5E+5gMYgZ7AfH5R7
+zl6Sw/VG2pMJ+tlinzoXUKo1q1e9LtZ2QgdX0/PhT+Z0oWppe0wtlqcIIlKHZa8x3kZtMrG+pYP
duWDmlJor0M+iGbA8mbwlOYdqnh6+dTYqPC06lsEUohsqWQNW4IgX2sV0rYul/lZbjNiXQnm+/FZ
d/1JFXuUmFz+z2Q7aDwu4kbjUb+xAtsjL9dPyuqmLmBC0KHZKgT0Lu2WQ5OoM8WmhilUlMSuLt5C
Y2NPV08j8ipcXJiWsOWwq1dRr/SLjcpmeD0b9j/JrN23ylTuoR+wcTmvLuiPMfl89DZJQEoDYzH5
xwAhO4An0RaC4CuSZ/laZ0akQ2DGwEwyDLy6VDmF1OvZSZi9n0OpotaPDabkyp9o/13/Uhu7KLt/
LGZ70kLYRJ6de3Uqbo0ezDmJXSg+Rnv7/zkXuFyi5BiZGuajWQBorZLHOHyogKnZyoC3PpXk87Et
4tmMOD6V9WlRh6AvakYb8XL9YEEoHVx3mg7S0OVHnB0sA/h0OhhYh2HfKhro6W4L6rS4/ck+TA8G
fzGVyI1QdIiCyrinqQfUhN5u9fYXh/gSVs5+xfJxz34FVLbKyRzwK8b6oBJHhxyBXvtm8iMe70F9
6wzoLsVQcd9Kt1ad5syueWk3BgBLKxvYncSzzlw92c8l9xjfiCKrBwJmQCamLxKNcomsmTth5CHs
KBRiphTr0Fi9D8PCg2j76MRT5laq5ikNOcb1Rjl5cRN5b8FkB7I5aJgTyJlcrrEigiNxLuBG0YT2
TuUn6VYFcNmmLyaW+XmILEN9StbXqjiIejQdy0sq60hN8MCq6JyM5DukdQ/R1h3/dfAC4QUSm/9n
DiJ7lysaMchcTDrA/ykUM8x/ylHzIvTGm6cSAnR1XntxEWT5cEDC+L/HmHPD0lYCXdxMegTDuYCW
F2GHiNeBqYdPfbQp6blc11/2FCMBCzwQjDpyeph2zQg5I9iymixy0GKBAPzs5EbqTQwvt3L0l/+9
bshdoqV7OJ83WxskI+sbffYbpDyx6oY2Twf8BsUU4UttKsNNxnLFE3OBd6Zaat6gRPMuGq3pWHK9
vs/Getda1rCFxFnfDAOaShphoEySopQWpxn0TPBDVCbcsPX6DmCMn0obJAYACCiNQVgLmwS4ybgV
IddCBHpooAC0MOkHttxLZ9Mn284GVmEP+HcrAT7jlw19XMO97llrsR71PhDHWJCPQ73g0opQRqIU
Zb3kGcaxY8U+7lBEnz6vW/laKcDJYSqIvBYWE1OVY4GZllyzBNIovUeIHUPrLTchF2m0JRr4Xaq/
hoQEos1CN7SGz7EsvjWN+VjR0Ha1jLyGLSUb0Wk1NGLIDwOUYB0CxEkKwX2q4GKqQYmaYBA7JOET
N1H1nitXGVroIvNH2mW+MWZ+tKWivZqrL4RmFGREGuzLnxY9/p4oKUyXDzUbd7ymn+mUOFn7NGut
p0XxP1aCZ6H92mPmvS8/WoFbaKj1Q2MkSNR0h9kf17/QcqLkU4/vAsQZJA+QCkoRZjKbqmonBGs+
imPSP2Zk2qUGcUK05ou8D8Jki5l2zb/PLUrPhrK302kCJaNbirlyCNK1Rk0/uNG6hlJsxM81Lz+3
JXm5prTzqA+wlSCbtgfumOVbOWykNGuX0bmR5T48yyVqA7Qnmg0jE+KjEJXDo51iH0M85Leo7Nde
Q+emJAcq0raLi7gE126rA/Hp26lj8u9hEnk63nlQ/gaT9kZMXjdJgRsAuzvYSZZ/P1udGEqe9Ayr
U8MKloRbJ/phstEYYvZdyBrHyO4TZd7Atf47dPLFLyHGCFnuJXeXy1Jp2DH0pRCf6I6/U3dy8Iw9
FbfESd0bxZ/c8GCfRg+DKl52W3qzE75AepYexiN/Cb9Vv+jGN17LaUxMcBo60wGcNyRHAkm0McUa
gjLqRSBIte54tJmzrToreA9tHSQOyJ+kwFTk2WxAuQoh+ZE+aUFxjPzeRqdFD4xdFCReOTgQ2b1+
/Nd8d/moIPAHOSjIYC6/blGidlA0LRIMZk7lQzb1Q+YliJqGx9NycEXUGk9NU5hbpJ9ri4WGuAGr
4JsHB/Kl4brMcNcDuuxm031CgjaHms9WlrgWaSyUYi1QswPSKs/Lqu045NwYErfrfijzXRS/cvuV
WcH1LVxdCYQP8Mk01ITlCDqb45TiOsUBsfhz1/Vvoo4da5j962ZWy3cW7tFFsVYHh6MUqVs7DCN1
xEhTat8asc+SmyEHenRXdw+q4ReaT/BQYietf7lueHV9Z3aleB2PWhcP8bzEUNRnE3Eg1VORbWlV
rN1D56uTHFFEfI6yAbsYm7R0a2L+sxjd25zmrl7mZsDLTvOqPN8gp1i3a+ClBPpB3MlSeDOGvCJN
i9XNPAOewLrpTeZNM8jtID2Wa0rA2O/r+7kWShBB/mORSo+JsM14T3IVoaSIwHBzZ3db/fXVFOfc
hOQqeOHRikUwYaH1V3Y4WX4cPUTDe8kwzLzXIa8Ghcnry1q7JwDG0CBDvPCMyxsZGqXRzMKAm/SF
bxkfQ16AkHPwSN/ecRBjtjQ7qcN0+P+yKm8mxf2e9D2sWuP9XN6L7kGP32rloaF7IDQquuEta2fh
bJFyQ8YmdpcoBOYG8VykNzGhYFLeiCdrHnluQzpvBeiQWaTDBk3QVoOYM40dXUmhGuBNrT//TX3u
3Jx08KbMSqZKhTkz/pHm4Oga/brb+EpfIS1UB3MJ7nG4/UKrIxkhSdRWDRIJt5vSlANH30cfkNNl
P/mc2IFdaPnzWFjJHbixa1CN1pFyn+UqQzskiYZTXKXpTYtpuS2BtZXPiesc/X8wYxsqGiOXl5CV
27xs8b5eRBJCqEVBq8nqt/Q8104j2AOoiic10gdMil9aqUFkXJAehcJhqIyTYlX6Q5QZN+kIKn40
+HZTrw8ecrhbtIYmJxbF7F4/JGvLBBUgxoTQHWWAv0k/wEQnPUvxmA2tZ4s+FNZe2wQtrXgtO7ch
hRzSl3Nuo2butmB7S5LZp23hDLPqmWHtt1w56a3pxD0moDQo6hLbTbLeUXPNgbLDfspTbyQ6cPTf
TdQEr69+JQu4+GXSebJMSLE3S+G0jnybvA0dztAx2upwrUR1OLfFKGbOIaEjF9xYnzYoI+BVqde/
k/olrl+vr2Lt7xPQZi4UgcgB5MjDCrzhmYm/Dy1Q0K3mLi786xZW/RR8BpgYw883vqRk0VyFrRHh
cVGwG7vdj41vFW5qflCMyYB3exxQctlopK/VB1Bv+mNzcauz10UdG0zrbYiHkGdbczDN4WgO/QBa
8g4ksuKtOdke3aj9rp0G0A9A4g/kF9jN5d/PTKYMU4C0WJ5ryillOwWPtk193ZXLkJ3bWHzyzEat
qSGIvJZlVZ6mokbkzdltyF9VaLHrTreVgn7FYyK+ov8BtKCGxPALNxTEqkytGfE86dzeU19H7vQO
2iCuBZkxfrLuVXTwlZsWHMRboJbV3VzEdkEMvLwQpTy+aaZoEY5A/UA70vhYjt+tzRnHJQxLb0EA
1//YkJwESoW0yyM8jNSd6fB95Osf4akL7F3ssCdQpW1UiNaXxBCxUbdaUCWXHy+rKI/jGUuyNNwK
P4fsdmo3TACNs7YmvKehPISXA870pZEWejZTwhXhpgqvXlXcT58Q9uvfqJWV+64M9e9pk9uHkAvl
zsxFexSZlvkCSjL7sFDjQyTq9oOOofqjEkW4V7VoDoRiYC4HDzqyK/ooDMZI744qm3vIH5r5/JFM
GGNj0ZjCPUaqlo5SWaDcmkR32/IUPtKw0uVNp982k6nc1xUAiY5qTfOu0qrohy609JZlXfkYls14
ooK3D6lSd6hKxaUNJENmjwHvQNAVqfqnNSed8DFLGOqOjmv2pes4x63Q8zvDrMHpyw0uZrckQIGA
lcFsLGcupuatZQndYeOGJ1wp0UEzKs3HhFk8O11n0X1cgk8OramqPnFCll+G8bvesg1Pr7o8B4tQ
LDDfVgxBxYw6UPPBxsQ54Nh7tAqGAwszHrnqHJPXKJ2t48AguonRwZxwHxPdU4mJN5We9BLTd9Fg
j8IpG7WBbDU2MRgyjGIa9ax8jBrwq/u+g35Hh6EdOxCs57tsttm3rI2BOVBV5UXgivs+h1Z435QD
9RUtJh2kpihJHd6aE/VIGtHeB45aeyczZNHHaGQ3adZpPzBaq/9DC64+DGYqMFSmcbwpQz1LPSUv
0vcsYRjbj+wi/ZWHxngURMnehNb3hyLXQKc0TNkt/u8dZvWs3G1Tk9yGyqShAUvigzXq4lbnRuXV
xQxp0QptoXe70tnjkEe2cOyuJpAmplY6BGEWRemuK2P9UICt+BGzAlWAORMb0zWETEdlyIfvZh+r
vqnUaCpZShHtBo2qgNJwI30APXlzl4aVwNSsvaQ59hg9R0mWPxX5zApPlHF56Iqq+ogoi9Fk1+rh
B+2FUjupNs3GUY/T9ptITCUQGC05hp1KXvKuJOGBDgnfd4k+P2oDyTEIORmuEirmo2FW4QFTtAZa
9xQ9fL/qqlBzWI7miUtFMvW7tGnGx7TsJwgwpnZ4Ggwl27NQ6fYhLxUQiY9V8ZkDqPNCsC+xU8W1
8hxpRpN7udmnL4Wg47Metdp3u7SFG6U2qLJFKfKXnPTVDyNF5dHRc0DInTiJq/diSO3H0AbtkZOX
hOw6hWY31jACoNH1Y5AWzfCiV5NeO5FSF7/Hfhh9DYiHF51xaG+nFprKTqYXY+ljRDh+JkkoThk3
YsgC4/36ok+6EhRhR2JHLdQU7LfhOLyROgKXd5rVtpMPjN0M4A+7i0iLA1yoxohTBM6tOCv7m2FI
1A8QUkMnMqkofrphhZk39YV5l9UofDkavOxQhVxB6GB1Mu04dJ6OtFaSh0nMHeQVaFwdKgxeBbnR
oq5uzBB0a1pjPCnIvX4Bhzu8luBmOWRWagPQhmYB5k5jP4+mKvbKuqh/RFYY3yEadp5SZ9Onmelg
Z6VEwRMyH2OMK5WAp83TFN3wnuN1Z08s3AFUnT2PCNeBKhp9mXqg0aGwyyqwiJXc0rIQT0o4xXsW
EwPHISlxkFjc+hHJRwzUzn1QzCz5wMSo4tAp7vxsSsz9oJo9KBYjo/fqeoIEnqLpTRWYoGAM6GSC
VpJWg89FTv2iT4xhVzJW266VUQMKHkRrbGcoeNV6OjClMeoWNeArRgllDqenJPc7k7fENSMz8ZmW
pGAfISil5s2ozAhhRj25c0PnEmxjTfI7ZjnUSseiat+qwg79idTlh0nDdt/HaRJMNG0+SKS0+wpU
1m6tdK1fm3UJih1sepwr8zvVOvX3QBPLMc2keARMzDxFLYZkTcuaDxoc8bXLFCDSrqeUq6n3UhhT
cX/jnSUnB4bahFODmzSz/arCyHXqTJVngdXtup21G9uAkjueWQBbI4hdXqaDLvC2TJC5kvCoK/9A
6cNKN8rgWyaW/Pwso1ONCZNfI0x01rPdc6erPXXa6Dpu2Vj+/cxGkdQ9OFuQmVrF7yrxk+J+LJ+u
79T6F/mzU18SU6vDZYRllAgVlfFuFd9DYFfrrfLu2nPl/ItIX55rehwxA3by7miQV9H/74UYdv73
pZQQinyDHVJsVZX5VZy6jfGmWW/X92rrc0h5oEh00qcl1tA2R9G91/ZzEj5eN7GxTf8+yc6+uB3m
JtNqmNDptzit4FX/K5sbHgaQWzVM1Dfw3+SewqR2yaSCFsfNtCMfIWzAHTXcesSt5efnRqSP0ZN0
MNUWRthj9qO6i+7mveIyrwuGHpN15Q91f33XVl+N5walL5OkgKwuZD+YzNJwtz3M+4f+BtCrB7J7
tT31tPXIWUvWwd65TM5CpwYEsZcHU7UUvbJbxLEpA95jeLCUx864jax7oJOvL+3rxPDykjt7F0jV
CkLTsR4SvAsMBxDWoP7WHu4HP7JcthMPzDOhquAM39ojc+xd+Tt3cUW8Us3ZDyis+Nd/yxoa4+K3
SMuOuTIlxAqF25OnmQcq4CCa+aHb78vMHZauQIx4CmgfXLe7digAUbaBfEd36MtjFlzzcaEtiEGl
2VVj5qR1vbHLq8/zMwtSMI+6Uo/sBS5od9P3UvsFHjDHVkOHEXS8+E8Qij7Qdku3fbW+Av0tyH0A
EWFocsurEQ1pNPHvp9XBvekYKDzsIZcDMZR7/nl9DzeNSWeyakzRjQqMJRZqa/xg9EGHw28ZAY/3
I38P6S9R/d4wujin/FA/X6F0LotaoPifwSgkgci+/pUdUVZ26U/VwwTzLn/dMLes4as5PDYM8DWj
zyddMlStqihUFnDJY30iXnr45G502zpm5nBXfwiD5oAmhHUX3W91q9YcCLis/1qWdteu5zgKFxet
06A8pL+jk/qzfhObjED/Cn5eW6K0o7md8LCOYQisvqD8egvmHXdA5+9Qh/3Kbo2n+BPPvTuMMLO7
+tXaOCerVQogeMByBtphgPmkKkWDR51OS3zQ2+KpvbceaAlSqwpplouZbVd8Lx6mGzyqbS97/5tv
e2ZZioOGHRd2vLhS+80ynHukxdqOecR0ip9W7ExB7XCvueGfYtfn4GPZsL7qyGfWpcjHFaLkSJyF
W2ES3on295rppG+Dh0HUHQ+25lDWrhcALKBTixx2wVlcXi+8iVOMeuIjF+Ed587AgrbcDc1tuNVa
Wstozg1Jca+f6snuF4CvUr909TcSHTp1w2XWgve5ieUnnGU0ooK78iW0zuZhzABc0MhfpDRos6Of
RIgNOXnpSBQ2qnb6glO0h5thwpCSbxsbJeIlC5ZP3VkzQwbIa03WqFqPloEyW6fBSo8tTzyt4C4R
WwLQa9/+PLWQPkmFZ2icx0tqoe4oRn9ry6HscU52he1tOPXS5vmyKgMEX4BdQKFD1lkXaWawPoOp
8FHcm5qP+6c/Qp1E98mv8Om6sTVPW3iK/8+WnNjqWhlWOcjQ3V7zLHo306Af/iZ3Ngmq+GggLPxE
l55Wj0xPtRBgOughGDZoOreUMla94I8BmWsxzduCWfHS0ulf8yFg8U0R7hjZSGZXdwoQZowSUg3/
kQ6MqfK8arqlVWDuhihQqsTBEPb1r7G2EhCyYLoVKAcQuUsBpihnC5O0gI7Ece5kwBKxyUmh4Sf8
63bWMCrs3JDkzaoiapq1i6GmLU8oCCfHHAVJ32yb5sGsMXVW9xBs6RmGDVWt8dhsBCnjxO0o38q3
1k4WmnF49QCBCrE56e5KWzIXs45HgpkEqo5BrPgpUm9aTN6N2gZabS3onZuSLqu81CskCzC1DO1w
8jjEW1CmdQsMYHokOkyTUx2SppkpljZL2+zK4o70G4dp1UPQoP7P35cTmhySMfWIv1/lv0QnvChH
pdM2fcLLjTC0NjD3L6sFCA5VgFTkiS44IiAb4Gp2rZ55GNxBNqoERpQ5JerNoGUG1tp09Ij7UVKc
MJR0N6FuPzcdqtpgiMD8PJlVhw/2vtPuutBG0XpjL5bAIcfJhXbjPz9QcuK2L7q5W/aiU94t9hCz
Yxb7Mai42mMFmsAtgOXq1p+ZkwIA+gVIdji6WwnwHg1vwTA5uXqxj1DcvX4810LN+cKWX3J2N+e2
MJR0wsIEJhbIa6vcqepGBFj1UwsaUEjH0V6V/XRQ8kUeCnhCoZ/iREPPfRPctL5ff0xIrjqxgqKB
gf0Cx3Xlxpnb3eVB5IPO22P33UHx8t/8pXvepAPdWpp03/SzGYPDEHYxwcbv2gddcdB4cX6pJ91T
MChcguTr+vdajWB/NlPmw+B5ahdAZwLxx1U3bV4aM8jTb2lzUrKt6bLVDjI7syVFy3AI2yQGfSYY
kuYTuSEe6ut3tlv6/NBAxRV0aaD4M5D+P80bvdCNfbWl4BnarB4qHS4T83JfCH5iNP2LO/Z8cdL9
1xB9GkWIjbRZtyvIgM5D7qRmuuH8W99LChxVn9RUA/0G9FkUYFscM++dKvFo/zyI1LvuG+tn+b+n
QCZam0pVn3qGXdNb6rHiNWOJw6yNffsXZf01FP6xIkUMTN7SRkW/x03e7BN9HD07CDFOPXy0N2GQ
Hvunydlyh/Xo+8fksslnQSpUNW7aDb5VBGEizNfUze003FYMhTfm5drOJsH1nVw3CFQ9EiPwossh
S+sYH420w4vl2wD14OSUPMxHECC9XzeznhvZEPI1QKxrfxnJK8WUDJTCjgmNl+wYjvcppsd07Z0N
+w4wDepQzQVSzgG+aCOQrDrLAt9H45VYX2Yu83FO0JyE6bg55l3squjyxmK3scBV9z+zIjlLL8zE
iBcrjQ+M1bPhzAE/lu956UfMrW+mQ/UsXpVF3X7rvb61PslneppPCltuHdvaCXNXZw1GRv8mTJ2t
Trp2qpzPxmzAxphFQMsj+HcbR3o1EJ5ZkC6YaChLriiwgM/ohAo43LaGvr6SPKG6jAEkwFGghA7M
/7KRZ4crC219ztsRSBp32PGn1DMC8Jjt2VtQoKLT37JvPIhxqVlBc3oFEdd+4yGyNv178QMkHxkN
bgHdih8werehZ//kN/UBqmPsIO6Io3ggjDwW/nW/XD3fZ2uWnKMwwD9SZJgCyC3xIpADOVk2NCfI
h0NLikxoS6bTE2AKPzCNcLhuenO5ktMQnY8tq2AbrMk9hqk9+x4cZzv+mL8bt2bsKjtqO5rPA3PD
l1ajDaTDUSNZlJcgkX75patkaIS1fGluRI+ZBUYe+2VoKrSsy1PfmODIVB/r8XNu3zDD6lNlSxtp
+ZDyzWHqmPDQwLAFyKl05Q5KNui1hpVnQktEoJqTuqe9Yvyy0xLcFFahvV7f67UYAMdmwL9Bowyj
x5cLHvmgtXGPBYNmVUvA057fzyCXu25kLcSdG5HcF7ZHXlIYiclPbgK3sU+RE3X1S9O9Xbe0un9n
y5G8dhyrKeo7vKTLESJ5AxAdAEuBBt4l7cd1S1sbJ/ko0iGWAm+Bp6X9I4rAF/JsbkpcL9njF28A
lRFmHiFch+rd5cehAFI0ynLsK9ObTxQUw9lJ+cc4Di/dTby7vp7lb321ZaE/CNQBsj7Jlq5XFahh
MdGRhz9MEGCZwLSVQDlBlNz+QZSgij6vG1zfwP8alGcQrLTDJCPI4vFoIz4bAfdk4GUHsOq6mfUj
Tf7YkVJ0qDzo2lQtdo517740wtN/geGzB6Yzah1NeP8zkxxuC6CZ/7OTVL/8amVhaLWeLz6YBCz3
KfXy9JnQjVC1du2dW5EihZHrRdZVsELqbxnK+eVGMXfr7y//fnbnmZzNY5SpKM6MrmgjZxBb6dWq
xy1pHZC3IHeSC4W9aFIINmpIfMznup1cMb7VKgUkCmiuA5/QLuUbvrAahzDYhgFu0PWCH+xyTVFb
mEA/wKKtnThonXMR5BFYrDsNFYTgut+t7t+ZLckLdCtVDKPG/sVg2lHQ4icboW61nb+Muv9nNZIH
5NaU03qEhQqjV+JY1s9F9FSDmLHadYC5oYogjloUDADmaRhgyreSkmUFXyIGeog6aPV160tmHg4Z
0yA7iXJ/rEF2MTP76ZVyBbC5WlgFiPTCHC3wsXpKTZbdg2spKdwFSXmrgc2kdoA42zp5qyEFw+mY
y1YhNSDnaaYeDVUTEvyi/lmAcX44trZ//bNumVguoLNjQTJ7qnhKkQoK8y7pcshBibu8zjY8dfVs
nK1EusdwufQWn2Gm6dP2xjAhyhwq2lGMi8ylIY6WnULDWEQ3tCq26l2r6Rcgdf/dRulqG+pSm8Aj
nLhPkHAx7nU//IBYQ75Xb8gjJKJ8/QnBc7/1gl09nGdWpQtoaDtu9OWyZLJwaQd18lzEuwLSrFuj
9KtH84+lf0utZ99QiKa3ohqWYkj91BSqdltU6xteIgcakxSmWRewkFK8qcpAB1qaZhvYuq1lSBHG
HrUS2F98pl57MyENMj5fd/XVD2IRSLmDhAKTLcsiz7YpFyIfjQrtPI7yvGq4GTja0lslfMDo0XVL
q4NueJ7hnY14hrFmaSlJqokUurG4Mq3JCclN3/9OQ3DT3yl16raQ7CJ7M/uYwtvSeMAg1Ib1tYWi
0bHMLaCAwuTUJ6dJPPMCfYjh0Q7ornia90Xi0EPrn8CoDESRc6rdDkLbG8DFdbuACFgQD0Lyvfz7
2QaHTMmFEgLGhqvwRx1jaHb8jpGA+9F4ISAgvb7KtYgCJh4wVmDomqJIf2msKFDfsJbxDJ2q7jjf
ZOJzJJZjFG6c3/SJ12yJ2K0ahFbeIvnO8Lclg0qJFKVEeRRQmuJmaj4aC2XQ8S62QO0bRi9zNnkR
eBGur3L5o/KdhKTBWujHMaokd7lN1GvMXMN8fEIxxJMc9P5m6rcSl1UjIP4EzArDmVQmm4O+Yoem
EmptNUSPmhCsy7G6ayLmX1/LKpAMGBIby8F8sCHDSOpBT1gCNXk34+kthJvnCYX7urkjjPkYxgri
Kn6gpvY0CShPpT+uW1+LLqBusvAGhm4u2oGX/sLsOWeVvbw9QLutjKe++HXdwOouWkuFAecdY6SS
gUSn1agSpA9mOO8WzGupqEEEyN51M2svQuvMjHRhqyS1QMOALEk3Qb6hY4wsCzrxTP+Cc4qd25EO
s1ZoQw8OeuTLyGE58HcJQJ0a2Fm2sI6r5+psQdLtzK2QdeWMfSt0FZw3PwAuoulzS+8708sLvm+s
v0COIMXDNWAtSigyrKMcOlutK4THKDlO8zeV7bX6L3DJYCEG2B20JQY0vS+dTSEClWoFNVBbCMhq
goIQd/NWC2zNo8+NSJcMS2ZB4xxGMmY9qKx7tPOn6762ZYFcLoOQPCumDNGnAmmzBrX5dONTrD5m
gdqAHC9FGRKg2ksLiTrxaKhxKhvrXS1AgnAz6c9K9yriR6jyxrfKLarg89Ybeu0MnVmVX2oxcu3U
WOo3QzJjGvqtrU2ntDyIuF3fv8V15eh9bkdyg6hWhzGHIJ2rVSzfcX167Mf3erYf2PwzA1EJxIc+
r1tcC0LnFmWfyBNSJAUOUwJ1S9ZkLumeksq/bmRr+yS3yPRGj+oQy+rt3ZzEzsycynRIvPFi3zKz
eOdZOlGYzUBGE2ZKvDjTcXIy9tkO+3KLxnsVJHu+aVLkppOWmjrgCK6Bmn40/ZhDfLDbsHyqIYgb
JSW01nVkcn8B5kC7CaI66AaBB0yGk9siwqjSch2mvXpsc/Ou716uf6i147V0tGwb/1nCnRTEQ6MY
RkxNwoRZ3VVLWaCcHR53TiYIxscrlMOOJsm9wfg2Rt/08i9I7IAlgZwERqzBvSPz57G+0zKu4xJR
0S0fip3AfIP63eAb52zF6y/MSHciOhwRTUyYaVuM7rXjfUur322+pSy+cpwvzEi72XZz1fOFJCZt
xC0FUZ6JadfH0bRv6wISHSgPXP98KzejiXc/8BOgFPqKohDQPK1Eg6tesOqN6oUfd7/jEKxiwzNc
CpNgnzbUva/bXF3jmU3pNlaoMhhVqy8hy6vn5zp5dBwCGVLRboClVr8Z3gnIa8H7Dj6Qy9NdNnUW
8cXQMBW7zoqDfs6O1RxtvEm2zEjrIWMdmYMKM2O7q9iDaII03l/fsuWXSlHeVC1IewBwisMsI5na
sCrzBCOPbj9gCoX7do2qFUarM6fdaq6urgbkDyBqRHKGFsflptkqlB26xdQYD17H9mSEavlWvWTd
iGHhr0EVBQS9l0aajGC41bBQdQK/BLgZJ1BNGNHGzb/mZ5oK9C5ScWybzLkSRaOuRJ0CRLvQdmGM
zoagIJ6nk2f3EBFNRxROebHxpdZWpoEbwcJLCjFJfsKJgeFhXEYg3W8t1bXrrPJMux8CTuaN5a3c
XeCk/WNJikjzbDKMk2J5sU1BvURPEME4RHns4aY5XHe/tUXpQFph5BF9lS8PYRBZhqmdoAhcjswf
VHCFC+ZPtb1xG695uc7wDoWvM7zipEu/Mjs7LThKQHaSO3zaUeyidcNMZxLB9QWt7d25Jenej5Vs
BnUVFpQrAXgbHWZ+9rbfk+frZlaSW/PczLKvZ+nF/yPtu3Ykx7Utv0iAPKVXSgqTkd5nvgiVZeQd
RVHm62ep7tyuCIYmhKrBAfoAnY3YIrm5ue1amqKrEZYLMdZ0R3p3W1X1igFfXglB2I6rBJoh6Sbl
RU5QEkVGqyh/jcC+ct9IF/TWvygAkHr/V4pk4pJMM5p4zhJ39X3VgZs5GIbt5b1amkcjACpFZge4
TTh8abPqQRSZOsN6FRjly3/U18njePWsePlh2Fkbdkj25Ar13DuA89+ie/nwMEONrE2DLGn68UdI
lyopCrfr54/g4+1gvSpd4qntypGtyZCOjA09w4sLGY65MaP3XgNK9lpD35LtQ0HeJYByBwqsnLoa
cj0DljTeJCBffNVFfC2M4pAZ6SbPc89qHOpooNK5fIJLvsQ8KDFn54BAJHtiFoayeh5hXYmogUVz
m+LZaIqKtizy7DoAeke/lrtashjHIqXjErWeR7UKi9EU5BYdcZ7eF99FrYGW2dkIUqwY97UVSidn
MnRGhzZ2dazqyuPm8C2slXafi/a9EuqH6kZVECbubYF+5JXNXSpdYUJABbrkjOGC/zu1JamI06Ye
sbtoIdsYSbIHtraniTIQhO/w2CAbmfoAVnoUwtigfzRwom+qEt3n8YotOLc4gH6xQOcAJh94VnK+
sM+B45CAPs3LOxcQA/uk/kydd5tsLmvTsgb/0SbJ5CiYJx7yGuudiDZs1Rr5QkB8Cr8gyrehCj/U
SruJrbWKyvniUKXBVNHcugYoFxksJ5oKfayV+QnqD4jWjCGjU+Kx8NflxS3lKSHHJpo9jzChH/D0
NE2gfgxA2oKx0+0bNbO9Mbd9EEBtGyU9FNkHd0D9DtAOKxp3kdV9vyx+8drM+UMkrgGRZxin0m0h
BAPEE2Km6jvPCtyUZKNHAp7ENwzCrWju4pYeCZPeWsNSkxBQ28iFAU2+tl+zKdu7bbSxlH8JZvBz
/y1L2lQLsBWpzbCsMQb6kOocSEngjpNdN1R3KVd9FnPqTKuzKGsrnP9+9MyX+CQAw0NunNY7QAl7
qQUiPsBQAID6ZhhHD/3p9xGmB/VU3YUdfypq+44kPacKz7dN1lENtAn/cMR/zIWMEgfomZz13Xx9
UDDI440b+bbpA3aNjl+XJS1e1CNJ0up7woCqGGP15vBpGrTIdzmKX2gSCedZUbGiuouP55E0yQRX
I+DBjHldYEaj6vgeIj2tRWs6uyZFMj5xn1mKlc+aZGEAJABMCoUTvHJEi6/J0VLmvx+pjcGtLtZm
iz51/N1w+XXc2b4IXzHXGJh2EiTxtxLDMZdPa2VlthTegYPNDjEtOefcdR/U2eBgSLa1wld8nCXP
F6R1iIKAfQ/yH0kMydvackH06UUE5NWpvQOm0vZfVvJHhH66fRjsSYZIgV1pRXSVkhjd/PFrOE0r
YhYv99FKJFtZGbxy+IiVmGO0Z219o4lHrXTQ47NKAzz/lBzlw1sDSCgmDdFUJm2a6fJWMWIXzifg
1YeBTtZjDtRz45WY78O06cI7CwzuJqAuuqBdm9hdKiijV/ePdGk/Y7jlrcmwUB2JtMp8sOOr2PH6
+gC6mrz7AmgQbgEYAoWOFsE+uHyYi0bkSLi0yy3pm47NCYEqAc506k0g7E46PypeSpeaayg+S+nY
k7VKb1IUxXVcIKT14unWEkGNnn9LbKeEwX17NJTHXPeHNRrgRUWae6HnC2Gc4XYqbt6rbgWZdRjv
SyZAZNYGpaNsOyzx8m4uvu8zLDMwqEykZiVFEqNVjKGO1IAVC7QkaoHSmdscgcxkvsO3/GuHEMj5
8GZclahA9JRrrmMVmZZiVogrDNJSluU/eOMKT4/shE669XJ5bYsJZ7ifmCAEFgMIdSVViSrXaVUL
4tD4aIKstb7mbVP5Fo+GPWBt7W1nG9950rR0cLrKNwaQDtbh9ATa1TV6s/N9his8w/TDiUKtWTam
fcWMDh2FuWc6faAPOfAJMj9uTZobH9FgepdXfm66T6VJF3QSukhTBml8Aj65rgc5uW+Gv05mzkKA
uo+WgDkrPH/E0aOkx9kQETfB6GrRf+8He7h3iHipUl6tJHsWVgNlQaXeNjCoYsn1S8tU4gFucO65
ymcL0LEuCew1iIDzF9aY2ygAhKyitcGR04xaN/Q5Zs1wze2vPNxPOah09owApiQ7VNXb8PrXBzT3
/YBzBRkXZBylB13lKtJw0QiS0TFQnJ3lPE1/3yVlHIuQ+7BqvbdUUkMEa27y6KMBUXy5+dtV6ARe
CTqLTFyxM74eveDGAIc999LcvTI7cF005CZfzVAs2GDUruetmvuHZnrbU03jaSTAyiFQBkgenfJb
LR4qUB2NwkPnZVwGraLMJb/Lazu3wZCJ5DbmFQzAx8sNFIqjx0kVQmZaeFr7lDgMBEv7ql9D4l6T
M//96BYRvUsjAILCfyQe757GckOmO2a+/f+tZjZPR1LqtAfdoYPVWMD4iR0M3GtPporelufLchau
KnYNNndG/AVbiGRxmyQGBSafV5M/9eKhVO+aNV7FBUt6IkJ6kGOrnlx3FjGQr4jsNeZHFRqSfk1r
dbxzxxT3UwWpBebi0IArN5BxAEUq4zy8MdQPEXMfVadbqTotSnAQWiNTjtdJbo0ztDQOkxAltY55
PH0zjZUexiXdAhWdDUZNJClQPDk99S6ux3b4XT4jL62xMcKKZuFdiXHuy6e+JkeKgfShRLtrj+S1
XfhRntOIAMgW5VxzZT1L+4XiMcq3yPwCDFxyVjqOaKS2kVtm7p1e/cx7feXd/J05PvWrkRVAYhJo
BkAWQl/O6Y7ZCqnVQSCaq68xE7X/1CNK/CYIP9vtGBRUpa83+pWxsQJMnE70rcC0g7iKfOQKKLIh
6NP+FgYROkXAV7W9vMcLsEf4NBzizFo2V1ik55ZhPrIcS4RjnVXTdnhWu5DGQJXCGAtl1Y3r/jLt
9IEb3SZLH1TR7lA9fe50w1c1BoDlCuarWQt+F+4icnugl8FTA5gQ+bqzLg9bIGwiRLTzQzh1B5Zo
W6OxNiOu5TitYfotiQMNLW4lCgzQaGkLqgp8AT2BnrF2qj9GEgI7tJgcontVnrc5TUfNBFha11i7
UikwtWqagtBpIP1VBH7ZwO2m3KEAGqlKsHs6M8hyKtqXELnhe6sSpuVfPrMFa4gnGFTpaNNEel0u
KwK7duKG0udeMu1G801Nr9laU9SiCJgPWwUYBhompSseC11jE8ErL4YnFPPG7Br+9OVVLD2/GLn5
I0O63qMFoG1gqsP/Yu/Tp4nTRbeu9VNPPjvxkEeMWl2xInN5WQZMr4tJH0NW9qbmnVkhMeVZbB9F
vxIQZRvfLi/rPI6E0oIK9H9FSA9vqKlOgUMHTGcY9Mou+9VaflreTm6gt//gwB6Lkg7JHaM8NjuI
ckFKHWm7PvlEle/ychbuxslypEPKurFvNRUymmSkSU5N8jo6BXW1g7FmJRfM/YkoyR3TSMNCrYao
vvquKVd5+6sevD7aXl7Qudo5MMSz06ehQgTrIolJ1LhVOtBBIvLOByyJg40L9AhOkvzMYrTskrj2
8fCVAdynyG9Iz35d/oIzJcQH4AcwqAr8czwH89+PnKZqHPQ65/gArRERxX+Mks3Yf4VKu0ahd6aL
vyWhkonOKETiMgrjnONP0SXEPNcM38pcCM8FOnnAkbgcLDTLo0OUMouMK/bpTGcksZLOpChNhYYG
sQ1aDoH6nhDfzHIalyGN/hpAU5IlnWbJGCZrFGxm0gK2rsSB1rt/Oa7/NvEs4GEosKWQ4yXOLcC0
ad8f2FpH45nqn65CDkWdTnWnkGPHIgC6MAXdazqt1OiON2LFZsz7ceKJzJLQsgEnRNPnF19SPn3M
8s7EajJ0iJNuQPEOz5X7Ohmj1ybZfcFqOrbNSqfImlTJKKp2Eluh2UIj0qse7Au1fY0ZFTpq3jCD
HNWbmBeby8e2qIRHC53/fnTL1LgnKsqiQMEXul9XGjBju6esbHzVUjCdsuZHLZ7gkThJ55MOeNaO
C3G5NYLoc2+Lh6YdPWPtYV6Uo+PoMHOD6T1TWhb6yEptHOHY2251iEPiWaIIlBqAKOXaiM3iDh6J
kpYElBVXWILDTrXAE/hmD7skG1BjKT1mr+V+l2UhKkbfDRxlORTvdKevixIXwDI6h47VNxLnV8gw
xT5ybDtmrg4vzT792T2Yw/D/Efibk/NIPSyidKVQYTcwYrRXa/PKTtpDG6n7snvncXOHSRKKmtJ1
U6i4Jvn+snIuPgFzoRCYjkgNyYa5GfIqzJFvBiNK7acNKGinr9AKV+zwoq4cSZEOsAKJQsdTSFHj
xFc6sVfjdNOBdDe3qpULvviqAs8DDUAYBiBneQ0HSOssKiBL4YEucvBqop0y9/UIfAcmdSIQfhjU
XMO7WNxHYN6hkI2H/Owt1zu7KfK+h10ZQQFj9zXVjNS3Fb6Sk1y0X3/kyL30Y6z0YaEI5lWZ6+XG
J+ho+xKsxYBgwUSyxb5brhlcVpH5cM4U9EikFJQOjl5aigGROQ7MjX2816Lw2uYz1Uqq2ivntyZN
zuw6NSavHWyk2VM9fIqUR9u9ic0npMGitXB7bTOlYLi3S9ssVciyRRNMio/cFJ/gjLyWAnNLmp8h
3r28l2sS5wTA0WXPQHOClj9I1NDHx8FzkbpR0COHHeFmoxj5kifDHQZ0flwWO//spSOU3lqt1BLh
VBAboVelaHI/BrLxZRHnWGbzew5XEsjFJjo55EYKvUQzN0lGeCfKdSxeWfPO24MBoih9BwYRVu4K
czNNOQ3TB0cFhxTGCK0D6fYGiEej5G/DK+ljpH1m4G8RY44FC/ux6Magzg7I6K0IWdzVoxVLu5ob
6I7rG6w4y64MNgTNyP3Lm7poNzEhP5eugFMqT9ERHFXOxQRbhi3UxI/WDGeIM6dZq7cumq8jQfOH
HOulaYR12kBQX3NaCZDrGK+avWK7zoWAgQkjGJjoBKOGKvuWLNf0HA3AMCRIYiigbqo6cwNk4b8+
llMxkgVRSBIZmYGzB1aiQFVRBXdLwteg4M6P5lSKZDsUABtwwbEYZ9L9In1l4Pdqwq/e+vxbFZjl
IEmPQVF4CfLYijPUVprb8H1Mbm9BhbxjLgEVV8+3va2vZULOzROEzWPMUDYNmi2Zet3JphqVKIwr
Qw3i8clIPYf48cyHmgaIPXBrV8zG+R06lSgdVhEbdhblKt4ze7olLaPcjR4u7+Ci2s3dF/+TUnMl
3RZkwATniEUpRv5Vlr35lpkk3IYZOKQuSzr3HVHQxuANBiww+IppxNNblNfKNGijiaanrAKH1k5w
49Zsddp8IM16WdQ5ygKmvsFnMLeXYqjybOaxays9cwobbuPoae8b9Wmg+kPl1Qf0zmW08fv3yOu+
tLVZvt8p+9On5FSudGAaQjNntC3mEfrsXOXX030bTHdi86CBJp3QjpbbDv+aRNSlz1YweOKt3SqB
41sBKEl36avm2VT1Xa+6rnwe9G/Gj8s7o89fcOkLpZvpVBUDVdn8hXfxNn6u30gQe47vBviCQx30
SGZPVw7VHwF7Fm8Nugr4du7CnG7RrPNHxnRSAS3dDfgAsDMy9qbZz1q6N4v70cBLsaLcC+7uqTDp
EUpUPaqUCcL03NfMG8MKItCFqWj5ZZuwfmJhMNUrJmlRzY9UT7pQYy/SMkmgenOtzejQ2UBAjF5R
Ee7I2gu4tJeGramoueH+guz1dC8xMhCKSiG4UhUdFINivo6OAvB5kfA7dljreT9vRsW1OpYnqXeZ
gAg9BfqGV2YvHM0L6m1RfyL689zqRhnRibRxOq9dQ4lfsrvIBWLOA5EDwMIlwzHUgxJneQiNGe7A
rKgkLs2jQAM1X4YuSvXFWetTWbKJ5tyfgswjqr9yed5NgJw1gjXA49mmZ5+keh3ClXt43kSFrTyS
IaerGkuvdc4UvFyMPU3l5HfdN5Elnya4X9mo3Wu1eait3FedHrNiUZBNbxjfWDHJ5y0y0ldICpTm
SYzPwEr7vvZq66sJy4diqDYa5gcT/XXqI4Qy14qSbJnoUErJ/zZtLcmXFCqrNKtwS+yCjamaBpBo
k/k2addWek+GFbDMJS063nDJ8FWlqBvSYqkqsp2sBoUG8Y3uh9Fu4Gxn7Y6IfzE+xxIlS1dZRkra
CRKz8TlttkPhRVVBUWP0uXhpSRSAxJipf59pPVUsyeQNwDoxp1nqQF4qQDmaaz7X2kZKBs4pNKtt
awhoyymmEUB4FKCgt2WC0ZEqMIzwtVRKOpXW4+Wna8nYHW+nZAaUNqxrh7gwAwaIioYnMwOtDide
Hf9M033y91mZeR+RIyHowgPXjKQvE8e4a65CNaPiV88FkjG0BKnMX2NE/r4Bf8RISqI3odDIfAP4
lO7CdrwxuRmoerMSXSw55MerkbTCSniktgbEqO1j2c+PkrEpa4+g4fbyKf0/TMqfBUnqYTThmEYK
JLG49oacB1byZk++TrZgsgK3whzCW94U+4a11s24+D7NY7wO0GQ1oApL5swZWq2azKj1+tzqfxaZ
OWxnZIp9WROQWnVFKB6V2mzfwJzb+IJ11ZVp1X3A0mKNjWnJCzA1HTOlmgnMDXVW5iMvx8jtLiEs
br1CmH6cPtcAd0CUYJoBSVZKBb9rAbJLdyxrvrBHssLBEknWYtWEdT5gJiETwqb0pcG4CHM/CmP0
scwDt7Jto9sfBHyjKno8xdBfq+KX4hQbqP8+V7+7WuxhPHprDMo2TcLHhqVgpwDjurs2KLq2P9Lt
UuI6Q9M3vllRfw7lvmebWjlUSOKqa7HAmiTpgrmgzkvjApIcN/IqEpT1c6W+R00cVMDFuaz8i6bx
6NSlWxYhgWWCmBh5+HzDGbBDPAwRA5m5poWVeEr3piWvlyUuerjHhy9dN3gvCplsXDeLbFNrr3QB
pvGV1PZCBtaKB3dEfqmjK0Ln07mkcZIpdsG623GCPTXqB9JBm6xD3r7lkxa0AEUsGafdnDJ8GB3K
3CsQ8q3IX3TQAKlroTiM+TJ5droxxpC0PGk9S7vGg+f1dkfBVDSlt7jmNft0ohYz74/a4Nn9c+9e
2SqGXdeYZPVlzfrzFdLWm9nY1b2OryB3d/YHhne2zE/3aGxWqelxeG+099V95X2vaUx/oVyobjJf
2eSB608fl3dk8W082hDpQLRmEgwWp/UGBaD7ev+JJAb47srR79Rmb5mtP3TWWo/kYixpHkmVjFwe
RW7capDKfELLTRzTn5/ubULDHzHCSDT/YwPAHUIx1okprr2yG9YC7jVFkExfohdZlYOpxMsYxeCx
18d+Va+x9hizF3qu7v8dtCtNVFZIgKe5BSlAIiuCbqeD8M7ef4Gn/suixo/Ri4L6LVSo4yf78koE
nKIh4sN4/K55yabao1PCz/z1S7iif3I+qmu54Yj5s6JBA3o+q21rE2ax5lURG14U4WiPGsAMeo/0
Mb9quwSDvGmRdD9NLTVBTRqO7hfQYNKDaDX3RuWFw2lUuub4MA0h/6hE1lxrog0xnkas9hEt2t1m
jFMMlOh95vqVi8iWJ4MCusi6djsax00YBSDTbq6i1OI7gJYahwrM51RtFO1hUDv7CdmHBMlaQsxd
GNfOW9H24VXGojGiaK7tfFwpZLyNfrotiZtvU2Vwt23ZVkGjKBgLdrryusCgno/kMlrMCsZf8mrs
r0Lbjb1Bbypk0F2nvMkd072rMIb7Dex2zk3RTXUHtm5HT321EsTehJZZXhnxkG2skKh+iZ5TCtIf
Eyne1vhIeNbdV1Dtwgc5fI069FT6Ey/iZyUVNsVgq3PPczECaMhkXUvtadJ2vHYsTO7x0f6uYgMP
cROVHBnCTo283q1VgzZuPOzQdRjuQXpDgFybgr+nc1326kxifAb0XnPvDEN816qAA0O/rrZvkPwM
8l6ov5JGR+NzxdQPwXV3L8oYvxg6rNjUI2lAzj1qfM9QjLqKMlN9UMM+MnxUp5wXoQp+EzejXftN
o5Y/wgnU9WFsd+E8dGXsNKeo0dwY5cy86tBEZ1M95m65QSrL7CgLQ6tAsSnrBopykD5SJ9WBize0
0YMZ6qBUr+o8vG1dW79HoB4b1G6c4pOwKGyBMhkBr6UlTEHjXUPcnWqW5r0aZvwqLgzlxrV5zr1a
Bd47s8Pxl93apldNacm3lw3k7/T5pTssRZrmhExhpuKy6DfJI3zBz9S/z65C/zsAJLb6XbVP/Lf+
QPbjJqYgkV2RPluIS9Ild6eI28oVs6V0tl8dkmq7+Al4JtNDSfWPKXCC9AFDn+Sa3IW3ZLaba1P+
i46JixliMC+jCCuXn8Yc19qMMqyeVyblY3Njm5MThF3/rUid7xnrrkmJQ7OqcX956cs++QwJjSsH
UBD5rU4agxT1AJT4XGs3oQFkx8pxv2VxY26YIfAy2AqcTgVpWTVvEqpoSCRVVbmSaJjf4rMDOPoK
6a0mnFWOirqXh5rUbagMW1PZT8UWBOr+5fUuGuUjQdJLLNC6qqC41npd0yHd22WC1ml4banKR5c4
VKzixy16gGgNBqM90EfRBSoFPUqeudZgAqaS9wcDL87o+Iw8abDNPEJo44vhJl1Dz19aJaAJZrwc
uLsIkbHdRyGHyUe9y2doTJV9lQTvvPVmM4s63Zu11kmzvD5k4mzdcICWKQfiUQwi75ZhR231ORow
aX+wMCytdL6DZjVibpLGT7Q1ouklxwIo5hpG/A10ScjFCuEmUS142cIYlWhwTQ8xT4Ia4fllbVkU
g/FXEFL8ngSS7ELUjUUjQjjS1bRjmUtt5Ubnvy7LmAMcWfWtIxlSAITYF0yPOmREpG42GuNi32RR
GFyWsnTBjqXMKz3SiHAcja7RIEX0GP7MGtpj3KTXfTZEK0HWskIYSMqgZI7Snzx5lthlnSoKRFk9
C6YebjbeEKeZvKat9gAMs2mJPFvMHN+sjTVTvnRimOFDq/UMIqfJg0GIjiP0YXOAwqIRAmOgiWpT
IxIrWZQle40b/d8SJXM1aW7WNT0CyUy5xmXzAeX6jsmFl1TJP7UQlzw3ac3XKnTLO2vac8EMs4rQ
/9NDtDJECxhxbb2a7UKDZtpWALRZ9ybds6eBNhp4rNfQ2Jc2FP0zIBsFZAlqdZLBNLtRwfwIluoa
jxb0pRjBeb7yCC3KQMOajUFC/E9mfhmKZnKrGuvK7ejQ6Ftd1Lu6/nn5Biy+dOD1/E+KdNFS7rCc
95CSYOZUG2M8Y9ljA1Kt1nQ8kLAJr2AM1Gu93zPr2WWl8g9vz/EHzNtwfAdrDJ5WBbwMno3v9oD0
25R8V4x6p4LglPG1AHjxyh+tV1JSq9BEL0Kst4y3XLwmwxtPXkW3chUWWmeQuMRcPaahXZSfiKSU
YREXWtXBd5m67MekOj+AvBJYJKNGG10L87toQLwNLCbaGcmVqRfUKbKEgsG2p64dp7QeftSOdpOA
xtrka37FUuB99HGOFBqWxOZJFGLL+4k2yWFyth1oq6zWS1WQn6zhlizrMSZHMbZAHExDnh6wjrn/
MJq3AvwUtC41nynV3izLlWTxovWZp0f/rxhJkQdT68FQBTGpeOP1XTel/mhunNwBnBHwGZA1XgNQ
X1uYpLkj18ImFpCoFpPHnSinDpqOKz40K574miBJZ6PYrk2tnXeQvGTW7QCGkhrwo5ctweL+obly
budH768M6mySrE5mwm5w7yL4yd769DYaU78Nv2FKEQ8UbRGKXRa5eBeB7u9oGJNGvllyyPK66+xQ
r2B7rI3TOKBqB43Xzdhpm8tyFvcP3bAWIP7AmyTDhWVw/CaA+uLtRdf0ZO5j5PyAnBhclrLoXh5J
kU6pcGYArQkb2Fj1dYnZo03ElQ/CnYnqevdQRUAVvCzxHDULdZjjd10SOXA36+1KIEJTvvOONuQ6
RvHMCRtP0VBuMih8apv5ahro8WfUDAD3JyvNnUtnePwJ0ks4GHGepzE+gTSFr8bWJjMfR3O4Z93D
5cWebS96mDBmgtcQ+FygxJ0P+fidmEQI9ETM7Y2ABaNhpvpozblykup6UPiPMun+2mP7LRBKM3f/
YqZH0k7M6pAhcmbEEIXBCreq3xvdNVhWfTKNPmtcoGgV4Bnvt2AOWRsbnH/8xP+dhWNI0XQww4Pm
Y0k4iCYxSDQB42IQrs96daeo7oao4MuxrI3SGS9T0gP7AqQ5+rOoo5Wy82wrz6SjPXH+AsDxy4Mc
JcYDJnAcYvQ6+upjNNa0a92JZ2qD9aFVARN6BPERLMDpaeYiGhpDhEAJDAMz3jfaYSiDrny/rDPn
vqEkRkqggKZWQTUU26i+1noQvRhf6sfoA5TMjOi4vSzszMpIsqR3bihjjVsRZAmyRwBBk+bOddZu
/Pwj8skg8EL0g9Y3dORKt6BlUzKxFgCspTVsMG1TU+SzNY9wbdzCGmS0tPrMz6sMTfEpH25B5oBM
KJ7Gq7boHgSfxrUvmrdQ+iKkB8D3ik5Gyz6jhZjSHhFwh0nLsckCwK6hSqvRsBMH0qCeo7Mdcetb
zAxtRyu8iUn0EDd/27w0b7wFKEjMB+Cf8siqkYS9CZoPoEbov4AXSgvnNlSV+87tgUg6rLxZ5w7z
b2lw6mY8H4Qc0jEbogV49YzlU2uINsAkeO2GBvrRmqr5EImdboAmcMejidzqhnqTOgrx0ylbuaC/
z1na9TnUQgCuwT6BieH0/oSWEw8ijAFkUts9AklRGCqyUoX5rLip7iMVzNCuN2RlfABTAy5ZkmZI
3qFtfNoTkrLnwci6iXKFmN8cgaRrphgTXhCzyK7UZixj9O7gl2jL7fa5chPNr8MaadO25GMQTXbx
otscE6680p5Vbiq/mrJttm6q6K9WGDa7nI+Fn8bmdB0nZgGk0TBE2wXS7Pcd8vx/Hd+i1IuS9bwT
gFtBSul0N9SEqGLUElw9ffIxToGmrs9wWiOLO7/gp1IkDzN0y8Kqc0hJjEOcPnXoSMhG77IRObeL
kIF3Duw/DtB/5BGsmhVVOLmQ0aBzYwKBLOB9gDofA8rssqDz5/RU0BwjHD2nmVvyEM39eGB08IYp
36PmxjWCidFmrbfnzLGcUw6AwDGIriGRKw/cK2GXo+gCkwWoOau8E4nPyZOobnFVssonxUoccBbc
4H7OXizgXYCDgRZhaWED2uN0UeboFQdhq07uS+s7B2RrpjHaOcZmWKOtWbQIAPkx5gn/uVFYkoji
itl3BOEzphJc5wEDEmX3VpLnWHzr3IcEQHR4b9q1FoFzbcQ6oSkIqeauERlYoM/10SI5EMtQJ9sN
WggPJbuzmbmyncurc1wXqSOAPZ9lalMwArB+xr+qwh4UNl/tCKD+w+RSpDUdM9DJlQBNdL3ms59r
DZbnIo2JiT3ApMrhiGNyEtoYlvBs/jJ1T0ON8tw1V2imvKhsp60Bp5x3AEFt0ACrImNrgrtQRpru
qq4uQMoBsCv+Ugh/MDw188Mk4Bkl6buRY85mp9m3Tr29fA+XXK1judI9TPW4VHoH63Ravk3IsOvH
NXaq86uOpWEEAJuJKZ4ztELGe67nJU4QTPB1u2/63dgUMw0RGvRXgsglpTwWJflbWRUhBQDMC8+J
OMbr7Z1j5VQt8s3lTVtbkWTvoxT0rSyGmFBDSnG4H7J3t6i8cPwRr3ZMLNkTUBMg1+fCoKAWdWpP
ZhTLtuw5XlpQzrmPbupS13pg4VOHEQd7DcBSX9IHG5YEUSrQvWzZmGiNgtSQMTt4oIXhGnXrJ33C
yQVK89CGryBmV8ybLvo2Vl7h7AxAQNS3McZHtHTriINq/mBKQ4v6KZ92pe0nZfH491t//H2SvtpN
a2RWBMcDnfCpSsW4YeTBaL94suLinBc/cSNhTkFzjvoJTJwUIhjMabXYwk4wvFBlss1HoD3TJsZA
SfbQ2KMfa8j28jLIK1j2/LNG3T708ua7ZVxlw2vpDNQePNV+WE/mz/ole1/HnyapeadjGGGYN6Ep
DqNaYPMDFA5QtjLc57TY2KhfZbtK8fOo8Mt/AElD5hniQb+ApLccnDUNEJhQZs/RjqiiawIU92gA
UFcu8pL5PRYy+ynH7kFbuyX4WfG6aB+cU4tvSbEx4ufe2hXhnb6WxD93e3DWR2uSntCmGa0oAXqA
Z1uYT7KpadwOIP1018LOJcMBcB+kZm14V6jFnC4LaXuoXAVra2QChK17Nj3GCFtM7Vu+Nk22YDfw
XP6mJQJZxlnBB7zCaFsxISpJn+yIgQ0X3dvVXaTRzMCo74o7t3BeJ9Kk8+pTPcqVGW8wS/dTU4Gi
OwbQg0ltnRbmpwHSXzA2X7YEC7b+RKR0Zil4nEtLQKTOjEDlnd9XN+qaYiwc2IkQydxMfZqGbEaF
jPqCNvkV/GBsK3XQJ7jWbawvnhjuE2pSwB1DA/WpchRlaubmOO9h/pQM+z655aWBNhrfigKzfE5S
04sxsFn+SOzrcNoRg/m9iUKaOg+QALKeRxsWYmSnC0DUiC5iNBeJDTyKzKRVfNe7f/8IojL053Ol
rYF97Eo9we8ztGG4aFfT2JY0X73iBOTH5aM+L2eALudY1qx+R+aAOaD8m2YvJWy+KstvlbcE2Gwu
p1m8V8eAJZvauHa1QK/uuX1VjKXX6I+u9Z4X8bZee4LOx1BOvgalsdOvadU87FUVX+NimwFdHN1Y
GJTPVNqKvV1GNOzfOzZsLeu+LPx++Af4Q2zGf9iecsFRQU6gRXVu3oz7wX3WJzRQVVdDvPIALt6v
P2LkYRtlChW3TSCmbN8T1vtRvSubcuUSL9mN4+yNZDdqkBCA+xjZG8PZi/GnLZ51A7COV030VTmb
RN2uKNJsYKWXE3xqCAaB8efAtZc8N+FO8dBrFmIllnhows2TF1IFeXg1mBMmwd4MpFQ4XJyVZf4+
kzO5IIFFwhFVYpSJT1WGFMrIwsrGqDxtX7tvRWB8GX78o0LrHE32LKPRD5Q+3/iNcxhXZC+cIxh/
wFODbhAwCv/2c47uTsZ4ExLAss6Iao7jF3wrhuDyti6cInqmNUx8qARM9qp0PeuC1EOTKHg+mwSV
KAwHbdHSBkg6aiU+bFG6Bm+78F4fC/yddz1ak62XTKuHEGpjpjRPMQKV7P8PZ1+2I7euLPtFBCRR
A/UqqebqebRfBC+3W/Msavr6GzLu2VaxiRLsjbWfDHQWKTIzmRkZMfFzTFfq4LK9Wyzs9+N0YadT
IP+qZzbeEyQAKhHFpAFDO//wgZZGNOFslNzIc3huN4T8mO271H7r65U2iSSOQbAXlMMzHSxOghBb
EpNMGU1w/sAVeG4K7tIKUwp9tClmxcQuXtk3SSi7MCfEhojgCUEUnLlU+0gAUIs01UnJpmJHhr1c
02FcsyYcv9rgaMvmsKaZXh3/gJiLo9f7IfEM7SHhn9fPuiRMo3I1syGBmQWBWix9WkZqV0CJJe4J
hJe7bps+F7vxWB+aDTvYLnmJXP0uOEMO7ZZ8BwHuptzFZw8Ox2k2gXf9t3w9npc/RdhmRfHNnFsE
CrVNhcfGsdU7wHhW4vzXuwYj4AlAQRDQri/zQcaUoRM0YL0a6CJ17lUYBs6sR4scri/mqxOBnZll
B2Jy6KOL6U88BYVSRrCjqp+JtUEZa6retDx2OvMhs3o3NFYC3FeI+ly2XVgUtg/v6lj1fVikd98j
l743myfMxO345vmn7Uzv0ePPrNlELuBZEYBDju5F59JJj8VTsJ02dIPS3m6twfL1nl7+JOEop0pf
qGM2b7a/AcFJZx+b9pttePnaFLSkNbW0BCCR4HVspezz+RhPQBihyOv70dZq/eAGLEPxNrIzA5lT
XXzooRk8hioLdya3k+fr3/wr58DFJ4CaxeWvUEY16HsTv6J3a7waMFZvb9r/UsW5H70SnAMRrs2J
7K2ViyPdZh26MWyexADX2KVZv7ZrmimoPrfVTQMVkFR7YNa3wfCqesUTSk/1wtJ8uxYRJDNipc7n
OnfSg3oRo1sgWlGgPlHo+7B/6/QHvV0ZbZPe14VFwdUz3YceLoVFau2KfjNpFtoRd375D50onKA/
XQ+RilkfwnwY536EYrmRibEizA+B9BG1gJp/+vqjEj0P9i2kaq6fGfm3+9NsEQ6uHyhxYObz+lQP
JOpOTe5Ne5PbG6VfqT1L3eufBYpNcDWoIcBcwBLRN4DP9tO9Or5fX4z8Gi5sCMFfJaTEMFgInZVZ
obvYZChmt1Ozsf0IohkvXeyQ8dCtKSZLVmaCjQUFfBS4UN8SzkgcAn3Jkgi5fXy21PvUeM/+PuNA
9XBhQnCuEWCLcT+iRpXk9612X3cvVYF5izuNr7hxScny0pLgM4cKqBu0CPEQfU9+6G6dO6nTvWJ+
ZBuc6a1T9a7uhD+OyHnumiONnc9P5Xu6Uv/4DWG9TPDnYikagIiTIGwTG+Mj2FvYwNEEVlUQWDj6
jh2VH1XqJK/FLj3loTsdh8+h2WoryaPkNlzYFfxLxVGktDrYZf59qjzFlcuYq8Ohx+P+74/qhSnh
0IAXmlmliX1m6WdL3s1fYY8xltFp+I1avarxTeCvzWtJfNmFSeEQpUTXcxZjdSgn9er7pOxq+5yv
9Xrmv3Lt2wkHqBuTZhoZFmarH2P3gxLPtx+r8DGN9r624lOkK2JgJwW/9VxDFR6gCu+bsO9RadRR
KOjQlQMMMkjPdA0BKr3hCzv6ZdxJ+k6jSQs7wXSnGZ5fPndrucr8J8Rtw4GHB5nr5IaYsOUtCwvN
h5QFMHRgdP2ka5VmuQGmQJtZAQBKfFZShuqANUFSM1Ap6GC0p2mV21FqAizjc2cKwC4RZIXBP6PH
omcv9VGUjyakoa7fGtn3nmnM/8+A4N/DVtWGKc/Ayp09KGima8mdlT6Ga+mc7HMvzQjHqo6rDpEK
6wibw5S/WpUT+yv3X+ZpliaEExUGTYDRP6yEFa8k+gZmZ0ZQgBsTJ11jZ5V+FTDzMAZ4lqaKkF2W
6L3aKOivGRGQ/KXbZGuQ1jULwmISJCtFMXeVW4QE1IFKYyULk36QxRLmf1/kfXVbooZnAwZAwpdI
f6bj4Mb9yheR2oCS0KxohqKf2BoM/CmvkgEt+GK4I8RjxZlmn9ePryR9nWW2/2diPt6LZaR10CR6
CRPleNsyh9ueDjxXeVORPS8rD/OmK/dF5os1BsQhehfQDxHjKNANKtryqDqG47YyG08r8OQaPWKe
4Z+rVfZM6aFemBPW1xp2CHV5mGP1uVf3kfVqUW+s92B3vL6R8m/1Z11C8Ow7VnXRBEN8+G7Guwp0
9vrKkZOuBU2sWZds7hQLYYxVdgaRGRTkafncly9ReNADQPGe4ngl41oxZAkZeMV7nmUVHL8y7rvs
GVlrWrodcFnm3056Abqj/VmRODEXaAzAQgDeXDN8IykoP+toY68Bz6Ue2oZmAvTXoVojnjgFShYx
NJVxxEHiC6ksjEApHDKRKxmi1OMszAgnTW3jWA0DmNGUB0Leq7U5FtlLYhabxSdmQK4gsb+8qkVs
xrk/AwWqKcPkd3hiceLRSNtjnv2k9LdDngNLouUVKHmalUlRSUsEVQID6HZrzoEhOnVpPM5pZLF2
giu6VU/ZDiVfTyEOGregRXFAGBc7w4rJ3/0HMf1Ympw9ycI1wVNwsA3BpLbLD9Hjc34AgYX6ZruV
V36ierALb9UH9Tt1CSY+HPJx/T7LTg1Y3ahtQAMN/wm73dLMplOOyzawuwIzlUa87wkwX4frZmRu
AziMOX9AZRbTwJeLDNuOTg3DDSjUneb/6sa7EbPO121IIFbzENn/jBjCfcb0GIfCN4zw0gWExsPw
v299062dbbjgGZzyxxiEAunK5ZZdiKVVofQTjBRN29lqk58izFmV+tv1dUk/kYWLgLuNqRKxPlFr
mBueSlyIFgQf3NUxgbMDCYpWuZWVmK1rQJkg867blMVLCuSkCuQ8dAvFzGWgE4gHMZ/v+q2ejw6U
C2PQfJWkcq2oZTuj10DY35TRDWl91PbGTN1d/wHSA/Nn0brwLdFAbhI2L7oqfmTWoWLfON9eNyH3
NAsbwperMMBWlRNsqOYBXCYOJvMAPrlP2/sJJeLG9woCNq7NdauyoINBeMjmISbMLfLLm5CmhFGe
wqiOVCqlmwqXzrdTh6SvWr6SWElPztwhRIUfVX5l3uSFa1Eyyjvb5miZ1ZEHYgUQYLaVE6Ya8sRV
RhjpF1sYm3/MwthU5Kk/VJCGUcr7Uffa/iVhK19Munc2uBlnyme0LgQvQjAOnuZpjw9W5VDEJo7F
fuBhDQwe1M1CY8WfSO/AH2si80tlVi0wMFjQGIFknX2b6vfAnh6yXDkpOUOugCkBfQ1k+DUCIXzP
VLnQjgJ2zTCENRYxhuuRlRRuPm4H/Q4Tzh3oVcDx43ZgSeA38GWcfbK6diC36qnG2oviy2ec7UO2
gs3tXVWzBfs+ySFb1XaAxWnHPvqpVw9hsBJzvoJEL2x8qdmPluEbZg0bja0/YKjLybjuDsrP2ICG
VaztaZR/b4PxW8yJo3H1UCZrytNf0nPhFwhXH8RSrZky/IIZZGkD2tA0t2XYnsx28Axk52O0qv8+
R9KLOA+TqgmiBmytZOChSudJAVUvXFIC+L8jGGB/59NMlKKMffsYGl35UCnEyLaaUYJXxjesIDir
gZ7srbLo6JanunKMbdavPbq/RDD8sjnjQjFnBraKgx/m0BVDQfUcJHXGjkxsW0Z/nTXOJkwMYWFY
Q4L+7MwsGS2EfIzKBodKY67WNSsh64uzm02AEsBEtWjOf4VMRuFjZU9oQbtllu21KnDIcK4jDboM
f093gLCoQikWsDQ8fr/sVxGnCXSLwZIaQ3IOAlSFfTSKh2AtVMhWhHIOWA6QNwGNIIQKzNzqDbAY
+C6ZclKVn0pV7ZtBgdidQVaikvRKIttGAgV884yzuPTeGibF9dBKZjTsrd+/DMbkKOFeTRM3K+5I
8WLyEzeOWfcSmivPPdlVXFoW8t8u1+oorNMCr7Abq7pR84OmEtegt1b4ok4rEfFrjohTMtM34HlB
MfwoijHHehhko1KADhwAAr3QHsfu2e7KTRAU2zJunZb2N4qSnBlhx0b1v10P/rK1gk/E1qCZCGzy
76+wiJEgzjN4NeSFi77x62iEjlbQrR0zN6yVdxzWUxvoK9dCvmKG26eZQKpALPfyy5JhpKEfYMVD
YjwPmnIko+oNaotWnhmcTbV3xsQ+KiV1Df8j0/9huBZuD3sNtAbalJYYUKgfqlbX4rYUzZmVTtsc
WI/hXgyxo5DE7A2zd7a/TSmkAqB7gVmWtU8+p4qi4wUEfEaB41Wsia/v2o78hitwDH18UDMQlhkY
QyWfIXyDSfbpeND9m6F3//5LQ42FYgAJkGtke5e7DpF4sEzOAQYDf/E5aesMcm5teYPaxtPEo1sr
9kH5bLcr+BiZy7AxOQDNZOAvvwhJqLTO0wg8T65eoQrAIR9mjnfR0DuKGqx0AL4kY8gOZhIWQA8M
qMyKZCh+qdeKVWCUtjN+2g3fYXzRa4vGsdv6YKEJfn0/vybrszk0pCDLB6Pod19uKORGOU/m6QSk
Pk8DKOyYlrmFkmxUVmHi/b6zFbfj/jZQ15RpJHt6YVn4lKQw46onsNz4970fu21eI1sPthgRWbur
2tejClMIXjrYA2Yh2stFkhFMZXYG/9BO9KhHsYPIfw5J4NGy3iSZjomEcFuwx8kMT1Nv7hpljSxM
utgZ2j0Paszj2pe/IJ9ANRfmWOxEvrfGTUMwk9Q+QuDi7+8HkOMmKnwA40AqTVgpZ5nf4E4izVX5
sWbdBq4asDv1J8nbPcmGAx4Tu5UjJD2xgC7iTYuxQEWsLOmlZeWMwGYSHYxiHxlHNdjV6V5XoIWy
Dycvs94Mcs7trRa/EDx7235vWHd8rcQliQIgBQapPRzyPO4rpNic2kNIRvyOGNJpyU6nz5Zxw2rf
TcKTnRrb68uWftE/1sSqSDeMVRRX8P950bmt8lY1oTcMmPdZc3my7dUYErzfxFkoaV0eHR+TdD3n
EyhQFND6kciNbf6Yq+UppMnjYNcP19clS1nwFAThBep1mH4X/XqjDEoEgfoCWMAR0qqlUzZbkBg5
enmTZy40NP3o0c9fIxa5gHBcN65LLurS9nyRF4E86XpVqaHdhkngwJ38+KyGa6yFkocYugcYLDfR
Q9ABeb000TVlGTKfgYAZSHQWc9dQRmSB0eH6SiTkFyAmQHCeuYsgfyh2Jw2uGx1opuDearvYRUGo
g4g/w8wnC2yvM4Z0h2EwsMiZMA4wWzMCqhoGIxLDwHghCDaHrsjGFU8oOUszkwn+D1g6vL3ghoCm
1rPRwmOpSBpuungE+WcWJmDitLUUub1V0+RkED9e41KZ756QLKDjgBQNRF6KqYg9ATNKTF6gvADl
rY1W3/Zm5WmTCWBi6absR9aAvn/tA0ic/oVJ4UNHPLf7boBJiw1eVb7YteIqQ7bRSXKP4QgMPUD+
FpnN4KSasktt2+19baWt83VKDOHVmP9TZ8lbQMsvT1s2IkmLOS5TTSOnS1EMg4Z2ZXx0tD3pSub6
CQKe/sOOTNSO6p3OIdSm5vsou6+ZuU+M1vHB7Rqb0cln5i7UiDOUqwVe2a0zoHaiUzzxUCIRTkXX
8DgYbdy6vGPI5o48eY99B50uvwleYr086NG72gD6DuZnDdOScVyDkHlt5Ft2MXEd52FaVGoMMXTh
AmBEfkLiE1HSupGuDvvayHKXNvXK00huCe9MBrwz3oDCyVABh035XDKIdW3P1HDfdOnGTK2VwCiL
EBZGn2fgO7ilRA8wKJSAUTcrXRaiMthAQvQjKoqtvsb2JvXYABCh+ImxclCiCIcsHyMjbuOqdIvK
97VNGCnZ1lDqFokbAUaMjdabylV1n2ES89xYjXpmZq2e9LyE6iDI91YiiGTdeOqqmCdAPxP/m53Q
wonjLdbV8QSirjQa36MUPTlS37REObBmbWBOmr5iiA3xHjW9meLj0lZBSmCtfDQmmtrporNffHDy
qbUbS383tB3KmWgOX3fsXxtLc/luYXJe/mJ5UczBdpzAJGSwvPoNBZHH/8DNiLetw08YBXXuj+Ev
8Hu4lpetuBPJzl6YFnZ2DMu6seOudOP8W6UAPZ9C1+aup+3Kq0ASJi7szJnWYol+5itFw2GHaCko
hIib2INLhuYA8XCHknBlS2WJ23JHhcStp5ibiHrsaNq+T/XgTOVTHz0qxCt8IIfWBtMw14CfLwQj
1CiQ5GCYHopmYhSc4iy2corUDZU1i4NBcBjqXVOhkbaBZzCPdatVdBPYlr0ds7Z+VcpauyeGPdJj
a2VAe/elOmzNhGIwh6P+Fmz1aRwftLEA1JVOlKb3cLLVDghq3dpHfjL8SNShAAZ2DOgmnAJ4+4AF
yamp7Lb3tDrUQWxhdkW4GQxSH1MFHZJovp0013ziZlxRP+xWafZa0yejp2Q2ibwujHPLbQaf3Rqk
ig1HVVl5TwNdea40NX03lIwpYNpiEx6PYL9WXD1Sfc0JizY+8KyneA6NduKpVljjNzB+21k+NaBA
RYIfah2VHorp9ROtKKDJaAH2Gx63ynf0OuHSdCUyoaaWgfxta4SVdgz6Ysictpw7zCAgN0LQupPs
UMK9QOBUTXUPKDplb1caAMBtyrUJs+MDGjTxkFfwwMrYHfsktCHvEMTso1AxjDJyy/5MglI9ZNSO
QL6mjJ6dgmX7CL0ScHO0Y4d9K7DJTtDEYIOrLM5BjNCavssVPftVlSO/McFT2bhqEvt8G/k8BP12
HRufme23P9SoHZkLzYz6J5CS+VMRFZPvGBX4fltG7M/UwPY+WoUV3NbqgPHRYEwL6vQgjtHbqdp0
NQZaEdMQOnvMvne5rw1uWLaHrOXxcer7/ID6qXZQ2oH9qIYSnCxaHmbFtm5wwkg90PxoGCPNbnKj
YBsNGpWBV6c8P9Gi828UrST1fsxVK4CqsEJAuo6zC41orXjX6tEH0ZgN/K5bj1MFAT7LsIuHcojD
k1mPVHfRhasmJx+qCp39rmggjpeEwTYO++aWGJP6pNdDBI7FqpvARk4LTb0vjS4vN7xXeYAeZE3P
Q681G4q31X+dPYJCxzRzA71YzcxWXq7SKIZaOXhzZ2/+haekrlucnqxEVFZmZqZdWN1o/bckuqVo
CMV7WnzWkzfSswnGuusuXWYaj2WUDpmNMAr+qkt/V3StXTUJEqA2Ms5N190awUcC1ksjKXcazEGA
blto/anCbG8DoEmrr03RSFwgiHUwbQDoJxiCxPZUTpQpC5Eiu5yojubujDPvddxKxQ2jfHt9uRLv
ToGWNJFiaeC4FiuXKkmNRm0JKpfcMc3bMjPdqNmP/rNP11RxZctCzWxmiJ2bs2Ixqxx7uM0KbP9+
o6NKWunFUVUGnjrAOoEBH16Ee1OgJtC24mbfr3xXSbi8SESEMJYSgFyJiUSkGqo9qwwIgeMTYyQ3
oPfXt1SyThB26zYq/BjMhnzK5QGiw2jXbASDVdzlGx88TJ5Giicy9JvYyjYMs23DsDbkKMnaL2wK
eYgFwsawi2Ez5b2T1xQJ+9P1VUnyZFCWISPHswBtdREx5pd2pDdjg9aPAf6eHGj1oYY8wgo/mnTv
/lgRn4Z5GPNu6jmo+7mNoEpeowSCJ7npEivdWoG+6wKy++uFYWAcuEVcNnD3i5+rpWMTQYcPYQx8
Do3CkWj4hzRS/z5dA58U+EqhUI3qjVh2bNGBYGUI8Y1YbTe1sQfhGDKqZwyrXV+O7JWJOTU8m3DF
kLiJ3mMELzEtg6iELFLfv1dDYqEGP0Iuzm27FMoLGKHCrwjjZJwcs9d90xmRhHz3O95V0H0MknMe
qNYpbDp7HwZmuPH9MjiFUU82qp52qFU2ZuJ7SdsX90NqssrR6g5DKdeXIasRLI6bWHgqWnAtTwnY
AgDnM9N75n9qwyGC2Gt6H2ZPZvfrujmpd1icuzlLXCS5cRtpGPGCudC/YcMegOWpftXXhk+lt3Rh
hV5aiQyUuOl8umsL5bQ+RpUnCdfmkGXPIJwz1FY0QDjggOZfsViL3UW5ofAaepMmyqvhBDAKiGem
7yHNHTX83mezWGumqyuJu8RBXJgV3F7S5JlWxzDLjX5TZoAxj7uUrxiR7aACgQ0IeCsg+BKfeG1K
m7FT8Lrt0NgLaHiXBGszQmsmBFeqFjViZQATWZbgbvjhg9auScpJ9gqORkUXHWRNc8vu8hPVUJ3p
0gZodaaUj3lDfgR+us38cuXxLbtESzPCqeZRWpstg5kZsZreFW2GDOIGrFCpvaHdW2auuFJJMoFl
YUkgSZ0pcoQjkFVot2QGynjtCJ2oor2LZwWjQT9CAhXseWsyZVJzDH8T/KIzHEEwF09mZXIVL1Mf
7Sl1SjdGZXpaCdIlGt6UazPHstAE0M7/rAnnouqGgcQjrNXkbuobR9M+muSmNbYhWtoQgbrukGSf
TjWBEQIkwba+MErpSaRNYT/BmvlLtza2tRv6zzR+tnvfq/jHAGj9dYOyzTTQkkIxHDPVqOlfHkmd
Dmg0BkkFdphhYxQ+eBJSfXB4ErtjaI0uN/l/1y3KLgGwOjaAQEB4UJEcKguHwi6sEk3rInDUwbwL
AmMH5avwH1aGh8/M0YfUxRTZmNk4WhHuWg5ykk03nSBRC7bRTVjj2bOGLJNt4qKyLSZJ1Efpd0qR
ZFr1e6EoThG9jCYmRvz9uNbg+lp6AuAd7cP/A+qJ6mR1zio9nQDUm+6U0A0ec9TvkJXd2pvpNnKj
Q/Bs76DDDTEEDzH8tjisjSt9cZTCDxC8SxpURAtU/IAM/G/z7EW3Nr4roUK5XKMQMC2iZGSIAQ8c
turWeAqfw9DrPP2Icsqpip0pdK2jG3wDrsMB9fT2+vn88jF/rw/OHs+iuT0k3IgsA3E9smqgSONP
OhFn6h1UROz8xVjjhF2zJOwk+C+GsJlhnVwB9zHkzmyXRg9dB4KUb/+yJly5GVAwj8pd3vIWJHW0
NQfg8UBBZLW3deV27BkslR1uxXVTX643tu83R6VFUVyDuPilKRPqZhHN5vNpdJsEKrAVx0ib9nrd
ytfnumBGcMtRSOJCq2GG7P2b4gd66cOjjkb+ufcMiL05QLxctzj/wYuC4W+D4BXEu/k3Vezlugp0
1CHaNGLgzPoR088BXb3Kv2vMFZSJ7EzMCfxvtmgA4YTTxxveB3WILxWQMw8Oinab9ieteODmypPr
d4fjy4IWloTTp2RGwcN2PhNquZtq+xS3YMuiOUUfsOSe2kGIvqh2GsqDQ9N8lMb7P2woVqiAIhqg
OJFvhtdsmlp73tAaiiJE94Jq0wJwHHxetyM9kAs7c4Bf5MWMkBQUQAp2lJ1i46THW7KGj/xNefl1
L/+sRbhfmToiNUAq4ioP5oN6CDtHe2h+YSSx3ZtPreWRFz9wJjfyMIK3ub68LxnDfC7/LI8KaP5k
MEvUzrGNQ/eGCoRTDft4QNOefo6g69DGW4Xur1uU3gTwugMbAPFBVTyiFhu1XvWxoRmoP6DDa6qf
4egF2lrhSHoVwD3AQHWHrqkIesjGiGsxmuRuAhGv+EcZPZN+05R3xtpwt3RB8yThXBBD5U24cykP
GkhfaLgJKTmY9Sezu592CmhDXa3c7jVLwp2rUz8a/RqWeu3BZmgDvtHGckFjuXIopBFUXyxJiKAY
VwSGzVexpIrdTF3hULN2uzx+Qff/sU74OVIgYxQ+ayXUtsJ71BQcEk2bnn3TUdscAYmazMi1qvig
d+HhH87P4rfNCcbiQvIU+bpe4bepldfYm1K/UULMXz1et/Ilb5/vhQncBOYm0E0Wx7aDyu41tQON
Gxu+p/yz61wIlivVcSzd/uO6KSmzw9KW8FnDDHEQA2CYU9rk75g1uwOrIhRPvKD1kI5B3MQFtq34
b03/Q5aJ6TPWFaRxgL5bwkfWx1jtWTJfkOGuUO+adm1MQ3pcFwaEL5VQUo5JBQOVmXoxPY+tl1Z0
262h5KUuemFn/vfFibC0ostMDjtG9D3KJsfAVF7y3/WPJPUmCxvzWhc2iE7Qt5ltjDxz4uR9KAM3
gS57zB/ZGqOPdN/Aea7/RqGBGOvSVh90GJYbYauGRDVMYQ5BwRDGSmlResIXVoTAFtZND0YEeP4Q
V9aMNy3wGsWGK6iabXX2fH37pGFmYUyIcFCx7ak6a2hEyo0P+s4GDKJbW30OA7Td91X07bq5lR0U
kXU5ngCaMf5ODt55sRswqkmfA8W7bkUet5EWz6IgQBKLDze9HOkU0jluZydr270rm8BRYsjrOuN9
7jT3xs584t4PaPOuZJPSE//HsFjwVssi4XkBww1hu0lNvMpsb/zWWnG1Ug+xMCNENiMCPYYfw0wI
pboohCzu28oOfkGAz252YUFwfRWlWaJzWJi0Tx0Iware9/arrj9q1VsISj+iHlmxFt2kd3lhVHB8
Q9gppp7AqFEimmFcGdm4l0Shg8ePR60PDrWuMH/kJl4g9rchCl3C3wolf+6g61HFAFPp/cv1jZAe
2MVPElwlgRq1geGj1EU7BrNzT2UJXt3Heq1rIfugYF0HQSMgS7Ps06Vnyco26wrMV7mt5kUjlA+n
aeVkSl9WCxNfrp4RBazANKAb3CabASKcjr+NXqYd3yYfqJSjMHR951YNCofULAIAE2ZuxvjMP/OD
f+wwq+GgzTR9Ko4GbM32ukHZp1ouUDiydpCYdRYx7GH3NijeYD2o1rvx141HXIylFeGM+jGOA62w
qjH9NUCfKkicdvje2p/XFyNzJCClmVGmBiQwRA9m9kUTg94KyTjmh/HgMPTt9PfCe/Na/hgRvRXT
SiUEOgR5AJrfWfBkV54dP7DaaeJTU8ReCXG168uSxbalReFMKFpgQz4EFs1qqwcu13DHNWfMz/1H
kq9xyazsoSUcCGbzDvhqGCPFc8K9oXuhK+FMRmKIEit6+/hIGJMR4UZtS/R65MDFGHXzbEGiYD+M
2taqpne7UBMn6Vm/G5p69KKg047MTN/7osIUeryxo58G5qmMrN/SYWpXcgiZJwV/BupcpgI3Lvbb
bI3roVKgBMU6gpHbCAJNPiYwfsSm066JW8u2eWlL2OY6KBSSAWbpllXvgCjNneqf+hohn+xyL40I
1w4pUcBGDiM5hGL7QPWKtLvNSOJM/8Q99VtZd9YuAbR3Xu8io0Tax8ImGBD6VM8YEifMf1y/BNKP
M0v3/n8D81oXBpQYMHErg4FABfElWK8pjxy/ey30jZqvIUhlkQV6YRZjFjAaAKJcGuNMH5Vo0Gem
oO9l/7Pqt9cXI/v6y78vLKYKuW4FPsWLFOXbgDZeaD23wxqCSLZlSyvzvy+2LMcIpp+BJN8t4kNn
7Hxlo6sd4OV44T79w3qgqAS0E6Ix2CMuLaV9VjA203UDtO9WzZZiQEqzVvyG9KP8MfK757tcjuF3
WqPAiA9adWbtAPZYcbSy+2KB3pRqOMqgZhGWkdegkx1ihCla7SeIRefAij3G/0LTtrDyVc7XQMdA
wzq0YJupnwOU1q5/ja+jFghRwLZBxwJvfhBLC+vg3IB/GWHBBL9Erh9QWzA5xvN2UOFk/qGs33BD
k3YHiARoAj0Dr8zrv0C+kf/7AaZQh4NyelwD0zaXU0O3Zo5vvhTN+7A20iC9Rn/WKQ7ZBkqkFmqD
daoqJhcQG9Iney11kV4idM4wYwk8JaYdL4+2P9JG62IUaHLt1aifjOig5Iei2cRrtUtZlAdQ4X+G
RJ+gFWMQhyiHoYqo9Td9/zKSvd6+19leXyPs0ObwItZol8YE16AXNq8BPUXax51paz3ZTuSMsYM+
3f3ZeXubXGdz3mxMZ0/X+jzSW7xYpvBQ74s4T0cLlmNgXScMAJbRShiXEpwuFycc/zjrYzsYYILe
8cxrHolLbolb7YIba1N51aF0N86wCZ56L3/Rz4G39p6VvqQXP0A8/jmrzXAiODPsu/oU3BavkGNs
nfjpF/ne3KsPR+5hXuRmbQJ65QCJt6HQBoDTGKxqWQhFaBCXnBk/V62nJ99T828BfnAxbBZew2gh
pgzE+c0psPWUz854SIptpGkut4wDn+p9o9rQmhqcti5XGKykbo1RUPdBRVkFYkRIZ2jrR5GfIjUt
ItenigNiFIopopbc+dXBYE7k/0Ku7MTVbaKdrcRrVyc7ZQ/85S+YD/ciBBFWd2rU4RcExa02AKkJ
Eo9tmd6EwU2N8xU/+njwXnelX6FM807r0INDX0ObcRCXNsG417YRt/GoAcV5r6PTfB+V96Q+hSbE
v03I7BSJAzmZFbPznxU9BMgLED2gvgEgi+AhUsbyLDdh1gZRy0eZTA1aKXZ/4gNQ7HkzE+eCa3RX
QcoCWu0xxYNE6/FIZZOCXwbupo73/0IKODcDMa8HWQYAky+3gseQBa+1AFNi9WND31JgPCNMRFxf
uSx2LY3MrnPxjbV8GtvMDzNXJxsWHk12h3QJBBzXrcjc4NKK8FXTcbI6omApeGc4VgWw6hr/6No6
hLPqK2qm5CosGMlDn6FqCBtQGw/XAAqyAGlDWxfg6fliislGwpSiKus4c0lQv8aWfV+r5Jaaw4mZ
fNdo7f76xsliPnS2UeGHQiL0JATnXqHsmtvTrJ2iFE7evlfsswQM4roR6df5Y0RMNQe0EPXehsQI
a7hb65gUWUs1JRJN81wfkOCA26LpKz42i6D3g9zHOsLIqTIn+yR30Wk4ldv8hMdNdLY2PULFtDFv
w6NxuL48absbs2hA9wMRBOidsIkqCiWsanA2itDtbAcB6pzcVP1Tcki8eAeMwnV70iPy596KhToj
gdRl0EYZyj9Q7Ql+cmgeJvZHXt6v6gdIj8cfU2LBTtVH1kcRVjYEqRfF0zkaQk8b+pXepfSA/Dn0
YoRPsig2Jh8r6gy+G9ThYUL4u75p0pVgig9sTjOCXtQhMlXf6IIMJpryJ4XCUhJu+uDbdRsyABXg
l4BIo3cNnV1L8PKZmdaAkkJetHenrX3W3eAY/Kr34VvwUP6HwiN9BJWK9gEBwblnD5hafkjerv8G
yTovfoKQEHKzCYyKlJmrNKOvA2yqKPcQWo4tT89BMrK5bk1WYGWqATATXifajA6+dO8KTX3a6Vix
jsGhmCB4GWcf4C1uAaDjllPiMD4TEt3Tut1ivmvlKkiStAvzQnRROi1OzKTGV9W3BK0piPJ2mOGq
XKrcKWQlE5blDhfWhCjTQI4hSSJYo/SxRblhAuweHOpW+MopAjsKcGe//YfQdmFUCDzGaOs6BgaB
sy3vyqBHkr/2vJQ9Xy5MzGdqEaMDyoqMpFgXIQ++sW3YhoaBpys3hv+ezKOCxKk/aEYw2oXp3zdM
VMx8u6jquBaoR6NTb/5Ugm9j9cy6NdIu+Z6bhgavOp8xkdoVSiJZFQ34bbx8zaD32v0/0r6rN3Jk
afYXESCL/pWm2UatVstrXojRGPqit7/+Cwr3zLCrebsw5yx2ZhcQoGCWycrKyoz4rk6bvjC8rHpW
JgeLD8zTXHGRlV1koLMYLyHz4/oVK5kcqXkaGhj0cS/+Uj5KsE5vS0e1k2fw+B2kXen2IohlOZtp
xbHjGi8i24DyXLhDZh7CWGioQLB3h83oku/+N+JO0AJCP1/wi95rm+xkYmXv4jPv+Fw1VwV5L5jY
kOxnT09xVPxSgtqI7Q9WLL9qII5oNreNW7UNVxvwaiOlqbPSd6kgygO6YbFTiezpww90/o5BbQ/U
G2LvNtRKqDbzs/yBYnZMCaZMQ8sBFUpOKoBOeWtSb9Q5Bq2cWRcozGRBcm7u6gOKkXgDOdUGjzdh
dVIWZsxmLnZlH6s5KSIAxMTWgpeo24S8poG1yGVmj8NzyFz3eyWiEIaVUEUdiPv1SHShRGEZkpsl
n2jGiaQ7GQIbyQbEVBDV4dFer+3rC2TmnBLkFCrC8iwZUJ5bPItnKGX5RHJwwjtF4VR4pOOlt1Yh
0UFAwKY2F4mzdzDJjP1U7vBQgixNWj/nEJsCU2UC9rixtWJQjAkj7g/O7cW4Motz28IfUNZO0YjH
ZGbEpdNDrj2I0m9t+HEbYuUQvIBgws/KDya5HAARGLY4WpVuabsAdAGjwTltv+ommVvsEol9rKu7
RgWDDpDkon9W23If+zMfXAyO4REDKTuN/LtK3zXpCbeJUrvLhhBEX6i7MSwxiS1DDXdRp6HrvXIC
7YX4IuhKf0SQiEIRpdWp9GHo1VMMhbfbA7TiEC4+mw1Soi6U1Bqf3SGfQfJNL72aqJek7m2Y1XmA
Ii1qCk2Q0LC5zUAJ/QL9jEjba5PyGplm9i3AMoT4sSKHuIao8OwN1UCyJqIT/d8vWSq0xLCHpbmV
Cc6PcRdpmUFQLULFVvqUiweacqy7Xsj4/ToOJ0Co4Bydf75wR1kHelE/xu+v8VCLplv0UScbU3y/
PYYr1YWAQeEuMiV4pwPWJcxc8KHmKpRj0ugRFCN9shFlbwgcLQjA7XxSJ6fsLN28a+zyWVWsxraJ
pRabieca18zV0GeOsGNWAWArUZuwkOKRwNwy/5Un2l0zCt7YEl6l9PWxCL4i/IPOXg0PY2yWsUmp
VKZNiSTcaKnPotc54mu29+/0o1rZjaUfs5/Uzg7pnqdB98W6c7mXgQweFREsFGivYmukJ1FshUKE
A+41bQotAdfr3xLKDQ9o/585i9MGtfzNzGAc5XJ9zocUkkFTJlWyI0VR/gDiB8TYQVpHkGEya82R
wW/k9nXVoUJeazNqgd0jQDN7mYTPvt7Wz/2UY+5kMTG2xI955/G8MK7sQa03KMWQz0RbzuXCKdss
1ZS4wku7EiA3U+itm5qpZOuCYVglye7GKkWInkKZBnEWr5zxukcWgRtagnAXwoPXdRuE5KeoM6+w
+eMd+eZ/l63iTkCO2rSVHRjJ3zukqLfoQKfWPjsp92Bw4YQj1z7uAv/r8FtsT0ECVZtoAj9Pfwfa
wY+8zn9TM05otbor/lr5FU8sUEBY0MXqLIlh1I8JuD0qaHJKL7ddwNqWQJ8uKmxB7jMzrl9OZFuD
Kb+Qu7kJqHggrXoMTdnT/AlHdG4Zgs85oK/jONQLo4EazNkgGr3iLANRhhBILUxC+xOExIlFQs5b
+yoC8s2IsrT5WGA9p58TQsI5BNC1jamg267iiBmsDtkCgQkVxxIVJmDbxvNBfu58cEw+ifHBTEDM
wuvZvz7jMFrmrMOKbBcYXxj33PpdBSmsHst8ukc7gFhu/dClvaWCDJdbaT7fp9ktvQC7onJHZFPR
uR2sKp2MHPvRy0rXAHdosNWUzSA7eX3KInTXbw2QeNxehStCuxeWss1wvpDNPY0AL+/rszhYwotp
j27v/UyPqnMEt1vo6N6btLWCXWFJaGgBY5NFbTCcuRkqczmfs7bxlkNBLjcF2pZR8TWPu1jeVXjR
NLdByPEgaw50CcFkN4rQ9H1p7v5rU6cddgQlj5PTN3hZ3AiGXXMJfle3BRhZZOSrsJjY1NFAk0Sh
qCK1g2JTNw/i9E7irVGfRrTgNb8MeZcq3woBPMc0sXPxe63+c9IRmx4JdlVHhTsuBMy29EstiFsZ
9mYQRoUSiNURjrdcsxDV+SgABnM0OpEYBHEqioRoc4msDG2Y7AjiS86yWMm/wQg8Y4EPDeIKMrsf
q1IQSz9BwwwUB3ztkI2PkrkVkmPQuLnmBGZilTUK3fAv5/lwzREsgNm9mehd0HQdgNGsZgqeJH/G
zb00vtTFXvr3Gv4LI9mtGI9wRcVsZAG673r8XkxkL4SRc3vH8yxit1hJU22cm7lCWba06ZTSA24i
vvYpNlsUOnPQ1jb0cvyY3daibK9OxNkm1F7p3+pmH/cftw1aOxUgPCPOOnZoZmdvBEWhVlXZQEfE
8BWUrFTRr6gDw2OfT6MbDsHkQmCWx7K4Nohzmg4PrKh6BwHipZ8ahFCOzLkQL0uemga09LYgvuSS
NZqg33q+bd/KEILIH6zwIIcHsyNLUa60nZQLGrAaE4lfomjPRaNNm1SPRs42W3GNM/kJXhhxsZuJ
eC6tCkQfF1/oQdoRjSxpjO6D/AHNTPeCVOwL+T4U5Y2hIjy+bd/V/CGtjoc5A/Ek2nDAbnqJmss+
QVE5xf5F/VfefpRfbDLRjrbBHnnv3W20q5lj0OafL0I7hEex1pZA68qdIL3E1V7tw/NU9aBdiC3Z
iDjOkWcdM6Y0m7o4qoCX1sMm0+WHQquhWJS6URPfDzm4B2/bdxUgX9rH1okZDUl1PQJVWyc1yHM+
V/XvUv858HrDrlNqDA6TbGgMP4oLCpzGJN/qJA6tKqbCAUrjdyTLoLI8DBqIqwcoJ0Dywm1I91to
ioTjXnjWMs6sjoxRkmZrK2FDDKdASWyLVp6BS36+Oo2QRMD6RDoU5MqXywaaCRkxR0xjWByzcjMk
Z7hqS6veQt4L/OoCXSApl0i9oJt0GoBkklc8JIEikaLaCqzubWJYQc/b86sjCMJTpMPBA4J0xCWc
IvRpE4HVzm5KIEWSk2GDNxM5auia/i+W5gJq/pTF1ourpBALGVCFLj0ZYKWLVWQie21XqTyByyuf
Oa/OBRTjU+pYoJQ0GEQlMM+glUXte/upGDXHovVdsMBhvEms4DW+D4saDaiuPDkUPGIkLByKtVGm
z+jFziDXhY5sXqjAmzXGqyR6OLR5haEsZSSHiJlbadWiBj53eqryXMp1c+bXaIKZRoIsyTywlxNX
ZnkxU0XWkOAZfqWFZKNg6mQMwa7JonefZsg21u3vGKQgiUnvQkNEvUjtxKXv4Kn4TUHf7O2FNONd
XJguv4d9R+8EnRZ9+zXqIGYSK9tQOisNNbCvbATNAUdPUff/hafB6Yu3A+RdcOwzK0rIU1UeaIWZ
FnMIVlDdVfLRmYrKwZHCuedep/Bh4BKMWVZpJ+QGSLdrtKQc5O4AJkcluuszJ9dfQHqamm8hHg9u
j+l1RpLBZCY5K6cGLYPAVKQ9jU5Zg4EsnCZ+ShAmto6SHwNxm8RuDfK65jgaW6nfh82jHiG+OkQB
r+JzbQcvhoCV2BMECMPIKT6nVoNvfVL/1EjiFYP/r7ejL6tRiYjS7VkCm3F/EkJtOcoBE+soydDo
B/J959sju3Z0IB/yB4Jxe2Ygaz66bzCwcW3VyqHG4T8JD1Ly6oucFAwPilmkmtnMWq7YGBUEA8Ps
XAvlptBBRU9xseWM3PoE/TWLWaNNHfpZinogG44IjPBOIKCYT+HIuKyDzGTmSDci5c8YlAymEdUC
dl1So5YlDkHr7x8KmXKmaO3MBZPhHxjGlipKc7+c6tqe6HGonjWhfq/pfZ42Gw0pkRCE4ZwobfXg
WCIyu22CoJkYN0BsKahu8635C8bJ92Nh7SPBnsAa1f07YSmcyiyi9kXaDMrSSy/eIA5t2gFjKQbN
XYxyLUHv3bS5RwtyI3O44a+rbud9tQBjopgiDWigRrAvKmR3AGFvmKGYuqhsv9h0gWRJHdpKXnPz
jG5XCAG3kpXyOCnWx3jxDczeDuiUIlsMgzXNMv1vg/IIssWsgXQBTjAIcPSVZSinWv+4vd+5uMyG
h5BLqOOBALsQdUF4eRC7cw5WEbIpwCAspJlVaKB8UhwJkcFt6NXtsrCY2S4064SYjkAu8CogdvtJ
G7yOd6OZp449ffFUBGeJwAk5UibyF3qoCwhBW9tkEh0wJuDW1LTvtw35iqdvgTCBfW9WjW4ODRin
zRMY1RryZppeJdxlyj1YGu3yzSRe3dwb+Y/G5AziqjNY2MfsE6FMFKEzAS2nDSgZRWsCbUqIlgbQ
CGvmthB03qvKWjwDETIVkuJ4VAXX6eXOVAsai8EERKF4HrtjY1p6tPGL3krl0mqbLb/9+6okfd6e
fxHZ07UzSFqPFIid7jXE1fKHMZnQGJc7NJwZjNCXWuBtjNetsro+ZWg3oXQThUdsqy3aexKqDnjy
y4W7ejgn/pEGu9srZ3V1/oVg3+6Dlpb53Mpkl5BIglKD06c8wj+OFWwZUSb5vZDOVqh4zq+S3AnG
Qxj+um3HegyoQLJolrqCDhuzDMVASiPBAEqahB/4f0+qjG2lF27sT+A5l71eO1O8LyHw5XEir+6A
BTTjvKcqyyYUMABaei2G0DLTzuqjdtf6H3L/rS55uoer63+BNw/44mJYomwh7rt5QM3Jk6fBA7u9
W+TEyszuFJSaJ87cCymPd5VnJuOns6EbZHGGJabwKvifXVqGYMAcN7n8TeoytycF7764unTw0P7V
144SXWZS21DJzGbCyEZk3BAyQEOyOEZgDzOM6T6WXiJp3A7Q5rP0MSoQZ6OY1hTexMS0jNr3co3X
Urq6W2bCbQmVUWBtZzyPgpr1NlaNyp7KwUtJ+ziEMmdDrsakfyA0kenq6wpcSKcQEHJr9eo9Li9x
4hkKWrE5AenanRjBzf+zBXeHy1UktKqemYOOEAPCBRFK/Fq8XqEFZUu5T3br0/gXijmd0FWfR+I8
jV2z7bSz0b81Eu9Q+P84gL8gzFqhWjOJYwN79CxANg96CSjCTdJ95OOxirpoLicBrr81r5WFC8xs
f/QXtAVkMWGd2IDDGuUQMiimth26dyArMmpbubwvdU4IzhtSxgdAjDIxYgGglDg6Ctf9wNPrjhN2
r4KgMxt84viDEs3LJSLTNBuMed4oijOGqPCUUXNB2WPf9t2rS34BwziWkmijEWuAQZrdaovPCr1W
QY6qtXjj+wMHbHXZL8CYmE8yGz2vRoCVI7XG9L7oFHsMvtc57ymHBzS704WX1gKpwh0JQBF9iHtP
glG6Aflxzosbb44Yl6QWOACSGAtB1JH/CLKnUBw3WVk/3Z6jdRgUWqN1Fm1hLLlZWeRhVk9wSxKa
AXt5RB77aQDbzv+GwjgKmhRVgKePyh4adSuZ4TPkDr2Ympxr8upJhhb0/xjDuIo20tOgNUz4WNz7
p9BTfOqq0bbBdbIMnIl3e+WNHeMgIAbZK20OODQ0hsQuSGfFEa8UgGcTs1eRrAlNbcDQZahacypi
hjH0LrLvUWpMboM6yxodUL3syunUPt+etdX9q8koy0FlHvgJGPuqsk4bzfQBrR4QHQ9S5ciNI4e2
KP03qUywH/yBYqysUzSd0AJQktzeycEIMbXHIcPzm9gGn12V7mQ8YPYFBIdum7g6hQtcxkUpYjJ0
cSIg9sHqaMFShNLrYOg5iczVOVygML5JTkC6Lc/WGYrTpI8F2FEkPKSD+ruoTJdb2rHqoRZwjIea
2q41pQxGpYHbIRHcFZ5cf1O0ljN4PBzGRUlp3xmlCLNI2VjDHDWWEZLPyVObx7yIcY5ari7Cf2yS
2PAJkrCZHxnAMsOXqN+F4KFMILbQ2lPvW2nyNJm/B/E5V3gdk9ft6PMVcQHMhFODoKXalAE4qg0U
rf+ufTPYGANkp+DKykTwsuKp60bL7AynR7BadGDvgKoXkcFp3emPIFp/GDOR97Jze0nhYfzyFKKN
ruDdHXPcxC9Nd1CNc5OH+zh91bRvScVTxptn8nr00a8OXSP0j7IN67I0FkWVwglVqWhBGaTLByuS
a4tKu4F+H1OUCIf/zXn+1ZIDlQP08DEeYUh8QqIKzhUXdPRcuXXzUcu/Sh5L8nqGZYHDeAChHeO4
9mGaDm4DussiEOn9SKtt1p1HyZPIbih+Vu1LmZ7RNuPc9j7rKTLcBUQ8nCLpwdZsKK0QNn2PxVU1
rlodptYFwbYl5/dFvjcbJ9attqysAIQjt4Fnz309n39wvzobFzEMDaZy7BIYPUnESlHR7w+8Dbua
WvlrGtuBOXZCk6YSIAyK4ntYUehbDZEsuiETiCaN7UYbN2nwz3XxX9v1r2XMvtApRZVzh2WjCjqm
rn2dqtS7PXjrZ8ZfCCbKULWorUWIANhmfqwgKRrlzzqO/9sg6zvuLwhz9oJh2BBGsDDbeOOzFGFX
zzwFRLZqTJg2PDbJfhK2tyF5i4LZcWkvZrQlgKQ+apj1dO/n9NttiPUT469VzGbTZB9FGQaC2hKl
xLQ6Uj/3Wu0YgY3qvwH6G08wcwQxq95XZLhHRUcneBYHNqGG2w3Uyg3l7TbWqiteeBDmdFeMkjTa
vORAfJRqqCFLXmu8QLfGpg3QjsbrEF0dwwUcc7prRS1BAQpwASQJo3ulsEvjRFWOa1pdDAsU5myH
MKiGli2gdMm0U9X2p9QSTrR+2xA8O14eYakYmwWNABGVlRMiOhFkqxIe0nJze35W96sxP8NIoqKY
rEwIOLhJE2foPiRDfhQU+ahl4qtW6Y+3Ydad+QKHWdzoIUlaX4ZfkPs3PGVJshtHG1myGjVwxQpy
cVsw4oVgNuXgzmv5ypkvcJn1R0ahrttpPkRQUlV15d6fZAuXR8eng0WTyg3N7zUNfxSQmSlK3aJt
fafrILW7/R2r07n4DGZdyv5E5b6ZI5K03RdKcahR1JUNg0UEXgvzbNEti5nFmZlq0eP2Vdlt9lPF
wqliXO5QVty/gbaV4xU5Zl2x4teJT1GIi+1WbYIwsoFljraocDzjqhOZzy5wjoEkx2AmUVEGLdZ7
LNJy9JT6Fyp1CjRJRqKjNi+VWHN29+rpskBj5sps9aTRB8yV2H8j1YvWHYj52vshehYOtNiMTcvZ
gzxAZsaS2hcUqPTAPBpbgWZT4Sih+aLK7zPZVTVX5qWDVv3XXwvZgmU1DCFTREJsegO0CMg0THHz
fHvBr5eKLDCYq4Ffo9yHDjBKTMWzGfXmLOfZobmVdI6UDvdlH5/Epv5Ryf1k68r0UvvTTjB85A+j
U1TN7G5VGrt5KvsQSwe9TD/mYBQ3IdLL+VKysmFmNcm5cE+dhcoZV+sLjZhBxMhOZTzr14GHfi80
R+XFlsToyiyTfdg1nlIkYNSEp4r73dCYvCTQNfEAxmqW5FNBno762q9QfBF1BgWUhtt5TkYbFLNo
A7X1d/wHhWL6vVpbjfshfja2+CjcUa95AWtMehbuRu/2WKydBsuPmBfO4iMaGUwehYChKEGFOfTS
JldsTdY5znANBcRT/9nO5jwhCxQfbYYQMsbSiMVpL+DdKC2U+6CEsve/W7PEYeIciKXGRaxjIyOL
u5X93C119B4ovCT8uncCw5Eu4nVWY3mD0GqXo6wN5ujaS6dNVp05bYPGzNEFe4uo8Xrh149SNG1D
IQd8qKhqvxy+oNcHP1GwUtLETvXRytu7DG/AkJkYwmNPIa8YW0IDCiOVs1NW3cYCmFkdQWQKaY6C
DXvUSw+Kq17Pk91aPU8WCOxWDDMVoRSGcjAQAk+bQoMUpr7NITt9e2msHpLgCkS3DeT0kMC7HEPQ
iplD3mNp0PBRLd0IBRciolLFRX80B2p1tS+gmFHzB9KJlM5Q5VmRekurRZA7x5wzhIfCjBzUwaFe
M+fqhOjORGFAhGpPLnnt6kGF4mZwGOsyiv8ZEIhZC6VcY3okkCkH0d0IuQ0RVD71yUzdOEmtUuac
/NeMzrNbnDt6kGHVVegoXU5UkXZJluiAbKiVHNXH8UF7ru/Jg78RnVmYDD3+3S74jaDu9gJZ29QL
XDayIVVCY+nrjjTtDN1VUTgbP5Dg0ErOGHOeta4bZi+NZN8ZoMCbdAiEcVZ6phW4emAF8P8QkH3I
9hnE2MzJehOt9KXcQJy8saCcKnCuG2v7YWkuuRxmPCLLkaZg+UzDpo0P44jc8rNROZr0/fa4rj4c
LpGYnadmJiV9ACQSH+CS27F1ZPGgqqgskbeVtimhkV3y+vmuOdGYEWY2oWF0AekEjHBt5ccJYT66
Qq0hgASPFb41L/7joZEt9LQ433034L1uy7zFxOwbMiWR2MXw2CDJ2/jP2kP8Vju6G7l4hfMCTOg5
dgwH4vI79bF0hG8NWCu8+r3A6i7seouwyQSVaLzbyh/VRjwLh4h3T1pz7TOhAQQcCQRV2EZjdHtN
CfTucYYN9340gLaBd2ytOahllMXMe0WzJhVHHB7Ut1SwqwiZ53MbFVYTlksUZp6rVI2UaT6iMjh0
6NPp6RFME0r4U25RS5EK0FJxS/FlEr3e3Kij6N5e3Twj5/NtEdkoeNVF4SLgpfzcC2g1RPlgRnmP
rKsRwNJK9j7UZAL0QLCekH6ojE1d3039qyZAXD59r+MXMd+q5a6cHm8bt3Y4L1GZe5FQDKj3zmCc
Ugr7ZNIPffobVLRv9Sj8vI3EG0bG6VedmFMK1ndbHx9U6WXsnhr/9/8EwV6B4jZtqR7AGJJMNokI
aF+nzZRS5zYMb6rYfs3JMEO17edBAysbsg8INFpjV5FTp7q99DOWDrnkiFq2u43LGUE2xA7CoZPE
ELCB+l4hhd1JZ5W83cZY92p/7k1sHKoa4CbICsxS1KOYtAMdVy+8G0Z/qFTyGRtPtRFtbyOue6m/
iMzuHs2kShUfiFV59EWEuBkkRjgH/yoGhGTRsIlG6KvqK1obtdTPHoS04X1u9kgFmUre/rhtyerY
SYppKCA3M1R27ERUO0F4Y0aBqPIoWCPkntLRIYIMiaJTgMT5/4bHjFwWTGMCciJ4jPKxUk5+sknG
u9j4yPzzAFae22Cri29h3PzzhRfUxShORA1gYwd5dGVXJTVYADjV46veaAHCuNok6Ho87wPE70sX
BFe2GJnINRgnFLVwlh1vshh3qwU0JokIKHCayibKc9xm+hyHJ5kchIbzGr46dn/TAOxjot7UY5H6
CFR0MECP/V4ynKjk8Q2sB5wLFGY5UAW3fJSMQjzvGJ6q7bTFe/suOxZQrootvKHkVuTIO2oLx2wj
ZlZ6NFzCmb9r0p05JFt8A7NKmlYBSUyCLdD9OEH9KHhF/eLP92eiQtGvdDpb9XR7ssc3w21teT+p
drNRON/wdWFhc6XLb2AWEfLAQ1YHGIcWfBVO1tvq43CovW4bf5Y/wrMM4k4XD/eSe3uDrIejC9uZ
FZVSMmp1CVyIZBmChVzLodmSn/7PVrbwGi5uiFV+oq7jVKBwXncz3vvj6uZZ4M8rfrFDfUVJEjMC
vvp0NEHR8ebf9bGLuRc3EGF7bA/+I7kHzUzwedtwHi5zsMdaXagaxZyDzDxCfkQ5ToLLFffloHxd
QRbW6Qn6EQYZ1kXVZ+wfIBaRxJ01lZy76fyxNxbP19G/gCFq7cuxOQ8iSIHTUP8l4w4BWQpLlH9P
oYhrjYgcNa88eNUZ/Z26LxaMBapCpyrsRqC2xU/BV5w0Ae1MCoK7Zw050qje3J6xK38EKuc5MQry
L1SYm2y7/1SYWiIKIGuP89qBnGqrewUpOfvh65XpYihnwmgyl5LgtR9XEOZyAFHKIMxmgUBQ1o6u
cgSx8k526AGP4LgYTfAIoTPYVk5tvB1Sz/m+tw13f9vS64w18xGMU4x0kEQos9Dj6IHVFZron+bB
d+pjtMt35hHEWT+TX3fESk6FY3BC66ugg4FmfCGafMIqqWalPW20BjBMyj3nDLt2twzEvGkW60Yu
K6MzZmFtUCMhU6N8+xZvtI8f6t44TVuIop+bu+hbds6fm/vpEw+1gWJLrs+5/c9+7dY8M35PnxCY
ijI+AiS2ZfwQixtJ3mbZXQ6FEM5s8oaUcXFBKlJoPgFKt9IP9FRpg1V8Zi933avw29gqKBJw9Yfb
mKuQUBWHuBNoXRFDXg5xQgc6GuPMmiKBCbk17SLkhI0rrJNf9EB/INhZjCKRChMg8tSRTmh4yLzG
ESz99IxymB/oqf6tPb9VlmDalZt5pdMXlgEG6k30qd23h1jgjPKVp8Wi0sBapIC1S4EuCfPIk/Sx
XsiFDGUZaU/6PVXc0fidq7yYfMVshOIgBcTfEE+7KgVS06wdI9HE4o2jfGO2QbelKCqYLJ2qWuDo
ZmgcIzEL7wMzbHOnyrPyvu/T9Cma5GifZiTLPR/qAbFVlkjyEs1Pn4hglHckHqDiTZShBI2WCl3c
uu9r34pzMG+6WhSNBPyekfoERrsYJYM10XZxXaNgR0glgXdZvDpQIAOE7nncCsBeBA0Uxgv6YxL4
VQUr5UQV3bGnvq3UtbDrmxmwbECETHrFU8e29/CU/c+NgTO8oYM8Ca1XIsrKLpdvpvd9lBQ4yyJC
yk2jJ8G7McoFEjYVr830+lQB1Mwfg7cuUF5pjKWDGUsxjaGEkbaoDtQlGu3CQjOQyx16zhJdg8LM
zTJxpkyQ7b+0Ki5kIe9T8DmHY1EfckMrziRujE+jkKOBg3X9iIduRw3tzuChImDJYYkkBzTP9nVR
4piy6bN5yreDo0pOm0IDqY6t5A6tEpvkLvAMR3VTF47ojXq8zPWKwRffwDg+KWmbPujxDV18p6qv
of6RgJTutqfjYTCDOiZi0OYGMCZ68ttTFW7i6Ok2xLUzvRhKNgFfDVPdCBMglGncSFK6Rczj/DsE
eIzQmY0/YLibrVwciXqv0BJs37jmgIEz0vSHniYcK64Tkl/9r38xGIfdNWDabARglG4auvFD9mLc
iTsSuNLe9EJLKqyJNzlrI7c0i9nHdaSHYHoDZDpVlgmG2o4T+F6X/TJGMUssQCI5F2aE6k5/Cm1S
4bVCfVQczco2vVPj8mac9D21Rd59bf7Fl/HD3E38dzSZdSeAz8ocwgrUguf0Ya4jsI0P9UAeItvY
6S4qajbmq/TaHX2bV/K1iqwQsFbi7UsCEdXlWtHUDlpJJZC1PLIU+hy/53piqYODB19x+Ly9MFcO
ApAZgGl3lnBB4M2Awb2YaVs1EMWQTmM38yShVi6wBw0ae97oo9eR12KwtqExtGjXRnUNJO4Zh9zG
YW4WOXSHKUI/cdhn8Xc0b9+26jpYAMICY163i+1WyZUA6l1gCNSKfnf1mxg4ccjbcFeltfM7PJJ3
YKKBRiEeMy5RarUxiKoM1PZfxH3xpM3LgmxKA687I+cavTJNF1CMQWFP/KESQOeDFhBBi60sfNJA
SBmalqQhCWqXE+eVbmUEsbXAmqoaIJST2O7FVO1MVAmDBr8oTqXcW4mCzC5KogpeTcwqELieUNsh
owWcLWkIiFbqNOnwcoK++jGSLBOk0iAscGulfLy9Kla8lYiX3f9AsZd1v1BycWoANc4ETDU9jW3x
cRtiZXFjRcz6ruB3Nq/usKWSIaYrANF3gZP58kOCfFOY8Ipn1nw9XsahUirP1Law6nLptaiP6IN0
zNB2sWmnxyg9CPFrQHYqdDki1GSUh2mw+/i+SB9A/HTbxuuU3qwhKWOuVBAQyQjGL8G1RtWT0Fcy
m5zxrIaM0p2xcxMv8ZB7Ha1xY54F3GOhmdJaL4Lnc/b22iwinyfi/RB3eMJefURB0LsoUTNbQh9q
1mJLRJvbBq5NIhrc5xIAVG2AhuzSPrVVc1/D1QJkIa9qvp/ImRsqXhOSzGOogLoaOQ8wWLMqcErU
jVomabibqoekd0yLbjprOEfH6dyguEHYfCfbcnvbLrK210CSDZUTA4onV02GU6HmjVrCsMyqrXb/
XrtNbKFpBIRurZVZp84hnnmPAqZ7f1tBamaX2QmkhazADja8j7lOTM4jsPgYcjnKyZRVRVrjY1Dw
IJkW0ma+jZoDq3mIN7hOiu/6I8SrcUGK7PufnIGYfzdzuF9gM567RS+EBOoHKF+9J7/HvSMFbmkp
D+3HD+Pn5A1b1IBs+ztNt+Kz7uW5JdlcfqvVRbYwf17miyOqLZW4qOa5yF3zSX7vLDxqHVUPi84e
XOF4JueCk++/roeAHjhcEu7RWNoyCKUZSBz2fVDlUJptPND9jm59RN7rVNdu8jBwwFbMm2/pBuQ1
ZxVyVuZyDJK8mio8iPfJVswEa5q2EcRMb8/jiiuAXh/KdeAFEVqzB7Ch5mVUGBKW0CjZ6BoE4zAH
4Tptj3B9bs7GIYiQBbLdl2PmQ1WrprkOAZ372gvflN7y70hriU8PyXvoBvEWCYnaum3W2ta4AJ33
8WJtECHMqJEBtLdrL9hKloH4d1t/FG/6kWzJCRw31SY8ZgdpVinggK+EGtCOBgUq6hk1gvjvElw3
p6HwMwOiGY7vlcd4Z+wDxRo+yQPCwjN9jRx1F30kb9FT7DUft8FXHBRIbCH/pKNaDtBMK0JWQucg
9EPEhvToh/dRedTN3z3h+MGVZTMzwmugbtaQ5Pk63xbDayQRbRKKtsW+fJWUdy3997WPPIOMXLaB
It+rlAOt22YEyTYF7VFp9YlD6AndtLdHamWWcD+QsfJB0CPjLLycJZL6itZ382UPzXHZc294uQ5q
w52oPvpgXBS4L61r3gNUg/Af0MhE7yHbvhFl3Qja35HaTeP1Lui6vpudQ60Y7Ou8G9DarrvAYjaA
gAohElbAQudxdp8djZ/hRnPaDdmQkw0O+KP4KfJumiur4gKTCamkvIT2qwTM3A0hCZLjiAydBO5Y
Pob3jbU3At42X/GRF4jzRXCxDgVRQtNzC0FCHQfwD/E1CezGGnejVTum6z9JdrpvdzwFktkM5ui7
AGUWTl+THEyRs5nm0yQc0LbUa7bcZBZFieXtNboWpS6x2MRKnnWq1gzAwjWsdiGShLdmW3mih9h5
0M/1U+DcBlwdULAnYJXCgUhsjhi0mxReTYSzbEd7wnETK88lSu/+EWVW5JmZxtAeAhJAliBaFH1x
wiUFJXxNAlpqp5DQGMtjNbsyhQFh1kZZgEjDHwCi+lDKgj6wTL2a56iulvws+gPxFBnXcHRksZc8
UeoHbRig+hMTLHbZ6YOCswSuHPoXAjCgdzOLizBZ+6YtCrCfg3RuKE2Hlo5hPkopiic+/3lKEAFA
TARV8bpIFPaUzqsC98gCKknogE/LAR0cb8E/Xwsg9aKAJEkSMeu4gDC2CHUeqpUO4nMayme57RyV
Sh4JOH5oZeIvUMilUxjT3m9jf0aRkx36ej0pak+yXnv/PmLKzLiGNxUFaXjGDfwfaVe2HDeuZL+I
EdxAEq9calNptyRbLwxLdnPfd379HHjubVehMIWw5y7RDx2hLICJRCLz5DnjjKK8tYJbfczJsZ+N
W9vGTHAx/IUZghqxDqwnmHr5nu6yKrrVErTFO8hcI6FhItGKjHWbnYWzkIYPA3U53IKQU4Y6Cndb
6FVToqJvQU2ZkM1EkwBU+9spsvwuT59mZfLjWFb5vrh+OZPcZZE6GOCbexuE+4kJYHqQ1N+jsPez
GRW7fGO2W+hzXv9gF3EbVWM0MJCGQrAKQpWci9trZdWkR0fVcTok1XiaTDU4HuqttTpPY1hIcqRL
NCGzh4wXhS2wLqC6de6HcWgM4VBAp2MKm+2QB7V1KOi2AgzffsmyV017jOOvNJJ0xkWrxFyUaaKk
geSJF+ZCVjUlRYtiq9Eeotir5t7tkptuhrzzKKnwCkITunvIs3WmN4ZH0fkC9TLL16aCKSTB+8II
j0OeYfa1+Weg/eP1bycypSMhxOQXbg1cTuemTPDST2SEtxBrVDE6Xg+3Trz0x7prFLePlr+IVBB4
wbQJWGks1vo6tzfpABaGOg5Eq1sBJh5cx0Y7UlaIEX0rKDghy0UxBgOdxrkVSrMF3oMeYqVlNmZn
ItsFqvUx0XIT8Ilqs5Tl1+v7KLZosLWx253v5TV2O+Zt4zDsBvmZLyDmMxt3jdrOTZ1s00mB5DJ7
7P48SdC6uesrO4a9ukj+UePe68r5MENRHcMpj1Yry5cEoR+897+Xxx3xBe/MJs+woU45bWrli2aR
TSXTjhYawesH7HqMVJSHg5bVQqHcizXMmb5vjMce6GBLy/783rf1EyvczkXF0GYpw/LMsb5R2/Dr
0De3xvoZJa0ECSFaD5qtCIq4X8Btzvm6sYI3ZE0XROLxKZ+oFymKG8uCr+CG+TWFpOE/6JjzV7+Z
mksbQlgPY4SaH6tvavIWostaht1jk3wvbEm8EJoD76pjqCDRgjzwud8tc6yqZs1uzbU+2NkxN360
gJ5aP+sp2o/G8/VTJcgCbUjVIAlAYoNd5CJ9q06D2o3IODJKPxWQrBplInkRiwIg0jMDLR+kaRfT
XDhEqql3iLUo4+zVofSHaXlHTwMIRCK5J0X+gCzNRmuJtfz5hlaiNXjD2YCtpPYOc41uru7YAPz1
Lbss3+J2PLXCXR6WmRQlbbCgPjeLH8pKrEM4G+0DRByXF01Z7R26K/UWqJUcxXm7u0lr9MpBtZHS
e51O47NVBPo07q//LNGXxBZT1G7A3HvBsDDk9VrmsYkCHw0fjKR+mJuX6xaEH9KANDcCCN5Y/DCj
HpGSLi2zkDRZchjVQku3s6GBcyqtSfi9j0dZpVRkEoU3qJxAMVOFC50fhrA3jLAjCMKYnPw6qW9r
ZjzW6KdjDqDYXF/dZY2D+6zcwaPJQsLYgvMoUNjLp601BNaKwYbYtVK/agyM92w72T0qOu1ANeGq
hiCoqfPgTk2JWnslQDbVbb9PLGO/JsMxzOfdglAWtsMhM1v/+kJlJrk9HStrCcsIJiFV5fam5c7O
Zx/6eRQGQF2WyV/EM7wvCUSj8Mi8mKwcl2U0IwXxrC+T7WCrX0u1PlQ1erK2ftsv4CUq7OD6CkVe
A9Fcg4lLQmqbD2pxs84kpUi5bDTgzBVg46K8MSv0WRwiKcUJU2WcNxY/YRD/P/dQ3U4zUg3w0BCt
GyObMDUJu9EmzT5nG2wqd034bOsb6WSxMNTBY+AzJtBGPGtVDLjsmpkMEtfZrlYWD22fbUIph48o
C0J1/b9meJKqzlki6IHCjNpGQdS/KmhaNNUmXlZ3lPHLiT4bgZgs0GHQT7sgAI6IoqU6BGSR+Ycj
lIedH7SZbE/p5xhiZtn2upMIz/tpbOGuvghkcQBs4WtZg3GXtE+VY1duVk3bnEQbfc2/zSuGmop7
8BhJbkTRtwMCAh0JJM4oknE+YzdjGUYpfCZrSObWxPyH9sUBneVGkomJ7gRg0hCq/5czgAtpSW+U
1ToryI+G5VvV0Ng1FpkIsPCrEehHYPgFjBIGW+xJnpwOczEBesSkVhcXw0Zulaa46kGYLaWJu8Bc
IELjrY8SD8III64+N+VUyrJOK+B8Vt872qGnRpTfItmsZxeyodTaxmPaOa416dmd2ZP4SY/14cYZ
2lhSp7lcM55ziCz4JSihOHwbmhgTmWpkAR46GcFkuUsI4vWeuGX5dN1JL48fDDnoPplArGMunVux
MU5kMCgq/WF3LK33GfJGebnDUxWIMklac+mU56bYmk++I7QMawM8iSVYMcG4TwNaIY2SpRAyI5xD
joR0jcagcAXmn7sPqoxuRiSJkMgGsEyIiqiXYLaOO12JM7bqHAEuA8Jb38rHXWHnG0ORFUkEZgC9
xo3moIpgoJt/vl+LhnSh1lBvLjv7O6hGtnaI+BHV0R/ntHh3/LbDiwgYCsphk4FGgVVARKBWNp0y
ByHRJOFQuByKmexfRBWANZ0vR6Ho8HSNhV1bwtFTncpxqVWVbj/IZI4EgRfikUhUUbdDpQew7nNT
UdPiDOcUpH3QHimcwLExOHPrVInvtO9WHW8crfFWGYb8Mu1h7T685FDExegHT+5kJV2chgmsOnn+
pW7bV73GLa0Co6KWnUsUyLFENLh+fAVxQgNAzGKSuxaqkJyPjEaU5sOaVF5oq5vR+MiXabsi11qI
jDyf/aXzMigc8bcl3kvAwxF18wxLvfNCHIorNFBCEqzzO8HMcR80svbBpb8gFgMmg5K7bV/inUlS
g+QZvWova/sXlBSgEKCnfmnUMrEzgbvAApN6R+BHEOThs+C8iaHthGwOlYCD4aQgno+aIOzi93Cc
fqyQJsRMj6dX5YOGitD1DyjbVu5U5H0VAiuPbY27xrUnpHF36bSx9LfEdoJO+Wpbkhtb6DFgerYo
REkuc6DBNgcyd1nlaRbQVPHjrC++GrqjLclbRacBsM//2EEr4fwMtlDRq0MLCwP7CCrXbyZdvTD1
FPK1oG+OIuPxv0xENJgiFAef3WU884iNMeQ4ahEsG+tGBxmGEf15Y05jwq3IHdEFYGnV+YLmJkeh
YUD8qh1dxZwz5gyzvqBuY9el5FSLFoPaMRiYfkUTvhmOjlqu5LoN4HNUu4Q8SFOqX1k1d5oJRVOL
gUsxosEnOkOrZlkbIlbNpCvdOiQ3dkH6jbKk97Gq3BedSQ6hPh01RTk4TrtX9OqladbbWo8iXykR
a7r4AT0kE7nseKh0qCkryMgi1Rg31w/IrznAi58KVWXWdkU2xEM4p3YEiC6LK6ieWptaK3ZqDASs
pfr1SL1kjjF/FXrq/BmtxE+1yKPjH2OKWavAgCwNamUomPFtg64O0YFcICtXaYdotN2ofdI1ma74
ZbhjRqgGgAqK+TbfMivyoinqJUIgQBAKO3Vr6Xhalrvru/mrKc7tJjiIdQLoFO6MC425LjfXVKc4
lvOGbJS7j9kvvoNPEqwsTedul8/27YmB3subY3bfuvnrs/IlPtTvti8FmV7m2lgw3s54+dkYMeHT
+iFtSs3IsOBqzoJyeLEXNgbVz7sV5HRtO/hL2D5pdeu4RKpvKdxsvDqZdeRwvIg70u7GSAhsmyn9
vsy9N9faTR7LYM6Cc4wl/jbDZ7xlC1ntAWaSCp2m3Lrr4+Tb9Q8quD9YcxLFCAyuEejankclp6nX
rFDwPa32yQzvxvKrAZDj/OR0X01zN4SSXFFQjdDO7LGwf5LE9wu0kJckraCh41ftXbZAqsibNX9a
D6byTg23n16UUeK1goIorLICCGGAKspPdGVjTRtQk0OVfqf0W+dRDSpP/4b3kOWbfrEft9nnj+v7
KvKQU4vcOg3kVEUNmCGaM+r9YlSHOSL3ifL1z62gcQeALrDOKNJxt7/VUEZFV1RgaVyCtl/2Tdv5
GCKT3MWiGAoH0XDsgTkGqzRb7elXo1M2Q50aX+0+Ps6bcQ/+DE97r47mJ0blJa1PqTXO7VVNDVEl
h7V+g5nOnbWFnNcNeM/vchcPaZk+geiQGRRIahWZN2AA3B5OqRM3yOdxyEAhb3Q/8Xa9/pEu8WKI
/6cW9PPds+2aDGoBC6D5zff9Vx2MZipaq66l+dkRwoPed9SP/7xfB0QLbhwdYFq8li7qfimGqUer
Q4xSv2jkYOjBlMv8gnkxfxsA1IARPxUPWqS+5ysLSauH7TxVXrlP753bL9YPfU/v1oP6nPmeA6QY
5uJAxOdf31DR2QK40EL4BboQoYuzmi1xBQAAYlbR+mVruZGBCoesbHTJuIfPdmqGOc6J0y9lZMdt
PSJo3FeLO/rICCvP+QJ8bba1b6tj+2rtmhu6XyWh4xeV3+Wu/l4fd9pIjVGausD69O37DMPrfXmc
ELU2xjPqfz/rYwPs3wjhcYBt0Tl/Uw7BMHj598VfXLKXQuFFV8TpPnDH0VJSK1It/Jy+C8jOfgZR
yY3l14H+XFd+t5kD6pu75pjcZ28eSPmuf2uhcYDA0NiEl+EFef4RIsupKEqeOJ3WzZBviw7j3tNj
Fvtl+LOd/EIm1CvwaKDNMDCFhyOEEfmsIh/b1qRZX3tGogL5CF7qCZoZD4mTuHmaYPRBciEKfNnG
SA4gHuAxxVgOW/+JkynLSBpUgyovK8ER1DufY4RU1dD/eBYSNx+KucCgsWcByvHndkpDq8M4Udnz
u1UO66T3aEkTGZ/yJXUEzADTgT4DNhAZN3c009iOrAIExZ714rzbx963gaoMH2jiAiE7e4O/HiAb
pdw6G6ixXfcUUZg9s82d1yZtl2ZoYFv3un+K1/aYPxg3ReM6cFJag0LHAF32i/p23Sz7q9xhPbPK
HVYna+AwOax2xc08vlZ/LPHAdhR1E3g/BKtUHqOog4S7Ahyn8pQ2qFU0iDLASb5o3RE6fXq0XWTD
iaJc6cwgd1vVIMTp65oZvLG2/VE72jfrDQ2Un52/+JiAU2+63fUtFJxxVGpYBQqFL8afcO6bwBSS
qVfhm3Y1HwY6b9H9cy36j2F/4J3phpq9BYGSRDlN+N1AvWyjI63iTcZ9t2ksmynDsxQpfL+zo+mu
UEz/+rqEHollaeDXwPcz+YefORhxRfBfiDAAkW6+5sk+UW97VDEGrx1fdFAMrQ86HoTJ93zYjkiu
ZJmvaJWnv4D7mBmBbGdTmjgT4aocDHvQ782GfF5f52XM1IH9Q4CGbAI6Rgb7EScxrFBIGM1dV2PI
5Vkt0Yw+9KBxMu8V9WCaP6/bYr5wftzObXGfDZAFpSpYfF6G77a5BYdmOh+15Jamko/H/tC5IaA0
Tr4dF8laI9PgHfh2oHALFPyzG/u9ncjuN3Z58mYYFgRjkkBPIo0637uFggp0piwu4xXZ146nQZJB
S+6bqtpc3znRgk4s/apinnwl0q5JEhdaBXb3dVeY4F+gabBO1tN1M6IFgSAJkAH009Fw4/Ytz7Qm
HdBughJCcW/T6GNuk1sVpReM/EnuTlGGxiiYCbqHNuZN+M0DyL7IjQi29LS+GYboYV2srQ0mRJQv
NlnW71TjQcN0et7oLp3vdO0ZOpPHqCPgZ/5os0yydNHj9vT38FvcN6hydwN+z0rCt2rUArPVDhCs
PqRZ/NChkZADkG+jXAEsQuzO5R+fQ2QRGBzCK15HVs7H0WnUl2zqgZIvO+oWEN3SPPA3gV3RKxQ8
6r9d/9ACf4KOB0raADZrGNvjMorVitqlqCHzVa4z1Eu2S/59HSVBWmaDC18krLKchnENKYTSXcNt
uUR+I6VIErjs2Uo4l42aela1DisxobXbf1Mw4Z37cRpc3y+ZFS5KxjUdenPAWqzFKyOg5vaoP+rO
l+tWxDuGN7oBmh70I7h44mhrasMNa6hRg1TD3FEM0C5UEkrES/nXCOFq8/E8TOrask+v3JbmfWHv
0sWbBwkI4fJagTujgI0RcvDwAFN7Hhqb0g7T2caGKR1oD6d+XxvNcTDr3B1z3Zu0cKtPsq6DaPtY
BwDTcUiTMUl2bjNP7aylRVkDxw4FsoUeoXa1pb32cv0rsW/NRX0HaR1mGB2Ggebh61B4SCGW18AX
LP12WTHFG35ct3B5T7IyFzIqkNaB84dvJoKhftBbA+8K20kKfxpjsMbHUxFoXfk+LemAuBgVkvh3
+cHO72bmNic3DGuaDmaFu7kHu4Bzl4YvNMSY/1NVHmddAsUXNN2ASQOzEBq0FGV1k/2YE2NUxYh/
htEKL06cfRW/qQbx0mLxLBuceSXC0fypRvlzSGVZ3eXO6pCbQK0NgAcg/vju/Yp0p6cm8uM+8Uf6
zTSCcDhM5vugen/6CWEIZXY2RImwzt9uSagZQ1chQ62Hr7P1LWz30fDa6odVRkJ16Y1nhvhrC6Jx
NsknZAZa+xXcCe48b6+v5DLB11FcA2QKBTYLr1126k6+VWeOa9X3FnKp+WbtH6xyq8RvbbRrppta
v4k6SQFR9IVOzXF+WIGmdmgHmMvrxVvU/bq02zB5V+Zdn8qwtkJboHoA6B/IYQBgzpc2rtCxQTzB
la++9k66M8n6WBltoLSDC7iKJOO5DE+MG5Lh4h1oQYJc69waUfo0qth9OE2Fa9ubyXkJ6+D6x7oM
7swGpq8o+nqQ2uVukCodnaWaMmTz1U+yPDXpMV4AhZSUDkU+h4EoPPsAhQbSgts3TWuK0rCZFe3R
ChOU/R+vL0MYjHB14GX3K/5xWzWoTV3WTVp7Velb9YsefkbmvZHuC1DuZ7Jaq8gLcEb/NcYFI9R2
42HIcSE6EAhOsj2xHwmpXVvdd7L3ucgFMLyAxwng8Ci5cp+nn5ypJDE2rmnAjtFuKTilCdSer++e
0Ap0dcDigkwSd9W5o8VtRdClzWuPKo8LrV2dPim2TGtB5GlIVP41wu2a00wKIi2MrDic1b5LPlft
oEJR5fpahB8HLX1kxSgZX3CqlnXd2VkCM05GbgowtOxQVehcM5rfbchK6lFYSI6Q0CJBVxLhTsXY
AveNYhKXRA1xN4XFD5ZIdLbXKHtlqv2+2l5fnHAP/zUF+Mn5hxrNsu/SqoI7LLsu2zfguaQEyavE
jNAfTsxwx9UKSTMME8yEeWCN34b4qU5er69EuGnok9hoaNn2BQybprHZAkRfe7r+OKabnhxUGgKr
6VkywLdwMQg+KiaMEB34edwYXE6TUWAxU5ds6sXwUmD3Z3OR3N/CT3Nihv37k1svLybHSpmZbABz
eArxrWDRLLev/iKUsuHS/y6HbeyJHfD15bqWwU5L4r0xOK/lGv3N5z8xwZ1UFI+jEg0XSDpHTwSq
dPR+nSUJnfjz/14Fd2Y6kw4NYY7cadkmhr5Qtm0ikFWalTtKCwfMXc/zb2Sqv9fDP2BALTp1jQlj
QxmDvG5iI3rrViHv1uD4vV0E42pCf2BIwfY87rKV/v/2k88aLBsz1E0E+wivg/5lNLdhJ6v4S7yc
6OduoefgoXJq2Mhb6tsxNAapa8swuRIf5yduGquaoDoOI1rk0z4YnQ3RD7asdCX0Dcz7AmOHWo9j
sX9/4uGGusSxNsPKVH+GpdsswZg/QhzAs0HgfD0KCWq2cI0TW5yrx9qUzPYIW/pW2wyH5K66q17Q
5drZqwuiGSQPD8PO/uNXOzOK4ShsFi4onvA2Nu0Oj5wa4VX9YoAgs/hpyyI4+90XLn9igiVkJ3uY
RnlvOCHWZZWvTvkxa98z6o3OszPpLrDBkl0UHrATa8w5T6yFcZ9reYMF1aCngsz9t/Kmde1bZZv4
dGv8uG5N7B6/d48LtPYINb7JxGu6hTawkQx+PM8g2XAn8lGR1+u2Lunl8PQ7/VScL2b93JEuhjF1
2RWB6iWvpgelsrvx0O6yPX1RXBqMQX9Qtsa2fUp8CBdc/wWyD8k5aBdFo9pU2Nq4JTuACsb5DfoY
W834pte3o/4XL47T5XJhGfC/rI1MWNNL8wMii4kL8NNmabX99VUJaqdn+/oLeHbiMRiEqgEoxL72
UdCGX0jp20AireluHvzK2lUJ7tB4F6q2ZDvZAq6cCx74uWpzTGqwc3hhm72ONN3T+QsJmU2M29MU
bGSp17R/8zj5fTwMLjZX4drFUQajw9RuCpCpNZMH/gK9+zYVEPOZJIVh4VVwYo4rcGIOq8lUFl7K
AYNKILpo+/opV2zJqmRbyYUYXenJOhYwo1afJPXq/mAPIaqPu3jyFsjeyt4PsmVxQSbK61iZDdgL
l1u7v6uqL3rzfN0t2U++5h1caBmbvG4oM7FOz/PyYSySrEdYxjo5XxeoYCeMrHSEAWfuX9dFedJo
6tZa/Aj+zGCxyE1S3tc5ZhELS3biLgGU5yeOCyStozdqmsA0dFtfjWI4pnl0A8nvQ24mh5aq3goZ
nEqzAjKrkvtBHMOQ5dt4HjGas/ProQR3x2D0uIxSxfRy9VNN421crBttDf2iTW9BJyKpCQl9BQkE
RpXwaAZlyLlFA6OIc56yE0emwGqmoNRMsJ/J4PjCq+jEDHewzcFpabpgT/tk3BSO47VTcj8mul8Y
P2Mqo8kRNMDwCU86r9yqLLz8ErNAxTV8V2KXyVZY++a23UVgy9njBjqks6t9S/eyjr3w+53Y5ZZp
tb0xgnECaV8P5foi8+iw7SE3oK6uXr1loyRGi3f1d4OZi18mSddOV9BgDqtXBXhe562r/LXbGLK7
VZTOsoo8WAAsGxQU3OVOrI4MK8BXHuQl9rNCb3D4H9PWuh3jWOYqomh5aos7flBNKCu1xBmY9Wwb
R/5UPQ7rDlWdgCouVGzBAez8xT6emmQ/6eSONYuobvIEy+vyfwrnRhn+mfsXkOV6MeTWrgdOkYew
xzVEQIBMRYfw3FQ7jP2cg1/LW7ONHYLz4l13juFSbXTddyIpJZ8olp2a4xyyqGyjHjqYa5AR2eY+
j3VXcR4doIxWenSqoC5+DpYlWaTQXU4WyftlnPd2bbBPCETTvB0rvA4AWLFklJCi4HW6Ou5iNSrM
cPeoY3nV9J6pnho/ZDIKb9FFx+rz0OBD2/BC+x1NoiGyGsTHyqnuxjp8Qr4guXBkJri7tKyU2qn6
FulBHR7R2QmaTvZQFG4Um0QF+TPjkOEcHEWlJikdBAoDY8ta/K1TZzeVsa4KD+6/Ri4mk1AIS5xu
RvCzl+V97b8kNN4nKPjOH53ynCbaowPyzuunSbh1AISiqWtTjLJwmU4JSIUTdvg62fLe0gfzz1ks
0Ew7+fvcp5nVchkVliAmlrVzaHIfZ0AMRJUShMvf1D7AuusAowAsomFw38iKx2QCDwq+Eags3MhW
CjcZ+kMTy/pnYmf415DJlUYHe871jMCQWuNJUb/977ywJKQKQ8Dv1fB5hYq8yU7w0gUCH4wAueuA
d2d4SWLJM0wArMQXAik2PhOANaBzOI+n6Hjrzgg4src8gu8jfPTnz+oAqv1wU+zLt2g7H8rt4mf7
0M0PMgSwMJaf2OaCa6l0/eIYWOPCpmmiPPbiIsFg2Zx4K4WaVJbvJryWrru84M4HmyGmo0HxD1j+
BY6oJGmM+TYgrnNo0fvmCOout618hb5eNyR6eQLBDgIgwG8ZRwZ3uDIwgVmFRYEEJENgLsVWyddN
mGGQvV13vfkToIA7ggJauljHlMhQDqJ1Ai4FrDGjlcA/zz+stapTOaXADJlDAwXwXC8DbcqoO2RV
7+EQlb4agzLy+poF8QQDaZgOAAIB04g8+FEvh3IJNTTH8hCaPHT9mBZQL1y3IQCSQnTCYFXpX+JG
fJl9XElnFQM6VdZiPhQjYFmw1t84mlMelGXB83pWHlCXsm805B+evqbfwa4BAJc1Zm4SQTwr/XMC
P/aTAGYHOxDIEfhGdL3oajEbWPdIPknznEWZD6En7PrihhaVBG1B/DkzxgXVAW1gtbZgbI5mQJcU
sni61RJXiZeP61stuJFgCZ1UvGzw+ODPStmgWEE75HXtMmZQYET6nyeJ4muLsm+WhGzanGouCON+
9nP15bpt0SrB5QTBBXTXkDtwgamMQ6cHZB0B0I73ZQRuoBIFuEE2nyszo3PHRCuXtbKxRKB1W71w
zSFyJ9mgpiCYn+0jOzYn+XFfLgM4HdEpVFbLwyywrft1bwRmFVzfM9GZP/1ebLEndpYUhcoOktFe
tHR3NrLGBupXdesp4DWfZBq3IucgoARmdG2YbuLDW9yvrZ7PWNTQdaPXGDpIQFVrfq1KzL+pZvkj
yaEAUrVj+qK2QyF5d4u2FGhGB+N3GKoGO/f5UvsZdObDrAAOutatm65t/0D6rvETUnbeus6DxJ5o
a0GgQBgFGEQEeEIDcBeMkZlhtQ3IKMbhlXaHIdxp0W3SS463qHSDCdR/TfGMBmtVmCQxEd/MmYSu
RkZvqeKvpLe8TA/fsqHdA/b6udT6flFlD9VfDXiuMKWdHjvu6bFmdI0i9vQg98Vdft9vqJsED+UG
lKQrNBdZm6L7GG9BoEVk7LKCdODMNHdKytFqrIQ1z8jyoOmePj723ZOeHQsUxGUCwTJbnPvkY6Ot
cwdb0Twdy8FyW6hPm2MXjGn8kI4UGqyj5LuKTJ5+Vj6gdQQFdtQWgSZLH0YNjClEu1eq1stGzB+u
tu2ORHm4HhBEp4TJXIENTEONin8tO2nj1BODWwz4n6V6SviiJZm/yGSHhWs7scNFUXTxuzE1YMcJ
J/+29KsS8+7Ng5JtHF0S44SmcCsABQ7GXADpzw++rQzZYBAE7ArE1xHkOUHA2vR+32o7Yt44slFE
oTmWF2MPcRPyYLmQ1AX51SIc1CjZNaulgSUPaK+lqJY7WlDNz5Pwts6nP6d1wBQ8hh7AQ4w36wVS
xmgwAZksSI7r4p4xOkKgT222191DuLgTG+zfn9wXaVYaoTrBxpzaH/2Y3YRJ4uFF+IwEeo8hRddQ
ZET8IpM2dNfAvwse7guOorGYGmdlaOVJ+6IoHo2+2eu+m74UaBdKi0WiK+rUGBdRqkEPYxulaPRz
Uy8ef5gpNMR+6Ud/z1HXDKebhPwxshzS0agSAG2CuiIG1s63tI6TUU2ZSUVbN7PWH9Y+2QyTtbn+
5QSzzLCjs8E+FRsJqvlzOysG0rqGJYH6NLiW8RwlaLqCnQ7jEL4efaLFhcqUAhnMQjaLJ9pUiAAw
4CiOA+Fnc1M1xdBJjbOuohuqOElQJC+q/TpYh8h+Ko0E0BpJKiiKYr9o8TD4x+R12C86cVMwFURp
p2BPtVh/HkB2MRR6EGPIsC1lXEnCy/fEFo/gcOYY0KcM+2pmP2JoOBTQwvEA0HtpoyRIymqv93Pj
qjW9d9To9fpHFeUYjCgbEEnQuV9069FEG7tBxcVPc3BdhE8UKRXAci5VIq+sJegemTHubKwrpjRT
DcZG45NGW73P/Tx9a5pgxjjj9XWxP8XnFKfr4i7bdu1A6sIwmaP2quffwWH0F38fbXoggTEohtmg
c/+I1D5yaoq/39HiWYvHD71Q/L8xQQEjgggbSLg5E7XaGrRC0w4c9H4Oxm21jiXpgYD6BicaOjP/
McETTpa1Wqh5huTdvq8Srz7O+2y7PDRfzY31bLnf63+gFh5UQRc4W2Vyjf31BbJvcPGNAClm4to2
2Hf4eBL245SiFuzZau+R0l06KFfIpgZFwZ/hlv9rhEsTwGNuOC1rgxj0pbH3Re7rq4OhZMMr5vvi
8/qKhF53YozLZEGluTSkhDF9VlwNnH6mLIkU7hlIpAGZBsfTxewzGi2Jrbeobi4R8Heg+4FyW/6i
pZ3Ev8V2QLiAoAA6af7bQFwRh5Wh5BwnnrYqXjhBhsELX9M6WXVM+IUoBBcQaJE08s8cRU0zqNMh
/FG1DXrrkEL3qv9J6sxVyy9G+PTnn4jRfWHcAYCPC24hukKiorTh8vXy1qPIqciKYKKd+20AY5Dn
kWFpVqfIHRiwpu82FtHYh1h2ZchscCcnRpe7K1PYWKwNTR8NcodE+/o+iS7A02Vw56ZWBxVdKJiY
xmOcgvh2Xw++VIBNthDuwBCoCOmDASut0W2KJtssQPYVfRtcX4zo4jl5YfIvd1vRaT+xIMA00B03
pi8ZwMWZ9VnSf65bEi7odwnJZtt6kjekdFiQWsNSDTUhC0oQhbXNO0nCJyxHnq6HrffESoPhyKWe
sG1jsj4SR3GnBtd2rPmWmb2MWu/HtMeHW9D7BSvQ2o9uWSWbPE/v2maW/RjZ5nIZfa7mXWmy5/tw
UO7p8/IIDWeo2Lqa7dKtug93i18G6YvzJtO2FyZOp9vA3ZCLSTp9SbHZs0NfJ8zoJmu1yUF4alfx
YTZNF8FrC34IPy7+AoJ4VjjgTnmMN+5gMrBolNzO80cDwsQpAAHbAooT7fm6T/0f63RQ9wL/LSSk
uHW2TV8tDcM7YoIr3OeLUWxQM/xqF9E+bWYka/lAvIykzxWlB7VZ6s31HyCI0Hg84fWEOxozavyD
dHTC2KiAs/KiKsbp/JwqB97lkWlrjodUFtxEy4U50wJsASV99DLOvTtvppRaKcoHTqzcmRryYtKj
5pV4PdTNMtBQLrEVLGrnqku+u75SwfE9M80d39xs+67NsdJCu03rIG9ey1BiQnBcYALoWINVmDGU
dL660qrDZGYAkLR5TAdfMYOUbsLxpjckeCzhWqDai9kaVCshI3xuaFwyjSQ2tnG0dvpyiKvXdPpy
fbuEazkxwfKhkziUK1aUhQlMlEmQDrcNKEHBl7vOOyoTXGAbz+WKGOz7vRhu19Z2onNW48OAeL1I
Dkv9PkcYrfi4vh52kC6sYMSKjYJDupV/SeeFMnZ6tuLSy11tdKlXfjeC4ahDMPe6IdFbGhxkeLWD
kxfDub94k052LkNzOq9i5tu3yyF6Wu4SEA4q+2hfwNog67gK8tJTaxeAVOjAq7Giokd2jLfpsT7G
m+TWOaqbaLtuybaVyosKDWJsnzIdS6CPuIhlZ2UbrzaWR6GgOqL/2E+SYyTybnyg/1i4QC5kekJn
bYAFVXkYoYvd7YvQ/5uPdGKDS7McqItM4Qgby+PqL3c5+EB+tMGyCd/id2XzF+89Hbx3IFBC8GOM
Q+eHCWx/+riy1nRUqDNAkuDmRxpeuNcXJTpIJ1b4Sr9dD4ZaT3hADObX3vQK/aZM3/p1e92K6MY4
tcLtnBkWgxInWEtKwaEOlar5Jk83SvpGjbtyfbxuTOQKjKUDlW4mZcCfJWcATQaoi4AiX1odNTer
c6e1jgMbA62S3ROZcuDOGpMpBhMeF/BqQ1shPIYwVGU7tHeX9H2QIY9FH8ihbGoM0/QGBm7P3aCe
p9HsyhH4lfhHa/hOuUk6zBjLyFpEUAHQBf1rh3eECPPD+gRYG7gCA20TBVBZQlHtgYRBHijHWgb7
Ee7ciTnOI+osKUgL8kpP7QCFr0G6ymDikhMrM8I9WmhPRz1p2X00PTfTLu+e0mj/5852um3crapU
eeQkQDl7GsECoL2mx5jTl7iZKHwi1QP0Cw4NXDG3WcqAhz2yPtZun/xu7W8WVQZdEp1QNNlRvrLB
Qo84eu5mxInHQgeTuBdDbKcOZ69aqq2Oym1a0Ucz/nCMQrJzomQBlNFs7glsFBByOLfY46E3Rayk
0Mxguh8bV1eeSB65ZFHchEgIN2TGOE9oDEDb/oe0L2tum0ei/UWs4gqSr+CixbIt73ZeWHESg/u+
//p76HvvRIJYQk2m5punVLnVYKO70cs5qbK8+HKvAKLgNO6bOfYnBbQ7/nWLWE6KTxpO9eIsYhkF
tJJlQ7Yf72TAbYP3lwaxl2VuE7TYbDlKeHJeF7lq5ydHybmhekj6qW/x/sPc7T7J7fcW2BuaHorm
XtaMBDaCJhTYyjDazhlJP+MpziQEixGz0WryWpmvNkbNzZ0SbYNQ8JBcP8f/COOLkUWbTYWpQljJ
wu2Q5tjV77bg5t1Fek4lc/6jkrGjliSLtgtXPe5fLXkEk1COBxIvGyyFYdGuehmZSufoFrQxgs92
STcPYNuT81Q5q+wCON1+UXFQy5+hotdUbgzEkulglqOXyZoby+H9aH3IJHAL6wUp2yZuVNqS4V4t
n9moo6UaURmUuP9gUAupAVCFUYe7GMrUpFQrTdzNkbBt0yAviNqvaq4FacHqrUSf4ZvOZSH4PXcB
SoNBe01CpCbycxM8tdp9nW/m32x6+wd1VKS8ygLrf4HIMNhVL1Uz/GcS686E8odtYnNdNKq0qs1J
MsBpU6VNFlY6pMgkecBvcRKw4AbAPMvSYt8qotxjPWKfyOOsZy7mGa4M0Q1FHJXW8u85/FGMmSN3
uo+u5+2sTM+B/GI2tUNSEbvR6iU5Ec55uWSU+jRhiHuqnN5YxlMmB09JOPsmTva//3igcMHbH1dF
BjrIuZGwLOkCrYCkojqArayuDqGIs2y1xICBTFjiAjkNQONzGVGJtoc5yoh+1q9uemahScFihg3t
uw4GM8ZUjZ8s4G1e12wtrJ9KXQzq5NGHB+5kg6ARHg60W63sEGxHXJew8pWgEEpEGA8Hdzo/IFVh
fAEfCRdMH9WXRMPjK9LYZzcaGFdqRXNsK/aPgUtdQTNCwbuFD+jDRGbSNrB/SfkNHASXTMlOyifX
Mhqqxb+ua7YS8s6EccZvjkxRwwHCsnTfjTWCEB0GQX9y9fROFOJsHKSOs6b0KM3MGPKa1Rc1fUyw
yx5Kv6/rshLpznThwvfQSHJT4j8nUscXQAX4Zot5I7tya8u+nTrtBYRKHolF5ic6wuXfT8yPzKrd
D8uGlYQmL8FASVYAzn13XbcVGz/TjbtZltUxpayhGwMMSmZVdGhFc3EiPbhr1GFga0wZ9IhH7Qa7
OdgusqFIKvBDK8nPmSbLv58cVwj+zQLU47AGc0Pag9X6Y60u94kabeYUAptYPzeg1QIeGvkx/+xr
MyUz7AbOHXC1rtbcVJGo5vS9ec8lqlDoPyL4F19aSmBVliDC8LUt1lg93RlpfiO93Mn3wwc7YG75
GfM3t+Um8JKaJp/ZVyL6EWtB7OxHcEHTaGprWQFBZSik3UBt5TAaDjCnTFCvAJGgUxy0ZolI7Lqr
+qs65z1Cu5dapYDUtDJooz1k2Uc5HvpwpGwUOBHBhzQ5J6KNUdJUS9mVgHBrmDaWJHq6r7uPv8os
v+DEMAsJkA6NvUjAS8Ma6Mi8Id5kyUKIBtqXzSBiShGdHuc4IrQxxzmDQBBdYKt1no/RkDhd5A7a
j+veY/1q/1WN8x5Dbmd1JkMSSF+mDlU9heaKqBq69Gau3QPOf1R63rRdhARDnjAd7ZLorc5/tNih
7eUfeexOKu1FqHEio+B8CdY0scGgQy9Nee2CH8JSpejcuJxJqXrwGo34+60d/pSmYQusx7e2NPzr
n2ctbzq9vRbX9mpBGNfPi3GXTMdSog+UuIYBhRdg3uEtyd1c3RsiSL+1bueZUM5lRDUZs47AEcPQ
rV3kySVVtvlNtIP/0FWnupee4UPy1r2u7Go2AKhyoOcbGPa+rGEj8wlUiLUG5kaZvNNQqDClXyaW
hq5LWrWO/0i6qGXXSiRnXQdJU42Ny7qgZfMv9+pEAneEhWl2nbzEshqY62b/C6SrTITmthovT2Tw
PtaqmrjWYBtG+kHsp5ndYTRhTIGbr2GCXHBkqy5pISwyseVg2HyPUJEGs8LqO+6w+qAp6NZY7tgc
uui+lDbXP87q1TqRxLkk2Y67LtEXb9E8yoZryJ5dijzSugH81YbzSBpTo2IeoM0gIWHqPUlrvVz1
lLKlleIU9QDmRjCDYNzyNck+it4ZOsHNFv0CzkEBwBW5dQstm+I30X5h7+X6Ka7GrJNT5BzUnNpz
kI2LhvkrGx5tBYR+x6DDxXWzBuxxpWilQWAgNuepjDkP9Bwc6Q4DkKUpO8HsDAy4iaHTi1pRIlHc
5SJDrc6dstgiCkfS8r3eo+m9T/aGCKdaJIm7Yhr26AazWSQNEgalbyIpdJSGkvHXKBquWPV+gPvH
vDQQhFEAPE8yqnkCBPjSHpCtN6kFnR35bI1jIxoHX71dJ2L426VGacOWSs1s/sTWWj8cSCCoK66a
9okI7nK1Vq905vJyHKynsP2a9N110xapwF0dI64IgNtxUmoOAqmEuXK30YKv/00Id38mvbKGfjkn
tScg/swAyrHR2Pv/JISP7lldxy3qBHiXIg7FqjdLBjUjEYal4Lz4skHda7HeLGUsxXwJ9R8R26Qi
AL7vQupFivf3m1vcRQFnZZUmiyamQu0tAGaN+x/qEbxOR+WucuM3gJm6aUt1tzm8sBYEz7S6kQQu
dfWynvwG7iFQWZhAtpacD+AbjtG/Rn3l1MUhiQ4KNo2vf7lV93oia7kDJ08CKVLDxKwgi5U/A7CY
zlX6Ksea2w2y19q2W1WZb5Ds47pU4TFzTiIMilxBeETa6SsHBYvGdPbBzfWVOfHgkt28KQ7BTe3l
r7L/wD6b/et1+asZx4nWnPNoW4Wk8/JmZsMPvXyRQAbR18RPFQUNJmLRPEkiwUEvf/KaYXHOpAj7
YLCWJKctQaAUUjvwgE1IJdHmluiScE7FJHmtjItq6rSzQEw5vAkpXUQiOJfS1rMuI+bDPm3fHB/z
9FO42vANMnPluPgoPAEIsLBnqBEfGqfYKI8RxZjcEUloPbvs1tjkilO+qX7wGL+RN5kOW/Wuc2z3
RdtkbiaqAgg05tsPVW5JU8e+P95z2h3t5lGPBMFmXQQ2RpY2J94OnH20qTZU8nIjprmjYbxNghds
+F43+3XH8lcGZxsdUYNRsSAjSqeXKGtpNOp+Mga0LIuPXBfNpazeMgykAM4RMP+oT537lqoGM16m
IekwscYElExqd35fR25V7sN4J4t6+OsVIjS+dYxnY+mLXzPKSN5kYzah0vvYvGJCGyYSHbDYZ9Ds
qN81oqbc6o0+EceFijrA/ulkQr1I/tCnvVXtwsLJrN31b7YGbwUesb9acdEAeBi5NRTQStpaD5Mn
30Z7rXDTt/JHTZVdvIn3ydFwAu+62FVzPJHKxQUjSTFlkkNqqx0wzyiPb6Ek0GxxExdXHFuDChoA
AI/nX2JDnaokY2hqpFhPlrdK4jXACFZHt2Eb3RzpnLz9g04nAjmvX3eqlGgSdEqtST0QpMRO0BkY
xpEnEVjX6vGdiOJu82yVSTzOmAfs7ORhzkMnYuZNOgr2vFct8EQKd59VXN2GdZBC0o2lgX/hmMl3
hmgRZg0NFgO8fz8U7+8JGGhGexlunJmLjfVUrikJ76rSG4tXUENa0Q3W6qLgpm8epxiwQ779T29p
c9nBBCbZgo197koGHcDYA1kaYOhMaePBmH4QkXdctccTGdxpahhV0A30IJb3eqi5WfZptj/b2VOC
35XuVSJIgtWPdyKOO9VGYq1cB1BJ19+N6ZeiPhP7Rlh4W33DgJsP6GM6Wm48arA1pUaRL9+umUan
rz7DQGCDq5Z+IoA7tUEP9ag0IaBuN0m2B8SfkNRwLY6gPATM4yV0oTN//vGBPiCFFoOj1aYifyzD
dm8bmMeZu9jYt1iju2MySItUvcm21x3G2icCVoqFGUFgexgXCDFjPhp2PsJhkEfTfMAU4qjeJKIK
ytoJauAG0QDHgnleflYGLJRSWYXacr1UNwDmHjNm0MNrm+vKrFgC5hyxnI1GDspefHuhATOAFFlG
6sjYfgd8WiBT4Hr+AzHMmRQubvR2ZY4dgRQgvRzLEtjlVeqDfuepQauGoFdzXamVswOpoAY4qAW1
DXQQ56YBhOVUt0Yzdcwu9Iq6+aW1o0MkWdCaWRWjodCuLeguFyxMJkgOgJljpU4fl+95j7UZpT7a
QnyrtU8E5kcsNcLYYHPLzzh5jJkRyQw9lFInsHLDs6okfpRJ+D4nLPYirTtkQXmXxOStwLAv7Wdy
G7BMo3I7V3QMKnuXNIYI521xrFyQXpZ7Nfwm0yDYHT7/SZlRKtFchRk2b0M6gGIjme+M1lGSfWY/
X/+WK7cNSGgYQFiQEmWQXpyLyrGIHjZJnDnYkMESRccCJ8gRo5UpCRCpG6kV9cPWzhvTuP+XFgNU
cZwLVoJMqjWlyZyuH3sqx6TZtGXRCNYp1mBKiIFFaVw9IAngw54rJs9NUBcTWr9luFHlfV97oX2b
S05WbVjqouCwqeU9KWva6L8Cywv1j7DeBd0xEmEFrwGonf0S7oiTmEUsHrvMSV6b5SFVf1ZuBVLY
P90mQQVyFx6MY+hZXrcldyJwxTVLUg1MiGGGE0R5PD5T36vA3VgsaZnsH+xipnlLFGriveqA+zSk
y/Fft6hVkQuWI1B/cHO/Hwwn9ykcTVblSpY54+jb3R5M3fj/j8lQnVK01rXW4CLfuJH/Txb3GtAj
0sdEh6wJkPxZuM37mDaRI8937exq2sMEhKNa8q4rqK7dmVOpnP8jAYuLZkyBmJQlC/beaMa3qlI0
P4LAmm6tNtLulYAYf4JhtEqftV2T05TIwY7JSv8wTGmOpqyqgEtbGuWdrfR17zR1g+mLUuuU3Ekl
W/kVNox4Q8QQolpsWI00VbVyGyQRewlzfUrdSmqxFxL0hqD5tKYdLGZBSDYN7I9xD0ijwlSNYcFc
pXgZm96Cajtir/YsELNYPe/jwD0NHDkDSBHAZzq/n/aQVpMCbHVQqSubelR8qwm9KdAEH2vVREBc
hU04FZw4eBCfy2EG6ZuhRkwcJoAmeNkQGl9SX3cJnQI1Dnw76gIPCJftYwoXaDp9jj0WypIsFHUo
v8e5eJU1GVET89QA/uCHRuYp7g2tA7WI5gN8OtgpLrD36Oj9UlyGof7ugXna3pyolFLVovE+3oFj
3cu2wFTbjTeTl2862nlP6qF6yp1/2OvG7vh/fhw/bqIpxSBJC+/JbIBsXHvq7B1+ZKhvBvM27wXz
3msf/1QYZ2MDg8OSlpMAgIiq0kGq5T8KcF8eOylKP65f14t4g7lEJOHwgaCswqIYZ2gKCAuijBUw
AFl7M6fmoUHm8t+LUA0FY5AyYIdQCDm3MXkcutFOJuRdZUccAPO0jsQaQda11lg/+0Kcsyuz2STZ
8oXIQx16yo3qWW6PuQ6KtQY/vws82f26rpfoM3GOboqkpKiSxWDZY6vvSmUTJIKjWwO1ONOKi9O6
UZCyGSDDfHqPvHnXu8kPrAXdHxTnOG+PAc1Cqh8iX/OYf1074YFyrsGY7bqpVIjuvszn+b2//wRm
+QYo3/tjthmdpBR8wfXjXPaesGgHx8pZvVpqWI/uEIxT42vMj2p3IyR1XhWBsoGM5WPgGn1nRSfB
t7OLOBpqJLOyMW2SQaaYlkC7VjRevLYQCeQi2wamyrIda3GWoaZdonbflhEVdJr0T5b/yrr0oDZw
UVP6u1ZMR9Fjx8iS7QzeVJZER8HXW0RceNOTJJn7ekkqt0qtLcYJZjoP7Klvsi0NvmFj17lKY2kT
GPqTXFspleXoZjQi6cOM08dM6YgHeEpJYMhrYRP4njgSRDWClxHnA6x8SLQlkY61P63iDRg8rOYt
EU1SiMRwTiDo4mpQSohJirsgdsvgtovxBUQgVesfGMzgGEQiSOP48NwNaRI1VZI5LDFjvweZTmzH
h3ianu3uLczT2zrtnEqO3joi+Xk67wz1XfCBVyoQRDv5Ccu/n9iyosQhy3T8BJO54bNV0jik6dfk
Vd69KtG3wWVPykSbnb3rBxoLItRaFruQhi4gcqaF1b5z4T1rsl43kFm2Ooj0XmFsdCw2dfQ7E40x
r6p5IolzgJoKLrhyyWHr1nDt5D0MO5qMMg1R/Iq6YVcGg6DrcRERAYuPJx/oUMHchoU1TjeJTX2t
LfkrKiMjzZJxcutO/4f2DUor8HWY1wcy7MWFmCK9leUcJ4gWbvIyojcgz67ARlaGA8EUKi8r+hbQ
DvhNGGyNmHolIbuTGfBL9+P02ll+PR8swK+DwE8xXVMESbO2FnQmc7miJ3bJogAUlTZkqmCsLRJX
gaspf/banRb4lerO5D6snAmeSHqvVCcF+lohu222I8XOLkS1mNX4CSieBX8X73hgtJ//Gjtvlurt
kt8WN8ymhv4nGB9A/SQFdFCfSABQTk8BEWl9byQ36GEEAFSp9l3nlcNHGnlFLIiqaw5KxzIIsUFv
aAMTmPs9Y4E6SorngyH/mZv3kpgA77YArSTculyVhN1eHeuQGrnA/zXtgIU1gaTGS91iq2+QPvhA
Wzz0GAndGv77QBXfvI+ofSfRZtMBVoUWzkfoAUzKseh4o3jJLr+zwH9Bt+37hCSjf503AX0o3eA2
9F6v2+paaDZgqbqtoyt3kSR2SdOMhj4gfcObD5YzR0dLBAO0LgMYZ4qGdzFePOeH30RW0WGPO3Py
ydiaRnVrFspWUhqBc1wp2hP4kKWwghoqnMm5mCFJC5baqK0MTW5HdB4U+b4Hlvi+lqvM1epWfug7
tdtnUysTZ8rC/O36Wa6/6kwTOmLpCEbGWRkCrVSjTIZH6hYENB0dP0fiGrWPPf+caoJUY+1UQRgM
wiCgGYOjgou5Stx2ZpD0eBoNvq39yDMqS6LtnLUocCqDO9IEU9RVOC/XhrmzSRN1q6aAIS984OMQ
0dbH2iQIWhN/NeJiDhrHeRgzaBTVeGFCXEUBLvvxXmwyygCbUGxMEMemDirKh9nZG7+nrYh2bS0I
mYAtBRQkIJZQ5Ty3oQ7A86gR4ifUMy5Dp8Y07mKBmax+uBMZiwc59dSZNCKIQ0ZgYTkSlOfKTm3C
TzNrREWvC0nWAgsCg5TR9cG94w40lCWd9FGfO3NgbiKFOaqZuUkz+9ft/kIMbh0QYmDwGPLT8L9z
hUBcHc2kw8WTqh3rP+Rgk4nc6pohnorgsq6q1CYUySGiwsNLCg4z8SIMf/Qy9ncs0CB4/6DRSZmW
81halWiNVS/ietXRM/s2HA1viubH62JWtToRw13hrsL4cVvhegHqHwxOZl3TXHojzbMt7UrhvuLy
1/inyWntmbvMKovUWR8gDZWGNn2fmUnD7AW5c1i+tZZXFDK1/sjVDvwO9LqeiwHwkk9vFWcg6Bmb
EssRZNLnprgj7f0438rxffR0XczacZ6K4Ywks4YKK3FQMEieWKPTtHAa3QW/9axvkDULlFoLNwA/
0BacHwPgrtw11vsxV1mP1dn6PUPjOwSpZ7wPHidG/2EAA+CgMoqfKvIK4Nee36/aaAnoQyFJNm6s
eJOqD+QfkP5PRXxHthOfpE5aXQ3V8oWGt3n4rTauUjuZaHV71bv+VeSi1BCpidYNUKSVC0ftGgqk
s+smsOaKsAcD/BuykJdcEJYlJXoLhoJUQzsYgIjIsJoj6p6uffjv5qmMYjRqptw9skc42gbzKuij
o4GwmQGhkOF1pJaMjuWmzRM3HgT+aDWzOJXJeXKSJwpB0RguloF2Nz+0rAb8xY2c+cPkNOwO1A8Y
8L9+liu3dokf2AHWZPC28yV3qWVxjQVGvCiwItYveL7Zn3jCME79qYkAzb47epyLgDC86RFCDACa
cTYOzgXWRXWAnomjO/3ToNMsoxMWGV6jm3an+dl+dvJHO6WAqquO9s7edDm1XUJjT28c0Tt7rQh3
+nMIN/lPigDoUxJ0zw/Whjj5M/OS22BLpdvwRttHT/Lj9bMWCuQiDhsAmV7E0D8iFPtJ1HLZQ7s1
IWp8DZx0V25+CyQuZnrlxIl67lXmIQu0PoHEAXPgVKKJM+5j/zij2p+D7DkR3My1J+HZkXLXJuyG
AdvwkAfQ+4N2mHvHpgktaH6vO/LP4o7RN1K7d/jEWKRv4E4FWYrwiLk7lId1QZri+wc0t43qw8aI
/4vt39DWCEz0zikoeARbOSt2DXQ21KqAxG/DJfFPAoOlXW72wAXpDEwHApGDWD2dEq83id8avy0g
uw/Ge4mSkc1CvEd9FOxpYn9p8XyboYrZNVt9PNjmUyvviPXIutyT6tQ1gXQq2r26vO/LT7UtgLSY
SH553ylH9lTOGX5q2njR8KhkHyhf9DJe6eOf67a3nPSZ6YGYh4C9DRm2DIRGvgjT2OCTaUKSOl1R
4C0x6y1N0rkUOM2LWLBIsY2leYTIeeG/gPFVkjzCpAagveZ9UzQvo62C1T4nL/+9OqZKVNDsaRim
4cvOvdYGoB9B01AO2c8MFd1ZZc51ERepDXRZEJTRuMbAjsKPBOetpKWo+6E1VX5M2lM7gwoLbQHG
aB69GuQfTg5Ff5RLsEiumjwYmpaXUzIbNTpHUf1qKOxghfWrzURQ7kuGdG4GeKcvrVaMVEEUjyiY
NKM0J2bWOmPqx5KbB8ekcQdbcAVFUjjPahmjHo5p3qJmvDWmr9Y+xrnL7FkQLUViOHdqlWY+KUra
OmBgaXdyE/2S+rx6Ayb/HwUDM4IvJJLGOdMsbS0bvrtFqvtFJs+OnkmzT0W9qMt7ig+EfA0pAEZV
8Cg+DxGG2Vh2OMWtk7IQtE8lYa4+RSJrW9XlRMry7ye5ZzTaWLFLkxYgcpabddZGXegLpKVL4/+3
t2jRBykGgWmDCoJ7hxRpFgGbA5JQmkSZ2ZE6J8h+tjAN+x5Qg4KId3lnz6Vxz5FZ70IAlsMixrq9
0YK+oVXZRLTsldbHmMpEyQAcpsy2RVWb9QP9qyaXS2HT1NRsBjXr6anMFNBJ2jSf8W7QBF7pIhMG
nwbGs2w8/cFbCWC+8y+nm33X5hGuVm4FlLQm3pARnVTJSxDPMOvkZpbtDJoIYHftYDE5sdDWfXtF
zvirSGeJUsP42xFUNkBHe2LKjmWfYTmBD8kUKHmZe39r+VcclzeAF0zt5R7iALvjJcadiRW9Qt4G
2tEYXqLIzzoHOf9/b6mnKnI3ry/RvUhTyGTtN39vXiPzBUI782TzwRK9yy7XJb5VxGAfJmsVAo98
/iHHEWi2lgGCRTt6MWT0LjeNtEtyRmPtoKiIOhgIsVwT4ea6mpdTaJxg/u4PVUCkEoL7ID/I9Y/Y
+lmUL5XUOCCdxDwc7ocm7aYWoB6k3NhIEAuj2/SZtmlCLJFgiyQoY1fONZ9gLuT6j1uU5sMTxsv/
cyicdbdVw3JNgnUDOJiqwWNO3uNRIOMi51r0V5RlUMxAyZHvk9R1TYJ6ggyAc9Z0srE91YRDT3uS
dt7U5Xd4fopae5etIk4o55j6zJzlkWFbejKLl3gcNmbYuWU+0CgCHzXmRnu03eLqo0SHOja+tGS+
1ZWXVMa6sNm7uTG5ujYf6iDfXD/wdTM8OQ3OccmEdSMSztbRAM7USG9qt+37TTr9ArEczQePlbdm
tu+73XW5qx8aM59g5cIMFNpW59afA/88jLEnD9CufGuY7Va1AGCXlyL1LtqC3+eO8Qd4d9AsGZzf
wg5bhvYnLnVfT07Qpxhq6r0WNW0DhAWKrj7rYeH2ZvIwzaFA9lokX6D5/r9ozofpA6bp7cWHdaTf
R1W10wxRMFg/xb8iOB+SD2rSlQk+nt2OQDnS4UJA5qQr/+QyTlThXMZAclmNJ6hSoQTiJlv00L6i
LUZoD/U23+aWc1SfLGoPFM+L7fT4L6byV0nOVMq8ZUOKUWQnSrCcZMdeShpvmDJBzroaWE905G6o
GTSd2SyB1Yp2xuxbxaON0JMcgPVey9suefjftOLvXWtrmErGkaaK2wy3hBzI+Pu6CIEB8gWVOA4G
u1zSY6l4HrV7YRK5+vfxnEQvE8MZ8KXnd1hrdCSrgBp10vy+rZ8qe3v996/mHDqmTlB+BTQen+qQ
rC/MtIGPaOXkMCSEakr8ZJTPRC+3NUlv+rH5vC5xMaWL8HMikbOBKiNyZauQSCY06Z1JOlbS1ih+
B63A2FYv7okg7usPtswSLBUCZta67wAlqndYBhXNCa5qg/c+AInRaL6Y3EmGWYp1rYIDGhDesnTc
gXihoKH8Lk+V086y4Hut5cAYAFvGntD8Akb+uT3oXREERVYvSm0b/c0CrYnttyJGgVWrAAAkUl+w
ACk8zKSEahKzCI6OkdStWwz8pBVid+MobIt6E5UK/x+M4q9Afhc6bAuMjQ4QWBUbS72rQXZU/JGt
Z4UIYuLq9zoRxL2amWRVbKwWzYAmQ1p3ApZb8qkqjj0L5n6+OSR4Q0fdF9MH6FKifsLZX2ZOjE1h
i5Qvp6GD9Yc9cUafTDTaRrSnyc64Hfy7eP9xDFzb6d6fmpvOTW+MTeXnFEfuoP4uuBKXrWiE6pPf
pHP131Ie6lojDSh5798lj+21bXtTPKRvALa7me/it2g3ew+JTI1jdcPAS4rkXJAZXpYrl5+wrNmA
JBHcejyPRFKXgOiwu8aZUBfca5vRDV0QDvVO62H15qhRdRMKJigua7ScTPX81kxpAOwDCzI/2ewA
Ve9NPk5H+b1yP8CH404OGOfdcK/f4NS3hsDiLrebOeFcejTYWmzbeQ+F98vcTOEFk5NsJGfwh6Ox
wTP2kN4BLUx0zot5XZjfyTlzqRHD8zYoE4hFn9CtPIMCDTsBbUfz61A96/cWlVxya7qyq24qgZP6
Xve5JpvzUu1UDfKk4byxm+HP9NW8H/3PR0I7n7jKXj7K97ajbXR3osnbU+cjQxcB5a4+Bk7NjEun
+rytBxLgJwD8W4GJtd7jTEdfcr6vXu5n7+XG3GuecEV/9dxNwDmhhYolLz4bxgzE1LAe525S4OVh
XArzFrR/13yAffkgEryJJ4xGxZWT+QFaXII0ci1f0E6k81+9SbGeaEF6oOpU7z3Vnv5Bgg7AAw2t
M1Bv80tOpZRGMOcRO9Jp7GDa2ImFHY21I9QxVIUBD9DzXCBuK3k6xJEMEQ32/91qCyfdfsJybn7l
ryX9w3bseaLhrnPSV0t0gGsB9lQ2Zzd6o2izEkC2nfTATnFY7oYoHYDi8XrEWy0RYA5PQRAHoukF
BRHp6zqpQHrtaB2df9m0WSi+fzL0q4yHlBq1AwZZp/hAgWSg00boldayo1PxnKGAFC3KyLic8USN
X+N7chsD3xRwMdgSpJaT/NTw0Mjufwu0XnsrmtjDBfWNhql5fj8kbvs4qAYNx6u8mim1kj/EPPTJ
c6K+xoYbJvteFxz0asw7FcklnGakDSH2gRunjmjy0G+xkHcPNMabcpdsB4MScDnfGQkCEACh0ZWM
PWx3hy/o3VxXfcWoDbyNsR6DGi3eq1zmEdRNFo4VmuojeSkKx87uS32DmiJ42ACsf2+JMtOVD4zK
9rJPjqEv8KJx8lR1snKiVLWDKcF+M9oYcNODuMdDCGwz11VbcTogYFvWx1FoMwx+UCqNyqjXZUCr
o+nuW+X0E+g5gmxqVZsTEdxHzKMeqTYAcgHpVtG2mN12uO+nzXU9Vu4+OEWWltpCFo0NzvM0gVRd
rEUlhMwaSqEs8TqoA06t4OO6nLXS68LGgx0pvBkUlJ7OBTEl0xqpa2uwbu9HpIfA++11AKNRJgHS
ZWelt2X4dF3m2jeyABiva5hEwEACpxvT4jJO+q52Givz86DcpWYtMIO1OhfU+itDPVdrNkKSpwlk
JCWmbAAGqdVOkZe01fy6deeJstkNWz9kgvXjNeNYuOdh5JhdsS9Ckp2XkW1hVkSb7oLgTzQ+Fd3X
9eNbNQ3g7oOiBZcKw1HnqsljMeVT39fAtnqubKwsasA6jRFhX6/LWVflrxzOLYd5hHZoCzngm0i0
O727U0Toj5fbJvhGFmYbUQHGRg84w891kcwoHQN5sb6seJjjYFl0LV7rWeswRq6z7cTmGfvaZX4o
lHBX29qHjTVaN59Z9nhd2+/5dC5RxE8BsIGKNgsiPXesig7GeyUZa6dPR5bSxjab16EI2dFMx/LX
pOejCri00swoOOkSt29y6y5MQqz9dVJSOXBo+RZ/vNjkoCzABA3yksNoNYNJa5uwgkbAY2Y2tgMj
qRw3UdFWhzJk7YtBZFLTdCixtCUzIzrmo278ZlZiv7WTij7nOJmvkY3lHxfgH91DFCQKDLimozqC
CqFV4/uiW0pWQTlZVK36yAdTSfE1hBIeTZalyh7DHP1RySu8nCulU/dq11kixLXvEXPu/GzsB+vY
xwCXHMDRzz/lILXzZNVT7eREAlL4C47YA+2FP9vztrEUqk3AzImjT2Z8yVX7BFAgGqrxGwKGmxmY
SMHUaV7/SFRG9WbA8rGCblr/3yJLgGt8aaepKA8vG2ScuaUYIJErA99YbaObAdMpRTHuR/Ptuimt
hNczKcsFPu22zlbeGTKk2E053AGypQ5paGHelcokmndy3iSPCZiimIlJGRCJHa+LX723oFMBdAaG
5y6yOSwiFEy2cG8xGHJIFcw/S/khYOwfwiA+NRbFFmp1rBOda2mMLCNlPNdO2Jn3pdy7WLMOsYYi
xOlYydNs7GOhbiFjlAHP9HNBc6UMvZkt/s6eiGd3KbpTEwGUAoZ+nmqGpHFmheqoqTJQYjW5p3Y5
e75+pis+d2GTWyIKYhYoa85/Q9VPMXi+Fj+FfKnvvmrgC+iGN4rwQ0VyuLBVF3lWahhSdhQ19W1S
HWQjeI1Taz+AEdu5rtNK/QnKIOZboN5Z8u9zncJgLNN4MdO6QLlQe4rBgg2O034As9LkX5e1ptep
LE4vPQjxFp0gS7L3dr0xwvZWZofUFKGcrcpBfwkJPcqFGEo61ynu4eFnMKuAlU8FfpuK1NmQGuXL
Jh0Wb4iRv1zXayWVASkbmovwo3DUPMhAPibRjD06XPUMe2ja8JgNokLZynU+E7GofOJN+lav7MmG
Xx2qAjumim8rk9v2zT+4RizLY+0RWQvWWbmTY5GlFNNynfX6s85yZwyeYunP9dNSlqt6ESNOhHBm
kLHQaDDfWjv/h7QvW5JTZ7p9IiKYBbcMNVfPg+0bwu0BxCDEKMHTn8WOOL+raKII+7vYvthtdyIp
JaUy11pZkf/qLmrmyewLU/ea9mrkW8uRwG74or3r3C0A+retL2SSMZF486hQLtLBHrueyBFSPwwY
OITUduMRc4emndCavsuQDE2Cpl9ryrZ0C2iIq4GOmxAxc7mboodOx1BPLs/FPkrNrSblN2AqjmXc
n0yTQazE3FuGeLs9yiWPnDSaQMEE6g/H5fUoeRQrmd1glKmEvo5e3oFp+/cn/0Q0+z8Ts8Aw79PC
sCdXsVT62KvFU5pMANc1jueS42O1IDiG5JVpzbsrIneVoYcBw1lYuwG6am10Pu7dYghuTxhZ8gu8
gBANTN3zQOW+nrGKICOrm2Xtd4lWlV7uYsG8GiI5gVpktbXpE8veOH0lnyHm2d/xPM+CXK8i/CUF
H+lRlbaDR9Sk0b1UthXxWlmXgWrVyuDXSQrBSLRtOytIgIb5qPPtJHvAvUhV5SnqyXgwAUp+l6Oe
gjnuRtV7G7lF6CQaJENBS6An0dTjo2sK/tKk7njogXUL+paPjoe8CQEVdWzxTw3OU8gB2kZheTGS
Gz8MdG3sw1Ivy53CNDeIZRI9OEKvcFfqRGxyUzLf4ma/NSrpopcW+DgoqSQPkH6mG1WrIrSJivZZ
qeh7oliQuR+NDeNk2IyCu4CpucO9q6sjiB+KebIqvLa8JO/KIjRYpj4a0mZQ6JSmsRvGZnwbalsr
PEFS/mCMqI97uUzayENj+Dx0rKR/kbnUtl1VZF+VmGr+0FEbmCMlAvDp9oovvXmBp0JQgYMOVNX5
A1R30WEnJ3gYqsQkJxpV/K4TdbtHE2jzDdC2KPVq1smAK9K5g4RryjyZDv3KNlq6q6CwiDwMQgsI
Vc0OQwgIpipT8BVtqnrl0PumeDaccGhW4sGle/7Szsy/MYHGIAtkX5w6RrPdTelmkCEKKvHc987K
1K6NaXY0oB9u3rcZ4he1oF4H8aIEWOcirJqV6tGiHbSEQ99dGw/B+VnexW5r6A3GZLRJULKgts7c
dDyi7W67ytJpeukpszXKUVPjwsIaIf46yYw8Zazb3jaxdE9MfBpklKCRDXmp6+NH4BnXmMjAAuGn
+WMH0bcSNJcEAlJKXn6UoPFEqbPn9lr5dsktoEeCTBlcD9zF6ecXcYXrCqU3pilk2kmnfqnEno50
Y5rvUJr7B7e4tDVLmRVdKgvSYxo51M89tHwtNoqtvrR5VT8Bqm78y866iNZnHh8X1dDkBMkzy40+
bLx+vRjQr6bOHU+U5On2+i274p+nwczlB6ilVBCamkJbtJSMvdrOQq6/RMnaJH5eMBCeJ9wFSrhT
PWcWv9QUjT/Rs7fwtRxpcfFiALwSW0+KaSBJuKIz+nlQQHhgTDqSgsiQz52DRkXvDrmJAMmBlMBv
RQuK8aGTb387ddAZ0SYJDGjNmiASXLvgYAlIYJTWJOIgH1PjAw3jzpw5QWWvQccXIs+pedOkSjHl
VD89IisztgtGYArKP4HsDr2BTNPOxdVoHjXLl2NoQzIhFV9TcsS9+/fjRFIQb0cL+l+4cK7H6Xao
P/MeQbWKGzEhW+LswbBHImitZ8Pn4woPEaAxgPg3TeztmYs4Bs25O8AQZM39Ie3uZGw+3h7LsgnE
ShAVxJN8rgGql2qdmBZjfjXEe0QyqFT0/MdtG0veN/UzgQwdMtOfQM9x0lHHjNDbfLQ+HIhakK91
hZ4dYsXM5wBTnZZEhefB06F7d70scZdmAnhXzJZ5LCv3XJgkQO/blcVfszI7+6BKJAyNwgrQBtuR
1qfUMn8WrFi55RfnDKx6zBtka6DQdD2YllqpW/YwE9tfKPuQeeRVTbDaTHchsY5J+z87IORc2+F2
W1qpgJ2cNYFSbUf5zSgPY4Jsnp15lntXgmFd+fnf44Cu7c5cW69cRLPRZNdsQzTr81nv4rJywl6i
umw8IZTy/9oLXRUHoA1K8NSkeLZrmYxoK9sMMbJr+rFEBhfoo8h4i+TK03th6a4MzW4QG+2BNGOA
ocbIi2cUCfU9lATL41DzbxlJ1ojIn987KooT6FnvIqMGGuhsXJ2Czr2agUOi4dmbWiGZEHedh050
HuLRswFhgcjU/2Eu8RiG2gNASM4nbcmMaIpD044Bdmz7ogf6OglcNnhR9df1F/BpkeD9T/8VN9ds
cLQXdeUQHB1Q6jk4BUs8W4MikIFn0t97x6Xww8yQO6i8FxlGNEDFguovvfto5CGt1zC/SzfXlcLE
7JKUUQIAXgFD0ciCLBt9Q2waEtqDz+2DhgQKT/xKCRr0lezGIzVWnHPh+HJ19PXD0oHlZ83TGMwt
J11QCFy46DSkKVmoD2ao6eVKFLUQ3Fyamfc0isxOy5UcZuIEWKzomzCqZ1Mtg1bXdiVf85JFa9MN
OcmcQuNrdlhSWUlFOCMGhfVSeXlUzQ9Kf8V9EySgZt72lIUbEwly5OEhHgXe9X8LfBFoa0qjQosX
QzMoe1AK40Sq77ctLK7RhYXZAVKpQx0XLiyQtPcZYBOj1j6ZWb65bWZxIJYFQqHhwiPM2ay1lA1F
rwocHE78qBL5bNCVZ92ys4PsBIl7kEfdea6/pPjfRWnB2WX0FE2qxeULgcKAyT3nmSG13z8S80x+
qXhXsqLd3h7g0kGMKiQSoFPsgdT49d3GzKaKrGFgfurcpzZeRuIH7cJIHVdOw6UT2ICe0DRMRwdN
4dpObRVC0ykEf1ODnNG9IpCl7UUDIHFuvu1RK6PF2h2zAP0DPgrsaNSF0CAGOYdrm/koGBNT2hFM
0XczlnubFt03khtH3lpn1jW2P5rJi12TJyqk8Kws0fa1KdRDVFR7y6yNDW8rqARpxuvtWZ8sXyeF
UaXC8TIRoyDoNM+/1dzSBB1QCqsFqoSNj+xsXG148SsCJWVwX7pkxY+Xlnl6bgOJgycBVuF6KsAX
t6hdx8yHuogXdR+EIK01gm+wssyLA7uwM4v8nIokilMqEEvpX1v50LO9akkUO3fcPWt8w8U/3H0A
PSCbNO0eZJ6vx0XhvEokEoTmTopkEpQsABVram1lWEunzaWZaXovzjOzbdNGczB9tvsgSOm16FPi
uC+3nWJpiyBjgGWa/BV4imsjDm0KIHMp8zV5FyXnojY9h+yA6WlZmAz/MnEXxmYLlah12RR5ilPH
VL2qOup02+R8Zdo+C9NDmwFoKzzLJhUnc57PhnYa1HMMnG1V1XhWYnjChjwCMj+ekOleL6ONJUwA
2pEhsdLM1yCsarFzhrZfPbro9JXwKuu3Va21dlzyUoSToKAD/wPG7sxrcMxHIk3woGMtCSDIjx3+
O+PNttRe2QguyZkXwe21XXIgpD1NyEmh1IR9f722nCgt9BtzrG1VpLtKzU3gSxJ5Lo3c/hdTmHdE
766K8tbs1DPhRxFzMbiyHs/uAGlEqb7YRDzfHtECkhzEQlhBYxGIjX/mxkAerACgHS9WZm1Jlrz2
LT03/a8h+mkIsXeSFqXxTvWhA/isURlaes0DRVe93urW6FtLwc3l1pmNOWviBt0bsHUGyOIRMGfR
Zi8pTy191ft/OUn/bJw5hr8HuE7kMUzF2lfu7GT2WOsvFd/fnt3F8/rCyuxatl2RycaCFdfZu/x9
4PfoCdKLlct/aR9MLJMJC6dCtnTmlWaMuhYt8AqLjThwu18qkqKwRhr0eVboBjVg3xnWAtGlreAi
/eAC+oQ02Hwr0LTUi5rg5EEUH7rA56TI0Tvk8fYE/sdZmV+xl2amyO7iyG61Ku0UF2YUVCtfu8zq
AbRqaJuGvUWGZxON6qINGOjM8gB/6IqAa27/HWeVAKpDi9FTzulzxUdIoJVPjq60b7LT6KQ1CpgU
GhIA9rMZEgiRunVJPophdJ96u845MgGa85xGqfsobXDj+yJqvlb4LRD9A37uS145ctsmwDduYsXs
Wyg8ocW2l7QQmXqsBTJdATZtI/00rUrH1w0124hEGiwUQO80G9LktifG0QiamvAHHlVjAQB/DqRy
x1viE2nxTQWRuSJu0QWyMUsGknfScRfCR6K6c+tWGz3bluyn0hH6ZVAzCPVQAn1jD63T8aqSJlR0
WFPFnW+mXLcPWU+MQCex+iyqXqbnzhzsBy0pXBmiL7NAhUXq+X2m0y6A7ndse4mJfmFmDmFQdKJU
o7eEu5KckwJCgcCTGeQeNeF6n8Q12ci0R3QwmDxVtyZzW9t3h5S8irRC89Ou6/OtVrflpjAdzjap
2zaQ+KKmOEK0WH6P1CTtfCEVHiaWzvOVk3RpE1660OyaqEcx1n2K7VFAqqqJ7rroiSDp42Qvt311
oTiHehjExd2pRQQUxmaGmlQ1E21KMA7ynpW7hISpuhmqVwfdKHl6jMjeUHa3bS7uwguTs4hGgqRA
mIKMSA2Ndq5XgMAm/DHm49fbdhbnEEof0JmDRAb2/PU2dJtq7FkOOygQ7wRaLJRV+poa9hPvxMpy
LU/jH1v//fxiy8uBCapNqeDR3mnOhzo8tib1B+e7ycNxDJvsMa3XWkksPDImcB2UPyA1g0jCmZ3U
EDONa6iHI0nnnuPqoRTnWv6Ik+8DkCvWZsCGpS/Y5x66D4J26ZV6QLMvbf5xe5o/n+TXX6FfTzO6
RTlRm+Ar+gwMgui5HrKAqdKPJnbXe0J9ulaO/OxAsDhhzqcXPtLvs3EzC/0HadIyPwO1n1fKxqTO
XkRrZhaSr7CDSA1SVzYkl+aqQZHobZ6PJW5CYT+bbv9I+6TetYl7sA1aeoWeCT8x8Mhrab2nZVWF
DjB1K671Ob7QIPsHShFglOjhMhexGoFM5XTKxNKmOSOWTbZR4XRBOyit544DsrFWov/9qTCN3Mbk
aoic8QHXaxppkC3XMhgtKoBhf2XJ4Bk1VlL5qhTf++EOLSaHca1us7isF0bNa6NqEeVxbcKRpDXu
Us3+0ibdpgTv/ra/LuxVDG4qQUDSGP3I5lkPFY1DotJskA+ANFtR3NXuS4FoowATA3CssGjORbSm
H/75LJpsTsgaTCnu3pnLFoBruF0Nl22KX3WT+SnaCkSgg61hvhbn8MLObDNG0N4ZUIvF2docyvyj
LUJNrIQ30zJcRzfXQ5n5Rp26HfQoMZS2fhzV0pPDWgOPtcmaOYKjN8RKGAaRQWAdN8U+o84jyY8O
emF4t51h8fC6mK9pPi/O7YI7KUosGAxz7hXyU2lsb5R7A0+XSDsJLfKaVl8xuTQ67KhJsB9ARmhR
XZt0jaqTwkGGWW/NICnuB3rHgCI31tq9L7nChZ15pyGRNMagJrCTaOxoayxsQeke8zi4PYNrZuae
LfPe7FSY6dDu20WLkKSoA16sNpqbPHfudjiJCBToITKF8OF62kQlOAXOmvmcCpCAYhGZG73t6ABM
Y2sUZzRKQc7MqZQ7IMT60IAIzTdHFP1RbyDn7IkaQp9/P3LoCoIkb+Bcxl10/UW8d7lLVWjyxjYY
CHWRN35ciSjsuPbr7y1djn2amwsvJUZt4pmAsTtR/1xG2s+GmAEpV57VS3vh0spsY2usGfkQYSWJ
eHdb7mklmtdVj0A7JOqI0PMLyvb/MC4HCSdkQqbgaWYx5jTjiY4UN6VOtEkr1TqUkPBEbTO3VhZr
6dSa+Heg4+MiRbB7PYVtk7eArcNU1xlQ+ikfKLP926NZvFhQDcNTCuE02Paz4SRRlkL3AXWOSnZe
PJGSdrq6a/uN0Yaa+6Dbidd2fw2+ASNXMyBVjnQXQsCZTUVx1YFLJLfBEAAgC3Ih47AvTDO0Wbuy
Wp+ThDCFND0gdCjjA+59PYUkc6t6pDpDRbHwRiUY+9jT7K+1fmbiwOrX27O5dExeWptlCUkh2rEo
YC1B2thhW0NtkVdpvJKuzOACK2oiNeM/SF4DxTun0ihjnTdsGtdgqYFjtRvDLQIKMee2UfyUaIEY
3tFHzx8qeY5ysonSYcVzlsaKD0AaGYqYk/dcz2xRAIMm0eQBfeCaTVT86JwkKCBcrrp0ZQ2X9vik
HQrilTtRLKxrSwpQb7arQN7bTY0eSiWjqL1IaARkmcaEVJk9NPcWjQVkbVCexHMQMeI/fALYdIiE
UJ2efPf6E6Cs7zBoik6QlvveEZtJh7l9sJyTke6FpB4h9creX3JclH/QZh709akqc23RsWOpNTkt
fel8HzVEsQ8FxNQbLfGIDOLm75keOEVVvEsmn0L5braaelVydOQAfUDvnOpYDaZzQBsNANSkmdLQ
QBZk27ZOs4qznW7A+Q0JMi7aTQB/ilY1sxvSoj0GmhFkX1nkGYZAg4TnyvUk+2YN9zQD6/jetrdj
1W5u79Rp+j7bRTbNRrN7CL/NpldzSGfGULHyW+W7YupHhuwIi9dqlUsHOAJ25CgAUDfAgLpeRBtS
2roFAWGf6IlXD9uyfJDpo10gp7ZN7J3anHR9M1LTF4iltK+FuhLnLBQU/qvkocP09OIGm+v6A8pR
UzNXUQG23TZPji/C/qgd7T3zzF10QoNACGqoR7LXn/52diezgI4gIQhQ2/zlIOKoL4RhgmNTOe9A
Cu600j47ibU2vGn+rlfx2s4sxtCs0qnqHHYS9LtvqldobO5tkD8bfcBFBsC8stX77rmhUK0Tjcdb
igRt/np7sJ+Pp+uPmC2ySQqNChXkYWsw7rso8anZhGlunhQ7RmN0J0TNJihh/rbZzx58bXbyvYv4
qs90aOpWMJvVBiJ+w+MaCYs1BaK1wc32CVIGbdy7sFLnvoNhyFcA/w3jyxB9z7NjJNfeNp9vletR
zRxWLe2sShA7+rUZJtDpTnzmvqtrAnKLViy0MJs0AMHjnS0ZyxMVpx2IN2hQoMot+uqIDsIrX26v
0H/Urk/ueWFmtkTD6BA8OmHGPI9fSOcZH4DxI9Y/tO/2vn3kTzaCkV/K2q74fKZiDqdXOyAKEzB3
FvPQmDQELWKw+8CTNgEiPdS/iR0Q/b4vPZIHske2bXd7rNPv/DTUC5uzyCduG4MMHDY1ucnS39Lq
vCkCSe/aZC3l8vlmBEZ3gnCBFw6w8xx4XCYtKeoGm95yzjU7d8m5Nu9b/maMj725MpdLjnJpazas
TlfGoSthywRxNbFDHgVmyT1F7G9P39qYZtcv1Uxa2mABgymbgxKNOkD5k9r6JmWtZzPDtzsnvG1x
ZWTWDKQ5irir6niaRX5fxr9I/0rH1HPXbqAlv0B4Bg4Lkldg8c98sWa5KhQCfRiLZJ6T39niAL1N
D/J5YDndHtHSgXhparZW0sxl2dkwlaX7qPyukr0V//rfTMyWiZUcTEsLJoQmUVd5UPiPCk+Y20YW
V+bPlM1zIG6DvpaRNvkc7UxUNlgNyLEFxE/k2PeaG601hlv0PQM0GWgOA1szz+3YLXdqdHKBPam/
jWkaox4gg1oMRzVn3tAY77b792BP7GFkafF0QVT0KUBwUb+JaxFBd6OsgVjERQLd1yTIzed/mEsw
uBBhAu/5CfIcl1oNIjAB+ZaJfY4UJsoMrhL7fE2MZemexGmO5wEQEuCQzu5JKsy0aUZMYtV/b/gR
CA/PKLcSLSbqALVITa44++K+urA3OdHF7V9wFgtdwp4+7krhGXoQt1+Jdmb82+0ZXFB+migRKCaA
gWHjuT7fwToVONkxheLs3iEXob1nO76j5/qQv2p+o3gQuHpAm/RfbrfLPpTNivmly+zS/GxXG03S
qO5kvt+Udx1EM5Bd/ciPypYGzS4p/dvmPu89ZFrAdgLjHYAidPS7nla9UKCOStPGh7YEELSiPUdj
MOgrp/2iFWgPg9GFaSXzWhAa11r6MCL1VqU7aZ3s+LWWgeK+3R7Lf+jz6zvZgMwnmkoiZwv4zvyF
PghtlAUIXJDyUzwa6viz2WpH404/QIUz9sptY3gqUlheciB7GqCFz5EG1coj6LOn4ivQJRfvO+Am
QUyaTanppuirjN+dQ7VwDBTNK/gmKR94veKp0y/6NNwLQ9OsX2wJ4cQJCo4YrjR+QJmo6NGf5WNl
StdszDaD3atOq2QYjPrYnirf3jsbY9tjWqnf7rpNvE18HmZb5iFGCNLQ2qtbJzTPa++rhcjSQOIF
0PyJmTI9nK/Hag5jJFRIx/jxW/0DPashynZvb2NP+UVCtoNkylk7DCsw7wXk7bXR2VakliupPhlt
fwBZHhBv3NUn6pn7ZqN8q++G3e3JXprryzHOLlvNydRE6WEuHU7QZ7D7H+UaYmFtHudRUMd1vWpG
2Hjje+dMvOJR8TTVi07vLpo+tWft/Pg/Dcqa5Tuk22WtPhnUh31q7Q11q6xFdp+voqtlsmaP4qEo
SRTlMEGejXeEjwH36AvbkhV3WJIpvfTBT9KRKjjl3TCtz74uPQ26eL62yTfmC/ZCWO6HTbd7dULm
xdvci+iqZKj+OW65HufsdRXbcWQ2kzuKMPKTk3nXbtKvRYjX1VE+9bsWe5BgL6p7ur/7LR/0e/Rf
DulHBEdd67y+OhezQ65UWWpEyI9hP3ahESSndMMglr9xQ8iFf6DV8ZuyTe+ek7Pw0+3a22shy3M9
E7OTz7UGy8qmlRgOdhhtHSQnj0OoQTvw1wn4mx+gyz86O3flbTTN7/y8RSlpul1AgALP7/oM4ko1
qK3m1D6h6jZvi2MdlytSuEtHwKWJ2YkDGThVTpJRPojIO87jHcVuqTq2Au5duqJwOYEk7pCJxzJL
BxAjb1FPRTRaCut7lhTIpxQEYNPEehKidTbM0lcukqU9CuENgpoOlIVxOV/PnTlEDuQhpvceErp5
fDe69rbvw2TcJ0D9golcZCsHz1LMcWFx3uYpqix16PrpdVS+xWUVyop+69nUw7VfyyUvbUy0D5yo
9w6E0uaXEzLIGY2mBwUYQ8csbp/sIkNvu8p+kSJ66qADhZT96+1zdXEPXBqduQoINFVdqIgTSTw+
AGUX2IXzw0lH3yXfBnR3yGK6GWpsjXJQHu2yuQNNcquSVzWHnrXZH5hFNjyLn25/1oJnIXsPMqQ+
cdo+PX9LK66dMaUQEFUAxDmnUO8kPLDxoHfWqiQLyB/k7lHnQspHQ7f3+RMEffVUt+SIXZMUjUMg
0sqVQOu5x+mwoXjYE6PUwJAdkBYan5iVhreHurhXL1Z95tIVA446KrAAWjtuoq6+k4L7ZVKtLPSi
c2EkNuqieDzOnyOAa0OZTuJIKOQ3uwWSaIh9NfVt9WGUu4Yo3u1RLSwgtICmd+pEZ4Z80/VGbdV6
VFMHo8qLr63BNo5WPRbjb9aDFGOtqWAvju3C2OzmriACSKoexqIG6i4s22UNymm+nRybdq+hvnZ7
bIsrdmFuduzVAOJZdY2pHCOg3nsRppAOllRZeQCsjWp2T3eQcVD6CMeBRIMVxfiOFl+K+l1L33vn
SJSft8e0eMxdjGka88UjoJdu7dIGU1jmuodwNajan7Fk+xy8pP/N0uzSbRRWU3V68dvsdwnxVUX3
suaFQZ/qtp3lVQIJEZIOqH/OC/SQDDBJqrnILBimB9jfXQvgRtJku9tmFm9znNX/38xslSrsNotw
3IG8zdQgKqm2G0RshLetLPvCHyuz5WEUwrtOh8HYzQkiXBuDfOnFnrdbCEJWztfbxpZ9AYwxB3Ba
ZPpnexedh0c3UuDfraOgyxzeg+CNGRBfSpi+EqgsjgsFYlRrgY7Co/7a7SpbakaEJlJICkIYyH4y
qnciFW8soQaj+doa2GzpVEJaGjhPaBKgeDqfRgP1aCvBUc9qy8vquxrSdSV/HPovtfnXMh+TCDRy
dIBbgwc3ByQzEyE+9JeQEYk1a9fXMeJoPaVbxq2HHCJSL7fXbMkNISuCIv+ErfnUlLRnZWkWbQyd
8ToNCz2+G2K5uW0CiT+sxixyhTAQ2pKicx1U9+dSjWnpFIOVZY3vILl1sNI0+UpitIPVWgHQUK5n
2QuLFBGqRlzuFWoUP9rSsf3eiMrnnjvJSwQk62M8sCbMmII+gim1kMhxlJMw6v6uazXBPBQnMU3c
yKof0imaL1kuDd9qNP4FOvJO4kuNK37klPJDVRTrqQEn/a7O3Qjw1SLZaX0sf9HOLow7GZnJPiZT
nJaPqv3blm3ZBEae6Hs+SiUU8ZjvRzUhRdC6mRUdzSxJTxZHPcErZGGhP0bf6kMwyMFGBwXFRI+x
zC5dHZ3cdLBmo7EwkxCttwzmNSpp8IwQiQhz1e5DvCT7330n3Qb9gFPgot20cw0/EiPbD5ohj6mm
FKcmL8SLk438rVGqV6iqPsBUv5MlA6d+UMex91riQukr0QuAziLd2ICFn3/rSOv4o8bzpw710V3c
uBrw5zp09phExRgSsbTmoWlnoveHQrUhI5YboZ2q6V7LmR7m2sRyNyQ5wJOUkPV1s1fqvjpYkK3a
D+DM96g5yAS0C+hX/8iiTosPZj7mPr6aO4e6tWkZVmZNoDubSN0vRky5h5AtwnnBVHQ9yOtsUoQe
+LNZ0xTBa4bbC3z7t4LXg9cqrruRfQSpz4rYneeYjfpNgpABBaO8HOzAdGOJPjSgt2yAD0i5X/E+
fu7GpnWe81x2g99bTH9noi123JRc822IRW6Epg0/VRJDLajWOA8LKMO9Di7WLNBYZJcARJiwqddW
8m5CWtg5mHHlviDyLnZD2zV65KHJs3EeQURzPej72s6OaV17kjo6pB4alBfQzmLS/WWVihZ+petE
lge1oKH3SuaS0esoR4bHEGW/6Rgz32gRZ2gAkTN2UApV3fEoq3eygi6OU49AvILJY+LZlOmEeVkc
vVg9+lj0Um3PnYFOZAlOskOTsGoXKa17MkROddiOszQgahvvWvRQeAImf9wbAgVV4FmpFpZRS7em
HCGYxN0eetyWJeKA56Tf93UGMI6kEg0XoD3w26B9nHpNTxFe9LpEH8xYRidDUfJnlZTiF7q+0XBw
R3R1E2W7cwBK+5UoEip+MnXGY8bSCMJMlvFYNZri0wJ5cM/AmDdW1aPBzKjE9Tfw56nukYLHX/U0
RS2LU+6Ih4ix4lBHOZR6HLXNH03RuM+tXsUPhcGGr2JoBrJRM8PdjkKP2G4kSnNKtJzgAgRqKSza
zH6EKJraBcJRcu3Uqjl/spSWHXXFTn+XFoInMJhclAFN6B6H4NWilaidOb14bgVDSwsIzx7skQwB
1LhTNMfUyLByby/QNvAwBqEfquVIOILJcH3BCZcUltOg2zXaIaqBMgKXJNEmnriBa5MQt96rVf0y
8xo8QpyenZcdPoa4DFh5hszxx+0DfAH8dv0xs1ilUVXexNl0J+WQgu5fIJUTpOSblEYwdvHvsvpR
xdYpiRCOta1HV8FSi0+ty9mY3b+5puQOk1MCX6SHlHVBV6FHQ6P7dWGC8abtTCjQ2DkAcSjngo79
vjIBU+Qyv8CwGMhWuBO85hP6T6lSyObjArPrjywBIrtJNgZrvnX5e6mCmV/3JZDTZRzkPPFcLlcu
6YXAChTWCWQAejzI17Pho3+5IXNSwXxb3Vugx2OrHHp2YKhYr4x0KkN/GumFqelTLuL5UulG0nY1
+gLxKqBuqKZViPymV6v+0L/ZdCuTQ6evxMIL0dzUqhyvS2AbTQTd10Yz0I0jlPMQXuEetEbxBkrk
bhxVNDRkxOd19qQM328PdCGiA+Eb2h/QgcXL1pzFqkmsKGPewSRtqC/Myov1BOT8fZRD+3F729ZC
jAVpVge5dQ1RPfroXQ+vZ0ljcmNAosD4AUy6R9rgtoEl/7g0MM3vxaLhGASe0IGBrq0oepeZxR0T
0Zc8zQa8lvJqxdzkbnMfAbMKIrDIe6BmN1su00pxhVsjlqt/rsVbkr7H9kqGcHHK/piYN05MBmXg
ioAJacjAllDNWuv+uzIIe+YALBpNYeuw0NUfTr/ryOs/1KihHokKGKDrODzAJb5eFmNUrCHLNMTW
NCk8p8NdD5kBRdO+MJ2f+qR9HJPE45VYQzQs7SfgvFHvhGQguH+zBcqMHFJIqt74faN5UfGhFiFi
NiUBxzB/kepKvmHxesA9BYnvKfFmz7evUshBAU8Fx9M3FoAKk9/X79odoqh9+bNqvWHF3pK3gyEF
vRsCWgV21PW0sq7qGmO6GjPtpSqh3/uhkKNcOwmXrIBsANQ89PRx7M+sdAkefKoB/0jZfVP7QyS9
ykAI8fcAPAMI5z92ZnvX4m4raKZiNOi2oJZk14z5qUSgmjN1pWC7tKmg6YKWGlCjQzJv5hZSqYWV
JnALhBun3BlPQ7Z2ki/tKqhS4VSYnst4UF6vzdCrJkIFuAK427HX2wxUdEkjyLqg9H770FvqbgEc
OvYW0tCQDndnM4fnRqVYhYuoJJRf8PABzPfYbqvQ9McjRy81+znakJC8ov7uDaVXH9hKEmJxsBcf
MJtP4dZZnpPpA3JITssDY7+yNcXtpTz7xSjBHLmeURf6JDIbYUTZIeyvwnMRth9o4LbNN/a+/BG9
NA/iHS3EV4AZS8Vn2IVsBnhLyFHN874WMbuaKahxNbX3bdyhxwr9lmh+vH+uVE/fFZm/Cj2ZnGN+
r1yanC2ogcYyIoswVNXv99ou7gL7oQeBNdR85au9M5/Sg36nPKi7tQruYrQ9ST4gt+eCtTIvSOkW
HxKjjUDt3MqT/ooUUhrQbbQDrmALBfEKrb/qrTi+3fbgxf14YXX6+cW1PWh5V7np1PVdPmSq5UX6
CmtlcsDPE/pnWJMDXxgYnR5v4xgG6hNU9/pj+pu90Y0L1tbP2yNZvAIuJ3A6TS8sMWY3GTUxgQU6
pt61X9iJhgqAlRtr6x7abfZ+297yzvszsNkxEycx7VuoUKD/Xh3YmuWZkOLJxcttKwsSMgb2wB8z
M4fE+5gTrYeZNijuLE/1q/ALaE3qPnpWN9+bHV0Z1gI57Nrg7EQxbfn/iLuSJklxJvtXPus7PQgE
iLGv58ASW0bkXrnUBcsVEIvYt18/j+qlIkgmmO45zKmsLKvSkeRyuVzP3wubBjrYtvoGQG9yGGRb
aa36qbyHNpa6NLy5XB8FRtwr6A8V2skdk2qCcCOHewDBXz2Va+UZcJYDu9J22pJ/zJ2moPXDbI4J
Pi4xp/5R8jI3BzB+2Kis3ap3jQOkY7XnT2wb3KIPrb5gq+qFr5f0q2c39rHdiV+if0+NfDyJ2uQt
coOH1Ak7MENa3S3w2ZqtXNLvXLJkSMouSYTM+o4B/nAKpixA3qcnoR6GeSAg+2DXXM43ZRqhWK1V
fe9IAZe2gWgx/CHHQ1CmagniKqP8bsjl8pto0U3mJaTbCHVID1mRycI979h0Ji4cf9vEr6uBFSl4
ExAX0sZWQDwnpHZ13sSsK6PYC9Up3OxGROPpiucyh7IiM5DXDBQ1QPWO5M+tEmyipLGzFOiC5CPL
5JtGCxaqFfOD+8vwVCwa7s7KsMfEe5ysWiNYpSReLwxu1p1/Dm6qzBLoqPyNLfR2u8v26LRF+QXH
pPwNYo3+x146DC/xp2ypS4+jc/H8aE7Nsc5+FGWrQQQk0zXoM6fyQ5UpG98r14MBDJxBIQ2a+zbL
9esyo8/nxzsXbo/tTgJFrBZA/siY0gRy7PFrLu2M7Nt5E7MzStEKRyAvQkAEeDq0NO87ZniY0QSI
AtQvtSsdeHL56byVWd84sjJx/DqUKETfx3UL31m2rZcg8bNZ09hWh8sJegm/9O2nHNLGoY+sSYWm
MUhgc8u4lK9zR3/LV+a23nRLL1OzI8IVE3n92HP2o3J25BKDniINFzgxGuVBaveRvLCPZ5celJho
Lhu7eqevoQV6CcCehAHVhQD4uANJ000z/H1CblzmgMxFHyTudCilna5+2waIhCBnsfvyVrRu3l8X
0cKtcXYgAGngXoLKhTx1MJ+wqqlaHHZ5/+MufumhN4i35T/x4yMzEw9jQ4LfO57gOQdDZ2Ql3obq
D3KycPWY3S5HZiYTZsYySvPjedr3myTbR8a2lpxo6RIwfuw0fxyBLX/MGZ3cPVozTMEFASuKYQ98
LxffY8MxoUDauWRJOHr+wMS1EaxbIJlVpw24Uqw1tM2Dyq5fWO3mjdvtWGqp63gXOqAU5xZrHLAb
qAuxbX7LHtkdp/poB5G0AI1MMdrdtWvjSrrFfe4gars6VG5lV8/15nwMml26UZMR3VTo454SHVO5
1jsVRG82J/tw0GwQS2558R5J2cJL8mxSPtJg/GFpunwanncYzmEsX2/X2YrpF1r2SPrHIN1GqUCx
YVvxmySzSn8J6TKfdx2ZnlTX1IK0hlxjkCZkOi3zMbgjt6Df8K1004EawI4kOzjIF5BkMqzz0zvr
s0eWJ2ckJB2wLdKoAjMe4IW3SbVXa1DjXSZ83+VL3VZzeGZIyiJ2yYAWAgMwRp0j55F5AJ2RHOMs
Dac8gJgXj2S7we2vjXW2wZPjQc2s5Eq5PT/G2fcQA/SEeOsBEhREmqdmVZHmkTbAZyuneUTst7w7
f/scHMzNcL1ganY+f5qaOhFvmel7A0aYPdWuvs4vtdfoQxz6q66w+hVdadfRSv7uPwfWYj1gTCu+
hJ8j01Mn6ltV1OMoG4dYppWs4wvjMt08f/Ns0IMvOc68zx6Zm3gOaUCAWvyY1JVpkc11Y4eHxjJs
9Ta2fNvYx4fkdQnIPKY154Y4zaxGgq0UHZbour0qpItIvi5aS9KBB3LPr+Ps8TdWMtGICoKTqa4L
7sc84VBPsEMT7dqUWK352gTb80Zmk5EjI5NQGulFVZscAUfSPIt0t3ilPG9gbrpG1A8Ev+SxdW7i
EaCgTBLmY3MPeK2p+sAe/PggOtP2wY6bGsXCK8RcqD42N/EIv1LRqpfBXM09K6b+qi4OUrZKltqj
Z4t8x4YmbqAUHfdDBRPXrdQtF1a+0azO6S7Avl1cAFynfa8vpE1rpTfd0v5emtJxTY8iWAbpd1TU
YZqutTdgBIQ1OJFruvSqyGzzhq7itb8dXM9Nl24zS5ansZMVlVonmF2TvSTBLjbu+xjgh029JEA/
5/vHsztxS7NutbaqYEgDPDFPLRGsFYjknHfN2aPAJAy9cyO+42sXeJnUrBpz2Dx1fUkACHPhx48F
3UL2peYXcgBZKChDgK1gz5V7sHZ6wUK5b25Cj79gDOVHSymDaNxoxypmlVzF/R0QBBawLHh0tUy+
pC09N6fA8yCcjA8/bFoxNeQoGViH1DDsrxTpPU9W6tKz6ZKJiWdKRdko0miiF+Qm5SiA6d4KhK72
wsKNQWMag4+HMvHDqIHAL+SJcZhC4TR+qSW3UFxffKraAQhkJ+jtxLzqmoU0cOZchZuAtBGckUgh
po1JQ9fGyLthlRS5RchrAy6hJLEoues8QMbr1flRzoSyE3OTUNaIMI6BHcPF1C+u8zR1aMVXDZpl
cblbmNCZU+DE1CSYDbgtslYfb1pN4hZVtPNL3f2/jWbiGkUjGWpfwUSTXA3ksSd3bLhL/8GVEQPR
dRWa2uhonjaN5C24oMSYEHTtHUA4WrhNl2hx5spkxzambSJEqry0ynAu9yx20CntmH5iobf0uQKN
v+Ln7ijiOoTdJg/7m/OTOHfjOrE9OU17RelMrYVtmT7xzG2jXZxtRPgw5G4ZfPO1TaXe9fm2zRwq
36j6QsCciVYn1iceCXp5SnPojYIImtqB/F6YgRUFUH8Q8oPImgWPWbI2dUoIocfReOuqzWuiftCG
2ywFFW1yAUTnwryOXz4JKKh5InWjaPKnKGucxmEVpNQN8zAyrUe6nEt7GU+7beVf5zzAM6/3LFIA
Tityi9euK0bDkTbv/CeMIevcF0xOApEwySQRRss7IJMYawkAbgWxDZIvcQLNTuzRYCdXEV0FO7ic
YrB1qF0Ekr/KqLZTzcaKlBg0Qe//ZGAAn+CEhSzMtBwl+0MQpwQD0/It7SBBDNDi+ryJ+QH9NDGJ
LXHY5J7UwQQBLrQzrAz6TkO6j5o1jx7Om5rfgaC3/3M44zoendhECUAqQJB89Ts8nHkHsioP7B0v
MdcgRdd2dBPfLJ2qymx4HrHYOrSoATCc7HqTdBFpQtis7muXOxAL2QAGK/lWaOOZ11XXidO5ySqz
gp1+iR/s4bsX6nW5BFKZITrA6Xf0IZMAkEdwyzbGh2hXsf0QXYDxJdFtpXLYHk1Udr95iZwst6T7
9Ju6DRZS+9nj98j4JB7IQPyGhYZV7uNN0dqyelF5NlXcML3N9Hwh1M3lhidDnfiU6IrIbMU456vM
AcHB+gkE+s2GO+Ytua1ccMz1a2/hGJ53LgbWHgXY/lEK49S5MLt5q8gxji9dt0q0Gwl9xEMPFnST
D7EGwRN05Sm67+qhb8dEAfd35NTaGzrrFu6Fs1vq6EsmKx0EpCuHZrxHoYesPVATJKUUndKF0y4J
Cc171ZGtycKGLIsy0mPUdJfuD3iVaa75dbXR73GRiizdUu1wVb9Lzg1H7+757bw0zMkqy0oLfYAA
piUDqAUdfShV5BSgdOfNR9DSJaeaeb4FceDP9Z0Ej4ynIdMymOulxy7QrDrfFsYm8cBxRe9N/Rq0
GlaYL4xxNo9kkIUCwx6eG6ZNj9Kg6LUoYNQDzXKPcj3TsxuwSxCxxIY9fv6XM+zI0vglR7FR03Jw
TlFY8vHwFILCAgojsrEQBuaNgGkFElsMnSmT0ytkZRVpclLZbYVUGALPvGSrQC6d857x1QxIQdBD
CfAV2qLUHw0yR2PxMo/7XgwArwEFKgA0B+YWkPSygkZbeBiYKQ3CFNoMRiFEVLX1if8npJVCQy3w
kFbph9B/N+N6p8j1Wg4il0efhsZtCerLhlJvhbykCPr1bPlBfgL2ItAvoq973CFH42SEg1Iyh/Gs
56uQa7dRM/ztd5xTE5PURuEdl8UA4G6tRysD0G85jh0RZAt+PpOYn9qZeIaaYpV+AIR5vFeDby2Q
mp1+UypOlO/0gNux/CT5S1RrX3fXaHR8a9PBMwJ5pNP5S3MTeLayApKyBn4t8VYpr9eGUCyJLRUL
lkxNYnKt6X3vU5gKmO52XY9TYcSxm1dAoS/UmL6eteOo0DjHdASsL3LqaMQyG1/DkkmxnfCHKl2l
TWl5xrciedXYUl4xP7Cf1iZxo/CjkiKrwPs/OeisgEDJ1gxCK9IWQsfXaH86qomvo6IgG3GPUfV+
AlR8a4XZpymXuy54bKQlgbelQU28XgQiV2KBQUmVG0LJIzJeK6+9KpfcfvTq06B7OqiJ1ytpWI06
ObhY96Hp5L4XAT9c3VRG++Qr7WXdt8CX93S4iHUOyMH5KDlrHIy/eHEcs9MprrxBuUkmCYxrUOqR
IMHYvUnl1kxCS5R3cfbpLxUGZ/IyDPenxWmwHDSC96K6BUjlBWTYO8WlYA+9zdx+ld7myIARodfy
xdKVaeal4dTsJFHw8aaisWw0+wD8cuBIGw+kRe0D/UjW6aYHi3RtF584vrWFnTh7DiG0jJQFBO9G
k/gCMHUo8NA+NmIeTFJB69fpjWLhsJt5d8TwjqxMQguw4KFKSljhxVoDVbSPCpphA83vyGD994Xr
9+ucmxaiqNncn/eh2Y1yZHty/KWJ0YToHAAysKIXfQwjcr6HWNi6CPXNeVOzAeDI1GQVEwC0eebD
VCq1aykZ1koPgG7CbKHHFnz823lzS2s3/vzobO0yL6vjFOaI+ZyRGwFt0sXGgaXZm8ROLTb7IujH
2SuguZXdJNXGN3ZsWNjos0OBqArooNEJ+aVAAvLcKgDbFEJnehFLTpG9BUtt1PPn99j9oIzJ3Rfe
ihyF4oQpSEW06pEwvO23Ga4bw/MglQfNVNxmyJ5Sgjr8kkLC7Gl3ZHgSqkNA/VIxnnahuirN3BYD
AkkFwgck5jrKbFzXFpihZh3xyOIkaKNREHg3Np6vcoZ3I8VYcfbcec0NySU7ofICrmD06y9nxE9z
X3pzUjkImvGA5ZVkZ7UPrZ9hSbZqycYkUKUFOrMTtITZFKuGdNaz5F5egpzMevvRQCZxCpdEjdZj
21ldZ07YyJrtKcwdDIKcAbIW57fvDM4EUREgAYONNMjARZ7u37zMSa/0mDZ0QohhHYpr7j175Z76
95VKoTX8qGjbml9nwbYMnheMj/P1dc1+Gp9sbLAqiTSsYZzG6Fe9oMrB1x81voHeSRzfBfmeaMDX
LJw2s+f52B9B8cqBdGgy4iHPoNQYwijkeXBDJWv07TutoriZBmZ9qOhkBrflZBE3MDvYI7uTwXZl
wDp9TJaGcD/0IW794H32WO924sEoE5v0D2lQ24I9aKDe+CczfWR8khbWZawaw5jCV1A6k+hBpJeG
9tZzNBQYu9pY557jFxvPuDlvd9aXj8xOoo7kD74ZNDArKW7J2U2OvnrNy1fEeDhvaDZ2HxmaBBv0
/LQFOKZxbzCCbY8bEJPSFY3MhSNiYTw/wvvRaccrjXeZNprpTM/K2+4xUAe0+uKtrF4CYczfmX+O
6cfPj4wFEfWzKIcxrnySzO1AuOBvPTS455IJcoaVXK+60mqwR87P5XwiODbZyCOECGK/pzFBJMAq
GT4y3gqwD7/x7KjzHcqlNVMTiKmJjRKjDb8ptlTmLsVES4NxF4MEPjYfevUjS+rtwhfN752fXzSJ
iVmRgIG7aHABQFkHhKzNVRPbaR7sNCh4GepaKiGQXLmmv5BM/Xjo+hKhjqZikrhB3JlqKcNUDPlz
4avrSgdMv9Ov9J7aIjHcDBVqwm+qpN81rAMFlbzVggSEjndg5gDtv3ef668tex67wuVagZsEu8aI
uAXQ+boS5KOMC9f3QRwhCDR+y5RbEJGy29y4PT+Fs6fx0UAmaSH6IyPwA2IgcYPupa3P33KFWFR2
/K5fWK35APtzsSYBtvAgL+WNF6ZcuaiUu9Lr1nJ2Q6orijuFZFiKcX9+bPOb/6fBSWT1CznWaQvv
yKhnYdNvShkMGl3nnjfzP2zIn3amQTSlkHjCi/iIZGCGmzPbF9C5l+222EaRndS10wwWng/WC4ZH
Lzv1QigNgw5mhLwaI8vi6YbMTEhAKTIS4Czclx5awOhOh8fj+lLz1wi1mI7bTbrvEqdAO6/XLgTX
mQsp7I99MmA+m+GZlXTQB6vjzdDPUUIuUZRZRfIFBa+WlzPo1Pe2Ia7Ri19Aqnso8ainOnFwJffp
6vxEfHXi0++YHCeQEwbFUY7vCKohW6Ei0Fq8C2SHpsWVB54dK1WMfsHmV+eCTUhvocAEWm+8TJ3O
fTsoaNUZ+YRr8zKmGz+/j5aYO8fP/rK8IzhUQ5/fqOx4aqIZSsJAlYPaEJ5C+sZfAzvv1gykPCRQ
HNPblwHQ4eencm5YYLhG4z/op8EfPHEpCfgPuaUYVtdf6uDrSPoVqIbO2/iaLuMEObIx2ZedbvqK
P7bdAhLHJLgNj/+Po5jMXNjnsdeNi5MEdoPCcn+Zx0/nBzF+5HRxjgcx8bkalQFTkmDCSCGzWFux
5+r+vioXUFJLZiYJTDviccZtZnf5Qe3eRfvoJTdMXajDz6+ICYoJaLzhcJ9YSXq99fsYK1IrrVX5
q6haWPL5YfxlYKpa4IU9gzQ2DGT9XVGsE+Mh8O6UZkkw6usRA89SdDRZoy8HvG6TTekbIQQFxtny
Gl8VFjTmEHiHzNPedV6nj74mRe8Dzar7weN4gyrjyFu4Rcw8WOMTQPEvo1ZAjS895QPXFdYPQEoV
YKTP197W/675VqnZydaNHzQ7tfXLi+FdvTOc9olZqGSj3xVkcOe9c+Y5dfwMyqDcMJ4PUxJ5NQcJ
HMQI8bAYO8quc8Lv+nO9gmi7lewjYaWueS/9/e6eU5vKabxiUkOD3AS4AseR3twrS7IQs7HpaEyT
1S0qiYMrC78/UPdFttHNbyZ3zs/bkolxoxzl1klothJlMKGzS0nb+iyy6JII8+xegJoi1HfUseAz
2WwNC8HTxmEjyQu0BL/getkJ0FOx1fmxzNkBiQvalCDtNW6K07HIUd3By8d37AYC8myImrvYY0Fr
16xWXrsoEGLB6+bOYZRqoZoExUjwPk9mD+WESK0KAN3MGJTf9aevo2lJwOuNxtJo93h+fHNBiyq/
c9xrOtoLTseHR5y8VUfpANqJdcJ03HqWXnVnB6TgCAa3IRxv2hZqgN1VTXScwETpnFR3wQtoFZAo
UN9odXd+ND+WfXqg6GjEA0kv2FC+LleZ8Tguq7Hp2NxUT8pBdTpIET+1lxHAt5byBkHw1XCpW9/S
g37VX/dXzyD62JgbwwInNGglzn/P3Owef85kM+ctZD+DDJ8zLmLnoQGnfzhvYYYSA8ybRyOe7OdQ
JKriVTChrrRL7yDW8nXlGBvjMtnVz5LT7LKDbsVrsPttkj3Efr3N+Q+Y2yDH9ifuWilljjcc2B/Z
8uJ4z8JLT0iOwEXr7xsCESecFdsChJwTT005bWUxdjArfmAD+JDIVgl4R0K35+3MRi8NBqg5ggSM
yY7vjDzpy8FAFTn4zhqwG3qx1es3543M7Qk8lv9lZOIYemBIeTUaoQgq4fXQ3sXNA24iVg1M8HlT
cz54bGriIML3SDxQmGLeXjdjN62ThZUZZ3666Y4tTFzAg0hOJjWw0NKnJNx04RVyRZJ9K0HgwZ9E
uwAHmMvoEZDHNjekWcpU8bHqykJwDZwhsbhP1ciSFNUqgvcge6PG9zBdcIfZ6TuyNh2cZ8YtakJ4
n+83aISWsoVK/uzkQaYXwRGPI2itPQ3AEcgKWr9BuNeax8rfq/JllKHeYj4bQOj2dt6+nXeHWfc+
Sq3Gnx8dzmkj9wkbUyveUDdH4Rsh0wWN4sK5uWRmDBtHZgojMZM2g5lY24KhE7qjyBSX7llza3N8
OE920ZCrvuQnwNil7WOT7WTz2/m5mottx79/snWGiGRJM/bokHKTNZ8t9MLNft0kS08fc9EA7U04
tlAHGLnpTierJ4TLYPAGC07nkDawNGXTyFvWlrgQLYTruXU5NjVxZylIQbyXY10yFeXNIXLU4DFn
oXN+4pasjD8/Wn2p0SvwFsMKk3cJgf579KijP+afGAHbGpitwNs91Z0easXUK3McivLu5bZBFbsK
lnp8Zl0A3XN/GpncUAsfyCpwz6DppYqtQQ0dXQGwJCJWUN+fH86sJWPUyBifSHVzEgiUDNVuTpBp
GsBJUu+KdxtPdtH+fN7MzCvpyD2G9h3c73QDiebp2nRRHyoh3ivsxqB2rhkPnBoWVYcC+MXSGlBl
6hNtjafLlV5KT+eNz23YY9sT72N9pYrWwyuwkg52rRXXg0kWbuFz8RT8VejJoqixG9Ns0w+GIIW/
jBgdHyGnThuHlr7igFQZMDihGduq8CJHYcVjStt64aF0zvFxW4TDqMipcTc5ndzGUDxjCHFaGByZ
gy/sNmN7j1ULF+Q5XxnZ3CiasUAcPiVPqGMJpKUdUmrdc5UYvaqNcCpI7pn56vyCzY7npyEmn44n
70UbZGPursolaS1SeNUdeqdaGUWOBDvivLV53zwyN8m9UKIXo7YSxgXSniiUrZiD+qvDIQ8uVIuH
0JI2A8forupsWMqT5tIKFCJHDQqCUqExWTo1JR7pgA61PdRhqXmbZSB8rfN9ECkOJe8V2ADPj3Yu
6h9f9CYGDbPuaJWOUV9rwSRTBb7ta2G6UXLlmjd4Pc0Xdt8MSme8K4D03xgZbXHknq4mj4E/LNsG
3T8qoIzY6VGfgmqT7kId5HIJ0rW64pYSym4efwAT4siiXsI7zq4xSOfxDaiSoa4yiXOxR4ac/iBD
iOqdhw6rRGcWL+pVrfRWB7bhpr/mQeKQ4P38fM/58rHhSSjHY3yOEg+qOZ2fgnx7k0q5VXUL6eLc
zgQXokYghokWmS/sABkYAnUdKYNkrAdvLfM101+1YWklR9+YptxAFUCeF5o3OnoJT1cyqltK65Hn
gfjXOrpVRC/bYRRvGlJugbrfhFp/p2fPEYHyiA9ByZzslHSpoWJ2rAC1o6eDycCvjqH4+JSXFGWk
1B2R1FCu1l0ufCspXHAWnl+4uZ0JTuw/7Uzrnl0ql1BqSZGypvxWDbmbk+z74MlOo/jgUn3vwyW4
3twhApg95KrQqwlU7mRkdEjihnQZIO+hyh0cjsmmELgH8s67VlVx6FooBShC8mwQKYq/jTIFZhzN
Tqh+yrhWTQNR3yUlL3qBG732ytvrJvkYWrsrVyCd/vvzylQwuKKhdwRaTkYZkk7yIwVXd509ZuWW
8+cyfIuy51p+827Pm5p53sOgKFUgbgoeUvx56iu8TeseYQ4zipJy3ax6vGm1KxJcEQ2CPyuG5v5M
eVSWrqazJdxju5OMo4siVZKbcmx4XL139o20KYsV+34rPbDCDUu3eFiIMnNRnWkGmm9GPU486J0O
VB9ivMYoNVLfeLCZtqcgBSMvMv8WdAt+Mrf9ji1N4lmstYKFoyXkeZapWJn80kY29RYSqhkUE5bu
aEQTN/E7Q+3YaCetgJQlm8aKrXSn3lSoyDv5de7Z2v15b1kY2Y8j5CiweC3/Yw5DVEQq76oQjwIS
AWay5JWzi4UrF9E0poDJeJJvDKUhGiq6kQlBtyHmd78SNlUtdkW++3eDzdf5dYbLpTU8nx/g3FGE
6uRfdpVTJ6liSDQI1sIry1cfUgv+wTdX500o4++YHhHHNiY7rpFjVUQSbDQr6DQpD/nOc7ot25aO
dyfuSeuAWMmGcInjv8T2BUDz9j+51h5/wWTvxdyQVCnG7A6Kch0N8ipLBlsHoGNg101ebH8M+D/e
uv/0P8T170Mr/+vf+PubyPoi9AE5Ov3rf11lH+m/ruOXt4/y3+N//OsfTv7d+kNcviRf/9HJ/8Ev
/8O481K9nPzFTauw6m/qj6K//SjruPrx+/GZ47/83/7wXx8/fst9n3389subqNNq/G1+KNJf/vjR
9v23X/AIdrTw4+//44fjAH77Zf9SNeHLl//w8VJWv/2isF9BFDTeJQFDhIwtQ4hoP378RP4VtGso
94O4TkHJgWJtUgEU12+/aOxXqBHpkCLCewd4cccsskSeN/5I+1VHh/NYyacmFJxxYvw58JP1+ble
/0I18VqEaVX+9guUgE5c1IAYpAo6fqiUQ6DcgKXJ9os6o08Nxg0H9+/0MzEr8zlNKLrfhV+vY1Xy
P6K0AXtH7Xfs2RviqHZZX3cHGchKuiJmTB/0YoB6jESkwrA8rvvc7dVsWPMB9L52wQzaobUgMmSX
CIWUlqBxnDqemYtnD8kpumHR9KbvzK42iA18h5K7iREZoQ2Rnx4KM70sVkQzPOVChYZIa0dtEN1j
1io8YcRD99ZRUUjrRKMQwRgyVsoW9NDl1pbaFph+pnYh1Dq0MOeuyEOygpCE3Fpa58mh7SUxf1Jj
hp4Kqjfoni77HFI8qhqMwigNVNzisMs76PToFAwtghbyRmkjaecRtbe0soUGo+mln+UQSLsI7wCO
1+RgOY2H4sbTIsN35EEpuxXeB+KXJBKsBmlCnUaWWsvmoVKS/hIS2SOknNP+oe87LXC7GlBU04zC
ZBUWjDz3qdZASCyjjbnKwZ//VAR+FjiRmWYvXVQWulVFEpKwCAJXlQOFeBCfoGmvIC7jlfFeoDEN
UvdVQAsrzULtYNQ6pGbyHMQ6TpgW9Weg+eGDT2HGjdFLFNkp9AUNm7d+EFux3EoHEkArZ8f7wv/W
Z7RQcQq0w2MTxiKz0jrQOqtm5ZA4oU9wRMVV6T9UMu986IQIM18XDZPByMj1AhFOBwXrLiwhI2vT
ATqLbhoHUWL1EZEz2xtSY9v2aVXbfsPJew0Vpp2aSQkD6ggtRnbTRPUlQGuBss4VDAfLq2rCoi1Q
EqtsaOpdnyh1ZhdeDdx35EGwHk9eSeM5VWlovpMWVVZsGlGTJ7NiuWl1RoGKoqQ0Ti2k3nBJVuNR
o6e5MB1ZKet93agR+GtFim9ojNxvN7Vu9K+qpKVPtOACPjOKW9FMjht0gFZS4daUQvyvqmnn2VXt
wZWKPhxUW4HE0L6QoavkBGGZ31DJiB45GeQUVOZa9N56UNmyg9DQv0HgRg/ciHE5w1L5PHKbNq2s
FhJmT1UTAVxL/VjHg5IxLr3oYvDJqWZdQPBU1NIj7fNI3zQxVGJkFrX9Om3rRHdaEOBFV50cyejt
MZU0d9IO8gtAHCWmTaBXFdu6UgQPHlCtQGVS7hVrH6JEuBtW6vCQFRwQpLBXoHZR9ZD4sqWiaAPQ
DSjge4VeeI1GM4h2ViDeAc9uyaF2ZKO0XkiWnpvV967O1UePFYXnqGSgyDazwisPKotAM0jUyEjW
0RDxZAfgYUq3vi/qYos+64SvyphTZidKp1VrdJmF/KpvpVregLR3IHZZDlhzIgUKHnMKQLYA1DLB
8deHht86RY5yL/SnYw+iJqbZpXaulEO360jg3Ru9wE6WB9RYnDALmxtWMEF2YCyNoXVWdLS96zI5
InjUUGniGlIsOruLcTFx8mIonwo4ArXAK9x0uHepTQLWP15AMp2RnjM703lUcCuDdFh2FUaB5t34
gMKEVuBJZeMoVWG2+7pH4846aVIaXEJAKfys9C5ooDBkNiZCT+xjbcNILdeNPsgP47Mcc80o429R
2RnVqoU+rQK0vlD9VwrowvdCDP57U1fqexEkcuwGaU3bfVg3gwkQkSw/pJVCHZEhjriFTiRtzRQa
PRKh6pWlocnAhDaY7j8aCR4W9zWRQ6itAxX8mCZe3Ds1+oN7EO93EVqKupSklqZxhqxXKFXkqh56
22+UHsqeupqlblLmw6vZEHCYFq06QBBOb4EjzJg2KJDiCtX7Qac+ADsyqYUTy3iUswSH8NVaiWVv
BwhpqlowWz7mNC5f1TaqPLeAooeBrFQA+gGRL5HaZSWJ3iq0mjHH66CA5hqBLtBzDsU4gAZjwreS
LBmfWZl3uh1yTyXoD0cU33p6YKqu1hLEq9ALhAF3ihoZIme54TKAcBBksiwBUBiY6BDzo7fVpkgp
ewpxAJC1pCrktZChKYngwXXZKRSpKXfB4FXDJgijwtw2IqveyiKvidVV+XAvEQ8CAqA2LDcJY8+S
IQDrTCgf1nEATZfBK9pXrRb+RQ0hBtXiZe0Bd6A0di06cV9QVh3askw+67w3GVqM035TSUGF+AkT
bxnXss9O6mQ8XRAZcHGzjRvFJvqAkwzMDwkkNWK/+47wbeiWARd90ipK2nugUtjtwPTqkeWkFHYT
dvU1CKuL1o0Gr32MQklw20PRA4G4iLS1kWBdrCDsIczXe+h66eWgF6si1/XBSg3e1ZYXge/GgeKs
DqnAqlnTItbuRB0DcJ00kfDcQItlMK+lErq3IMNgPqOBCAhoanrBS1TWA4PiI5dR949MUa6Yh+Z4
gKQ7lVoIR8MnxtMUF5C/NM11zxtG9x76w9BfB00jUFqkRXcVoLfKd7WIdLnt+2YWWzIIuEFTSTw5
hxBRGhFbkwKo/gWt1+v230+JD+FbIUrxWZ1NiMfE+a4qPj6qw0s2/Zf/n1kxUuQUefJJgvs7av4/
/kw9v+TELoiJs4+Z//J7Vqzrv47azYCijA9ueAXBhfb3rFhS6K/AjMgmMHZg5YfiDHLfP9Jig/wK
1RHkvX8+LCBZ/SMtVumvqKFAM2CUqEG4wlXsz2/7X6TF+K0naTEyYmTkwMLiAQEIIIpOttPbYex7
QhExMZyKCKMglx12uJ9dQTqiEL1DtBrxCqmk4DixwXrM5B4NBN4g44aukgZ9Z7WhRKa6NfzCbG7l
OM3RhY1woeMvPUuGh4q2fHgQPRz4E/w64fCgiajIVOuP/y+4MJpbUhapftlDRbKNUIxHm/BLGDYE
BNfJfxN2pkty28q2fiJGcB7+1tSTWq3WLP1hWLZFkOAEkgBBPP352KV7j92OY8eO2HLXwMKMzJUr
V6YT79eNaHlKO/vbA3eMzxuT8XkwFY/D7WHznJK/YTq36/CwzFFgHwguDQgJ295O6VsKMBt+8vpH
1qVNtZ0D6fZmNHHJMzVVtef6Ro+R49F8d++GHlLZ/CyVDbYHUiNHPo1NzA91gXbbbUQSjPm5ubXD
EKUa+zbcBYtL5ksVYo9RzrHZNh5Grc6OA6L2qQAij0uahuZ9/9IpkJCWn3E6ZVRIiiisuaFzaXwb
DF4rf9vqbmh+6jmnB272JI1Gsigx70tNOdC3LTl4ZCO0qh6YI+XpsfnZdNU+aGFOmcH3cygYdNCU
uWDyEl2K/hxXlLsKqTGYCDvA+t77Vuika356WITNzySt6IHTSzpfGhVNzDBuDA8rSsMMNBDF5G+J
IL/hZ1w0qJ2fyE/ns32ftTxw9LRwYBjcEvtoeZ3iAWHdjaFPeofLas7LJtqbDV3F8p4KxzX/w0VL
VOZnv2wY8Osq0TE2DWvh2smmrND+PFd5g/rVXV/5XvtU+QuN31LpFx+HRbcjYYWa1qFiHs+XNk57
/lsEzb6Oi5QGQ7nbJySRxjNMTzmPNGD2cchOfpkUvXfEHYsZK7ekFXIFwgt9Wnp9XqA6Q3KXLqpa
DKcuyob07a8P9Gu09x1Yq23yi/Q8f46oa/mySmOuUbZVUC1caafrjDbWH6U9jJDhHCaI7Zk48bLA
l64RdDqCI9H8zMwoO+/QjsrJz6pFf/+xa8utNJdx1PvWu07MVGndRPdNpFpvOAmS0dgDZBc1zMMQ
bvt09C+7Lw7bOoLNWlZFE+AIKV//0WmPfqBpw0JZlb+P+LVr12f7fukxEJFxKkXL52X4PBy7EaXL
NoYI07/s3iyveH/MvInio7NX1YmpDokZN9alm4Xg7KDnFS0ZA0S4x8syisb/T63R/az6XxSKJNyA
lAo2DeGBNNwrDv/9LGtWLu9GFMFRjGuZfGWk1vKSz3IJn6xL8IAOPo2xn1jJZsMs2mSe3kfhOvIO
yv0cWcFUTOGTVuXE+9eXimYxzX9FGf4ORlxbGu97dQ+Mx3j9f2/p0I+y7BQyDtc2qlHhTgV1RB7f
QYkOE0u1lP24HbTeR+0voM2vS+CvWMjfEc+XbOU9Fl+guL9jL9GrI7+3bnSupyhIT61ErDCyN+nt
bGKvPgQ99To+bUkZy/+Adl9fNPxuTh0tKj35CeU6glcIsqlFWSbR4FM3o3HkKfyakVwpJAIOdt42
Xvz3jr7Kf+MXE2AoYpBEyYGlCND/fZilTPO2LweinrWI0g9tutYqvAkq7NefBdHz8oF4zKLnszFx
1n+JTJ0vG1a5arfuDSGLrn1XjUvOSRrURXw3zQ1rJKvU3lTwhpSMobCLqSD9Xw3n6v/7Sk6QaKBs
DjE3n3qVyauGuzol6uZvEwIG0ku+yqFLywctKlqcj9McPmUaMA4ycteM8pIPZRGRAJYQYbnLh3Xs
PyZp7waC9A7M6eu/j+orsJdRTeF0oE25q7uFO3T391E1pkjWtOmp/+xUy+rsKIBTozFGiDmoT5Uk
Re4phmRk3hM1qNsYW1wu3oc66fL4LvCqJL7t0oxl5rjrzPsKwCS+LcToz289ndLRcbTb/FZlbl8n
RUSt7vuJAjekFs89Urs3tROWdwD02N//3rl/HCEptDjCVBm7EwJx8Wpv1EYElWggwtSN3eSXuQqa
+tnnfP+vxIdXQap9FFHnx1onqEr09h9T3HpL18mWIJQ2OaPQ4rmp4Ig6iufpY0A8Vv2o8oVRspkt
VvAoNE81umbzKr8UUor6Wdlmst//vf//OBvSAleJwo5IpCCf+XrH1PMe6U3a9hgtQR98guThLT9F
galxB2hQjY+Zq6L0P1JmXomqMRb7cRRQCDqiQCs6Vq9WVDK4tcomD83MiR37NvQK392uw4YlYteo
kR9GP3XJjYw7Xo9EU83vKr8fcPzKbUqjc5tteXlu6jzefro6R/IEWGhOk5Ox4X4NElitvQ+loKjO
W5nU+fp1wN78L8mjPTb1t+uHUCM0W/LvMc0hG+yb+i+RJCnBVzdnkaXcxtZ9nKwYJjQhOm90t4WJ
jaICuqlm/+3ahGvyzWRUetcHtQRZdP73WfzH4gJ1YSip7hxBt6dRr5bxrhxUdjWF0aeuDZP0UMcT
a2y1qfY+pFC/2JRFXXI0ECvl5tl0JNKv4eCznrywy+I74E/5X1UbXq+tvVGUumTBQ1j456FWDVuu
h0y1R5vXqXCH0oSOiycoRbMWBzVtrOwpjCbOkv8YjhcpgL9ODTU/9lK81BmkEnr6j/HQEqJ1hkb9
0VdDXFH8p/CVL6mAlcrBO0o9kNt6GI0Btbj11m4tilM4UUT8forGZu7PdR2MMj6YZMII7bKZ+t4M
YLM0+tjJRHsbFSdC7d4FbYM1AYhtouBjEPdKtweZF8J/XutsjT7WQHfOEKTdhu1mLIRMvsnQFWN3
6nAT85vE38b0du3HLvyUJWVOhfmF8uzFXZqFlvIAbbylT5sKKxT2x7rf+vIQAb/Xy8lTXVCFgERu
L6Qd+KJphjth45hDo5Kp9d+UqpwDRwqfn6iz9lG+BkEaPA+pgrwGVwCOHFzkTTf50lCE/VCs0To9
5iS+UOcyBZGXB79Jy/rj5ABh/gzHoUiKU+cLHRfnZhlk9jDxAT89pbBdzANWmlQ/uQx0kFBsEWv8
5Kydwt9TKdLiR2Zb6R5lDmpZH2xVje534LY9A5/rLG9uo3KidhoBm166gxwA3L9Hsamrr2O59NGT
V6ym0Mea02gleRTkuwyPIYBW+Ucvu23JD7iuS3ID+W8R7SkoZybtAOYy+zfjUnRDfdNEs0g/5nrq
6o4K9bOf/zEgV03ibbvsd+0BbUUv+zJ7o/Duuq2bkodSt76zR+cx+D+KFfT2mzZSNckNvlaJwkci
PD+ZSAKfcXoOqbPOH07e5lL7kRrmCSvQ69M4am+4LEdyQbdwDeuEoOmSlNB35jjvuiMpQtH0Hxcb
6rWvjifMCUwKlKYJNoTYna/OBAZIVJtVeMGlxqYYKeNcHqxoUvk414Wf3jQQIzgsFfpG5QUYOuU2
byF5KXI8sjHnXnahlV+krLrxvVc2I+VA1jaHMLctvoyeEemYoCv7hAaAyYOxJJSGPmUfOWJJfT58
kgP++e+kbHXLnuo3VvM5WRrbz7fVHG0glAGKj28L7Bj7SaKxMecnM+JeP5gGmZmbLHPtjr9rT1gC
cBS2J5ClXYTXuobIqkDK3iyqCmnXrr29aQYfyy0JF2PfRxsTNl0o7d71803XkkPQHgcf0WZ3SIrW
pW9tvK0Y3+G+HYdjb5cgeMepMGTjYaj1iErAJsI+BqkkVvfTuQHk/6hj4iKPUL0wo+etstGdXepq
q4B0h2wr79UsMHx00+E/i40CW3ddH+jdD1FNSkWJRHoxcHpvK0JXKg7Kggh50I7mnrBdKdj8fl2P
+dGwxcvPY9SQ2X1QzVBH8WkeZ87psdJr/YaIXknZzahMA+yiLsl2G8IgjssIEltIsBRL6y32e2cC
Rrh10WAfZo1fpo+Yej2z3hDGMe8XogLAC7Uw+9S1rUi+6rTBXb+pxYQFPG65st+LF5fKs51gWMal
2druNCTFgoRDXJU2b2/HCAWv+0FEFiN0CquWA74MKlterJtnDvg2EL28FGVlGO1MzZInpd0C0hMC
fKkfJPpADbxElZXcVTVn4xJxChB+jA99Oq5j+5Fzcco+1UvMzjsUJkTt5ba1zcZ11+ZVkXxtN6Ga
n87r9xuQA3m235stt/yh59HY75lS1Nb5ExCmrZ/DsR/kpRIjTSATE/dnRg+L5VZj35vp6WqfVsRP
5JelkbOHdHk4E/KydV2iJSdcHN8aD8bxJTUCo7FLNwxaCommNTpkxBTp9Vhki/yiRFqRsRQMAyvX
eWWWQk0sWCJeTKTlbWkKHNYS6C9Rh7Gdy/EOOSSmzUjBjKMUGakfFEmmCa4AGB+OKkuxVeWc2/kt
KDPmTy9coH5cnbnQurp+vlrWBH2xvsOaM+LWdr3X/iH8wXofKt/hElVAOOz5bt2wuE2ofeYVAjXv
yGUO0pu8WHtKvmc2K3E3krH22TFZPzLWCWqF4Cd9Z/Fd8cd2W3Z5WaGOoi3iYxosY36/1XvY0JUE
v6JjmrQjQU+hOVmoHkP/u7Yy8ksezQPHSOrPu5FAlI2jyWtDVl+FL2LeIw8r+4/A2N3yYDPoegR5
y1ltPVDegocB7XZ3o6+u0dJvNL+fK3rEHYX/NCMgar9P/UCHNDcZeS/jFrIYu2TFOpIjN9gNRuTe
hm6L4dAT4ZwjmhK5mEEdw4GF4jHd8e0G6qt+lPMATBf59eR9aIeGQh3EWSGeLqc+jnhk5Hj1p1Ux
kztQYjG9qXtqtz1WJqS79a5U9nYbWhec9NYCTyDanbD82o3WTroJ6u64RcPUPLoJHOt+0uRM4y+V
Tv2Is9RwnPTx7FGqPFM9iujdHPbdc4B+YquOJgya7e66yOIt8sbwxjUyTG/C1Y+Ht0j5LYFESqQL
x1OX6rm/zTB05OPwcjtIbiL9PfIBg5/xMdkaZTRyoq3WteZbHapIfmiTZIkaQu5UTXjfb5KCgQe5
1mFIXTCdVGx8PAofraKw37fmnIJxvQFkHIL3ijBi8LnO1aZKLtt6IjRpPJW/w/UkgAsauzXBh9g3
St5E22qzG9KVQMgQagk6eZmHRLJxSwbzFgtyN2rDqmaQ3URq363uEZs7T1W5rW8zHQr1JVZSJZdh
G1kltSC6CgidLdSAOg4h9KzpEE6ShOVD1ft2+lpNbcEx+gsXWbaufm7mgOVtCN15H4qosDY+qc6u
qjp3cT5GqHzNGwyPcV7ZopFnvfXTtImiBIxOq/QrKUSdOIXVPOnfJHz77p1IVVpNhxgGZvgUcryl
mDf17tnjO2j5ZUsHfjAR0T50epeweIx6w7FROnBCiJTtqPPHJmukJviaDbq8KF1uhCo9T+F2H5Ym
3PflklSYxxygWhQXgdExynMgPJm9Syb2W35cOLXFqeG/GYbOywSDOa5Qxg8r6a/ZlT71N/bUXxGo
11gQZgjqGFi0/A9BjtcIQpJhQeSLXA9F4QHY/kKQRQRge0XQ/93+/4fjUeyKt/leP41sDIjMf3fM
wKfHdqhiBOg9y+6zdoaAcBxeLmc/cDtEQT1dduG//+xrkA9KNhFq9GiRssaVfg1HVoTtPCxILqdV
VLgZS77uM5vMAdNkbMJejitKrOanOtiIgl4Dcv/nIL+GMqgTCkrA+URaKXjB69IfsrGFV0SLPVyj
MdeYAUhSCfb97x19Pb4ZJC1CVaQxgFdBr3plWdaW2FeGQX7whjKgH53w9n0ParL3V3WhGb4t6TiG
7/79d4P4RR/iL45dmuHkgnSBlqHniiT0q6mFjoDQvh1/QunAsDiCL7oEf1/NI4absJHePKpq9bNz
pFl4LhKPnls2iBNJLtNkObXUl1jmx7kP3PAtaiIv/zKV6ZwIVEKMCduHmSrDejmhAr2QjpfH5RiZ
+2xNiNjEdgsNTAMF8U2Rj1q19jn1c/5f4vdhU3kL5tJ8dnZq4uBU18Mcm1OZRd5j6xKTlZeiL3d4
V+aJQlCCrJAhLi5kgQUuRzfZj1z1KbMuC8mek7VK6mPUFxNhKl/HhM1xm5BkA+Woyg6X5nHXzJmS
0xRHls63ZQPciqSZ1Hh4RYlq23qpRw6/7CgDN836lBWRpBgQrlutk7OfttiITyIVOz+my0S3/ZaZ
bQk+5Lw/r+fr1pwIsQhx9ByQVvbdk+BpX5y2oo7Pfpdz8j7kJoXsfQ/i25QFXGiKsEwHAl7a/GxI
mkPGo0p2MsOD820/LNTL2hIoBMRO5/TDEtYrXdoqzrancZDhGJ5dFQAOnba5K4ruOOaFWrODA8lK
SbfnCnTB2UvqrvBgWq3JAvkgjK2EzlBsgl8jpzZZtwuLsSyetV9lg0Ldm5LAyYNjIFmiS5zXfDBV
Qa6ay1gl7SJvGz25eDqGMuGOLzZ/SlEqa5qo984hWR3zRygLaxWcql5N5OhlAwBZfqi7UiIkXBoR
983J1mGrmtM6hu0Ipjj7Ps5sFet4I897C7iJjxOO8fJOuUaIj7aPiuGr16u4pC8m9VaMGpP0wj+L
dCq7/tDqbOnFhdvDoAvBFZGkMBLHUbbLZUNdbVPnvNz2xSe0zoAAwPg3Tn7PQ6gwPRYbF1jMi9Q+
JBC2tnu3o9izLKaokmp5Hxi8WYJ6ZZ2yk4O0nbP5PlGNz2XZ5UzodBxkVwQ/OLJW+xWgo1EE26p8
1vEZB613Twa7MtmeQcvsQpXxbYUicoIAFfrYqkGfDH56i3RqVXwHDTCU5ch1x0V2y8qc2+DGmnWj
1OwA28PbbjYwiUjdCj03zfQQDtGi60vUaeE7MBfAg+Y9F9zC9+SqllCeQXm29VQ3KtuqY4lJl95r
YnxLgt6V16XV0coo698qdGgD+QPz3LLcrpO8caAud1PVRCwsUeOHfGeUxfLHSqS4Hsjy45o0R1vE
rJujdoPew1yTrRnueeZ8EocZFT02aOY8f70bmsJrf5Sa4mKfUzEOvBFDcYGB1RCO8rpzvIvhhkdT
bUQD7iacSp6UwsBS0GJmbx2/rfEUjNH7pBYZT5cVlc5xDnMLUWc6cKqtrFcugsG6G/i3yvhvRV/m
JCMq+C58I2s7Usyo+mT27zuMW/ZFNmQ5jTBsLytOeDwscDIl96NoosIwv1Avy96wGQOMM03u7lCA
8CRPsqno+UAQuP2B17ZCGt3jpKmG8YTvnCB5/XVRJb1oLVnIEEqZIj5dWpPzT5LIiqFwytvN3EgP
5pM/eBWFkzpMe3mbENJ1n820wR6oe7FvUKTypX0eEmfKx8WvYKWd8XX1vLyzGYU1AavCYg9UitQj
vgCmKnx+dsItss/X8R+sQMTqtmgL7MFDrYvOATe71E2GcP/+dD8v93l3Ma8OgAidt9xx/sT7Hy9T
0nik1dMLt+b+F2/yqtul72tGcB3KSD5mRNST9diufldNNzWBXxqOGEmsfkx9vh9Em2eGzp0serBR
cRgxbFl6XtOH/ETmej54tRyv9lB3PbYkpYzni2d8JinL03paTtVc7Tu8z5d9RqYRdG45NSWEhs94
FJK3rmNbQ+m0z6YN93g7mPU+FZKzK2YOXsL8QPwjp6DOzf6WirL9u1ucOBbJr88vsa3t8zw5rjXA
OCgA6toZaGcsa8I5HksJs1HRF1mabf9qB5zkc+9Bq6ZE2/VwnYu8XJDKV/uDrgezatp9M8BU3b8V
iXIfj2vnpYZVJw6/Bi7INyL6iUz25WExKOXjtYdbikwVjDWL+/S59ep9rK+7CEJ6wrPJG91/z5v2
S2W5bk5yFZK9uy99GjrfcjnUGFPyMfe8iVueq2+/pVI0ghm+qU6a7rFVJfRKaMLh6v0J0ZCsrDca
OiMd3Euo8FPX61FQQmqP4M+5v3DUV7pJzG0aVekiHtO4r9SnoOmCkRrhcWm67cQyFu178DPrJNVz
YkJll2SbFbgQxtSsh53AOuvw0es1dz816+el/RLJfMYquK6KzpAqdikyLOD7xqYKC76EX2je66ws
FnOZ+3GPBS6px+V743cKU2cFDV4/AQQUwoNxBwvgG8UQc8zisd3wVrfC5NMfnQt6GJblyEYNyOeU
zd08LEW5HueFRfzd94U3famKqmPdXGGwUQa4MpzOuN3LChtWIrO37fhZ7uAP2UOVGr/vDgMIGb/G
WZGP/nvpVW07Ho0FI7sNh0bj7oRK7YH3JDb7zjbtsh8acoCre7bwzokc/AIn5422klI2j8CaxuK4
k2rlTI3J3Stoq19/BfJtwldDDWwF53+c7PRbPCW9N9wEmlPyQCx8/6FOBXtMwO+Rorwdl/wFl1mg
R4xuwmJvC7O3ao6baPyabCSzfpBpqHmJ65843Sonva99bHL6MEojQExgjFA36BxEpUefIdob5kOG
G9yCc4u1NZyvx+VaaHa5F0PS+Rpncgqbe8dttnd1Darimy10Ft2mCJH0z2UOMiPPuehhLChnNpC/
K+yDR7LTisokA784tm6p+ScYULShDhNrFnQNV5OPA37srVNZG9Y/iTP7/lOVu2Wo3xCMzzi9llzu
N9IYSJ+4h++5HV40qjfhUyDqkJ+Pw5Tp3kTXMmbRHKZj81sb29gLDqboCE8EYb1zLYqXwSfxAV6G
3apI/L70kDPBNDqPInko8eyPrkDKGUkn5x2fKoWrDPk81CwZj4MN1jw6RRX0oRmdHLuV+dEl7dbW
x2ZWwG56i/ZzMM8bToHcW4r4D+lX8HlPld4chuOUwDJn6ibsqk/bRoxqOmbweSJYxlvW1O+ujtJQ
+6a81EvRVimiisOoxKGo3JRj+bBxWQgvbrydVxbIFR0YEo/fnIEl5Xesde27g0rniqMaQ5fx7jUz
n92HXb8v1KmLt3p96NTQUtkIiyYZtmOYiqUHMUL+JbuvG6ix4n2ZhPud7Jyni/pm6XRaXFq5RiMg
e99REO9OzaHZ1HAcvaCq2ltPRH5kLqYmMJGdYWK1aQsJYNvgkfw2eEG0/2Pw8isI8GVc5lF7rjmL
oQwcI1UUY19ThzgV9TpfFH+vxe8Ei2REqYjF5OOQ/94iauAyENnU1Vv5MzbZsm+aJre+lSVrI+sJ
tFz0HLRpNz1qCQ1V/HBR7unox86qSiFgedvU7Q5ibCdnOX9WG3AmTAfZpiIYkZv1g9jO4L0abiXg
xE7dxUY8DGldhFV2GtdArNQ8ZJ11aTCemtAYV711i/az9Y94KJYmu6vQ54eOTawNVnPwWz8vcWrr
Q1b3FWb9IefCFdCCx3qUTUgqyJQFfwaYyWVxB5EpCMxTAH5EKxOpM/4xLmkmFsxkMabufARjN6x9
9B8azkyxi5CA6i+dGG9rgv7pQyA3Ymwn3LelXM5B12nbd0cppyWIjtbIODZ3tcujur3Ld+c5PpJr
MmXek5+nCHzfE2eSsyDyKAT/rNOeFXkZRMLjbrzNEIg+LiGuSpgcIWREfvNUKZiocOhVPboy/ZOM
nGwYzivEObzfWoF1xnfKEpvDJ6/iYruda0/BA64TW5VfRpPINPiMjrpXfKniJWyiG4h/1UJTTIoz
+EgcLzNwaVI69Kh9veXf2yHE+fwmU2FJRCqyFlmPm0Q2nsc29likHff6YEiegh6i0rh9XAszBM0T
JmjPN8SihxgTpstlHt07IHEGtadarkShGRoWmYMUk/XtjyrOxFQdqrwddhmBMgWFPeczFwuAWmIj
pkSlgV2K90p2LISbpQHf3G6bCGJ48ThoVVT5PclIunGXAXada940XmNs/dDkA+jLpdBcLfll1KRe
adRXcuPpN1CldCJQdw8XK8pz4TzHN8RKRYLiSbu59bfjNjWmRkQnM3vjJUkjI+YC9LZJngnemB0d
dMm+kZPNA0AGTy9Tdek8U2XqEs/Cxy4tE7fbucOazlt3igFiWUgN5MfiC9lDQ1YdIycjEjtUnmzE
Lu2oNBaI8urV+0DsRTKPtvNDWR9Mv/ZecZgNhSz9pw4jBmD3MDiz0JJeNoJjaR4DvyOz1kcdPLvZ
mL+E1BRlcq0jjuHZ1EX++4rkgINjEZckGqv7rgQapnqsRQV0IUEgT4BmSAKqG4KNtw1FiUh7arew
tO8tKKoMD9Kk0FTLqQvz74nOJSVTVgXc1n2eRFDY9yOpGoWhxekUzOSB9HWp16c1ghlRR8c5mRY3
f+52/tw3VLVH2/ymDHE5TNS8W0XyrHQRLjHBlUyyQeFC7EdRhocPxDH4duDFuRiUFx0q6kik4Ycx
jDpTn1O7kDh9Wryx87q7jqWS6QcA/WVEpsIn32j072dvshWgUSuCQJAQ5XPRErNUhSluu82Qa3XO
w9qRxIGAadD0N2kni1adRZ5QWeI+1mU99adKcTL1F6ojdj4gRTr4fngiS2EcDMhx0C/ZJZmpEbGR
R+PyLYF/N8Z6uoxGyzY4OMLiW3DGN+uiguSCbPC9kx6zfttgIquFr5egPbF4X03zrKvLHDrii29X
zsGI9EAj5jK8S6u+oy1L6e8+p6mTkffIMJQdajESTughI8GDQilydLlOD5vQ2H0n2HJLlB3gsGD5
Han3mqTfx1AqvqzqdV/Co252K6FuMzLXziPlAhMPRxgv6QwVZuGDTbZaXkNnqsSa93E0mmMvpv21
eQj3j4eRivinqErTf4q7bljVcRrInuZ4EmXnP0iutsU/tk2iUatyjsu8vVSlcnxLwYblubPmbP++
x7ZojREcqsxYIgcaELYhMY9DPM1Vnx9IBAqa5BjpZR+CoMLICe+6fOwZnnhJ9/ecNxBYU4Ti+ASU
aL/zbjHV0/Q7haoKOl1E6/7T9jqMfW6kHW79eKXT164jNZQyHPBCljk+c0TguR2apApWVL2FV/Ti
lELW9erjMHWYLEdcyJqoA+Fs1G2PWuze0f/zP5OB/S1ybp7+hI0c7EOliWF6ByHyvYPFS9v+f2+V
4IO/hnsZyn3eOSJ2ZKJW1tEQCgK0vKhs3HD6qHFNeK/Br+KvPtSEqwqgCh4Mkxt/beIA8D4Qr8/a
txbAiye0AbXY/hwiIrTuGKelbJbDVkL9SI6eIVeF8c0hpiw3FOVMIwI/USALZg7+BN/+tQd62RK4
uqD5LVvGOXU5isxkI4b+x3aLqsrdYirsztUSTnoqjjCQh6CjUO6yT257XVZqwIqrD1U2WwJImWn3
5v2aEbJ0Q/7aUsHSaEa1DwF03x2Q7mxIlZ4jiL/wouOQ2Noz4Ha1dQpSz6pKUma085IvBh6OAMRL
QubksEUk93aP9RXCbOQ4lP5dlWGVNiANCeTWN4FNp2g6gBtu4Lkohg3pN6uriDzcJlUVUEEAqkyv
5JqFnn/0l5L0kudm4ZKxl3xVYh0uSMdgg2xR25mneLICBcq2RySZ9K4NKp09xGMf4tB7FX7Ao33B
HnTOljRvhjVcuUx+4RnZINf+WM3jUL0rbT2hiDoJfzaP/qolkZ3BFZvnUI9ep6UnCcqt5n6FguHE
YSHUyIm89utqL0QyTfQ9DDjp+wOId5rhG8Micx/mro33KtcN5Bj474NLls916Ff6zryg4SKfFf50
J4LdF/fsMnW/b6Noszel180riJqvp606bH5dJenJn+Gy35EkuMMQap13zChXeqSzIUlM/MXyAuQA
Vljxsa4QTWvWHa7g8Gl5jUGhANKh61ob/w5+KCr91DjOiRWUsQwSajp76ZY9uWjMly8qGkQKBUKN
vbJPrsE+dhevW4PpfdzotKM8+pyuW73TQjZ0Z8QVjVoEIf7g6zwkE2kgY2jwUUltDn2HSRNSY8P0
J9fEO7Y6ODhxwwGDvljulCl2nKzPsz0FQ7wM1BTjLpLxOTSQBi6Yj62gGsGkbPKnqeLI+6RHL0Tt
FBEyU1Znt/XgiI8mKVSKvkk8Gbuey6Gr5HTOZj+dv641oTesEg8b/MtYiyqagSbQVvcuJK7q5Tkz
BSbSIQ0DANe7pkN48Fu5Ecd81gRAFthNKEiS0P6rswQKlNCnLWzJlbxMQhMxO49kKPnmTEbRDpT4
HXVJmSrTZTq/RCGxS8IiS7KO4rnvB7uJS9lTD/L7MOs1/I7jkSzF8yThkz4XFE9jtquOouXJr0NH
wG9jn86S2thgeoQlePp+VjKSk1h2/EoPRQC8WHV7OMSYYCcurQhBtdEJvIQ0RCImcH2A+MJwqOyN
msv9UPZqYsaPfrO+IG99FO1o1RrumOEvUK3zAgycIwnIofcpW+pUV7DH2fqPqyhW2byZ6FjRs+bj
aMbhIVqShhQI7SK4gFe0bxkti7REhphFX2094CkocheUx7nP/fFzSzxlxbmW+n+YO8/exrF0W/8i
NpjDlwtcipRkOady+EKUq6qZyc0cfv15tuW501afcaGBC5wzwEyHcUk0ubnD+671rEgf92JtFs4y
+ru44Fhho8XLKAqRlzXrQA5Drc9I+ma9s9uPOuGQC/ZFIHDj1bilKA3v5jya6z5K/aXL3XIOimyQ
cx3mEnlrMqp0lM409jG8j9aCSdoJV7Ns4oLusgA9EGqLZsr6LtO5onC0UuemxPHcyT/udI3sM7Hb
l+VHRDuyDloRIsojm4830zBb0TvXnan1nXLlDlhDdY4ZjcafyxSVmcqr8OzTkFISWe0bakOuPK3u
xHzIgDh27XYZf6C0w2RGrpuEnVPZVRoqjhqtt0qm63ClsG+UV15kCSKu8gwHMqZwoJwEbHUdGIRX
sx+05SbHzJbkNLCLaX2dBHI9NDRz2iTOmT3OOcZYB+EIAfLHKSTOczbOm6gzSYjw8ZfajQQUzklO
vnKDBCTxjy8rBnWgqmdD1Uz8PGtLNd9+lObnTJXzu7VQzrnvDfrQD4NCMe4tORaCy1STZd4oSVZu
DOclF+Kc1pacnDeJOgHb36TLWkz2fYVdW+Tnx6r7MlQu5cnVNJZo/Ymbr5CLSDkvYr1HSpy61bM1
seV0eJ+bYfnlKDmQmdC1MJ+wRe9z/BXXdlpKiReyfbR11FRr+WwMIjh17E+z7RpKWPWGzofMWh1Z
Viispm6w/ZhemWZBpC8a+7ZMWeKOSZL9/pnS0+a4ZhNRp/FjbyA4aEID6Uuk+yjRwA0HhtU5DP86
ax2+U+0bNhV3xdyWs3jRkmyQo+M4NvP3ktRHVZmARVlxqgillZ2N9xrzRzH7fbrUa5NdiWhG3v7j
w0vx+vMnuveXrjje5VpD8lXT8Il6viciKkH+5TjTeIWu8fB0Om4rxdXBYKnyjTbHewNI+r2ibndG
PeyWUksd73r9mB7SUrYURL+Q/YXdb7S5PhXpp6xIE5G+mluW4y6pN3jGeP3NSRVAIElRRSB20VfF
2CbbhG2SUQVDFpVGdMCFY48iUMVa5uoG3XLRLr4Sz0NfBAYCwfJFbxfKtdu4EXNTXdaGgwD5ew+z
QalDdgYDZpXONNmpXUIyGSqbbW9pp/1rh7KPLuFEVNBogRRr5fKLH83s4SbP8Af67dDH8JwgjfUz
/xQXSDcpLxSlW74UXdNQu5xoeQ3U2GoTMz8nHcugwrHO0AqnNdEMWCcFouGXiBhE/a0tGiD1125v
J41c2pa1/5YbxuTczEiRW3vDrkr2GI7VfWAZcsGgrkQLAQUaElT2sXKmEceGC/gJOYgiFoXh7Fjl
VoZVTjdjzKmLCc1x5Grw0QSmks7mYy9TH8cnSv7mSnu1VKvIDIRnLl0bdGsnd4B2NlE0ofYeG85P
9rHgkIOVE5DhBHmK6y46q73SiCN/bbGBxLc03RU7v+JUJRR3O2m4VuYtuIykmUM6zjpRXrSN0jyn
TD1YWXWuwBLp2C8kwqR22eppVrwUJtPbHNrR0OvLZoisSUn8+l0jpJoKjQtPMRP+t7DkHaKln5ME
5lqKTgNTsxmZDxAI2vR1Lluqw2k8Nm3iY0M1UglUpKSQbauokNvKWMydKYIVhiwfQUep0+c3ybth
EqaaQiVyriw5+5ap9V5Uj6sh+ja7nVa3m2ym0s7W9NjlwqEgz3YTpZj5Fmu8nLyKVuU65yJC/DBr
iyMextY2u+Uixu1etZfzsGj5rQI2hCufCwCbtM40pas8hFltpF41plp1KqiRKtPwvjXeaum7XGGe
BrZpFwV1KrXXdUp9lL6xW4YNq9lQMjxFVBV7rEV5q2yzhSBrDpXIekjQzQRC2RUT0jxpT4rSZfN4
79VmB/sFL0upPbNAj+4dtRRaN75Xe3ON7HhpqW1sCOsRSNOWDKnFz1QU9Dh8BVB7l4dr6hTas2bE
PR8EKZQdgJzc5ceiBDP6clvZNK+d3Thxqfhf02EVwldxMJOtvQJXwSLttWJIXnqXjiUUWHoJSbHH
+YVjeVMvozqbYfTe1ytHpgKA/Vkuu655LRxKhnyx208sf61W/ao9+mcwM1mqVzWc1ypOpgOolPcJ
vSjl0tOOpXymmvTXMYPqnHlRF4iUh2W7s/x3ZWW18lmsPSFFqPPGuXi0Gk+Nl5tj8+rjdYqnQTbf
lJbetrpjm8gq4Nc55/r+sPSomhglkSKL7fNcpQgQYq+gHhDWgmj6PnQGbO/uznWnqpy2jhh4l306
CPHqHLSOmttCBc3i2tkyT+nq7NEWs/N/6CBDpO19AVvBnfZrmam9Uvr0CeTVzvUoKRvsuYnwOUBs
4MlG2jCp0UbFYRC92SJa4mRrqZlm9b5SiCV6m1GWiActiU3x4LKnrjUeXiF/tzzBMsehONJpcAvq
d9z+Y69wbovBU6jOxK0Fw0mtjZI0yWPPc0xa2dRFFz3QEvxoox/bAV3byIX949ZZ1SiPHB+rvTut
cr/wsQHiBZRt2481qqL2xqPBHSmvx4IvQssRRAifpaP0m29b/FJ8J2ILu08D0Qq7IyJJdpCpvBzV
Cx8dYCtG6UyiES2NIWJkQbfVt0pWCvoYUk1gnmV95egDSwd7+iZU02j2up1XqYryG2XWe7Lgv3VZ
QKlUdpJ0HDUHt41hnVL1nM5DmLzCyvTYcjp0phQm+wKtjCsbT1NlogPu1z63zK1T05xVQ4rGI3rj
yXToxVEZkRpeyscLTauIGRQj7790LbR26Q5ib5J/eferWglH+YIFSZNdMDe1aBAr+SwnsNgaJxqi
R9vhsR24lApNPY562AzMtHzv3dUTcl6s5vSR0E0MTWhiPDB/RZTJ7AP2WMSRiOblM+2diQ19O8Mz
UDmK16lOG2BBwr4XmWFoalC0WA1SvyTHLoW4pOpEnP1GcPdZ2sfdRTfJaYdgIhthIdFJnwWNTm46
fUNJMmy6Sa+36ppS7cBYP3YcvL7W2P13X2VCXJXeEeR9thQ5/sXUVqLuQeVGbq3RODXnrnzu/VLP
i29ff81n79zxN/rr15z8Rv/+GhpHse2gUDLlnEZvM/dcamLCU9WAJk1vl4cWuoCCcs+M5thP4W1q
vwl90CSu8NPo5cxGdgwCTkN6QU+dfNpAK4R+xcS2mPfmcSkbOYbY+XGMmeZKNoAj12nouwKTyi9p
rdAKPI6VeqxbfnbNKC62/2poToOQqqCvb9ln1SWGZgrLurRpemxPENSe2A1Npx0Tw8GhYEWlxBok
lIq60DXgGBQQ93OoFji7QUd8/bXvr+5fb45DIVJ3SZUDQaIZ79iSv44I9OKrTQAlsX0obZnIOg+n
1p8i79icFBOlOzbjcULbfW2pngcsu/KVN5ldUcq8N7i/viA5ND5dD4FqOhxtIjosXUMQ+nmEmsIa
pLo3CgWie6xm1LRAdIzCKvPvBdXq5Xw11ErSKN5RIPD5jPHu60v424BxcVQ5vCMW/yWC7/SFbDAW
2OhspKzXlB3soXRm6xUf/Ap7rOkn+vkuM1RTbo/ThyNWC+PA8USC6mK66bpZsks6jhB0649t9a8v
8rPomocmzbXyTvG1DGrrhI4A/QPJndK7G9XAh5ZRKHi33JeM1BqvW5Mxfn4zT50OUb7SBN2I9VLj
+fA3nx8NZrM2aTrX2ygudL71AQZDVe4LCV0S57FqT3K2bjLa7V//qidjlPeW6pXhwe7Bigtw8pRq
gzZigdvVw6jyaj6d8hfSjTKN0/nxyFo4rgGxqAb5ls4qw5XKaYYfJzEMof/mVT0BEcjrYXNEWdx1
JNHHPLVVU5eBxghUIKBvKBX2R62MrBFSTxmUXK5yRwGPS40Z9Ic6SdXEEg85ya5s1nGxbfmjipei
r+uyad7NFNHyywFLAi+ftUx8QpZ0WHG+vpX6Z9sgl+6gILctSBV4Z1U4sp+fYSRapadkwK3srAGQ
xjLI85c6LOilUnp55dO0rmjQN4UXSz+QsLDUmNhW53exSKajM3KEVeC7q2ZHynYcM0GphJlHqmCc
2pTTafou3tFqFHKs9zqW+EO8soVBy/u+KH/9S/3teWg8ENMkBpUdvaNap4bzpVqdNinSYYNv6SjQ
QW5zCVYQf1HORI4qJpFGiskfsMjiZOuSsqUzrRRuSqfRzNCnTLSp8ssjKkOP39WTONxkC8rVaZm1
G5P8xN/NNO/Y/H/PdswxeF80l6RA3WS+o2b0+XHoK7UfxA/zplRz2eDocgVVU2NyFHp0Z9pJbxhe
XJARZAlxJrAHfnu/rWOO2IODTOgXtEKlf6NvY5nIifNmqc/TcrLGK5U25HxRgATKcRQtQ0yBkSqr
joW5YQsQ4d2hT6HefjyxUo9YAAkRkdphvdbNZIYi1yHHRnBSrdpLLtC4/2kpWmkRPN0UjVJBK0vl
9JggZM0vqWe6yY9OMxIjDQ3afPbz4uAJe/rNw5Zk18+3DLmhy4xgeYDVWNo/3zJ0zSW+MDFt8Naq
1Eg+toQ5pUderuOGE41HVluIAPIie6Mty27QM6h3pXAhx4wfy8t2zX6zSz5ZNniY7NGoU7Ar1FnL
7dPEC82AtcgkuG5gZeICTGoOV5wFtByzbOVisGMbGRlLSkh36+AWxUBoatlNM9EpeURhMA9dUMR5
XB20KNaaYZMgH2BO/foGyi3ep/vHDOCw2BtAISysHif3jyNWRNmDQEzXxAf4TKmhB5CNBbMzcJnW
oya+e3SKEzx71WQ2v8MGnMAM5F2i0Mjz07F4wAp0T4Y8zUedJ5DGZDLXPZOn7kSSG7B2VdGn9wsz
GKCcd+OhLXVYnEojqKvjNiNimB9vFYFErYSuybT09Z3526UZFBIBGHNdVAU8ZEmfh1YLL8ZI8tQM
1ipjhaHWizQOL1nBBOIRaKFfG6gyuJbFUiP1ebGQNZXbZCqkMg//c5cjII+K7Odvrut00oZcAmOB
Kc5gn6hZf5sl+rrGXjXMB/wlK11o1VbwtCJjkYKZdpOb4AjWc6uezeKKyorbxZcQI2SHzT22tzVq
jnQKvr6sz9sBdowQVYgEYauOAsrj7z7fLd52Ny1g79CVRXvxUngmbB1iON7FnKnGGDjUNnbw3+2U
39OZ/jKCdWxYcgawHNtgK/K3LeLkogIG8MsARfayflu1WbatMBoUyFsaCiYdLcN+6rUM52wZ9Wgg
KrqsnZ9jl86IqAdZyrRf0iLBJ8HZ3COV1ehkTwRvDwXpYujm4Vc1jWgZ14qRvMtLUAMIo1pmYX7p
rn7WcTBaP6paqjZ7ZNDjRb+o42L4ZgsQgT6CR/c9pPLC1PjP7rumkg3tsdax/VB5l05GKbASkJJi
/Hn0yvfjwiD92H19vCMoyJl9v/7W09lNp8ijM/PKeAJcYX+767Ssp7WmugRQKZ2Z9Zt4YP/VMQrk
Ghk3cqZidZI7sI7OFPLrVJObIyWmF7detzmmXs1320rlBxOlZIXD0J5QK/j6Qk/ICBwfmIAt0/Y4
Usv94mnmR273s9Z5I4axY6sxE1ndveBbIwwEnc0i9US63nke2b9RgY1+8bq++pNY4qyTDmmHMeWm
7hyV1PttejibtGns9IcAf0rhfVVbwQfZrAEuvP+eY4h7riz4OqSSxtIJ014Kx2rWQJ1RFVxTq5aa
ekgEcqdV15r0DtDT1ctzfJwYGAEEKI6zaeF9Dr8EoAk3DyzW3yr6zfx2MvOzYnJLVNvSHY4Nf/dp
NsQiJ5TtkZCiWTKfkilT0mBscC+VAc4t+VAHbGPDj25JKcH/Zt35fGDhsVjw5FmvPR4JC+XpuoOf
padNMAH1TjHpufi/3g8sQ9r18iD1Xr/5eiScTlD4B5keyLix5MmB7eHnCYoiDvyCJaf3XcSyvlab
EJspfaaNHKRHDbOuzxx0v/5eQy6hf52gdCA97OUgdJiWh/P35GwGswV8NtFMvogNrTyvEPIizzu2
v8ycPdYtwk/mE2WFtns2aOrE2FEKo+MvbFloOexaWtZMQahnpLiwje3CChKhGXNO8SupkYW01Zw4
ILjLHvFSOE9sysPjcRSexBrdOKjcZypmS4kKyF3mWL1DvA1fNpjQ5VAgRcvbN/ekY0AYI9SIJ69e
6XMTtyaWD8XVuptJHZlKtnW/ZHrxmwgSOUt9vkfvrCyVoz4ZMq558nAaqzDYirm97y2ZBzBLYbfy
fBTBfP00Tkc9ExdnR4+uqYUeyFBP9jtRM5qLGrGdOTrtVx1J0R3Sex77cbOYKIacuzjLMLl//d2n
Owqd/1C+5JhIY9wxSZz+PASHyVgaBzIdfdRcvvDGKFsCNIF4+seVhbMIFnyt8nj5o/fxcGyqRZbK
zxhVK7tIX1/V32499UaQYDYbMGnYPi2xlEPVwyRAVAqIJY5QZugJjabQxmCFnvHr7zo9u0PDddn1
skuw5N4YFennO9D3IhOWjM4iW4yJFdZoU1+LrsPHU41sQS/t966wbnRIOWLHlpN05a2suT31lvJ3
tcDTOYHZQKeA7eJAkInSp7NQ7cbI0jQDKo9D1+LK5S2eHprMlVuH3FWlQtzAMqyzuUjLQhUXBsIZ
FgyANwyYhWITpX8Hkgo2AKbZUQmEoDGX7VDvSenDpMcWGsP8/Vf7p7eS4rBLrY6NoGMZcH4/30qR
tmmvTUuFiYLxtqMXPaUzaDspRvISr8lDdc3lbxDFHJZ3neI21p+0n0RpBN4sibv/+ILYl7LIyloC
OeqnNUtEqviwZtAQreIxz5Ua+uOzpp2lxGIFps0KCl+uUSim52y4W/qfccX1cbwgJssvQZlw27++
qM/1QwcDHxsUKmPUemG30bn4fJNI/iN2UCXUc6HQyquTSCHM22ByDqZnA2FFzsTLzPiKk5I3D5+p
1MB+fRF/G2WyiMlJkJdeLjynWxBsG24F9bHcHOVzjt3yTeVMGbb5l3JzkJbQ+6+/9n06+eukSimK
sBbwg5AcmXlOC5dd7czOpJlAembQQC2mgXjGt6YiDo6fjAQU3AFFN1164114MST06qrAyDKGS5Va
6F8SCNKoj6Bh8ivCwldUTN/mJP1OYlTX4ZcXJ+ghcBJLPcgAW7G+/rDKpTbj8DgahwxhD8ByADT8
pc2w6jnYvPDNz5fHN/3rX/xzv4GHLrGLzO6qo0HKYv/3+aHDUbLSzCPZoUgkbIWzvlzvP1RoSoG3
9Jc3MSGmvl0XfYcfPqbIh03z3QL5fi0feT43x9t9kh508o//5z+S0/8neehM6/9dShBj9z/z0P9v
8fa9+hwSxM9/RARpf6hAIjQVXaAsl2usvEcYuub9IXc/8iQCScLQbGaqDxa6qf/BHpQDnM6bqsrs
nn+z0L0/SK7jKEkfgrKYy//1D1jof9tu0kxj7yWXOMrrrMOfh0QzNGlT9RHlxywZb4kALBo0xZkS
1oWYf1dTYQnh4/765sHf5bUDM0pPjevXT+bmBuS2Gcu9Zt/W5jMzcvqmOk2CvhrTJ05UE7vP5FZp
i8BNn96oGwA6KmJ9vFqyxTb2ZVVE2HpQnVzPdL6LME66wQs8KOC3AAZsLUh6OwW3a3jleWf2JbzW
Skxn46BWoAg8cgL8GekplcJYxjIsEdLi0UZytCHFvQbspGclq29L4orWZsYtZ9n6xpvKkWtpyEeJ
89QZNyZqmzFQ8Pg+t5GIz+J0UGRQxuB5G0ySE5jHVAjOL22le2geI/3VMxR4GcviJN+oV9vaRtUK
rwDOznzHnwSfjQq/N0jltGU+j5uL8QoYT/3UccI6x6uW3cWV02aYexZz3BR4JgYfr+mAFGA0dcVX
6G7fjKOjx6FG73b8hUGkscNeW/vXGGrhdYLWyNguc2s9u92gLP7YFjq5doXO2U2hZ/NNnchn3Stg
47GHA16/dVBMc+hZwB5uXKE0L5zmoqfUm4s6YCdTOL7FRgQhq7o2ywbF9/RKzarTkAJp7pO+jLNB
A7Ev38oS89+2Npc+9Yem6+JNp7qSKhB72u1ExLixN3urswIHK8dtNhk2PodpKIloHFJXof9sjupO
ojwH0uI4STJqBSke7eI9uBD84NWVZI4AMRJIs23FsV8TDPo6BQ7d/I7sWgEZj9Q5Du2cWtC2apfm
Zpn68S1rp8H0Bw/7lGTezdamNLux8U3OZo+mith5k6+zux2bZk12yMbRLNaILh97MVU888rMhG+b
9ng9RhKs140lATEkjVgBe0cHwUytzTujN9tfqVBrWPR6P3HMnZziwpVWu42OxPhnjC+L1kexqA9V
rHdpoCZtu4aLGDt1r6ltFyZaMQ7P5kSX1gdwrme+QYSaHha5M72SXjI3oAZso6Pu3aLCwReXSjHQ
olt+ZE4elp+lM4sz7GjInBkmypub2Q5GMuRDvRx1EWHOII15skmU9UHuLrgRZ8B8xEkmSnOPoI7J
wUCCV205YZlFqOfQLjaRU8V0P5tpfnMnz8TQ3eSkdwkLsFQIpqDBda6kne6rYkEzNmg5MfXoO6Y/
8aXhCZ/cgreZy3iwDLBSeztNOidk5SYnkNQmkWwmdQFzQh5Jr211bxoeur6FJcDU1dYh/XuJIUCG
4+eYua9KzH5JmNBq/LkaI5grUocHm46bVy9hCzX0u6BvlfKhce3gXJqK12npYTOSLBW1QZQSKxSa
bMh+TYZV9peZWByIvACo6x0SwNQ6eMoaPyTFJCaYKLhotlba9D+KZEWcPoylalwCrssb3LujO6Ef
Swa0lmArQF7Zhf262gr9LyPDwdyjGvvmQEh5EFTb7mLYqFgN22K8gc9oaeHauHoTWLA7yuD/4/L7
46+5fv9rg0v+w0ItM/O+WKohoMXf2+Vzdgl/4mOx1v9AAUHdBU4Xpx42p/9vsbb/0DRITyzWHIqO
mpB/LdbuHxZdeEjvYNdZ2CTpuasHmednWn84dEBJvtTY+1sO+Zf/YLHWWAg+L6B03FULeRHLv/wm
9zTbGeYegevszzedq7xG805rinugeP2+I2RsTxAd4fLAc7duN5NwFl2NqIT2nCibIHMSA9mRZm1y
MkKCLC8fI32xt860miGNoNInUk/1o6o2tlI4Fw5abFwKtG17YdnfDTfNbtgIioONEsWn1s6yVdgv
y2T9HJ1dOUTfkd4VyOHc4Zy1db0hIbs5uGNENBrY6XPJ+MYuB1QeQ+vsHdAWxDdzTOCW0SOIXLPo
rBczngDNumHmhFpZYX0R60U6zRf4E3Jger2yA3YCBmXQlO2oKMblbCsGHv2mRQoC/D2I3MjZFkVU
7jD95HcztPp5QzC9+xAnNeqvHpVjg3PjG+9mtDcs9tpwPNIRCIydGnpgpwMvo6KDM+xr5UFgVS43
c9tUqBPiEdzkDGQqjXoaVhwv9nB0XX4dJ2YlbwZ1xUXtKQ8DPyFvp0DJOMOxAzzcW2ThzWsEqJQ4
u3OU/lrQ2JGWbDSVNdGJ7ThYWCNLOCcWGAwlqepnLxl3iMKVMAEm8brisdkqGv05nDWmQm2V8vE9
ilszgkG2wn8Y3FI/LGoWe6HCLwpTIEqVC2rjIMORmQGxBIoZRgSj+iawfcJJAAWS+KKhBvaFi9Vs
IdjmaVzm4SxLlvIMdOCyn0Xxg5PCL2gjl3262mHBOv5nUXgWgkJ2HZs6y5pL+uHnmrjV4n2m9SWO
CguaEfX+TSJdVxFpHTGlvWF5XrSkO59N1/muDOq5ZkEhFiSYxmlnQMcx4S0t5v0S19VZN1o/mkbs
FEV5mZ31jBbYW53H13m70lVX96VW3rXYrzfEh/JU8c7dDJR0fwE4NlkF1/bQIlfe2HFiBsgiZt8t
NECEuQhtSM061YzdoJXeDSqdwG1if7aAgkd7L3WGi1gY5c7VFEL0rPaNjfh+rQz1O3Q5iHq4iXHJ
sqlPtyke/jPkIN6VvVbzDKpKJ+pRH/g4Q82VLTl8xUVhz/BB8+a2a+B9uJNwH5amK2+RFdibarRc
XxsnZd9TeL3yWqf0TXh+YYz7e4O8fTlHAYxLId55TqufzYgewkxGyBdZMT+2De6NzOrTi0EUTtg2
anRmd0V8pkeF+wyb1bicxhrtdTaIEe+deMyq9sUZvN6fRUeVu89Qfg+j7QQVDbMNa/eGbMBnMZXg
ittG23mZ4QalyZKJ3vxxXNvmSq3i+GygFx7kBVQFOI6EWSAWvnCa8cdSDMjlFgIdyQtlr4HPhqmi
U0eX0nIEx5L3uk9bYOyIXjcpaZ4B5GD70ujj+G7F0nBhdYq6LwarusgTz34hEOoehDjRbXV2D3zg
oMgmQkzOwAbdl8v8MSZ3E1yUwNFEdQaZ8LquvF2d8FvnuAWoKW5EfwkHLw2gxMFqG6bmspQ6Ou++
bktA3qbdkSoZs5HL/7TWTPd1KGRBPurq1nLj+jpqEHCrk72jpz2fEenj3IHBoU/DNH0QzP2MQVPG
kJXOZcPJGVQE82xMZlqVhxOgiWx093atX3paumvcalekNTOEPZ65lXEZ9bxv3fSD3bWxAWa9hcpM
BhTa4WiDHiSonOTCErdggAfsHbBkBy8P47R0gMrn9kUE/w43yq8GvRGOMe8AFqVEeIvMf0wK8dgC
4PHVzr6jO5feetUKelvLi4OI3HXLlrH+CQvB8QuRTzcWque9igf0wVKJ767mIM1tstNaY6MM5bcF
bLLfApjILetQjUW4VtrLQn/xrHGd875QKIrXnN50s/POZhSyvmHZ6UNSop/3YRpgB7TKA8gdNs6Z
G8JjFRs1xze7oZy3BProPM5VxccDZw85RPIMQDriTO0S7n+FemIiOTYvoj28JntjLD9RAk2gAUW5
46Wb96mxPo3joLM6EAg6Lc3whDU9GOExYKOYuolB7I03WVt+t2K84zBIRZiNfYow19q04zQfkqji
DFyAKQdRjylUvwJat++NWLmhMbrcRE2ab4RWXZere+9GyXmu1VyYmgdOl94oEfwyUmlD0SdLiD8p
fbbiumDC5TDD4SxnHys2ulPGbDgZPDRUx2ubLTgluCYw1zrMudlXNnWcHby69dLLtPnbGDf9HqvA
mTtl+c5K6J6VgzoEiS6GgwEpT8NQnA8Xi9vZflY1WesnrtB20UJsOWo0PDwswXFW7xPH0n3k0c8j
EldgjeK+7Fr3UC3O6ica62bcEnsxtWm3q4cyYg5vJ3x11W1FIgAyu/4QG9WurLtiP4pORSa8mg+9
djXq2RQM62gHFvCdMCELJaxRUxIU+rIi9gvoLjiOn9X9ndEr1j5aGFvU+56SjswFBqG2dxrVuxly
nKccbMQZa4S5B+iIbSDWvS1qxjTZ8CvYO3uC5EQ8qdr6lhJn/OmRFr6L0MwaLnE/VNdD6zwSf7Ez
7B6ZUOf6JUlWMBevoTb9xH4XNB1xH0MS/SAxUfiD278QxMnPZvOEtB5KJaiX6LlRxukO/MZ6GWVw
7m164bvVS+aLXsVsKe1Qr9g+R/riaxuRSRmtaZgx3QSrm+5LzhCEDgrpv2A0zfGwZVp/mhqghb22
W1LlHF7UxZw/xyULZkZmbXEFH/oa/0dozvXOwtOA9dO4szUiMI2nuV7uq8y6jfM3D3m+4YEE8LzX
slUCjWpelAaOcQbt9lkfWFzHLhj7+tocjD0hXoHIOYvg4CFvbAEmnBv9HbG66qGpbOjrc+unTntG
RNyTqSpjQJvrrhmTfs8BteaYbdzUBGhWYx0qo6GG/YhNJRU7Y/K2tV0czPR5ATIMaaTdTWX1PZ+L
a6yGQSH0e8WbnoWaHPAKXXW9SdR8c9MzYNYpRVeOVDHojLULOydtw2iq8XKo1pnCtnVTaUtK5HIE
jUbT4ivSM/erANlMo3ijuiNlzLJ6dQE3gy10gXJOOjAChgvyFNUfa9f1G961GReGU25ZyWrssR0e
ASO2zrLG1vdTXu3ySn1ZsUJvPIucCMJFbxpHSffkqEGmVig24fe7H+iMbtAWD6FjpM2daPksuxHx
j1RpXxMyVUNdL1ix29w6h1Fa7byBLAaIFXgeW7BKbXJZLhDUPOcSVxqDC1WY0bQ/wSRfLhS7aTsE
Xg/hsmcL1hhmaKQtXFd5WU7TPrNh4zPUTSyaAMs3Cwcej+dC63mO2Vg+M9BKv1DEE5ykKxhyP6pB
vS85xlwpavGL3Zk41JalPxutcYswh6sirx6kOoWSe7PUbt2xYyihdrvWuumuSbS7Iap2oDd3HbGr
3ERjO1hztaMzbuxVzs3flzHO7mFFzVSyf0Gz2eilu42WvrokQ1zZtgXmCzxSr6qZlJfQInS/FcKD
y0IBoFzL5o536sYti5+TRnC3qSmc9Ev1DJAeljFI/oU/6oYZgGm2L4yIChOpy1ZIVNt5jXxohdfk
3PeKm6iAipbl0U2F84YODoAsqHpCPzI8yDELfINgkydFdHYywl/r62YItImqFBVbwkwcGpoewYub
2rav1WVdQjimbDHihFRXXVwAPdevOCkNIbjYlyGK7hDcpC9gqi4cVvpejF4IPD+/t5OiobHTiS0r
MiJIeIQ+ibswFagufTdqoe9Loox8whqVs9pVmHrRZzAdxiP/Mpuac1TKD4pusu6jRi3Pda8Yz4HO
ZqHm1MQOt9ZwoAjY3sPc7yg1pbZPh6N8QFGRB7bTlD1ucm5H5cTeGatlc662XrxN8VH42qJ4oVFQ
pAy93Ht1RRpv+1ivcWZ31Q7HB2GwZUa4cocwiRy9mvjxejiIIkUEaerfNTF5P4F1aiMszuyuKho1
zJos28xOjyROTV6wIBpbksG0M9dyq0MJSUKDUEHAc9vG2iP86TUYzAozneK1P3Ri1Ld5t5xXggqn
T0Kr99gOrMOjp9gISHvnYKw6Nlq3XELXXRffKUc8hFzVN4X4s3oDJNK5nhOmJB174j53Osjn9lQS
daJFoEt0bOdTvzxNywyq1gEwyF0tgCJ4YsFQN78kNNbggXiEqPswcZtL8JsR4ptcD1tylXYLM2XY
C4WslqEDQrOKZrd0q/HqTdiLBrufDiDmIdi4JPv6BUqBjdfGGF9yrLCjPQX9WqFdrrrmgIJGOQAW
HM7x0T06UOWeplEnlBYswDdE+/030HDaZloHBKiZVe40F7m4g0kRGmxa3KmzNa6Iohv1nABgsAZV
NVPHijopXsuDGVb+dePpixxH7Z+j0U+bxsv1y9YgM0yr6OE/FRWZjX5ffnNgY33XEHuFuLEUVvJI
3+tKUeGabH54VWfupoUMXQKmIqnKSMTOUWfjgniJaGN3mnmTptYLNkTrEQFku8GRV0DSmOMnKsQc
bCy7uojict5hTkRgbivWZZ40D1lrjX47mdYZksKS0Vq+gHVj+9nOARyp7oCYhnhg7GZgpVT3HFt6
CrDW+wakIYfPoOI+bXItEGZ6Y8Tdn+SUsLUzyuqidqz5ktP5fIM32gv7oXoerS7a4W5OLsSYg5bT
p5XpKJ7OHZV1O5uibJSUGpgB9ZqBYF3W/6LuPJYrR9Is/Sr9AiiDdmAL4GpBHRQbGMlgQiuHcABP
39+trGnLHLMus9rNbKsikjd4AfdfnPOda4kVknuWWp/UG7XjBllTfw69ybSvypDxGwlO3X5yBneT
TTF6WRQyga6E2AsawxA3ihEo1w9IxxqOBEWWdNvucJxIQjzAHXcfrATuWCematcsVLvw7lbnzQQS
8gAVzHykUHO+LE8O11kfs5Ei0FJ3HWc6J1Fq/9ZqGbpWNR0Sq+02XRxXxGx8p90+ydr7bjC+E0Ui
UXcwu0e0tCGGSWuovxbu9GO1jmnoN22190UPxUcABAtMBE1nH4/vQ2k2ICCKYvplAeeLtC6pv3ki
ZwYJUiO8ekrO2phFtpavjzkO4Td+8flphpj6Y8f2DG5Dki4OAeoZ9DEHa24y6tXXZ5OsolAr4/lX
WhFpXytm674yu/d5yuoD9KL8Q9qjRykF7DO0J6iUoSaqZr+MRlTA/QqmsSt/N37OgzCwTuo5lsh4
Av28jOBOiPGG9umRN/4OgcJlrJoMpyG1EnPjeppu7AYJ1SC0ITI+gna79XWTTN5wV2kF9X85vidw
HpDXgct6BLfQ3Bf8G3dlQ9kYOuynzotlK7Fx6s64ayn9DtikOwRrXge0wnZS42LOSLYJOamuc8kQ
GFKUjVKkLG2EpgT0qSfAd2qNLH5kumnICdUzo/yltYZ9qAxtfaz6ns4UdEd7kJbX+NGcdvFzqtjb
Bgpnzb29Fs5PPKZALSiJucQ80rlVT8IblKdcnAidzHaNOS4t8/bUi2hEzS+nFIzZ5xjqSZfQQpMz
u3FAgUUL5GKahYaWKfdloEQzHPV2JKqeiUZ34y4oUJa08P5X4q/34JPNl6agt6jqrj+ZcKxPM60V
WsHOF1HMLMyF1e7KKOsWumoDDv3OjL1PJ23YtUG81sdG57QH/mczCDimoz6FID/bS9Lm88EZp+Oc
0zDl2qlOrWcpjRAMEsb+pNsOtCNj0scPYyzavU3tFXYISMOxl3Tu68xHJmFu8dadtC8tjgBYXNyQ
sQmzWR1MZ3izXYE70d7ko8fy3e0OyCnDvLk9Bm+dmsJcGLvKV7jSCafLPNZo14TS9XGBxR2xi8OR
SkRt5hRhwbXedFYeOuQl7Ekdqk3WIzV8X9gQ+vwLeONDu6yRiec3W7xnW682WReDUpn3qvwhMccN
J1uhknEfHZgmz3SG006fvT9woOAP02luJ88Z2EBZROUYU7eeUPq4RzT5tyD7fIuN+lsl6Y8Fo+hs
ZzdQNLxllslwhFiwEXJX/mJ6wb6FwSJKTTAxvgftZM7qHa7rUw2bP6hS5+RZzrfX32o6GPWEtHg+
FTyIsVvraXMnPBSsB8O81n8Wk+JbNFn1yA28Ee0yh0bOIBDqU6A5LfMOk4llaptbiqi76nbgOWVe
hLGfL4SyGwRLuNR5LAg/rbaASm6C9+83lY+D31uLALNxSUhvF85tHI0FjXbiPGIejtgNb2DchXHW
/zZneEWecfFp48fWf6lj0NVabqePkhZwywP62QD9D27PY2MYPT9uuTaERcPsZO+lw58tIeFk1k8/
PkAV2NqqTahfdKpeErLBIW/QYT7ZDtyQlAis3jnBuPwQ3r7DIbN25KEJ/5kMGWZj3slQBFqMJoYI
KlnRnlaYbpGTei9Qgh87XByBlKyUBu0OP9pubOZPHDaXJOdfPJgseIW7gY71gViKGJdlO5ew+tLq
msdnCdwl6LP4qEr5SKV6LWyGxE3p5huY5u9IZVW0LrczPXmc6pGguMy3ghbCHYBTiApeHGXg/0PT
XiPcJrt/kmILMnNguTBIaWRnH7j1f+VxCxOkJVxs7s8gYR/nNQKAcTDo++kRo0Z3moAGzw8zNhyB
M988GbbF0whhYQLjSnQOom3B8cNGvNHqYj8kwxGRNfcZQdJUS01okWY5OFO4eM0ekM/Z1av9Yt0z
eaTsB6qFcTiyUQcHy213WvOrYQY2HIk2Cnu3b4OhFy4s8XreS2K1wBQwwZqFEzL8u2dNuCWCi3fN
EeEAQhGaRBkwKDuAjEqYtj/ieNy5nRYl7qdSRGPGMuYy93+LptyRpzlg/PlpZczA3l6Hi16b+oME
oxyJtOVo7aYinHMv+eVXph01tpntCXOreZbtFm7f8lmaI69NytPdaBe34sAjeAv+0xTJZEMuEfaw
+ph2XbT49ruUvwwvAVLq35HQGHaZvxX4lUIQh9u1jKTBJtV+irOzn5FWBm47UHYcue3RVwbK09fW
+EEY/klxzmrV6ORG6737oobVkTjzqSk7XvhuXE/zZEci1u+robuA26MVNpsv2KF3dCCHSinkA/Ks
L6/gtB8BSHBXrmw9VU9J0FvFK1ybXUqb4rZ8KW3ah2Usj9k4cOHO2otmXjKtZacxh1IfTzpiZ8Lt
oXyV8F7A/FZnko8OWubta7kmJ8mfU+PBMmZW5vdVsmybaafJs82ciiLIPnp+vYvLF+YOQRG/dOo6
uZwoYn3Cb8Wkf9hm/g5YPLwZku4WHFwMWWZdhNBWLqxUgnQ85d0rR1FAzREwg4A1ABxKPmZUpLOt
Isjoobla967z4o3Qo8x3Z/kq+hfWLTR7tIPcBz3nbrPOJzmEtWi3vffW68TUtEZoMO/Qb8XCUF8H
jZnbSBJ7zZlGP/k6a70Rek1JfscoAOj683NPtlQ0Jk2xMdnWhKXpPU+pDxJnNh9tMS6Xrpf0IWbc
hOvwY8/iWBUN+//xrqTF2/qZLI6wLQCJsPzRUs84NbF6btv+2uXaQXbs75lC85WlbO+h9PRhKpr1
bLOlXq3EivJR7FOdNpRQ90BfvId8td3NjeeNImGgv1vc5GQa40ftWETtEcsjLlY1POuktuy9wVnO
jLPs8sEqhx+uIKYfgkrGTsczkiUwlsXtJCfN5Q45wLxTvd+Ga8Hgg+OXjcZbnCS4B6q1f1D6i9Dq
K5LtoFSErfep5d5lq+8eWiTDUTE+2QXTYZe2puu4OmZSv9Y4eRsGezkTK7OltmZfN7217QKwyRVb
wsXOpnm/Sm5aYClZARhTzf7WswwiWWbxnK5cNb51ImXrrm1/KQIN9L56LjSBAmOITFinQa0bR5Xb
W1WxYavXfw5NzSU5ZipRezg+8ZZReL6v/BaGCSCTi63P7qEY2kumo0Tp2wjCwmPLIJcxSzIFfu0/
VGsJ+FA5M3+XUkxj4q5b7V7EFTMlH9l+Q4sU6AV7jr6n0oJ2Xl6S+JSbzrgvpyWhD4m7Pdxd+WD4
4i3Hnnvoe+JSDJn5d7WI42MmijDltxA6ohUXv0O6kTV3abrtLCyQoJ2/8JZgoTJLfadN0DMXdLAQ
Egth7GtmqzvDV26gkZqzBx5NAcRDKDK4QckyBChr3h1qw8LX0j3FwwBrZekD9gdE1PrTvO08iiM1
bHQKC28crglF8/Pi1oKrOqcOFRWkW/+zUvbOMKezcj1SLez6dSm1K6OEl8Ip9poz743WewAIYEeD
PjKx8iem+85xTb0Hi7Ju7NnVlqMFeAwfZNUNL1VX3YNAFTB/B5vhL1roqujUxegRuTi2mjbmNP+R
UkLDGfDkfm2Kr3SJqRAd7iv0xtNu1LPP3PsUa/cgwFYycuB10pdLltgvHp2ixvh9l1lUTQk+2S29
/AGHpnOAjemHeWunkGO6p1hpDeJlby2P/VBUO79PvyHnbv2UWYHBTZjoT6uXHmqCCPEVUAnrC09b
3mDrvrG2YxQ0SXHWhLVwxCh2CJVWp0d3yo+M2OKtaqZlN3WxG/klGkt4h7tmXXExSv7M0oSuO6pD
1nQaASCr/pJUHpo15V4nXae6cVsfs0JxntKY+Pp6ZqjJrhUS5G3l1kF1AYacYo8JfdDTu65WP+3I
iIJAyyaMC8vYrn2SI603uk2yOPJalNZdBiDqcItKDeTgVYdBttUx6SzOm3Yeo3iUI/oVS+xdY/hA
RNZuGVhA9JUxeMu+2kJjeuLlu5cZoxrmWCnVFarYbh3Y7a5MwmK9mN+wCHm8OYuiU5PdCRda/tuV
dnPwwLceyWqgsJ9ImGHXbW4zI9PQvejOJluJvpFuqqB4O/1Bc72cF7EqCOSRt/IO1RQO9vEWzYSo
BsdmWDeoHXRygsMxg9AmE/13MWevWkVNJ/N8Z0xoDkxLAcKTOHsGr31LWBndm7Qbkccw6tGb7XrD
2CgHmAYhmCws7UIOIvuKZtKjKgdz2vv50zLKZ+IK38tR17akWPpnSkMCSQdW35kEYuj3Nc2J7l4a
GuDMkxJSliYP6DrzF9DU3rkfW+cgR+bZ6K+YMC/6Pbon/7q25V3jmvUu84fmN+K3cT+bUj+bXeJ/
kZ6jvTZFPb9ler3u7AYmeZgmTP+r7sMgaZdWZ722bkpCgfmoTeZtKMsH8Jq1eYJOAJIbp0WVk5NV
z52MfMP/XbRWlPpTvREm6jXG0BQ/WeEjUaBkqKjFV/xsqMfs0kM1YCr3MclsM6pE++L61DO5CX1T
EO6x6WcPjC0+jedhltneK6r+xdT6S2Xo2QdLFLknRgoWgJwvlcvvsLHy3UTe64GwVyfMZX4Za5Qs
schIjG6hYKXthj2ctamQIh5SlI2RtFR2aNJ8C+q3uE29Lk1cyjulxs/Y6bH3EKzakxNkwn1LKRvG
tu8jv5VHXz8vif45MD1INWOr9cSwgJ3kqeTtSe11NoNxtPAm+s5Tr/fjrinLZm+2mfWnv+I/Ej//
W13V3xRY/z/JpE0Uv/+7TpqSHJn0f33Wv/9r/yPXn6Rh4PP5Vy3W7e//KcVCHY15E6WVuOGUblrn
/5FiIariIgDnYWGIYorG3/k/UiznHyY+NhPvJ45GoCbY4vt/SbHMf+BsMpFg4cBg9+F5/4kUy7Jv
yui/SZmF5YBORrmNjdJktsf//xdG0DwSslFNdn6bX/Vokmfiy4K4Kr2Loa+g//267d8HQMhFsDoJ
9GCPI8ENoY9yZg/zoPJtrhOqFZGOpT6TQRkvfYr0OoqXtXa4WKTMYZ4p1IjD5BjJZvYGFNnc+p13
aDlNRy7U2Z+juYekhqo57uXVIVwujvx+0f9AX6x4FyY3Zp43Qe8K3EJjBOX0BJQ4LiEbQDVyUi1i
VAdHYQ63wxZNyw3Ml71CAizO0h991gel5zwphfAqiJ2CjpbquTrEhHAC4XXwNwTsZ429kbECJrjA
148eKDN5IW+cGU1l3sY2k7K0YPJKl2N1lCfqDv9JJ1DtQp5GGUGs4D9r4Ti7qjHOrxkcaNLq8om7
Ew1nRab4uHY7DPhs+Ihkv5We8lRW5LgHnYvWMswK5cSAGhfKnKZDGw2AO+8epaaGP3rmNfEJecbc
RF2h+XoE4NNHCkLHDUxqgpG4X+1ej8+FpIoIb671jdHppR/GrkyRLbV+9qFsXcCGHoBjYn4nKrEb
lOMDLiyTi5b37odGngN7KhIUvzELim8NmNYSTnXRYWBFMR3FMhP7JM6harOrTompLeOUwtkiOp1m
eRbRpBfFFRjlcO3RE4CJ94DVhayVecpSsHhTAEHQPLtFG3+YElJHkNWZ+cuUmn4o8hbBubGUcl9h
9QT47a3jQMFejy7UQDt7mdALdQHvBRIg5Adfdeqq8ob6ECxKq2p9JciQQUaVtJW2EYv9zx+t62jz
0R9NrGV1536dssqIQPWB/60xt8xbKIhmfKJmMctgbcBAEcXnGqd8AYcYtPJWDbd5zoQ8I+vlaVpt
PlonRpOK088PwD+bnC6hG79YxKsrsYbFVzbrjMIhXTK4mhLjTN66ycnskDo0sGUh1pq4FdKB4ryG
NtlBsoyMLKve1OQs9UYDCFgwBa93eHTWey5oxpRWocRHn5jkh5B5j6bbrtnlA33uUxbUJpPNkfHd
d5ZP2itNHv50Ysu0Tz7S8oCBLZ4Yu0kGaSh2HI26QhWnNi5a42KpCZatpcU6INUS1lA0J67xy+mE
OxAF0Q/PpkqrKdSsVZK/CemlP0rTHfWwY/9XRai38+7qqxmo5oL597de5k2BA0tb74vCr18z5svf
Pkx7jPZWZ2xywngO5VI89GDK3yrHUG/EcxWPliIvd4davJ7Dfk7ZYzQTTj3klLH3GE8YnYNYGL0d
gANPUCMYi1ttrdKDncbMb5h42Er14GdMKwIUpFYoAAJIa2xfGRCu30iy0aBRYMuCz6m3IugI6nzG
HUxDN+i2fRz6tjTR0dX2bxKB7HdjQPsd9ZlEFG96iimOZAjPdLRpLO5lkKGbJin8h763TFrsloQf
JFg1iTKMfKxu5xsMX8rMjh91jjC+ldhEojfF+bhhYh2jV1qWgcyreeiWM28r8i9ftPPPqqnyYVVw
8wJH1waXzrp2z6QEo3FgBwGVMV8L9c0twRLeabp2CR3dbE+av8ID5RVA6Ga6eZluMPfOr3Co6xtF
mNjvYCAyZQWwPGfNOb8FeIb+bOEY0OYcy0a+6kN1haBYfyMLQ0O2UJE8xD4JH6F0GufRRODy05PE
CPd2XcEuACHmLliRGHU3B8LqEKXsMxQQXpHOBADFpOykGYHytLKrYQYeFn0QG0SPc6KzXtv3YpaK
KBtJDniaJOYvyD/QOVMctva+thLvSSsL6Qe3LGBnq0G8u/JgVT6V75C3D10WuzmNLl9SSJSS8ccC
g7sEYF05+dParmV5lMuqadR4Gn885bryQwGj1qBOFIPH0tpJ2ki1hg/DgSub9ajAgWAA2hiDQgii
OrRRM68469bHhowJI6I9GAELCHf+Guu6fHVHCth908TiFNtGSYuV9eP3QBrT3cS3150cVtrkb/nE
q431tJEarxPkJKDVdCZp+vGXeuRfrrS/hjT/375IjPA3Gbdr6T4SAKypf7/V7Vo5nOPEXhKn1N9X
kG0P3Noi0sSQbMy8hgc++fVpySfxpxnyP6oJ/9dK72/14L+tHP8ftM7dfon/pib8KT/l2P+tCPwf
Pb5l/oOrxNE9OAw3KqGHYexP85xp/cMQHuUXyxwBZuPGVflXEegg1b+BFG5FIhtl9yai/1cR6BhY
7kz8Hbxaf+Iv/pMiEPLk7Xn4SxUI9g4PLT+FipNtCuqGvz8vEyFMBTxVJ7oxEe0Np52/NeZO7MoR
xmvSt16wuoJNDJtNGj3v4JTJ3aS6jMlHvJYnbi+xq+36g70p97S/prCnGefni3bwyZIMzdaUkYmd
Nxh7/aFOxoXFbFM+kdYlNqWy2clN8kj+EwVmro1Br3MFz1QkN0sdPTRy8aNXS5J61vkl9gj9SFdU
mbHbR/wpwnFV5pKSwx7KL0mJwqCFr8wbbnBhYYwBckF0yisDs6lq31u7f6CCIUV17Hn9IKPX2KWd
QiHViVP9bJi03h33L+txL93oYth6XdvuXKvlEKNxPVUTlV3rI01p+IaCBOb1Cd7pb5XW3oZ4rGfy
pP2wKtXFhJp8z33c7cgLx0dlyOZYk/5xsNLR2tZMr/euXzXstcwkknqnU1qXWMrjPiNMMSMGUWde
PBcjQp9CMD3z7JqOTsUmYw5r1UI/NVnOgQBkUh93FI9qfS67xkWcj8GhSMcmwsw9HyZrrRADMHh1
svGPYfT2BEGtj3UyHW136EJ23JiuPOOcs9YH2Wue8V0vx5xM5NuypEs3iRLDhtv4p2tNjL61QLs2
NijTuBtg8xX2b0RI8jSInkQuKd0jDot2H6/+p6Otd3WfsDu1CzSttUZhuxbdXVpL9uAzKxuYwsRa
rI2F00/ezxjvL5posOH5+5kUUx4DqyRYpWuQQPU5iuFY+HuGKgerjMcg1sYJqVym0AcWaAFwfVLY
ZqdMGh+klmLYYELS2FydxnorDPAnrFqqPS9JPtxTycoPQy/XMEu6EqlgF5+SzgF1RGF7y6ti0zm4
n7lhR/ZIRoOhnQnziewS2XjBNnbme3Ta/kwxEBKZcMYzdyS16dXVcAG073wXMpjsdZ9L42Xu6/y2
eadSTbVgIaqgSuz9hFH2rqqzJTSkse5jtvQbHereXT1nzBbZ5zu8Flh6eD3t/tcwl2jtfQKljmWG
5iqbNfkyUSWXK5Y9Xq0daV1wA9r4JOm+bmbEsFu7HO28uZvQwaY9awKPSNQ9fa531zOF/86hztNt
mHnYJ3gwbLTIW1tXzKXSjgFgY2rD2UBFc+ydzkbqJzuxaUAAbCp9juAvUX0UiNQIzjaOds870VtT
dsmJ5X3Ag61oJFP3Nzyeq18NG8iHuyazmqguuUtbz5wi3ckR0Me0VqW7Vi92gzaxahJUg22S31dt
y8rQdJajKlrSHoA5h8oa512x4vlh3DHptKfDfM/DfRa9OT4Rv2XeVlwAw/0+f2O30Id9PuyHfDzC
vqfWbpZ4Z3fE3oedN7GHGUvnSMxMw9aH+IRSqV0KxpbU2GQI0UYOR0t8ChJaT9PUYUbKIAyYC/Mf
ieiLZ4pUla0APBWNhizYWq7aQ2b2+G+mnJMoNWtEtHO8kZn7ghnife0RLoJ+2hHowjZsEpui9uBQ
eP4jVkuW+7HQwsp36mh2KrFdAGqwFJ2Tc9Zr+abwYv+IhobOErmac22g6j6aKcdFmjvxfdOmV0FQ
El8KjtfM1a556v/RTgsPZJIRF1R8ONK1Lus0kxhmuhed9QVlWHr7uZNz1uDiI32peHLpxJ3Ansbx
bqpc6kWnRk3LVj6cOha/A0gM3++7K9Fp5YshMEdohsduPGb3NSNDOkqq2U0nLVS2Vk8TxNpzp3Pf
tFhzbYyV1cAearTZaqWlvbFzyx/CCasiqw44aKxqp3Jbxv1nT/tsKuDlqXFXEV2wLOMhXdfngnsi
keI4t6j5GBoa/rSxR8EVtoRg3cIcnWg1k8szsecY3f7LZVawxIKPnaHykvxs81rO3n3iZ0fHyQjS
Q8FWNQ9UrV00mBribCNPotbAHTqivreG8b3KtLthelV2+uTQX5f5gm1bDt/MfMuAITteVf6Bs1/e
E1hPHTmHpBeH9BN0HSPNUd4ecuMLIA6y2XUInHRAD5J2WfogUku/8+ktztStmCiJTGQfbY5DtMwV
KY2EJR8WV/nPbeL9BpxXsZdwWN/PaueQb8eHVdSVtTLn3eJgD5oMYs7zSTF90dM/eMK8ve+Q7xc5
XZtdsWtXG3NWIJHZYc0Bb5D2aufoGfJCIqMFHEW2Dp+8n4Gs0bedlnq4mGnsWgEa22SPYym7mN1S
3kKOEP2lBMZHQnXeI4GjySf5C8YvNivcVV0uhp0tK5JT4kpkl5lksaNfxx2GFt14G3JrPw+L9ZUK
8geSPne/4Obc4uFQ71m+omawZrASbFGcveZilEcPrYj7lBqaNLScz6zi/esi9PYO9TSnRVqwgvVd
GuiirTqeudv/xrzoB2R5hWXGZWLtY18YoJLdFzlKNq1fDpULqZHz4JhC1nrHsMEOPcFNvqQ3RGIp
xwcp23VDektUDNr6va6zKDmZcKqQ6VGdU6NnyMLRT1Cl9wR0HBmIN3zFdTKgTkz7AO3wEpjTahwS
r+1wMvosxV23+ppYul54sD4aBjdsLU3cLjgr9UOXlfjapOM9phX5gCUmzRARp7uf9Owae4jHSLg8
zO36XjsAegnq4oUYkQISORaqpdCfVT7rh4Fl835c6npbO3PzSlqfw5ocgZAD0O6iqYnMmTJbYxoF
5Z0Jd8N913KltYLYhgyTOf1xmmzaeljPBKiikF9JVRzdFjnqTZOMJgVZwMjKzvYT3j0mJrnTyj3w
Atqjm8uOOVN1S6gUyycCxOa9ZnW8tVsP0iH7oDLyeiYePVHvUW71yX70YVyBqX4oBkDZsq+K3egQ
p0rZhYmurDNsb6oiY5LIJ2fg9ppU5SFtlHHUdxhpfFliADhS4slLn9Aws44eI/SbFw3EFf0qUyvd
ioTpPHVN9dGl01OJmTDTxXYYpvuyZ1aZuvF9YsTZgS+RsZRtE+BjVPom1ZdndkLO6z+d9kA+d37Z
5N/Y79yochBQkAE63Te9d+cujca36XhI9rLhi3BgdV17g12JYrS5cVqvhmOS3A9yKl4FuuAXq2qM
OxePU+DhT6dy1odAZknzXPJbPPuJOQAVZp7V4JuMRkxSyH6UWYQYgigvU7Ixp3j+XcBRPnXs+9j4
GMGAzxtVVfWdsGEdzCkNHL/dEr15lb4Z+XOMPoT4s8zdNx4PqdO2j6y3D3axvDV45NzRSqkGSER0
vTCr7SOuwzcgza/KaXfS0a/MRSju8Pbp7oSBXccbh/8RXOvoI0Jupn0Vp78Id9ssK5bCqRsf1LhS
t1X90cn8o7HokRerOFIT+891HRGTuhsi47e90jZd/Y1YIepTAiVr5iF8GPkBs+xjbOIDzjC+eZir
k1f9AWdvG+dgYome4RD0rlabqxAk36WeoBega4Vhgg2VLLa6eQKIx3VhwLxF5s1c5pFEmeoHsKQb
NbOYj904Oue2QKq5Qq069Qg2r71C0UNAZpRncQtSC9GxlrC4TUXaX7QE5kyqu3ci0d+1nvt3rkyT
dCAGIw1nHR8pK/fwzl9Bg4D/veE0yfG75fc1R+xXOwzOaN+d5b6cQQfN5UG02abWSdso0j6JCM0q
LwwsLDxLmXFP4nO+R/xR3M9ruh0TddWUc0ala7wbmCU/kJxegb9mQa5mcxdXpGoRb6B2hEAmj1Wl
9E+1yHK7FjnWQX38scAj4O5lq9YTvccmf4TOEAt1txT+svFz3MP+6lh3VWVfLW98mEs2o02bG58i
K9stBVT6g9QVO8CsA+Jd+yu4fc4vwaszTa96ndcvYHu2ymZmVKc7HJRhSTwelwIygMJQoSja+VqJ
7jearxYkAlrimrQ/PKhZgcB+QkbhuD+p0VBv3TReeutsVWeJy9KUXkuiQ4dxxYytY1Y3qE57geZs
MSEEJS+9ybw+xiOQjf1Xni/DsRrxuhhIO9CXAzTGQPqJwbpF6qaINsLkieolNjxnUzJj/GTo1J8c
FE7byVs35Pco/IvCDKeiTO/mXmyVqFgtcO2hFZOEizvNxRWreoJ7+OB6LRyquntonPSJmeGbKIcL
w6sZeFf25aQF2Z5JtlGav9fy5sj1lgYaIuojDAUb4wn1AscR4cVEqAce7NJIh4ZMfFt5xlXi7P3u
tkGdDI6/3LNeUaSz37Ub95PQjOFd3szhQ4HaRovyCaEhBStiXjDZrfOrqgaSTyiMbWXtSxYC9Sj9
veT+2ZUOLzUojAljWXOyVfICPUTD9rg8mGX25aLw2+jwK3fu1H5O5LPEo/PjOcXnoFQftgisn7Pi
Zj11KKNhhG8tclJQ6TVcbFk1nxmnuUFXlPeIwu5iUJyBOVh7Q/skDAexwbR1lO3uM7M9zpV2TxBS
+TnME+NcqJsHz1ZUszfRf0L8ZOCsU7FHQWg9O4IH2HCkt3Wt4SRhgbD66Iawaw0dAbr5PWbyYGE1
OQGczq/ETc0bXxQj8+PROylTPvkFbY0T937QiPbDU7G/94CaozWpS1odNFtdbnC2ojC2tOrFMWqx
mWzkNosgGRhHKuaqX8wDmZdqk9wz3WAUfpNen9bEpbWixq/hIdsd00q81r4lcy/w9IpiubopPIzy
RfRGT/mFywYXbv9ql6gQNTCjgNyZ2A2iGh6GcelaRPZrvLFJtCQPBzlWRMos0oHKTO+zNkEpZmRN
pKCkBwPK1HPDNf/jL1W+XwYGwa6eLefKcV9Ifm9v1IXqK24MifzINdE9ZPWPJLgRB8BSb8VsFwRJ
AnmrrAqbVzxWkWVaMWeOVeCeq4u3rsz9dwzn4yfrS4abmfOTmyM7Ha9kg9MQUsv4lZmKx9gkrcDh
TMSH7Xu7Gndi5tZpYLkdYaU227i0SHGq1vWrSFtt12kuiWVLi3o1xh/2yFczRX2JkCuJMVPqiztP
4Th2iJjqSTzZY8503LXTB5U31iP8uUxGUpur/cBMfrugaeebWWQI0HO8t6auvacb984NqeYQXQZx
msk5DNlOlGHhgepZ8tnAQNdTgDTNyiS+JYx7lcu2FG52wOOrP0+ekV1iUiSiSoOGi7E9WioDG0OM
MSSPEw9Rjlah2574GobZXw623uiHRXeesrLbZSNPSzIBm/YSt+XdURytNVrA01gDpZaCCxtTr70Z
RI56Scd5GbXdqr5sAVmAEgYZqqGneyGN/HFM1zdLry6JGvG4ly35L03Bk5kI5G/NYPzukJRiUCSx
CqOmXUnkgWwsAL305dNczl9toa2hz4r3CUw4wT+L8Jl4J/E7STXApYDWq8ikt7719N2uBe+7qYjZ
YkbYM4KZYyWui91YkVkk72bmxZTbYjIjGpyLzwQaiLtmgcZqcvM9Hst+n7jDxAnV8nuzs3e7Qi+Z
xfpXTFp6YPLrAcSBYWGx1+yTmG9AIcu7puTZj2McK/9N3XntSI6kWfpVBnvPgpFGCeze0EnX4aHl
DZEhkloLI/n0+3lNT2/VRQ/Qd7NAo4CurMiM9CDNfnHOd6ypDNrJQOppL0etkpB4e0Qo0zih+0va
eD0upevsJycTr26usUAyZ50dWKdhgW9VERNl5aLpiTK0J3qvx8G8MLkYJuFidR+LVznqyb5iYcgn
pq+njof7FDHZvwWEPz+kWSJfAUredi2xcRxzEQdzu7Lidol0DYb4moJpNUgbETuflVgnnsJ1uVhO
btHTVcl9XbflUawSjlesyW1CBCqRdF4GwV8NP0xpomDV5/VoAg/YR6PWkcmpTsRQazvRGvrtUjoX
UqVxF5DfKvPZr+c5emqq+jfsdZftAnXCJlMImDovsXbdamThuMTEYOejolbrEWnqNL5/Tqd98hPb
jQGadTP3URMuHhZfyOdMQkmuzysrZVEzuOosPW8bdWjymAxuMsnfWTjU23lh4tuSKa9BMz8WmFbO
kL/wmmlRfFiNQm0b+pB3O+vDYpArXNukO7GepIwyrTtb6Jc8cYqnxkLOv5Ix78Oncg/YiSk82afd
EFUmTwY5kjf2fLVtD8t8kxbpcgvHkHQHaDg7owHckRkxw0+z24/aikNF1Q5ROw4/4HL6hTH6O1qY
zCUpFW4l/FK07zrBxPvGs3mboL77uEeZS/RRb+8yXDybAosEUufkYzYsTBpPmo6ndz1iMwxQNZg9
d/Gq32N3Psxtv27rHLU8QmVvh86xvkqf2UleDdPDbWtXN2JtbpVHJbwIIE0ohrkiYBS3Gp52uxlD
uxxfeKTpHRPrvmSB5EeeeKMxO3qKItyxAo6baVez4fnNDCPoPe2R9M2YurWNv8FY468t7G2VQD5f
1w6XLEf4qy684zCZD8ICMkWy7e8kofJj5l69kF3s4DYg8MZe8Ue2cv7UqyzaRip/qMiMxU4YqVeb
RKfLYLCl3GRF7/hTGQe2nrw3jFNUYz5oABFkeay17CQ0Pkiv8H63ZFwxG9lo+Wpgp7ENfwWcAuy9
o60HDmcPOl574ZRH2XVssq2zm3TgirMRiMe4PC6rPoRLvLyZnQVXW1S/9a4n7FJEO9yyQEnwoCaa
cneKcfSelOv2NDeVFk5NclycZbxZ+lLt5YjqMR3j6pR7zrtjq+jbYMqpovVZZ7b9BHEZ30paSP2k
yv6T1pzFfMacoMdh6GdLqm9bCwc/9S/S4ik177oInB71dJo0gdSsakEFJ/KO4W3WfNEGa2BHiCC+
FenKkQNuWPbwtES97aduGf2CPTSDuHxEwAgdLSk/bbeCmkUgLnaIkWhTY0OWugsGYVmd60B6iqG/
EvS9i6Sl0RWoCDfjConl2x4881ITE5wfIxcRYRjhBnrXJ9ljgWSg+YXTyHOD1ujSzyGr5qPRx2oz
aXqyMLwGtNfk1fCyWAsup3X+wByHhUd4r4Jts84iM0uOriYfSOn0qZOSM0cGszaW5WdBa/JYOW2M
SU0K0iBzwbs6eKht+/JRVXlyWhGpEOnnWSyik0gEUzSRtayZbG+qPNO3Y704d55Om4dFKDkBJMh2
jZ3ZB0iTWFNwMvhaat6T6X6CufzRJFbBRGU9rsLz/EY6u8X5HkxeJeJvmYUtPySdl68jI+Vb7LQg
hTSKcTlWzrYhCse3l4qd/GKw9lk1b7N2nGde0mDZxCe6E736UJ51P5CZe1ibskZcquIHT2MDxYYL
TAPHkFat+XMUZRQjKPyx8Dg7gwqM01Vlu9XqMaVWxy43i+OU0+npsQ4rMJsQKMol1AmM2M0Ge46i
ZMKdDZEbWEh89NZm5pbc67PwvrAEzL/6RUNCtHL/sem3CLpcszq0K145Qw2ri3okGu/Lcbljy82x
Ia/FSm5flqFToVkr3mJVF4paztjJdE0O6GWf6W+eeUhhUutYl6R4Twx4D278NLrrgXjJe4Dh8jdD
r5YfmQXRRrS8QUmVF+GolTwWkdU9QRd3DlKI7/iarl5MLuNuJbN9bab8rSJh+LPTXLLZ+sEBurJH
G+UtwgHfxD3GDFQwgI5WQVGw8ESP4A4/mLpXyOGrhWc7H4OaasTvDXQN9piwsskJBhvJqK/tnrxl
E2DKmNYPnTYcoj5iV+TRNHPcS/LkyikEvmWG5epkO02tGJXa2rXvhlKNmzIqx609xfE7U3C0NXOX
b7Ez2G+eVtucMSL6DY9d4xIvtTfRLRAbDK7zq78xrR7ydizeWLsRD09BS4tc3fRz+nttEAIV2pfe
1FYICDh9R/rywWh+3DV19e3ydHOtI+7V/LW1D4WRsj0BXdbuSX43L8Paejta/ydPZ/p/zeEG3+h+
c/0V+NqiTUlgOxL/6iaT1nJi+o5pWvTdo2njjb7+BAcyuDdWJ01/aHFZC3ElU66mr4APAAWMDHLs
inpDeDoVSbTelllT7VCS9oEz2Wm4xtOhtyGC1mX+NZnOMxkeR5WAJtDyfSwtxtkJ1jZ8CMW2LbsX
0kbGMOfDpmTO2q30InazrXbnmJBOeSHM8taYSzz/Ubq3yh4htSkXH9GQ+uiVcB51OYgXEsxsPyYF
MTBoEB6QQXsUIzkOdJfdhklQ+JlVY/LQLhmKDlZU9wDlxnM/1JjkJm+P9sbDnoLdvEgFnpgKofFT
T6EYlG2EdKn0tIM7IG0e3Kzf8tyNGAYy/H8oKpdtCU0Dv7khA6Hs/BRfs1ApbL+4LY1dmynu945l
JjIVxh9eHe2GNn2UrmafZIn6hFDfc5OA1lRNQj1b9C/xep2+XYkedvtj6MMBHyl3fZk2z13i3gyi
l4FbU79YODoaLaijDp6Q8WuEKY3wBypVFusX9Pj1V2WNBKrjR9zEY1FATKIXHOBt4jb2qgvQBqLi
Fy78BmaMWcYPEd/4Me69zZJfd1iA1jF2sjumvazMkwe0kUsaglmTvQ5txdtKnufGlMNNPWvmsbVb
tW/qJdDmoXqiLcTFrIwnAsLhqFn1XUX0SeimrAdijwghh27KHxe2VQkZzWaH6EfKiNkuYAlapCrh
ionokbT5Cx1digYGJO+9XeOTarRKQOKo33Nb+9bGGBorvxubTcAFgD28G6Mig5U5umGyI27nG7Nl
j2sv6mUYx59BAeKsK3r0vqAlqOs3N54Xrn0msQBL+rtknTdzlxy9SCGbjsKp15OgZGQM98d4apNy
Uw3ZqUUGnlLEq/U+XjP7wqVfh6sBEwojYZDk6txesX4pBnA/6nqEUiX8MXeMAsfmKcuJC6JrYMqt
yf4wTAW92XjvTXZ+TPv6nE7tJW7t9CYlvo+taJlXftMy9VAK4wIw7meil9J9rLQMDhckISi4jG61
vGMqWkn3SLDv0+rRHs3p8l6ysoh5Qw98QreuMnWcHBWTXSGhjJe4Iq+rP5MlzV71ERYWUtm/l2yg
nZ7j4SH3ID1sCoSEYVbPTEwNMomtqkb/Dqlk9gnu/SB5MjnpPaSjcrC3fWUC8TVPDLah/YAQxCTW
mY8u+nS21zP2lKEmVjyuqpObjNmlTXWMiBma1VUT2aZcMGmKltkvoN5435T6HRLa7jQu3FeJhWzU
Sws8s3Uv3MCpzOHT0nNiujL7XV2PujwqMKw5IwsLm31jWRnlwUSIGAKljE+R0x31tcIVmjCgzN33
voFzPuGJ91HXhoCJxxCbmebnCyxFtRac/8k+Trrv3nD4RJbNMLe7bCgeHBtB13RiwIYZc3mSLa/4
NahFtxu0e2+EyyMqSKk+ixu4wPDW9LcCCwLY1UfNYoqCHZviBZuyxfR3sJEEon9WBtPV1tgNKD3t
Sb8MswskeJpgaHjqldf1qMSA12Zs8YIah7y3GahNAIymoMSrkPEeVeD8G2PYzaAref1ZBiPcq4Z8
2ebg/DlKqEQbTul1BE1QGofGAwOt6Z9Opm8M3pTMZTl4NQWDd/VJAwxbTGxYuxKMSS1slJS2ciLW
QB5oBxgvaMeEoA72zyWzfRaEUbHD0LseCIzXb6FGDjwzZZ0+g5gHdavBFcNCIDYMSu+Awbo72GXz
JRki0GfNuM8stkOMlfgMhXheFXjLeq7uYg3zkw6EAeSFm9waY1sHjQeNF+0NkLRhFHs7YhaVM1a8
0ZXx4TgpwpBazw+8G2Z+TuOyvZOIGTZDeuVqwg3Z1jW3mej7z9m2tB1H4+2KeDjQWIpyb5vPOH84
vNKkADfkXDPQawTiWeTtki5/r3t2gk2LZpOwhxXJoPhxK3O5TZ3G2KQzVglcEktg6mPMyNqxX1fi
VLYkfp0TZuntgjG3bnDfOLTg8l3SotRXShLYQIP+onIZQEjVBGPrsFdfSAPnWAwtmGCRAxTNBqyr
u+k3fQuAw3qHs8qDftEf9cZpQze/WpnTERF8H2UGo8oo9yVzsTdv0Q8yNdhMqyAjl8xf3cZDwEfr
2OV3dXo9F7OfpfW2CbgINdkJR226blYhbxxVMYOiIOqRCKNCsXZGawC/09LpBkvw1sKM5dXGg6Nr
+j3xgleOhfuQw1zUzFxtipmpLPrEDVSpkX0eJSv+vjt+EtptQ6PwLvWeRnuIOncHGQfFjdmnxgXh
JN8FA6wGuJuD4qv5LWnrWCGCCd9Pk+g32rKYqL3FZrQSJv+zl9bXBfAzm/BTH7PEN3SutUwCq0oK
Nz57WvHoKRjiY2S1G8t26ZVGhOAZbFCqmITxRXGK6fDrDJR4Zt/Zc3rrQLlatfSl0abd3Mc7t7Pv
UtMhGqeU/srQD+g4kOpY9x5jo2Vdhc8g1DNIe6mVrKfKbNE5CX5eQDUT8dvR3QwFOanurzq+91Do
ifQ2lnSz50rnLttNSRJnWxbRo4cAnqn32sqLYNHHkNq5r+GFR0u/LRtS5jOdW88T/BBVZoHLowT1
Mj+xBENop63xZ+OgSnbuxBsZoKxd7ScPfWxQJ31y6KZYPM/XYK6APt/yAv5wXmerRiRtFTlvurCb
rTWs9X3ullhF6dC3lSevMyzBuTQBIvtJnAi5Hj7ypVuDesBET1NaBFNrQku4DjZ1NAabGjLuRjOn
i9WDKO2FfuvUGOlQ4TREaoqg9qLHvMGwPMxy2PQgNQ5OEnc3CWrH0Em9hTlS9oo2LgkKe3hFPkZL
IMf1ALEyvieMilOJrUPmVCHirh/Rt8GqADOYmruEsm8Z8q94mWwivgioyLSN0TdiV+rWE9yAOzIn
LnhQ7jMeuE2C6bsp6ouYjVsnr5+v889t7+j1gUQJIJtKFFsh2Q5448COq06952Weu8CZtUuXA/3l
owS0wSaPBXr3gMyMdeYazozbIRnEW5NgMzcn0sq+roavsvBalw+6toSMRbG5iuIpr5ArgCB4rGGu
sSV2vNDRsHQYsmXERcvecYczMCvbXrs0/ZDstMQbtStKOAmSevksEWEHjbN4m9Ya4w3xmkwAhvY8
OdSrAHcAZmJLxmix1A/Uk/bJGcXI7VNpZ73k7S6MP1+pKd42kEi2dZXFcIPnx+pKyxsEk2Z3nkOs
9hhTEpznE+YMqrOYHfiEKroe8cEUOrp+CHFNUKzS2JLGe6QuaU9NU2u7Lq+HM58IaBJZlO/xmBjw
eBv3XKVUfG0DJc+Wap+ZIDG1CHusiOGGjiuwW7Z17iXt25+JZYIPNUuF05zCmpygqlucz0DgRUgk
9VdZjdR0SRxUyLb22uSpbTldK1eyd3wGNNHZE+qDxWu/R9PJ9Yn9JNDk5AXAOeO9IuR6W6wqvhuZ
xwZkhVi4t9m3RLUpLojpIBEZDc53qhbQMONzKkm7X5NFu81hPnCdVm10t2pmF1oZ50OHaXFrO1P+
RKUPL4jRsY8/37vrkrS7b7HXcbFTCtF9mJ9xJ9QJKT7Iy2bGnWSDUQ49N7IOpt1QGnljscv0cWT1
X2aY1i3jhFlB3TSoNAHVo2+B8r44sHztttsw+VruS4AR36q0GvrnLHKfrMm4o4xc3aAaJqzsczqw
JBUxu5E3YgHmIcwRthVBsRQi0FgKs65gBxpofPfB1FmEOMqu+g3OLWk/wKcu2qZAFPzbmFqLQw0p
l594Cxq+xjJR8ibJrJ96SQyinjf9TTckU7odlqvqo+Ahdf20lvFdbtTrfWNA9faxu1GMgVr0IF22
SXPNeLJR00oDfwv1VgnhjiMa7WrXho1snC3vcxfgHfhqrGXYWWuCm7FEog9vlKrNTLJ+b0EXGFf3
DhLxNnHoV9Jx9e5HW4cl5kbiBNTDakMzrSbokabSwRi56EE05nuBl8+nSBpPTe0Vt4miHFqm/KxM
r7nXJ2PcZsX4q27NWxPOsJ+ZbIlL12jhHBDuNEesqcvaoNaLGZslJr8zqUTvQ73qN/qQHmKtrsE4
6Xcym5f9VMPyr5zbymX07kxvCTVt5I2h9OYtjNST4KeTZu2v2otfM1wrIkn6gEnAObJBzY5FKAzm
etSGIYQhzDf6pOXbkdsRSoQt4yNBjNPGma2UJmcBvQlqKMiGxCTRx3BD/HQSPqrFn4mC97ozmj6M
foFYImBArsrZ6gk8QVjSReixAzxOc2w9tBAdqc2xYv/qHQDL/tRE08uKG+RGVVH2a8CVFSTL4NmY
VqMi7KQYNwPFbYJkpIvOhCsMbxRg99JtcbugA3H3WtxPO2Cdpp+VkLWBXmQ/dpnmIQPuh1rCBmeg
cQut7Ke2DDbR2kFk01lk9ZaH9NICee4V5N7OPGt19xhV1qfLrouawqRv7DxpbhMXQNScac0zFmMb
PXKxXvIs7XE75x1S3TLbZaUVNtPMpY3IHq/X6M6F+6voHBYDcpDdpgOH/avD8/Y+D1R22I9NyX55
MmnyioNUlQUSs5rv6kq/HVU3Kgy4iXW2FaNnWGtuDILv+pQCfn7Bu7f6+VwVByYmkGpTST3Mneio
4RamofFc5pCt8yRF7NOOyckBssFyQY+2UtOMd8asD4Jd0NEpeD1oELTvcrTgo8NY9p5LqCYwxZby
aDRutp+tCltfKde3JCVaAf9U8YOCor4xyyV7SpHLspbQtENltHwejf5rsoyvxqP6ddMquzWi6n0s
RvOGdmV5FYYR7ZFQd/cL4p9dj4rl06ZHOIxN294K0Zh3qOuNE3ai7Nzz4d5yKrO7gH/EBJufZN5V
6uBkef4JCBVFMMoMb8YYZI5M+YjbG8+VsSYXHG1AeEqgV3achV2ne/t68MRrNjufxPYMp0kxb7YL
VN0zH/glsxYvsGbzvhziXO3ztpAfcUUiABSI5JH3FVJRWdFZ2uKAOvqcl+p3ZanDCtHnRDwrDBRr
yhYQ3E03wV6Yf1SFAiwtsNeZoJRqkACBNS7fmjMNYZ829b03Nkj68yHlxtKLe2damC0KV99GdeEx
sW4X+zGr+Y0VooNNIeo+MJz8Famm9QH3PF+Cps+CfnDHb4cDrvVXBMi00rxeDPkZUvWr3uxSxzAu
jaJw1WX2WccaiwRlukc76X/6K5Z/zwCq3Nba6DzSgRkhSWrTts74dLCYf2QTK0alpbw2BIQFTbk8
1xjzEDumWLks62Bobn1hHmSeJJ0P0gLe/SVb350EQSbLY0D6rlE9AnHkKugLe4FKQtIMsT/n8rrm
cIFXP5cF+Pk1xjSwTvxQK5KqfceJOb/T6ae2JaZQo8RlWzMEXithbJnsXaMlF5QjRDinQSW1dat6
geq+TApnP9QW45dZAmBGLVbu5TRZLNQxhClndd7pPdgYD/ZBl+NpaA10Vk0EMcAWVnTS89bcOYOW
H1IaWaYfenRYSvykoz5O29bLThY2m4tR4+Zyk6bcYJTc9RUYjkYw1rFyQF52lrh3ZExAWhgcbccb
sbKCWqMno6DkqFxvOLqEn+wpF4r9urrAlPBm7wQF1y80gCghDWa9DlN16j4dsx56qdDqEm7BWH8l
Yz3eScNDzauYMnJui/iDmQmFkd2BsWV5v4m1mGAl2+4fit47klhXb6p0vqmd5Ctdm3HDMjI7swz1
NnquZJihlgCBU9HvSKez9246rWGDLGIDK+PLKtQLORSfV2s2Mrl2PPT4c/eDZo74rS19W/fLk627
y8ucaLcosBlIO97zmBoVkA/xPmEU9CNqA9AOV/Fw6x3sqrpUhfnoeXqPnqmvAm7AHoPviDF8svDP
yXhXVZEIp7Z+MLim70H59btSM7EaJyLbS80GmOcihYIxVqhno2ruURtARGCCiGr2uoFdmMYKgFZ+
LPMLK4RQtYX51P75cFSVhQWUEz7tlzWsEyo1w2ACBbyf/fjgutBEll4FAoywJmhf0w7+yCgdXyeA
4oCGM91Ta3Ps2Kv7ghPL5C5rGefVWrtvVepuPBtyJfJ2fCQa/G6ry6xzMvBMujH2AhS3w0gv2cnq
C/2Ms0+xgMZlT8tU5zdCS8VlHDV9k7RmxOdiLBjDK3vr4Wvc1BYVDbIQ2vJh5LxBgjvLNg9iDJE8
pfS4di/8JNObO2W08hZM7VWtt1ydlxjsX5CNq303ERxA6QV8d9a+1im5zoZ0ueGhJkezpdZZMiiB
3rXWuiJKPSCbZxtc9OVP89q/ZeP7bw16f7Py/UvD3/9AG5/879EOY0Guzt8z8K5f8Y9cHfcPmxBu
gmX/03YHfOG/fHzGH9JydKLbDVM3Lax+//TxmeYfhm4buiNMXegWPsB/+vhMfHzSsvkqonpc29G9
f8fHZxlXm95fbHxESVk801IKwhENwe/3dxsfyfAR5AEeNRXHRJ/Lq85fo4bHD1yLHeUTOqkG0zEr
B8e0fxjz4H7J5YgZnmzO7NV2W1tndW7ll85Mo36zoKWqAip2SMSZMaxv8EFxhlhdjUFDJ1iCy41/
7Wzy2YLUBQmvQ5NfRIxdJJ0Ad3NsDqTZXFcpSaK796NmOZqvz4YdM2Ov2YRXRoFcXHoxuiSdHw41
2/xCbEt0HqKVP5a9dx75XdM44uBABoWaFrFlgQ805jEsROLhUIer6nUqyy0ex1tDlreJNbxpawRw
yL3RLFbWDL29skdfnG+vC2hooqERz2FklCF0oH1UYWDo9T3/HcL+TE5hMV+l9y4NHLo7OdzNnpCf
lvEC6Z1lrEiMG+hNARL2DQDgEKfmninXr3ZwLpGmgsrNTk3rsWydKarIntSyIVx1vnJ0FIrhBgBE
wcdAH0SsK7MI5hz8g/QXp4Pq4gogCXCXwhWwRsSYqsH97IzyDTvJdgEgAw6xmrfwpnyJA2eAVTOn
XDok1X4Y7ey9F1zS23TI2DXW/TxbQV3T/tqaG78yoYzf9LZGF5zIQvtRxsKaXGeyfTN1dJocPOwq
Z2HobKlkhz1FT1J6BoJlmYN5wB2eU2xll8yFL+WnsTTPC9f7bqga51Tk2BSNHI+VyidgZoadpA+D
jdQ+xUuwBDlmctvnIGMaYQPG2Ha66tCcllfwD9E56QPcZm5+rELpCckJow2uSzbqQ3kv7HHZsp4Q
W7VQFotuflRTW7BPEJH6LVIP3oA9Rftcr8gxKrQI8q1hVr+XRJUnnnzuxlgQu2GxInRRQx4Gp+73
JCjQalTAscC+o5TXLOSpVDb5bcyiKIyj5is2QYRkczT+Jm/PQKZjQnaLSiRd5OAu7tGZ6xmb1Vxj
X8CPl1InDWqiPq8jqEc0cW+JGppXVHxjtVfkswBVV9Kj988U0nwyoemEbb37pq3pXubVK16RQRSI
NybLupsZyPXwQ7ClM3PsX7ultD6Xij/aR7sM77jK+upsyYzpPxhu6ALImSz0tOCu2V9U3pekpOAZ
SwzmXV456ZuydKAZREXSf/bxOoJdWmJ1jXzojDpEMkcgEOBOzGBp46mzmQ+ZCudZ5D+96aDsZXTS
nbH0RWBX+5G/+iSWhSqowVdwrguz/GFro74c2YnkogN96z5BrpHXmihA7S2mQgTUjtaMu8TFRbl1
OuaWMPVi9KvVwrgfaw10wNPcL/KNh4e/I6cTY++W0S9BjCYUGnKfCN5w1FTW56Ics/SANMjuD/Xg
5KBrqtICC7Pm+n0B9osTKGdFBw9Bc9EEOjD4gEOwLKJegRdwBsSW2sQyDiWmf6j4KKPpSyJ8GhRw
7BGFZoYzqpgIrzDV+XVrTaXLOBBf06hPzBarQqEMSXqJ1qrCVtQHZUJuMRNwoLeXWOe1DvioWsdX
gCL2meSxO5p6Qxlm1uLa9F+TkBrTu7bPtjuiSc8dt9uZUpvVdlTU/8guR2lvyz5GGp8wXmtCvCwg
JRggqNsUIoCOUr1c5oAT1gYLa3ZC7t0VaSlZASzATjM17pe+4jThe2lQVJIbyqKP3S/JiarQWaJm
tmD4gVjMa8+t17vDoRmjQd94QGiTbT2D+vNq/Df7ZFoQ+UGcivptSz6WfsDojKbHiBKYnppXWY1v
uZaGrGthUnYkWbhS5zKGigVtZ4RqMvbueDdT9F+WeukFApwONkHBHq/e20ohxZ11thLbrh1Yorh6
1Big82Sk7yTv7bUTEoWBMyOGNGqRzdyc52FIfxBZdAAN875Zbh27LmFmTIaehOxMsgPGw1ls9KlE
QefEjUtCxeTZ1hZZBZVi1uUA5BS99S+8QxP5C4plDBEG8KPjwpY+VwCqTL5w0hkg9Vfg/MxIh7ko
nUjE1cmWTgykdA8dfdQBRs9YXIVvOA5LGzy+TwNjfnRVBiAYEqMoAiGWjlVOhY9PZpN9GucG4ZjS
iENSPTTigCx7/M1c6qjwYbLnqPgnDNF+bHTs4NlAoWy3OFv7jce9w7/BYdUELZEG81a6irQplXTu
VScuJ3SInuw/ltHBE+g1kVJbPcWWt3EJeyE3y8x0M4xMFHdkydJnBbNMmBjYkc0K2albB2NZsdbf
Zd9On6NkBoVCb7R5YvvIOqf0zj99G+PwmmyPuT+TuAgKPPOpXjceW9DioV4mTPFElojH3JIjK/yi
KPcjGWySyVKxnJnmqlcTZYNLkzaje+0zglUyBROcEVbJ5pC4laBReoq4Ku5PxYTkAVVUVBWE+ZRp
unNNiPCLUa4YNeI6frecl9giqTcpzfG7nLuloDM252euJ0m/GSMC9V079r5M5KGAQlGL3i6LRoJJ
MioDzxLkfBbd8AN8rRjZdfEB249kMcgvWQ+otg2wxRB1hWq+3Mol1ioizlPuyohFjK9EBDGKvZE4
EMXQr1hRS0ZlqCOdDZ46cAge+sevunHlbytS8hsjLKNfrZ3lh6HI9QsH03GRRC02VkyTvHeOPqGb
EHdsV//NaJ0Bm2wmphk0/jnOhLW2kVsgYh9812oZ0cI6dR7qHtGz7615/4UFfbR9R438+IbWnhBg
1IIfkrQNbiPhUahAskFW77LsG5yieJBd25Ybpj3oVmryR2EFOGvE0+R4CBgQ6bCANMprXwzIsQUi
sOrmcWokgnA0B4AlWzdX26Vx3HTDBa3NgZJ1e5+wuUMLTnr4B++s9732q0IMt9oRYK/FhQiTxUAh
OA/VlG2ZVc8PhTCr+yGVOI48i1Gtt+KoCllp09TPwo2WcOW6PCIcoPZAkKKzoCU6B5tNnRHRcc3f
6DCm90RFroIBEjFkq/GJWpLJFf8kvg/XtUMgT4ca1IOWY27+/bbqXzZLf2up/tvm639gW2VY8s+P
gr8EFtrg1/DrP34qAq6Wy6/y5//8r5dfQ/r1q/oPxOHL3xgp1y/7BynP+MO0XNODROeapmPY/y+0
lF8xLSg2hmXZjm2A0PsvUJ7+B1HcpuuxkLR1krjpiP7BSKG38oSAnWIbrg5ij1/6NzJLzWuo/F9b
K/2aLe5Y0Dxs6djCuSaa/oWTNxCmGZO4w0t0VVmM92hSo+FXFJGxNvDc79EGOPMjg7nM29+y4n3w
UjoRiNoJPZjkSiybrYzh2XqADLonYqpl82Itz4l6Fuslae/GgUH+DieXn807dPWAkO36y3Ww8J2d
6MHSH//9R/GpLvnf//7b4/Tnh8SJs+ApTYb/r8Lt9Su35l8jem7q6tdX/den788v+M+nz/mDtt7x
PMe1bN0Uuvwnp5FfER5qYoucWiTGBk36Px8/+Ydj6S5fpQP24RH7C6eRXwLeSCPumP9AOP4bj59n
Xlv3vz5/5HRb0jQsgxmiMA3j+nz+5flzEmEt0QTztzXu+3bDLux0j4Fks25ZngfT/maBbCxwwz3S
Ux5VyOxul+4IH1i2K7o+zHKnl3gy2GRtdnIHx6XzlzdGs8dxm2CX2Kq3ZW8dEVMdsfVb9hHhBhaG
/vLC2M4v9zCvQ3e7ducF42oDxtTeM/0Vy77cyKtdxwcOTijszWQ9NKk/8Y2x+N9O+BTCGReBH39Y
wbi5H/ku7sdNFFL07JKDHSY7+m2/PiX3Um3s5TyeOHlH/wVkz1lcjPviIPjrIMbZGsfmbO+MXRNY
7yctQAUeaoF4NffdEZv4Z7qNwnH/ojbao/Slf/0TMNQ4t+De5JkVSxqi3xYP07txM25G/z7a9CE2
a5Rc/svx/uXF829O1/+zbLpzcejDD3NT+47fnbtz7S9Hrla+dxjI/tv26Sn2P+egOQ/BGJIuwb/M
X1q8vGyocUWcBEh9eCCMTQDg+eNLsq2g2vJ7O/5H6v9f9s5kOW4s27K/UlZzhOGiuQAmb+DwlnS6
s280gYmUhL7v8fW1QEW+JF1M8kXNyqwsMtIiQqLQ3+acvde+5V4tol2zbPhvbGFenIWykMj7Fs/V
k76Mr5slNb89a50DaEE3vBNado1yOkTA1ixw+aKfgxxyVb7QUd8V2+YcOy1yVfKOSeJimeLvzavw
knL1pt62C3FsJkDRBK9DejiSCdHWWOLPpH3srcvqcVrju1+Ge3JQ18H9sBoX5lJ+S8jTY1mxFkzp
S8sC/3xZLpOE3KSFUrvxVfFs9BhkF+3P4iioGPw01+VVu2k3ybJ5QUqHIvw8C3lsurn7NtM+FVcQ
KMCzBjgy/ewuTFboG1qt9QZUykMGmoGayh0EcvDP1kXnetqq+ubv0A3GwQ5HU7C7zILdUzXsgl/t
AMiGiNNFtIZqca7u9KW+r57Gbz0uHI1+BqG5bNK3ZDcuOh8HFtsfdp1La49toeseJt81k4NzhfZy
WWzsh+Ii2GsX+k217zftnbQulWfnOZ8Qv7Ne6ZyF6hIazUsYH+BEH3P+PVIu+n6lgp/eY9VSzTX8
Xnp2s5VZW6TDAhNRv7d2bFAhKbH3MJwlLScNzGK9Y+0Vov/7hRgX2Ri9ZLjxxW37nfAOc98ckRZW
+a4fz1oWfcFWX3pnwWW0i/Zmyw95V/yRy2e0j4vLy/0Z51+66k25VBgCcoz9yP0e2T8Ut9CAdZSi
5Gv/kt/kBfWPjQPDYA21SlnpZ/Fa4QUjrYEWlPlS89P2UmyWAdmPbkrdYu1fYfaApkgEGDCu4ZG3
rmTl+SAu8aiYT8jtFt6N+hKtF8jeFiDLt1SPMN3BAnTNFy7MWWRrPOnry3GrOQvXj89VnouGapjB
wT/oR++OdJ/l/AWr+t34EMRLiuP1M+flueQFFo+w6T3L7R69q+jSPx9+SCCnP5VnwgwIItBwz+vr
ctiam8x/wH+CmBOBjNiOF9nacNfjalx1EB130/KIEOr8GdT1BZ9NeB79iA/yDIEz5uglCa0/vYxb
ovau/ZSgvllUW+3p0r9wvuvYd0kyu9Su9UuUQnq067Snadyh4bvSL7Qne8+GFdQUm7PFi7oT04V9
XE2utbEfcZ1cpPvONRbFs3a50683lisOwS/9YF+CSViNN/rZodxhmViLEt3GtRXvqPYY97SlMegh
DFoE23jJsLz6/j3YIoJ3duriJtjml2fRSncfVrSqF4dxuTKvtGD1oi21pe8SNrPnnxbq0njMvj/p
DOZIALLFuAa4tOzXwXe2KQtsaQvhDiuyY7amO636/UFbC/eQLap7QNLGcTrjEmj3uIQ17Ntls7KP
+U7ltxT8LNIAV7J1Xjj8HmeDJy45mGf9khPifw97FPkLWNMhgCh9B4MqvpBP8c7wzppfIKz4x+TX
Exyj+SwOWI6EyxZuA1Dh3lqB1so7SKmLel/uqXlovOQBWKZfkXZWA4paUI+c3HGN0xBHLteEdHVR
7onaYNcLD6smtAzuzjFhb4QKeUOxcGYYLPCG42RfI4eZkODzeqoXxouPfh52AFmXl+bmSbkgYWHp
GEtMpnCINryVS2sjVixz9e93cLPObtztL7rpsIrP5bm9vgNLsGD/hHjO/E5C8q5i3rQuMC/27njJ
LmfZriHILfXN/DfZBFcWaqhvzLGcPinzmDJuiRdN3drZ1HtOyn4EEnro97SYJTKNRUBewrfRc5Uf
czBKs6RaHhpHb3VFQ5zAp0WyGcNj528NqOLMhwmnDFNNp5trrwvKWt0WVlgDoBOYgKP8XyAe/wcr
x83PfF7716fLy3erzfq/Xn/57y3Du39B38xm4ar9WY3XpBslzb/WT/Pm4n/6i39vQm7Hgk3IS95m
zfyn+bhd3q4DLVZT/3nduKLMB+/79Af+uyWkwQyGFSBNnW2B+O91oyb+siwDKhu/7JiaMP7dEjKB
grPONBybrb/Gz0Dl/nvbYlp/mSryFejeMLlt1bD+ybZFAJZ8u2xUVXSBoCnY/JO0bFjOybJx0lCV
V2EklmSpaufWVD8Wvqw3ipiYbabROQtFmp07uHk3tqCKr1NeBkZvJSVDzGTxcqGSOMsyzGNvbuHl
75XrW0LpvF96s56dT4xdnsaJQVhxNPvkxCzwWlGfGCq1qqI8z5p2TpKuqeVlmBpcU8Fi9fkB/7wT
eNIswdbNFCbreLpwbxfQhjqHQUMhXgKkbV21squzSlea+8+PctKBU3XV1CxVpbRpW5rFlvHkKChe
MI9WLKn0Vt0P3qRjkyhDXFmw9e4yTfPv/LbULgtAWb9rC7831B/cUcHO+d0t1VW2xpLmI9T4+UpP
rpAkwbJDLuKv9EnG33y4S2CIIGCyt+7Q0yVz4HUj+7UjI4pZtZ1hsQ5AAqaGKg+JVctjo2f20+c3
RMxHffug57OifmdidFaFNLT5rN9uXHDFO7rnUzsfdAUWiGltyTDG3p0p2UilagquSas+hoj7z4sR
oUww4reXslMfAHbzAgrnisx2Qjoq3UqrL94KMT+QP05P6pBZ+VKE9vrrb07PnkhIgXXsAbx27DWQ
LGxhkVF9HyAtb60xFg9GOje6ZEgHVYioQbRoBhtvkPl5USM0+vx2nX4W3C02lIwZfKumrb0+4zen
IyfqxEFdBQhPbT7ECOTXqqgCe2UVqvIYmM54/PyAH701NK4ZhGzLgad8+l1oFtiOEDTDykHIup6G
1tIWcY5kpapG5I4ZlUAfRvevkkeAeqFuDiP9YZYWojhT6E3eqf0wffFUGDNPHwqvsibZ8zIy6HPH
/O07M9RAJrUEe6JnSeuqamD/V6rWUUz2BlAMXe1aVep8cetPBwha+jTRNJNRie+HAfP9QbW20FvS
xwlytjx/Y+voFyczyb+43x8cxZjHPUoPtupY5kkdKZNK5YSxF68GQrxpgjYROrJWT68/f6x/3EEB
SJHiF14hCmrSnH/9zXuUhQwTcRQhw5Ewo3ItMHaZJKloEaN930wt/a5ISeXl50f9gyPMF8R4jpgB
rQOgY+Pk6sCOOmaphkDzUjIHt0pgKr8MMQTZOh9p06c9dhF87TPlvFeqkWJ5lqMwqqZeYwVuK7h8
FeZGTBZO1dzEShkEm1zvLRcqTGS6tQmGflEZY3FdWfjOFxaG9euIxLj9XD45RvBKr0pTr5F9NpZK
IMDo1Xt/mrPcotaEHVakqneBcjQfNi0Xs6lV0l4P3EaWpxD4SEvO2PcCYmCjWuHTfrU+tjRBAtHc
oxQgAVVJ+2zdEVB3xnsSYTy3HJqisREAziDiK+8XWmslN7UdJkihROmTMdC3RYf3t5PZ1dBlqMBJ
BbBhQwCtADfaJbC6TEA+jj4m94OjhZ4LqoQAe0HkAKAJtdGpsyi99ayghqqWGB+h97Tlri6wX6D6
KO8TAypumFZZvfz8mX70JjEczXVPVisMTu/fpAQWluYhagGUl+JdDRNvg/qFgLZyJgBNSXfAn5Ot
Pj/oH5PG/B6Bg0bRwp9l6yeTRu+BsdX9wlymeiXxaKZwKjJErZjC5T8daxj7VIY+rpC/UOq8vz6U
rDFLJ4dD8VWcixGpvxcEsYsunag/FcOwlEryxVz9wU2dy9WS+jTRQ/asFnr7eSZkznnDFMulyJ3m
Ih6Howf2BOMZoXiqxfpENpCR//E9pbJpsBBkJSicWdX09pi5gV7RHw0uNAyNtcMDd4vQztY6opPt
54f6YxYTjN46SxCpc0QWQu8PVUcGDMM2N3FE09lk1qp2Kv4QoBHOdCHSdPjiePMi+/2EIeYiPxJu
jse6em4qvL22BOl/3kKOWaZkmq9JbHF+2VOfPIfBFN6Szao9GnbW9hs1B7BMR7+crlXPGvDq0Ie0
QCXb+UYiWYGVHVXqJVKEgr1wBhC0zhS7+eKT+uDtthkbsVSQvMPcO88RbwZn8FVFr8xm9gyT7L5t
wxQ6GWoKWSBu/vxJfHQo1qO2I4RkVNZP3u4OlAQtBd9aioCk6N5Wwl2kKLabMCp/8RA+egYWihp2
QeBb9NcOypurgiNcY4/DG1lPprdvJ/QxOBBVygY1Fa++SaJzpHXdF0f94AIdUzUo0KsGTjf15F4i
RgjRtxIL3VpxhrreoGyD44FCKczDz+/ln281OwidbhM9KqHb9gzRf3OBwTBZyTgbpnFrA4AEQgQk
DamGEWGzEXGTXHx+vPnU3y1NhU4r1zJ0KUymU/XkpfYCPU4diZQ2l6W5rpWx2TvMsF+8IR9dla5L
VIvz6E6z7P1VlWGjFI5RE9ohER7DNWo3AN7ag04mrivj0v7iePyRf14XI4Nk+ON5aax23x8xiR2H
fVimLhuJlR6S5gB8jLzljswB0GigzHIdrU09goOrh3LyF20/e629WtD/IPgnurY8oO2r2pZoKAbo
ubd52CFUxP7t4YBNUEwje2MZoaYTgjA/6u5ZtVPTBvuUvIRePm7wuPe/6jmR0sftrK0J82HmTvSg
b9d5z9xKKcX0/RXywvAwTGn1bSD2DTuVZRDwiB7PB9RZJ09lNAwgb1V/tlGrVfszyPOQImfhA+3t
da1/9nKWX8gzclrywRSV52zS1Bejoi/t8ujTuxp03V3M0/4F5dM7eBpmWBYjE/5fu2ogvYblnEAe
lxaaHbsW1LVNIt+fzdxovDPHSlBPgCMdL+ECzSY5SaeejOEQx9WYBtXBUCoEHMBvLdRm8ZSw+WtC
61xvYyrWzuAPP7WmtGb3C5xLWTRluhraQrtls9A9gCsGyBwnvfD3ADMRAjrjODx7XYXlhlwIA0M6
aUforPuseQhw6RXrZtLZx2FASpN1HMLDogg+TmRWDpbJ0mnAeoO/s2JAIkM7fUHRrVyDBcPNmpek
F1ISJ0dg0VYjBmXAAPwXloTmS0o4wy+pdT3XFYd+uwbe419jciMTWiv74lhJpbhn6UafRPFC3DgI
5jMqg2mJe6tMFUwrPQQ4ammQ0QbXNwS1wwiVFyhC7KvQgfRMtfbJhNaPQr3d3CUIiNCOIHKhoI6F
86zRMqps8QSm3dEBfG3KQfbnkHwJgk6FgXQMPDFFfCckjmYBjso75wkOApvziFFxnGYsxOgrqEB5
tvxGqxD0ieDktwcomw1pi0pl3UYqGQnLMI9t+6K303wHYSr4oeWaE2+gcABpbno5rmKYrLtQzzJS
uHTVv+rkpN1yIABdQ13l9/2QTde818SJeUHR/SSKwGk3Meb8bKGlTHJotLzyKIn0SlafD17zYHgy
eFHXwSxoUz2w6dC//8jDAUuSIOZrWdK5JMBT5kumYJpvUulXLDswBqk9vSyvryhNGLvPj/7nrpbF
HL1cW1CZA51zqoTONFGWGq69JSywgIo3ZN1llWjT0h4RIqaNWaxbo/BZoIAZKurKOTpGbh01Hjji
0LbfF/h6v1hp/jlV8TlLtrWsUliJmSdTVaOQrKak4M7gi5NzawBTUOzSgTXnJFdfXP8HcwfLrvni
HUAOdKLf334nznWg+g3gGU322Km6cTkS7bpH9m2cw8usvwemBYU0QlYkKtpAbEBIWrZxR5fSC1yr
HRmoyBpZf35ify4SDJNi6Lz9RUgvtXlueDOHhonsaxGRwqtW+IjVtnfIWpBQUnKbNrIXy+xeabr+
i5fxzyqPMJhvOChjlmZTbnx/2CkqVBz9PWJOr/MPRciATxmwoKJPpjICt3Y9zXm6UomtSytsrB0m
tDol8TWsvylYbh4/vwu6edLOp6ZBMdKmFqmSj4ajdr5Pb+4DuaEDfmX0IeXUtWdGkEzmOpZsC2Hv
eSRcqMMYahsUwy0stYjtiFbw+iwAZ+lnPu/wjw4SP4PFlFm7ISbJjLCZGdSkT6ahkrfA+tKdYw6L
HVtmxrrM8YYzFI9Ou6wE0Di3AO50D9ta3Woy7jXm35JeZ1oLGmBR4BcQOCFtwFchUGHhaQySaAhM
+RCYPikLCH5FTbItAFg+pjY8EG0HwRWlJYEoIIEBPFA2ky9FNjDINGnZDzsdfD7dD7Pq72z8CATp
GA3s6wKw8E7wHB71gghvbPo+rrqqTO2R3xzW6Uvp5wZIl7FV7bNkHOCy0re0BTAwaxBJbtDct7Sj
qRf1nZx60Eti0stjy7iru5DlBc79aFSnZTjI6ra2KCWsWiBVYtvbmjItGzpCJF3I7LJjTAG/A2cS
N0+gJvdl60PDGQxbbgitpOCFlxlXVImMmFiWsKHxOCB9Nl29LbEI5I35I8ptQDXMi0n6E7mZ2twC
26HFOcHe1LYl0AI69GMVqSuEmlZ7xsRd78h5Kw9DXchuX1qRY+DJ8CZwu8mQGztSjcsKijr0oDXG
uUpcaVBp10pg6OWyrXD3YQC3q9A18WsWbp7UwREYkYPOHuH2reoPdMdkQMOBp+lL+vBthfAuDwt6
8poKsG1d6Wr9Enhef8VE7b9YvESY+uLQfGbROwtfnQzhe27gL8dnx0SZBWr9xH6SJNAkqjxyHfOw
9Hb22IfNQtZ9R60ujakUOJBbFmFco6Duy6DBAAnCDofwmGyaMbdBMMKtvM3L3gKfVSXDugjDHGCV
pbctUeheHK8aZWjV9ZTxms6BabArA6OzjkAZbQgrZpSOiwoea4+TpKnvWTXUKnYLx7cXeRWmI20/
6p/rKgnTu0bPYdUifDVZ3ild8ROvHV32wija3k0zobUuwnLs/KjGk2pT4qfYR1MF8VkNfVvbO9l8
HAv7wRY4b9BC3Bi1kaEcTGiB5xHEwtR3NFunZkCPXHvqXSAgAK6pkCvPsp8hHRnqcBDcU03AeI6i
89E3h36rpI5NqqDnQO4G+qU/Ttkon1ogz8qiaT1pgPmhmbAc64plYQM2QZ13rUrpjqM6gg8fs+Fb
D2qPmgwI38dJgRni+g5vGphnI9+U1TCvbHwbgYCC94NYBCjUqmOULYvVWr1r68avXfzP5dkwGdFP
06qVK79WCY0pkrB7FjLAdNfjTn6KS0e5Bd1ggZYnGA9/rt5D36NMc8OnjkC+l13yFEe2fOw0p70l
QCX+BZemu6j8AriWgjh7WKRGPd1pTuE/J42FKQiQRZu6Edr/AYNRgJGB76xNgWMhLUUYLmzWz8UA
t5yNdVOh2h3wHnjeaJk4SIfEWcyNppVm+KikSRISIZ9lIo7YHDzSAENCHgBIhfq3DhI+Is+4HM9I
dC3mTE4/0naKApx51TY4XeHIhvZLPZggKvq4gR5gJZbRrSd2lpfeUPaPQ5qhQNFkZt/FwILO6hKX
3lJLMJszn0/+hSDikZAUwuxH+IC9naBarqGbiRi+PX2ZUTe3TCyYX/q817IdgWFqiNrewpkE6D48
pBDRerfCdE/pz04QUlUSN+4yE9K7Koo8vxcBWQMkmRjhhEu9q3/gI2c8s/1IOXaMkj4l/QxaQMON
bd2yigBIKUOs3veN4tgLna+ywkCIMxOmmBHcq54GeM6ZKrzl+VCMRDQhkl32akz7yrfzOD5aRpPJ
JVbZYdxMxJ/90scylts+b5UHnjQ4hxz7VcEt6Flmm6jmwbJ0IowXHQiWx5Y9wqIo/QgMgA10bZGk
pDWsnLiVd52XMWf5bZ78CMWkZtQ7cVY3SJOvSpVGAx7KLNuXIzxVLFcEsJINYwye2xDKES5Vo1Gq
Va9nCAgqOx+efakhJ9BYNz96opyeq0Ah/jTIM2bRBmccGEetbveDUeb0mDCWqThxlNHCEtYtewyg
yMKbeXUGi1U8plVDlEmQ6bN8XUs7oCJe2Buugs2ICnBK8+B3hXBuftPsvvy9VKb7/Vb0e/Kv/1l7
+faH/uv/NaXwLJL8z8329fcq//m/dnVCunb9tuU+/9jvlrsi/wKCQv3FZhHl2DQ5/uXCVKy/gFZR
rXUMtJyU11j2/q0Ulhg0HZ2WEq1ZjY26xRLw75a7FPwSuxQHwySJmbb5j1yYsxz0zc4HZjxLe2IU
WWTOqmMK2e+XdqyyA2G0meEyPtYwtRyxMyr/lgQZmB0d+ESHRvRKa8mPWRQKQC47Cg8Q2LSzMIqz
tQCuTvpJcOOrEPKmMDjYvcVSWWniKxwxX3Rs9I/OlvtCOjklNDIlT/ZpvU08aw42nUQ9Ud/joxB4
5vPKvi30HKRabhRoTyJnp2kF+9feaMtrRPmI3BrYc7smZJ+7olqWruGg21vdTHRciEmDAs9B2Y9I
ZmodGMbKz3iImoNakgodlewyipG5b6EZ0XQVSE1ZEklr3hQ2NGvXcGaaAWk1lHEUzftRg0EmIGFw
fjaeN1wHkJGIvGGtfik0qqZhYkFvyyov+UaWGq3aN6/f39/hW6HCa4Pj3zvZ+XnyNz0CdrIWzUE5
L+XfLNWbPmGwoYTg+jn+x9ap90RLdftOgG4jLVClPlCEFutBu9d3oa+l6NiqoL/GsZqn9E5JpYVk
TsqlOgZilclCuwqp+1KFMc10OTLhfnHGvK+nb6BpkifKaVOLpRR/csb05mq7ps/sVrqv3DSZh4oW
ysoLFNeM3TY7oTMVsu1daPomNhG68zAy/F+Glze6W9J/r+B7VxegYHxMo37J5Nzr6njPgrq594CL
gMfwYuSWjVcH16weBrpabTvQxxsxYozdWLim5XjMy/oQfZuiWFaEKSbsMrFJo5lqeoRZvDDBjxap
AqFznUGCgdpngE/GZkR1OgzF1dQ3zcrDJ1iS1juCLuqt4NYCfP1I6y5yIcyl1xSyiu+tymVAUYu0
5eTAIwQNS/DwQMQEgOO22o7Crn/UScFSasDvQ2hlWo0gUqVzgalbuewdqzjm6UjFDjtOePX5CzQP
VCcDgkmoKs0e/po/tJPNpwI3t/JUqAG9Xobs6bzZIRpxS8it9kJ38CsZr3qccwu6W/aK9SJJgm1r
XEc9nVJXUSRLarCjRtVdhlZkGSubwvFtiTMaTi+qjyNrUyZxqTcBOZG9H104gCZ7zECYGVe9KMYL
8tG3RZBVPU7qkIekGl5HjQjEGKToPV1SLFImRBh+iOKgW2LpXdEFY5QGmXKfdDnbKtIuWVPXfnCR
kYYNLU/G0U1DD8gm7484DV3FR7aosV3FXNQ4zjRZZdxbGAIFS+wI/jBbL5Bm7H1UjMZxraXnCnSF
C2qvplxriVYcJoUVMBWA4CzvexZT4dAkmN4So9wHKb/BbWWIIFOTRxQsA7KmrA22ZXyltSX+MNQk
a7UY/XUG8e5BsjWr13IO3amgPSeAY5RzNfdZZgqT3LLBip5kmQx7I9WTa20iJvX3LP5uEn87eMyP
9mTsYCKwaMAjwqI9dTK6UnCKyTQgYQeaL+VAmov7WHfkoaR0BpZTZy1lJjVq40D9onlwovx6HbZM
hzmSPjxCMk09qTCk/kTwRg9IstaKfGUSx/BENpB1XgEcAz2R7KBUlBsiflI+PIKYHAqOWtgGFzhU
jJVT8Kr0xLB/IbLQPvgYJLF1OCZw0Qj9tAgmBiMf7ATlJ4m9Oj5Wq9tE1N8WXmi1iwnL9ZoyADGO
RYX6VrBMtRQ/ufNzj3wS/LWUaDt101be7N3TVYS8lnSDmJgJip4DJuQMX57jlG5Zm8MX4+qsyjt9
mrQsWFiwVsDrOWc1v50JiG5MqzhwhOspRrSXGUjplSe0Mdt6sbjJPDgibhRVzqOapKxlyVA8xkXx
K0gjD02NGXTF7LsjrzSB+Mb/p6l6NGJRRms5ECkT5Vp4GNUS8BiVy2DZ98wwC3yz5aoSAsZyONUH
3IflEpNmsTK5jw+JaZEa6/Ri1efC43Mp1OI8r8bxh6Z2QAPYv/fndaUcI68/TrIidw5uRHirNRKU
jxo71THlu37qhZgwG0TFcNFO1H36tB2gBxFbbyYwFgmn5c1V2eoyWLGv9sW5IslUXyi9Y587KF4i
QC1FuKYFSKhHzEhl6PX4qDV2cJN4ESvoUGiAh7Wg61xFTvq1EePItipzoNY2yj2+2btSps13a0zQ
ro61XHqv80ZH9OL0xWf50Zxu8YlJjX7evPo5UR+2kZHFVKcF1aYQAFArjC0VfGpjWdIhB7UQuU91
hFy4ludlNJVrwnXURexPc1RPm6+TVP0+NiJaByWkzio18EITnrUoivGrZrE+n8vJGEIFl+kahZqp
oup5/9YRmzwSX6EyfXRp/FCWun2uQIzSaV+ss0jKNW+TDqkyF6sWe62LW/Op7GKyQmwCCbQphISn
GrrbKBGkBSm0HXgasqgEImxCAdbCDoy7coRSg6FToXsrqusiiJSVUy3MJ3ri0aGhC7JJrTbdVkqp
fPUw3teqGalo2c9yL4rirJlxOL2/QCUMPZsKIRcoYo3emsBKkU/9gzY0zr5KY2sl8nJgyloCl+ic
IVyhDuTkW1PFPip/qExrX33r4o9xipNCf8tEqiPSALr3/qQKO/WAqKYC/rwRXRpW1q2IjGpdYXW7
GKnsNmSbDJHokRbkigX/2UAt+4ti+fuGweuNARpDWjwtDIYbeTLehGGEbZ/Wt1sU/QtmVLntHKzn
qeZPXwzL+geXS7+AWjQzBark06FtqMdISdQEQb4/JJcY5J17Loz1t0WQgtZ6yrdwYsXtNhj7L2st
q79RovPv6fNCo/cG4pdgVSjnmg6wcUHwi3iO83brgGIjUTcxOlTt1EJh7ibT3MDCNJ6zCY82KWPm
hSZZEVV6bcBWHh3QCugPv2eJBYVaqCFEPN8Z7JWhR19o8V7Fdu8+LQyn9LHR/CHEkOiM3j9kNnFk
qGZkrvesepbZMCegUNMhytue7trRoGjpW/11hVhrN0Wk5C3AXhxzchLSJeBFfrsZVRfpbFwF+ZKN
NyRBhOAVR6E8Q9Sob4RSnKtkV9zOwixQfkUHXZQ8qup7aQCoYt1grjvFJ+hYJDGLbbPD7C+ASa6i
nvqSU4Y46EUBCDkI+6OeTsWPvlKUH6qThk8+dLHHpI/tc13RrOe+MVhVFyiu93FJPBck7Xbmw85A
kzqIcag08JLTzGopXNlPqdYlj8UgADI4+R27tE4Q5VXnG0NEHEn1VmZQa+HvV/r/lzX+N6rHN/uC
PwzQbpVjgf7+tqLx+hO/SxrCweFMZ9DBhAo89K33Wf+L5ikWUzlLqI1XY+i/zM/yL7Z5YKN0i60F
/8jq8l/mZxzTc2cJbb1tqWI2GPzLPXH5+wP4XWv6dynq7Sr2/QBNF3HWbvMHIVbC/coY/f4zYRxw
BmUWAgdFxjaDsWLpa3W3fHM//j7q26O8apH+/TX+Psy8JuQWSImY62TITXoNRoVn+K4VivZaarV6
X0pVIZLXKKtrgKbtnRZ1/TlvdIFRpiHTddGp9MvB3w8wbOdGy0NQjz76gKyz1QViPj4DqSVkB2WI
RMhBTNLz2KT9iT9JNQ9O382+O1LoMR+1AwE7ugbffoFWUCFWWYibPgmj+y6Oh3Yz9lYZLQMCIG/C
XFoqayH0IB5klPMyFrHiGnVsH+1Wd9ovZshZEHNyYxx0glhI0AMZf+jFRo/ctSRnyzt5k8u0c7Am
+8bI7nyT9+2/S20fPIL3hYPXJ/DuQCdPYApiUlhrDgRl9mEs8gN4JVbc7KvAEcIjpwgznDXVP1RD
cl0OyiNectOeZcv2yQrHD6Heo7yAyT2mhOHmTr/yI7I5Ws/y1kZHPVkzG+uL1fzJDM+bzFE1Fh9o
vnWJVeNkb1aqBJg6PdHHE7pvN3e6kNQF9DP9mGqX8DdrQogsGa/7GNlAUDb5ZhgNmNh8LF/Mvq/S
uDcPWBNg2xDO8YQhGYA/ODmVOgVbCs2P+gSbVdCtbWBe4PKYF8z6UNJaydUO2UhtOAcbCPGwNOok
vSjDyCRQpEscwGekKezRdwE2171qfAjz3rsmRKXFO5E741nBDoLMr5iNFNKbURlRrbUjSudKNqUb
TaN+UfPfL4ixCSHTevJy7k/30E6iGUJcWubzPNqoazUVAi1MZSA/qfJovC78TmQuEjZ03JY5DiQ0
mDW0si5RCVY1a8KQyCAvvxgs3i+NeHjcMQlLD00yUzgE1vdDEpgIf4IeR05sYbdIDGV5P3rK+FwM
2vjF13cqLn09lkUJhw4FFAA0Le+PlTZFDbA2pEMlRYK+p7Gla9dts9eVIryMGrUhmhD2Y21p6kGJ
lWKVJmV1ZUY5W6Euz2AA0ZkD0RXkZ6NaYTDQkToNsdFEX7zTJwPF65nOdXEUiizkMAO9P1Pbiod4
nGMGxkzpN2nkUFurCUBYMmAW14lBCXf1+Yjx0c2BSsAKlWI8kubTJRQBXUXZjJ3vlnxjbBYt+6en
pVn3DZ4TxNg0UoiyLtUg2aYjsAR6tymbfz2rxWOT6NBHO8Ubd4TNIl4gMI4sk95Muzs6+m1GEE1X
f6XiPJnM5nvEktp0KMbp6DLkydZvGrsm8gyeJh/HdanXIAB0M+Nj//zGzHPiySdtoiy3MQ7QXzVf
R583VWPiqWNIxjaji0HASNOC/SZ27qYkjvIyIYCPreLQfDF8i/dbxdevgm8CtRXGwxkYcfL8Td9i
JdjiYoYrJVhye4TG0YMvkfYQHFI8GcU4EQFUW76OdWJIuk3Nqpw5RerR7efX/8FtNtm8oKzHiCZM
9eRUjLFjg6mSEav7OZXGFvxJQLTO+vOjnFS5fl8x6iaJBljDO2WdjJypmbDEN6ns4qJQd4mM81Uc
9wSWBLqHBhH8pPGt64dk52kFusnYHlJGwTR4KfIiPLCujyPCeDyAWlag/Wao/sfi34e3YIaD2Dx+
yn8ns+mIIp1iJ+JCdAQNoGlV2bHE8f/5USQqN4nDlPUhk9n7b77wKwUoU6Us/Eg0l1bepwtMn/rD
5zf6fSHz9T7zdWt8NSrfjHH6mVs2OpoJONlC6EFKCBpZyGUj0q1X6tNhkLG/1Y1Wc6fU8nafH3l+
gicfEutObHHYpTBovZZH3nxIWjh0JsFWysKIahtjeh6A/uR9U64iAz446Nz8QsWi8WjBlkRyW/jR
1edncGphnIcMaeBCU01ccgbn8f4Ws9NTW8OeJxtqluQuEQNOPlGArkVG10rbJ1tQAP6mbvVuZ1hF
dU6wZbuNhYTWwC72TCQ9M6uPn7uxa2gcn5/e/CWd3iBeMCZEFXUhzcf3Z9eKPGzJyPPZq1fiGEvZ
IttgGUFJd+r2dkIp9Yuv7qOXgXlwHthYRP0xzQzZgOZUF/4sxCBgMa0n0uGV/DnzncTF9lLjfiWr
d6zt8fHza/1gVJ09JUxuoHQ1hpf31+r4rZoC/iIYpSX8PMHAS2uhJ1vTN6BZkKzlrYCLel+MZR8c
lRfQnr3DLE5N66RMMGh+1SVwtl1aDCHV8tJ/ohZXosjQ+3ZYmGjmaeN0U7r5/GqN+Q8+ebS2gXOD
r5tNIDvA95dbDRW5lRKVWThOhk3oFF8C1tisPPOz3DNXvlQLmmqswM6KFmrtmU5e1S86aAodu9Qg
ia3sVPVXqBFuvU1j3xaQOFItRY3sE+lAOs/0TBTSpG2dtqzBrvkd7HSLZkuyYis2AQhMbPvW9o2Z
y0A1tN3S2jZxxWjpSGBcOtUgb3RZ5ed1PNbmesxDwO4+K054Iba80+xBBw5HeeJgB0nrbISH9HrR
Urck2hkeKgm0ThJQFx8oRcP2bM1h1aZ9/VU35IOPhI0wJTS+47myN//6m1FEJz6KciEF69TRmvP/
w9559caOpVn2rwzqeVigN0D3PNCEU4RCXrr3hZCl956/fhaVie5USC3NfR+gkKgqpUQG4/CY79t7
bT+A3xJLaQ8qqC7CNcHAnRNniehGfTrsQSYXZ9Y0iucWMdybKakKpG1duaVlaZ1XrSjDVh44YP7w
dX/xbVOEM1AJ815REP14j5OsBU3eh8BMQJm+xExnzoQm6ff3V/liPjUN/j4NKY49jOqPV1Gtepz4
9tl4hUtKRGaCf5IBjIIla8UINHox7YEWLK2pln4YHFLxhw31F+siXmOOexK9MdbF5ef/+C7aIemi
adKhHsWC9ED/hK6JJQf77z/nVztTjlIoPWB2MVe9S3D/cRkOcJnIuZlyQklzUU2RL0hipxEeoGar
Set6aB9ZaW3JBJLXGuHIK7Maowu5mUFYR4mc2NlU53dhwYwdi7PoWFJIwvsUUyX9/lY/z6e85MS/
LSAIppdTD9NkiUnUJiyuFOdYI3KF7L9SjO/LYgjOgTRI2ymI78dW1H9YW0910axsIMOlZePOlbHQ
ncxsuVhbCCAbAdBNpW1SOdCOeW/Be5kCjeotWbhG1OtviOQVOyPUeReL8XBeFzBlMSRU2R+/AdyO
yuGFp8H2/NSMP0mTL4tZxaZRIA8oK/DVZpPc/XCVk+7PspnBU8WJDpsWcqG/DEr/GBmUNcvBGAYo
16EM7RIlg1vVE3FtUtWDQ5Dy+WLgwP9rlkSsJTWuYjsgZcNt0MOptFsU8kMkSrDE7mnkLo5x+CQT
YbHOKwiiXaaaP7yyyzT/cRngft+PnrIJ4lA8WfWGJMqKtqU8MAzFE/k3DcI59EBOpI1J+8PD+bzW
qVT5xOUwJyOGsk4moSBTC0GaeDazH5vHbkY3ixhEoUEk6rcRNE0n1Sb96fsX4MtxiCxfFEliM2nH
ne6wKEab9SgyDq3w1lD9aiX6GrOzDNXZQco4h56QhRJ6u9lEODCrC3TW7EO487S3Ik0vd9/f0VeP
nBM0xU7KC7wdJytvrhT0czhN4WJqxFVQjRShhHKALDZEo//DfuqrAalS+wE8QB2ISfnkNVRCnbqA
xUOXc4LWuwHxPzCfsWK3AW7SQigsC0oCoUi0BhIjfULosyyPUydMzbZ26F5BSiPcGOCfPofjg5UG
ZeOketjGRzSg8LzbOcsiBwF/KG2+f1JfTF70RCjBUByRAZ6crCeZEEhG0nHvRi8Nl30cg7UySfco
0r5ekyGbHmS/i52AWlzzw1j9vJQxV1DmeC+Z8+BOLh1L5ErTzqIwA61BdGS2YHdtnLWxIwp9JFy2
pDPv6zjQtFdRGeabsZfi2v3+439xAuUmVBzVTJ+yxVrzcTWbtMQfy17iJsi/vBmqGNh+GUAOHLVb
cMDNpp9NjgqiAoVrFvqHEhxMYyfkeNxWAx6GWLPYnPnljwqQL54OPWOVEhkuS4Xzwccbi6ZSTPUg
AAwWSPOvboA0sWrAdhyiXmjm9VBaRJWMUdVvfcLe0B5zuChvv386n5d6pHN8R5StTWQf4slrNJEA
aDVGRGaiTxQBAyR34WD/dB754mXVZU6nC59gwV2cfAXkrk6tWTB7DIaFc0UjXcBhm2kgsYOG/MNi
/eXFWEKoOIBoQW368bHmmY4JF7I5J9GenJo6Nh/bPHsY5FG6++OHt1jFOPWKImu0dfIFJgYGDClY
3qzcr7YhUm4vEdPoh+LziV71fTUE3yBDdgDIBPf05DIG4v5J7ZapjgAp5GHzcBd2fYOWkdC533om
h/LWSGQYhik8yDmQ4pJM+eBFHroOo2ubPpqdRD0Nm8VbFgUVZgkS10k0iJCA92hayBA1xPT6zx8O
9Q66ttwx3IaTFYOqomZOhF/Y6Ui3NGqtyZ7EUv1hclu+zJOVd7GyU9xEnUAF4GSrmmZA3eeAqwhA
sx2isuCVyo10qxShsWcf2/ywErxjXE8vSNGMr4EWGLKZk6W+ChMBxbCMITWkeorbAV09KY2ANggn
Dmrst1Hmj3v6gYkTkPTqYk6Ykf3gNHbLJJq33YCSUiP1daM3ZrCqTKCLCPXVLRFhe9WC9b+P26b+
YbP9xXuuQ5Qh+4axanHQ+vhSyHMxSqXhE/rIYYljaR1tBHwp3p9/53RJWWPoFhloWz9eJWxrodNS
zrYF7pldPSO4MaS6/eEqX73g2mJOZ+3n/T5d0OYgidTBZ7fVFCSF1KOO46i0lNhNpQxPyfcf6auL
YUqUGF8LCeTUp0lQl5jV6STYZZiF+2iI6i1srGCtFoG1/f5SX31Hi4YZHhyVIpasj0+vUZJqyCuG
1qzhpMmlutmmbab+UCz7Yv+INB8Yh8r5cmnOfLxKEk5GjcObARyRLMBWv16hHUV41FxBnnfjPqp+
+L4+fy56M7wupkTtm5PeyajQmqiG3MQ5L+BAa5NHWB41PGM/jPDPXxSkOgXvADL55dB6Mt9I2Lio
cLCS9d0SIywYyHWzWUKbRNzx+k+/Ka5FZ5JZn3mAo9DHZ4jnErcKeG6HcwyAPFxedoCL/oe57Ytd
JxU8oIAK2heNg+fykf9xDEqmcIoKPyeUum+E5zrVRyI3SIue9WrYIJEjMwYZ+JUIP+F8yMLqTIun
DgUY4F9SHQI7iZEiSnX3nAy5dT3CXDyo8hzfoRoldfD7R/LF40c9S1Meds3S4DjZ6iFAVqLMYlg1
bUhBXSjorBjtAEZa8eVf31/r8xCmWiAvLDTefi528vgJVaEmIlEhaUQDqCYe4f0k4MLKlXpclr46
uI7ModV++Ihf7CQ/XvfkM1qtT5gOQdOOEFDH1GrlMS7LdMWtEFVvZtpNSk90HauzsDWmVj9affKY
JUuM3yQkxapvAcZNyVA8fv84WOcYCB8XJW4MhB/VM7rUtG0+DpRMn2gpWzNcUzGsykui+QSwb+Wc
prs6yLT4es57OXXIx5XeTLgH5KpGvh67Rt3G5aVW9hjK6loQzzE/gGKNww5fFVVc85o2n65CCLZA
T0ZBQN6GRsg5lcGR+Ie+D3SBnbGlIUeOi8kpiNmTCX4pSMBefCsCyLAEpX/cWHWyI9AQDSPtLODA
hqmMha3NMymk7ZgoHA4GXXxttEK76izOVc48DN0lRSrsiDn8v+e+kKLmrO008OU0lFQwwyMRJw53
SY4S/uWIoCGDiidr7dK4bQs5xwpaxdO9oscpJrZaMiICJOaCdGnsFWfUDvEqkuoMYSCZk+F5lCve
ZBOhSc0vWsTIcojXETXieLBF0lsuUakMr7W44NGasa2mvRaJ3ZJGTmabPeEo7Dy8fGyrCB6d7jU2
C1c+tjh7GA2lWiuh2uK+nvHsOG2jyBPWvd66hNwRIVGsikJxmp49v4ShSHPMksO0Lbb9kmOey8ov
o8rVl6YpQWSOWq/uAr/HzJ3CjlznUBTcEZe5YVMjrNl6NAZgdb9p5+dK6cp7vcWIGNckw4UlWueu
GTkKyuxY7XpQGvIsM9iNxOzAM7QhLLUE4iAhwLGJ1u1qCOn9cF4Ky4F4csy9jhCFobIO6yi9QsI+
PjQINR5Q510qVRdv60ivJQ91e/1aNbL0nJBGee9bwnwxpzHegynGh20O46g4SWLE1XlJRwHjJIpo
iLhCXzQ7X+Ho6GSyntEgD4L2Ruo78CxAMKW7PK0D1v3cYOwYcWmNTuEnpXRooyE583VydR11quGT
1lIUEEtLutalLvnCo1jrE1oNyRTu22gyn+OyVmc7N4PwGl8iXe8JKMfskFam6mR9DsbviYRSaG6k
OV4Yer72ScgFXwPrJvdEorIfSFaKQML7cU7msxmQcsJIJ0Si13T/ehow3dtpH0j7QYcnR26E2J73
U5QSt5UN56lqtE9JDThvawxSvK1StoJzjgketYbUXJPKHEp2VUcRZO8JyoudKAR9T0VRk5ymd0Ds
8YCV4UqXRhFSvyXGsaejBCG11CfFxZ6sDrSG2kYiWnUAVo/qOAtYvojQnJxg9mnTMP4yOyS8eD3i
PNVtC2v5tYbisSUuwKipphpDGrjqaNakondx/5I3MYqRqpEwfZRIJ52CMC9iY5O2vMMtmhduWjV9
ZQs0Kp9gPgmA7rFYdQANVHN2mgzqxBq2ok482mDltTfq0ZSdRWJVwlawpDkjT15LlvdwUu6TusEw
lkmTcjYBuUPshIX3LZGM/EbqOG/anawNnWO0zbDDVmAYuEZDEITxkEWvhSWRuGRgTn3Q86DY55MZ
D0ilfOu3WOT9g1qYKVMEqJYF5DMOhk1trSIjjuOe5ohWlx2FNCtwkVKGvEEAPGNsokzR1boEAVzN
yVGeWjkN3bCdW9xX2Fs5F2jNcZY0aBX+rMm/jD70LyJm7Y74sai7oiAwX1pTQDhVjkxkAh40K9Ma
iQIrtq9Mar+rTDWC7zDVwMexp1vHvCnS57aRQpyv8Tx4WhmruhtEwnA54xZ7qvq0OYpDUSNwV3vx
aai61GDYDolIZbwSYwqhZUnIZJS8dbUm3k+xSDRaojbBJWquKOaF1hqdHPRhQRGUpjjbKLx11ZXp
y1wNJpZhRxrxTjvkdxu7sZxbErwrtTuk4Cp1V1P7ajgjojobobNG6U2gDJW5psql3khyy6ynV0l8
JZpV+MSRjSK676vmI1qm5D4ib/Zalftx3oiGIkMXIrwotlFUtfdimPvv0w+pxgMTRW3oYMiDUJwZ
H4rgvxWjNt23yCWSax3W4QOTt2XuRZWjMmLesnhudT8JNwY5XGgRhymdkHClt2ZazRlBkygNL/Qg
0lpnQuEmH6U+z5uVIA/gGytRAXkcKwHMoHikC2KjJsn2SuvX+4qxvB+CUajZC1SzyVRDsD2vTJeL
WyGLU6Qxvk4UZlR08iP14BxhbzwEZ36dNNmui+WalUjQdTe2Ium8TQnotlu4mNJGnsCAclk/OdKv
BjeIkghNGPBXFXs9tckY8RBTp9tFmnHohAR2W1uJEAMSYZKxdWZyE9o44+PrrKr8K/qgvsKHTpqQ
RPZWKjy80+HtYM61vPZR79QxILiUj7kLBt61SajpZzKlkbXXmVEJgrMTBIlIZSLlNoE5C+eNboVA
Z7tcf6pCIyMPQ5Kro1Ry+57UheFGa0NKaiYjJrDVUSIFcw5BiK4JFquuklwyoxXTQMQOwoCwZ2eV
AuepTw3/OWCCvZs5uL+ouMvFTYFHhLajPsgXLYbx2FHVriBvWyLNzc7pLkWQU1JEdU2rCchYZm02
19mgmg8yQdDY6XUWDpu+hXExShK92FH0MXoJeRXCy/ANcV+XY0FOgygAGptU4kIhI7UkhEw1OSud
1FsgEswOKl9VjwdgPSa2pzAtrPM0lzI3k9vMcvG9IRhqtFw9jkMxaTQxS7R5Afo3ohBKcdbtJJk7
0/Uh4IAXsdrKX1UktRJJQvCl5AWNmXZ7LFbWi1Ybwy+qmCoRJbFvXFvmHPd2WscpQWLkfD2yD0xJ
sRishhHdqyIsVm1QHuGusFaG7PMEB6kiRADdgPEEAMJkqvU7Sy5d3Yrlc73prCNxp+1VCUfzXJ+r
4Ej0qzHt8obXVZ4UWP6ZIo1Xdb5Q1MY+VhPH7NExOvHUTL/Z8JlkfwOXiSGfDiwSIgCBHm7AOIkO
W5PmMphSGQqFCEAzmKeEwMhON84Bn+SORVgn3exQdLuyst5iAE+PnUxPU5wn3JGqUBHsILFo+raY
B/lKjtgkrRRlkjZo+YfWC2UBcUstRyCC6E1XV3gvx9jVWrkPrng/wpLExIAMikJjJsITJJi/hikJ
010Zx3l6lkJNg1IXdVN8BrCtRqeCsYL4xzCNk22iieqhy8FjOqVRdbg72URUtoy6oD5oXeWTs1KR
uu1VWgqKuuqqvF3LwtSZa0POo3I3mnEiUweM62Al+KJGZFRfq4ieMM7altCNt2ktxNdFJFtAk+kn
ADOBvkL4TJDXt2KhJOyBZq0nQBEUBdNQawXAiLWY7Pqut5J7FFEqgdlWId5pmRHcaAV4g51sjDgy
RwN6ppaU2QLKRgXeMlQuaiMJ8bL6ZrzBCD7EQDW64ZBTJqNNBV8hhZKidDlQlB5vSD8aaec1eoNj
2lArC8VMNAN1Tky2aIo1Mq4nTTD2yShKmWekTQa2pFAwArKZ6tivhIKFaXVorCspMwYTsHDvv/R9
GxjAq9MgJahOk/ON3EEdcfLCDN96I/a5N3YnhzSfxHMNnNFycYQMbjiY8jPL5XjHy6QB5EMifglx
WKM2UmYXJYwNf1vKfv1LLK38iDY78b1MHKp1QZYwugUZ9oPdlFIPT47dvFd3hMy69AOaPXNJ2zta
KU7Zvp47ISB0zpdq0MRjuSGbMm5cdWAXYIsTWfSrtJmMZlXrGanNBZo0jTesS5iSkkDqXDA37P5L
P8dlTRVO1yA5p0z76hDOd2jlq3MN5bqyCedJgLgEgy67TIYwKT1TTH0yV6S+qmxQGFm2OK9V0p6U
id//38FcJ0rQoeYpNHZTNrtCwDFtD1qGjksj/1Dh/KLVR0nDMIFfYV3Q1AXe8KHqkKbW1MsDa8Ck
laiQ25cuVDnbATjaScR88hxMjYLzID41dVfvQrFvdmk5+q+6PoZ/XtWBjS3C9JSNRRJ6Uq2aUHbl
dVYHNDXlcF0SG/oKRtQnu1INwh/O959ryZyiAdIhIkMXRR3z4wfX4HophdLywTmK2WFvEUfdxM1b
LsiaTdtb/uHc/oVsTdPxU0CcIzCMatLJkyZ7Xk5KlTKSqtMm5qS3AP+F2cLyn44vfpgNN7qWMwVK
GfxJwSyP1WSpXqfJpIz5MznzoW8RzZQK47gmxZTm9veVha8KLaRmLOVc5CjSqSgHiaZY6E2JXDng
LsceCho8yrh05t4ULtoSzUWXF9MPI3D5Tk+qGVQV0HHBu6ArZZ1U8oyA1ZE3auGQF92ZMEqDaRNx
bLlxYc2rxliyVkylmx0yspMfam6fr83gX3SqhqgpC1X74xiQA8tPABFj0pzjaVckg7lp+qz5haPu
kW2wfzESUQqa6k+B0/SrsJCi76BDtrjR3ptA/6j1jZFgKcWgsZERhm7HeYdgXtGvvJmiZ2jnU/pA
Mzz+4Ul/HvFIX1Hg0JpFmCpZJwUtoZasdJ7fNcAxoVP5cjKY2fwUWhTu+UG6/n48fTHimVgWe/bi
2VSosnx8vIIYkbFcIoVshKJYFW2ceoEK/IlUA7oGvqX7kmuMKiulyflb5UBScaZByhleWWKVr2ZE
ujtphFFpq5EFmklW2RV/f5NfPBSWQWZAxCdU/U81fUPcm2UojwGbkBIsckKBXCz2YaysxEp6+f5a
y1D+ONSRX0OjQTqIjlA87S4MAkb0MTeQQPVFsbcKoxY2sSpYOhQGjLhOa6nBfTePQkDxSLSWFDMy
bH+oz3822lC+wf9BAxPQIceJpYD/j7GHtk7Tg0VSIvtTm+0KeSYlrA4j9TqT6uFKAJ31e/T7OXVz
lh3VnRSZjRXeCvNFEESr+OEL+KLOCngRuZMI7gAxs7x8Q/+4n0gxhfLdstDHtexV4F2wALHBKOfE
vMxCkFdSFpbroKhMO67mySWfoVpVHfwoGFo9kd1t7HVl47vff1ufR8ZyX7ScEEHhaDnVWNfyCP+/
ZWTEaQbWeEbSYBAS7AWBKWzSufpJb/h5MkLSSp8BxwjyVpqpH59DK/RixUCkV54P5v1Ee8qO2oVJ
21rLkSCY2F2T7YvUhqSS4YdvYfnjH4cmn5CJiE4HUyKNto8X17s4Vkp/Qto6TPW6rsrBaTmi/TD2
vnikjDxeAkwxWCU/Ket0PZ6lRWoYqrN6kyChvqjlWVo1+dxszVSffnLgfO5TsKIspHVaYFRxTnsH
CXUJQdBY0rqqDo5aJppuDu7UUVtEZt8Ply8uBdkdlCybiUXberKO9ZlcS62K8wZh7ezObRN7REdQ
4qv88aeJ9fNEwhUYLOxv6UnzwT5+W4GB16wPRRbpMczO9C4v7zHypCW9xNw8hJBoBpv88WafWYK4
GWb5Te4jYPo1mMKypWDcGUWxU2tElVUnzB4lGn+lQ+DFkpEYwy5F9/rDPX/5eAghQPGL0JT26sdb
hhOA9jPgbaJYFb/SMerPpGKQVpE4z9vvv4nPMwrNaL5r4lyY6gx2kifXwh+XwFaCosKElR3rLmlM
twVa8BKHGL+xp/XpL9ALcb2LRzWgiyRHYf9YyWHSevVcE69tZqjAXIWWhXxZhlZg/bDzeBdEfHjh
kEmQObZEMeEXQX378R6VFppmKs6hM9MOnO6DaAwgLmDfsJyUcvXoBkIPlVOX8nCAdipb0y0CogaJ
cGKQjmRoIhTZTidGG12MuqpKwHm2UVYdJOu0QDxO50c4D9JWrld9UrWQhFQ/km0ZQ1Jpjx0ck12m
KfWhy6B4em0ajF4TiOG4FToYpO4oJON03oxyJ//worwvcycfHXPQ0vPmCQDxOplrfD/juFr47LrY
1q0HoSKCPBXN5De1B6UAENplMcH32OfcZFJTck9VbShcVIHTAWPPOO2rqBB6Gy68cd0AcFF+p/QX
rpUonp4BJFAtBNo6g8tv+eptdl/d7xiECyWGXp1SLx6jsKGbGIXX3w+8T5MoBUuOFPBVsEIsSQEf
v9Mq8NOE/WboCCIHPRD3sNtIbfpBC/l5W7WA7AwGDttmdpGnjDielBlJ4E3J0PHLfZx11riGYElc
ZJqp9TqaTWG+nWo/p7Yd5UBCzLiBpNqVhdsDqkSmmGuQRQJQTsIZlQ7SXXtzjH+CWHx+GpjeEMjS
p1xy5U7FOjq1bWmkjefQuRnXQdfQ3uKA5/3pM+dFZxokDJo9Dbqsj8+cmsgSzbUUkUIjoAiOYMDp
5zgqfxi1n6ZcRPoy+YH4oTkk8+Q/Xkfg/5ebTI+coSSLRIt0CUbSTEJv1ubFOg5G/ayvAe85zag2
u1qLEm31/Sf9tD/gDnieWLIRP4mfRD2DmPdKNXMHqlwIq0YVCUTGabanOxuQ1Km0o6cKkrWW6Qte
fH/pT+s2lyY5G3Q5bY+lB//xw4+02jsxEuinDtXsDDhPDvBb/SsmHely9EnO/P56Xwyd5RRqLPYp
EAfmycP2ecuR01JsactE3I6p+jLhsf/hG31X0n2chxbTNiehxZu57Mg/fiqfk3CbTj2cJT3T7hMT
7tsqBN+aOzW7htCLmyQgB1cIcdvQ+AU5M2MdnUqUYPC8dQQYhdIfi6jpngVVSltbpYEI4UMFtUJn
Ib1HTUI0gxB2C8OxoareyMN8hX5NJt/PaI2VPEQGeb5zoSywbtP4PZaSJXhdkpAzOvNOEUQtCYOP
06nJqLZpRtEdi6mEsZAiiKTHnwvCdYQG0H81U6XqN7hm9IBgr1GxPPqwPi5eVMLkNguIAtxWzdrZ
o/Ccqa6VBIG6YqEfWxvplX4v+/iq3boEiMiZZChuCso/09koJzMq87FvKw/Z9cgxhdxGyc7LlsSI
pA+ahxk5luRCKddGNw5DDKaRTt1+TbqFtaQzKMVREHxyU/upoVMF00a/DBBaKTa27fLZwv7ib0IZ
K8yvklbzVjNKOPAcA+f6r9ni//NO/rVEif4XW+IT7mQdPdWPaftY/xN4svzK3whX7d8Khy8OHpSl
4Jq8A4eG16b9z38J/Gjx+FnY+xcnwvu88zfxRNH/zYEBDyg+UBZ0Y5EB/U08WX7E7I8/lR7Hkp8o
/QnxZNmr8zL+98sKQIAwIv4id0iVEvynfPKyzkEYa2XxJkl2uJ235U12hWWdBljrmKNNs8N7SXbZ
jv3UXtp0lV2sh3WyMc6ss+lV2/cv7RZQ0nl+k26FY/oSv0guBpsbjAzG83BHR6l6bIgQz7fgoT1r
Izvlljhfzzqbt/3LAhmXbcqwu9StLqud/hheqG/Rpjhoe/nRCt0u3UBhkO/qm3bf7JicPevYuukq
d9mDbpM79pD7wSM6e6usiivZkb30YvKqS6odReeaN5kXbQCtWKv8WFwOtwNF5dBuLue9uR733V27
ra6Eo/Is71QnXLEd3Ovr5JyQ97XvtpvEE3fGKnT0t/ii2HGX58qZsfHvsivBsq1n840I8sB0w96h
w0U2TmpXdEsb19xVOzZh1B/ro7XSNuJtMB6rXWldPHWHaJfxZ4Pz8GLaWcfpjke45zO8yV6+Iu7E
jnakDnjaWX40bMMuV+k13LYttCIndBrnBteil3nlXtwp+9DtHXEFN/fG3+Uroiod1W3tbD285v6q
7rzwQdsUO2llrfBObrqDf1nH0JLO/N/GJlmr1xQixsuQEGnipFc08xqOMEwwbiKSSryBkEhLI3hK
pTMFWMiZtiWtzclX4PK4r3FPaCa7+V/t9ZS7iuoM5E8/zPtsE12WZ9U6ofq+rTaaqzsxnwvJCY8l
3oZbY5VtinVwJu/ym+a3cJ4dzAuucE8mEttIL9wC3zN57KTorEngvlI2VWPHLwGRTffJWX8c1ubb
dKhpsNxbV3TV7pWz9ro+mrothWscbKpIV8yhbSBsxPNoJXmiW67Bma26R3M37drccSkLZWfSUbhm
fDKjhvkRM6exkuziwO+7kUNs9Uo/Iz9IXBl8I2uY5r8am57MJWBStAStrZzz0GC46O64AY9fk4t1
g12G/EcBRknklPt+RX51ZmdPmju61Tp0cWsEh4vMsVWnuIpXEE1XxiZ9WbU3AW39OzmnCEEGDo/p
NxhL2r6e73QOAGVPoL/LXVS/s8N8lq/aI3KlIGP6t3nfGEY0C7cjogvpiIXWTvL9giW1624l6Q+d
QUZ9+4YxFRnLW+qfaWQ8as6obEbl0NoXz83K4LDrpWeqbTgonVzStJXb/nK61m5pm5mIszOifRwt
sVO6F6nTPHfkh9N+83DZburCm0dnkh0A6GK6zyo3p1HMypfDLe/twdotwPFpIz6ze3Mixq7o+WuV
XvRjtZvvc4QV1o50EFeCKLnzn4ub7mIkGzf39J6Psau2hJ0Zj+kuOmo3FQ5ffTMZ1/65wbzUrui1
7tV1u1LEV+228uTGbY7ddelSiJCUVXPsD5PdJ/Z80O5Ukt0jJ3URf9IZJKcTqCBKqJgFHxwbSZ4C
UrjYsJUQRD3aJD7wQZ9v1NJw+7VyU+94hW39VpQdiSCB4pLkB6OlepTaqGfiQ3GhvpiyrXvjqmkc
eVdFK058RnpIH6NrYauvLXmV20K1Ht8Ed3LEyrsvCseyUWgkl4LHS70NkRQ1XqsQXx+KD03tyuq9
7loEj7yW9T20fNq/65JQEGx680bVPdk8KKmXP1FxjPSNwfk28u36bMzs5hdYYDvzhqvKMWmJuXp4
pkgYHZFb2YyIlsfX4825BxzrJMXvEHItIfaDm/rPfpSulJVy3c2bLKTbD0V+RyP2Dn6I9Es9M+RD
fltl2+y+u49mzS4D29xQ1BJrG2HCoYYZ89vQ10QmNHcJmir9rk1WlnhPY7/YoCgCIiNGXpO6ImT6
hw4m/bwudKLlJ+uRZz1dK4iINsP1cG3cMaacnNF93l6J6Ndwpul2vWsvE/fa2CItAqSaO4W5moaX
0NwH1mUguMN9cy9eiqScrkTZ64QVEsZ1JzgbpXPzW+HCvGo2L5a7yCVEd0n2Ogjqo3EQhc7pHqoj
WWF2s9L84SAFV2RGHulhjJqd/za6W/zaqIyMtYx2pOgFZ3xGQ7LOCzuzjW3kpk7rRleDN3m6PznG
IXYBAoc3/J0HToaXFKI5WK94OSRXCHc1ldWDbB30J3aSduTGXk/8Rrhl3rBRjeX6vRJhjltXeu9J
xA1MNnoLQrKWDWbnZEg/e1e4S3U7+2WpNuwiOTtED2L+IB3r9rcUbFGld8G+eeP4Ylfls1bfWkct
Oet2mbVXxbVbeZ3NS9W5dHRve88bnrPG02NoYk5sw7JR74P5pT8s2292ri4FzNArD73pMLk7DPvR
YGKlhRtcdqs2lpFtonsjruOCFYuEsefGtGczv1PJ4NST7F6gBX2APJpck6JC59bqvXwtDHa867aD
WzrVk3llnsOMjdz2gHgMUI38xD/aQ7qb9v5RczK3ehpsbcul+FJLR/fSvQmHuWaqL7c6q4v6O9x2
T3TyYKc9KRfDRj3TVHvo7RHhyEWxNyu3ehi0C2mju50rr/isg6NI6B/W/BcApyJI1yVBDD/VKg83
jFUQ4FFnG8NGI5oaFgje+Gjnz2DcN612T55Q8NJtUReNM+xuL892vuwmsKGM9S7cMcgYzf1BzWwN
GMAmch/NTTjaUrHSzdWg7/z2Qix26YDSwn0RMTiqfxUH/2hbflMQC5j9x/I7z0U5oacP2495DP9n
/VqcP2avzem/9OF3IOn9fd1lF/zhf7AfiNrpsnutp6vXpkv/+vtA95Z/8//1h//r9f2v3Ezl63/+
67no8nb5awFy+n/ureWl0f4/78ev06J/zT/yB99/5W/+IChB3C4gZhE8qdTJOCD/tR2XlH+zUYc+
AbqTsgfl5v+KVFD1f1MOgtSn8g+K3otJ9u/duKr9G+OMhkWO/0BcIOfrD/iDlCc/7sYXMh0dPZHO
COcCTCOnbMCxSXsdOAReMkFI7pAf+s+dWCC/jOcl1zF9l3s1lYbVlczk6kp8F4Rp7+Iw610oFhKf
HNrqoh8LyY9ZRFFhfazfBWbhojVrghzZmWCgQEP2gRgN3QTZzTR6KnlN2QnB2iRFaAXUFtZItija
mkXb1snKWi0tpG45aJrb4F0EV6pFy875XRyn9ZF5ZehNfC2XsRXafa0syVrvoroMeSpzVR6bB6S5
yO6idwme/y7Ha1Kl9u1khIfhkgiVMOk26HmadyFfqFNRtZNF31eUgqG7MsVZxzdFWmwyKV1nA9Ba
lmbKSI8STcfJDihx5I6QI+3ZVu+CQv9dXEj1HqHhpIZMgIv6EIpGhv5mkSSiDEGeGMl5jnj0XbZI
W6poVuO7nFF7lzamhKCYjk8JvF2Ndd4+xPgABJtiYg9/xCqZkKsZEbc8q9WVkvNV0gOgqmpPU9I/
+N3/Ze88dmRH0iz9KoNeDxOkUS96407SZWgdGyLEvdSaNCP59PN5VHZPZQI1QC0H6F1lJeKm33Aa
7RfnfMe0qnAgzvO1SmzrzTUS+9lln/BOylB3EzuZHANjdhSsVYSFWsRAEZlXN+fXJlzUTE7D5pL0
EvsrOU4U7ajHmu3YAFdNhlMD3tHUzAq7UxaxmuCNr9248Ws13+JMPsUER7CDChjC7PkUdedsOys7
DHmfhT6LSDRgWTl/eGl9pxvnBtmx9NYXMInOXuBqumbsB3oG+Raa8FFUboim83PVxBNcf7G1K1TJ
Rndjw4ntlunKsMedU6038zQ96rF/TDXjuRx+5a0icJgrK/tldVDDE/0VoM+5ktmmXrHgjyNrBWq/
LD4YUoNVa5m7OB1eu6KUcBuuO7Xsequ7Y463cZQ3bEy/3nUVWHDRhMpFtYXaOYFTMzsiqnqEuV6c
Mippz6tX9TuBsdwY/S7MYz9DPDiKR2yv5gP0suYr14eDOfPMXeT0ARHVGspZ03iMJWnVtWWEUunu
Q2FnraRJ4sxtNCbwoTQW7RUVEDOVbvotiv7K8fJbFpHtidBUohvUoB6HhS2wW0RTPB3TRPbXLro5
C+d0IrvDhfwssmBQ/T10jzAz2XBZ/otvfOjL9WJ52wJIOD4Hpb8wow2ZG5FUaoVVzxdJQSHi2wX9
+kqRjT16DTMxPjgAClEQb3xyh3JmmeP67ljyLl7HB9NVkZaTh530PCEm+eqETeTXpWNHHix53U1u
Bl8Db2gFlj9HxdhFmeecvFSPZoX6WMtPCdfhWmsR/u+zN+SBP9CJ6zUqq2IKLT6LRYBQMzYPk/aU
ll8glekXaX1gpLOjRH/75eJa1rNTFpeRpJ/w531mJF9IcvlYTA2WUas32SDfWLxtnCTeuumD8o3H
bmYcnFr+p6b5HzxqJ0kgmmhSiQ9aVIFW3Ck0kdus7x7drqQbUbPYIJPHUNDeVbMbxU6d0qErExDq
qzOOZ0nF77EOBq6QR9APAYY7rIHqdWdB2wrmLGZSad9MmbZzYvXLnpa04cUqyDXpbRUIMqG2TVKg
SqdXU+W5lOkVuYXxjkDCMuBxrCIjo+Say2m+x16JeUC+uVpjbMiPvlpy59pcixeYSDsY0YjvhbYb
iumA9PahWpetHFSExmWzrjeYJI5ITKIGUWpj8fTKobzGIv3pp8S+Guu0wRNrUy52l3xW3ul+1LnO
sZC9E60xx3V4NaXx3hFI7tZV/gBqf3eBipEHcde62Y1eXRw456Twdq0sH+fGvXbr3kJ7t7iSDMWu
f3BzeS80dbC8MTSGW20h7TZL7hVRfn1XHOvxQ150V/4w9Q+lu14lKKm1JHlezP5ewGhXbMt694m5
c9CSqlPFW2LsdrMqcJK0aj4l69lt8k2vIRY38uyGAOHzmutnKBx7qPuUzkO0dHcEo20aRzvb1Rr6
JXGMeww2F461Sx+D3WkgdY9dsYujRWz0fHRDQogJIFoUcbUUnb2IcpQzgdliLKjLCn8GipRJxL+H
2T7kXrHPlBuf6trvPyrbKQJdenu2fzeupAFCVQaVQ8onS1VkDnRQEdkMoysFgsiCQu3mvN+tY3se
S2tnI0vmXl3Hm2y0z0OM8xB0qeq3Xt1Eo6zQsl642qhXyenIUrFbi+mzy+yzvji3RtNvhLlGlpoj
uy15836u4kAM5o0733jIF9fhFikdzqeT5RHoCYuMKPe931REkzialX6Y60jxqYHy2LKmvYHesJnK
fusuuvrIWlSbrvW6UjyjNr2EFpymhfrdtNZgAci9jFnUjSPv1rmP3OqAozacEudRWaV48XBabYV7
hg8HNqm9qabLy7YxqydMEW8XQTzH7Is0nSDXx8+VQYRCp/TZW5Bl3GepK7UDjrMhU2ozxJ4XDgvR
liUS6bhvXjGEqguA5nZZEydY1luoQCziNoPO6pJlpdakBL0NITLaPZxw3oLZBz6pDxGj5tWxjHji
SozzvuNlbhgNsZeORa5OQntI+FKi/H3i6qEm/a2tZ6+95vJ9FWfWL8adVvLHk/6jjwPNHVCE67Vn
PqB3dh5qY2T3/pYLFA2vZ3NSGYgg5dkvJq6txDv163xwlH01u/1vm2utMAi2nDuxGUlqJ6p431zu
UrqQ0rsx+hcLeSr34zNQxWPSVLRKi383xrde4r7M6Kc7348qDAzz/Olh2MNRM586vQ1ze8Iqke5Q
dx9zP3nMJ6QFAEG21ZpHEx6lLYVfBxdahX2uv+A0/eobCGh5u+/74XrCWpVpnKRmPBQL3dNq2hEg
5+8E3/HWtrOrwZuOqi1uHdb03abOCDlcjEfb6TibsVoO5mg1gTfY54R0ZmJWkqzaOmu/p9xKryHp
sGHDq+/vkPzrt0nPPW/SZxrhmn83cUngiUBt4zCqzCveufNH5TAzlfwFl4cyx8dfYEIs3s3c479S
v7WJIAlhufecbmsu7ybbC3aDG2eVdxk6kNzCo1W82aRWz6vAGJZddx5k5fRcEhqbOfVW9/aObXxP
TrKHFnkopIHKmoK2Svid5Nx0GASFt3UHM7KzOrIrrBfI1aC53vqTHY5ajFSauEvP4V5unp2m3uTZ
24osJB+IoyR48yYj8Qio5kaR4k0aEF68hrHQMvC2aPATT65HpNEo+Mqco5cit7WqIdlnojvkQg8A
qJLVfMo897Xv7AdFUOmL3XIfp/meqmTf2+xDhQHkRgvRPIcJDYE1LAHo2ahNvqVgn7UwgaR6RMWw
vVyus7lEig/C+iusY8LhHYfHEy0g4bBPMIDClUyNyOvvFHX3Hbt9J5AZUti1BUrb2gk+GPOqLcSz
7H5pVrJbmhupn6oWsmtcB7BmmECBh2o/oWSHTnp25cfchIuPL2PAYqcZuwrhXf0LstGhqG6GNj3a
I+Q8vUxeZZ3uBoksYekYaGEtXypmVpoIR8t6KP2LNC45OOOwgyU5/ULTdUmqbIOuHEN8CCZfc2lv
kiYJzYQOA9EW9hUc+JuhfDU7gxq4vs0wp+H/H58z1XUHFGhbQmiCno+wSRfCNWpjYsE7mg8gTqic
grro9oppCVzqbdrx+Zrc/nCHnc2UH0sXaQlk+Ljfg9MHi6Y/2hO33HpxIpHzyi1OxrBwR/Kaahqn
1R0+M8PfzsL8Hiep7mq8ygiUN0tsRUsSHy33l+Ut711/NBmaxhjLKnnKvfRqMew9Fi77rp6nrb6e
Mk38qliODLhq5j5dNzGlEGlq4aBDGpk4QXG87oXF3IFhIqGX4aXeEQ7rDWeNplREqssfs5kvyma2
OH+qct6XuXmFUmfntv5uKO2d7H8leh3amC8dJn+puhlNFWE6Q5pnoYIoyYKrT4lbRg4ZOznjbUPe
D+6+qu75rOStaPm2Su1nzGFcLu6d8GHsTYQKi/oqr/DHei7rlyJa5W+TwbkUy2M/OFcy0c8eL8tr
q5p2rJKDSfW3Rg68t8ovhrQ8LFPTDAZDu1uc9MOASNrpygzsnuCUjYm9AoWLwUCbde0aaw+EQW9a
1z5j1Hknla3aJ7m7RyAbH9jZjjBFtBvfnSh9dDga+Wvp3peeDMpUJ6XUDlwCUTe6XfYfJBVvOte7
rZNsWxVHZEy3cay7oVzRRW3KKqmPmGYJHq2vzLbfNCnDQcNZ6MT73/BiNtqC69cMKhu5XVro1zHl
T436PaOuR0M2dPlVsmpbc8b20lnDDqUZ8y7h4i6a1Hvq8T4Xdb9fKRUr9LiJ/lEUYKZys9SxuDjT
Rpsof8z6UXDSK/oPrI1+oNjubSBIH0tBF0h3cxY9Z5DIwn1mT8PetxnE93b5gLMCJbSjcYA9mtQt
lrJghcqBDIh7Q/eXb7dAFdm0cX801DqehDuZ2zJptF/kqPZhZmjnoui+IGjuTKHZF8H8DmJ+Gjpe
ugRdl5zw2wFNsDRv2bbk2ayQBs9kv+OVK+udvGwkmMZNs3myV/1gMf1FQHY1Wf1LvSyAO2G/e7jN
1i69wAE0TOXDR5XInQvOI1iMzkdEVuJ73toNjtcR1eZtB7gd7RXVOrtEFiotBuje2S3eeYwtucHo
uBXUqRYhN4esvWuH3ZS2TihjNpzNwVmm32t2uHx3RKN7LX8IPAgKGNHny7qh5JmfU9+Phy2ZgsNb
1nX4drIpHn/HworFHnZlnm+IrunjCHUeprT8x6Am4lZ3CKG9GNem1b+YfX4MbeCwrBti+eilyh/L
Gy4+3G8/Rjh9GkGD8hYjmurHKoc3zX+NY2NO9ok9x/rOaRxUP2PXtTeymlstaNbSOMc/JryR0woV
+B/mvItPD88/fYFoE36hoqv8V/Vj6ut/DH5947GaBbGA6iVtdbKuzB9D4PBjDuxST9zWP5ZB88c+
uFychD9juX9rMnmVUXwMze/x73PHv4wq/3/LfTUuwU7/ekJ5/NUPv5Z/Hmn+/MCfegHxB4hrnZ0/
4kTBE3NR8v6pFxCkwSKm4XtDPwMFmTnofwWk+H9gUfqh9nN9G38ZUPp/GKBEEB+D9DWJAfu35AI/
EVX/JBagJyBoDywxdFneKvpPtMnXx31WJ8N//ofxv/N4KvBTc676i57pUuEMWPO1pg0XS2GhLBvK
sWZFp4PWafXpIy5p1h2QEXDCav4eCtW9zT130CbVisdYTRVRPlNev/Q6s4C8Kf03q/DdW2+Kxetg
KOc3QuMPK2UO+j/P37gcvvkaBEPl/8fz91H/r6uP5ddfpuo/P/PnI+j+caFBgvgjRxiTCeXvfz+C
/h+ofi9aekT7jMmdC7/yz2fQNXjQmF0D9EFlj5jl/0pWXP0PZJU80P94NP+NAfnflGVIj+H4YO/h
EbR1oEF/t3plFrxHJGRrUMGOAFTWLMkhl4YVDY5b7NMydj3GahDrwl7rp+susafsBNM2YGSCGKrc
a6SwMSGOMRBR5togRtJRATuhY2YE7bp+9iJtzSm3Teaq99JIMxQgY0wA6ZzruDVmgyp2k4tkYuJm
y5HY7FXftKI1bx09m38bp24F72xwx5qAGPwJKuBuRXdIL2W19Ue+jqsLGiOfHkZsmaO7IP4rskF/
UpadVDuZ+dUJP8vaBwyBl2hYOzAvWl0QTFP1Q3pUjp1/oXY7oCwbiJHH2HBsZ4sOcHHa6dnh/VCh
GOu63ZBdZgdCN8pd7Y+Pfp1VZcTFH3Rzl+6tGFFerQFVBxBN/MzKlPYDpT0khWqiMVy6QXzMbT6+
155s942yuo09VtX+f47hn8fwInv818fwnI3p9PG3TdVFzfWnckywdIIR7HIMARV5Pwf0HxeB0P9A
LIvellc++Frd5rj/eQhth3gtTqcLZlkgnL3syv7cVNnmH5DVXbKH2FT9/HH/xjkUfKx/Eo1hkfCZ
0HBDkXvHVaX/3XRgxaRlokpsA9fFxh60tWE1+Mwt8aGBbymCppIMqttUPvbz/F4iyaenyRiCrxkl
S7igKWbVw/N0kkNeteGK/RkEVaN5Woj/fKTrA9jpU4ljlT/Ns6EtAZ3D/PxPv3JGKQvtyV+iuFyu
07/8RSBBOiROeUjwLnDIvwtivQHv1Kr1MnDUmvr7NenSaeet2GiOnep5PWB4yL4z0fuY3PXuV8ba
xdkmEE1ZiLdZAh3HzUwLGz9FayApt57Gqs9uHeDb5paLsETnaQDVw++EiiEZgdCQNeBkB4gbXhF1
JtzJreZ5ZbJnuTV3+0GMDBaUrl88yiphXrB0Tcn+SOlHVUlWct6gSBw34TWLWz9R1bO1ZOh/fBrs
fpuuXc8apBnLrxa8l7wk+wHNTcsljtkiNDSIfTay4clnrIUbhmy5HeKLqkpIKZJ05EozDVo1lIu4
eWBhoJDqk/aWgA/FsL4tSNYeXLx90ZDEqtsUfMnn2R29O8crM4RJrqkkr5TMB0vRDCzBCNU0hr3j
JxrqB0/153rqFu9o23Xc7oxBMLhx3LL99jK3O3arb5/y3qu2dD51fwDL1L/lbt5b9OKJyS8JG12/
8eC5uFvfZBnW9VPyZq9qvJXpaE5ROYtMBpXnyWtvddH2IjBWaSC0VXNCo3R1ImlAS/LKX5IJ5VVM
DGCVScKdpV+v3/HYIy6rUmX+7oqetGl2FOrRKCcEH6WZil+JuGBX04LVGfkD+bUBfFjcNHMtzp1y
FMSnsuEEKD4xu9MeX5Cbk9hs6xBvWDOaihVpMiIrGwgKisB7gpypMsSCtFwsblE+00ISoH1Zr9gk
t6Zxc5mFVVOVRAYz+ee6Ed5XpuLF2TpaSsx3PhDyirmN53Nr9AiPt2niMzN2CmPu+PbSJQkhBM03
K5aXMdBqPe8CaBieddY0cMe7ucxlf2KGsP5W7czT7JPMaG1JzWUFypOoX9gKE3gWi7zqD9VWqRtS
wvpvCzws/p2Fx5UxTNHEYWK0KmGnZFsPYpRIZXQiMLVioUNzZ1Bk8BNKZ92sero0kb7EpKxyIZcH
nj8mZqov7J1mTUA/y0wDU1KusXoB59ozzqy86dbvDNJ0NTmOL4TteveGSe7voymG/JUgNRcBisdG
1QLkM1NgkgW9aeuevBbs3056WMjcZgnQkFWsdZPxNWkpg5s1rek928bzdsnqlb9rexmvKrdoHh0h
Ce/GD8lxQDewKTnEJz3u1WeVJs7Rrqx83SUeWJnaQwmJFXbYr+kSPy5jx5edajx9qmnHr7KFqnDw
J5YmnG8Noz8bcgalg06vHbpubXwuQKGMnTZ03qs/TXLcp+nsg8VuW1RHvi8xYiDvdkN8ixLRXJw2
aNzQKeHAQwFuhkw2zeWw9C2DkW7oZl5Shub+RqwBEkvy+w681GmyaNJcNAGDPXleoPc9uiKNdzec
HZ2elWlTN7iblZVyHLI4Hj6FXQwvNgAREiRKPT4msu6KXaW7zEzYaI84X3CfMXfkrnoctYLDDGVm
Qmu1JisPokoBaAnlLp9FLJo6jGdsQugvEuATBvYog/9eQW5YbbD0mxXJhNJiUcAAlocGx1I/vhS8
WtnRiYyRSAo6kNW+nbrI/zKpzJPuVszEshkVIf8cg/aJLywkRe3kEPzExBC8OOMhwJn3qT/mEv0e
lrCtMXh1ffL1BblQao/o8IB0xAC4sji2t41pTmLTOzMMIIem27hNYsNKorTKUGHohlEh4SlagIWw
3ywXTIhRsXi3x+Q669du3Gs9cPfN5CrXwytYUDn6fak+hOjTRyDeFpRFLE3fYmKhEOqylPLs8EKv
vp2MFOiUM+5svDUe2WlgsmZa0At/PVK9lgz4cgcVWCvq5ZQo4VUBER3zR+EVIK/nsZ1AIinry0as
QtqjR/+1xD6vrCaD8LKZ/FE8+JkznlRXLk/pYpYlD/lQ39GpezduWog7Ec/D795rxKeSNQugojBt
c8PpLcZtPAwu0gwfUDInzOT4j/Ho9GHJi3viwkqTmxxeCQU0gF6EaTxdm+ICIjh77Th8kO3NXKie
/KFh0LcQM9S3LXumbHTHp8xyc38zDyv6l0HiStvH1Po6f1Q2dZFHotl7x8gMEBFCZtYeyFAIJld2
8ZVi6ZiRnnoTpBdMenngkcb7mMXARBjcjdI7AmsD1GZxPthtAPYhBEZjpYeqgGGVJsbJJPzAJiwD
CUEdEJswoEeYMsxV0rbsgqFa49+qfhwf50on56oeFcv3nt4W9Uhaogvt6v5PT/n/TEn+44cJ8a/L
44uO66P4q47r50f+0aQK8QeQEQxGF8QE47XLoOJPHdelbmbQAejN4qWDQeK/q2PL/8MxTI//T4Ab
tyybH/ovHZf7B7ZRA40QOAV+Brfbv1Ee84N/ryvJjcGJzYNx6VdhUlz+/T8NSoZhKfqSGORt3FPg
vV1e1wCvfF1edo+sBrctvdYAwsrJMobZdvnt5TFb3Qlwg0RcqLJiQavkxwZijlJ4OzCD+fsis/oQ
K9G9NWpkrVYZ/mtCMfNc5QMnSV8fWR2hR7WXCbBmWz1S2to7hUcYCIhb/IL1k5+QPaSvypXrfd7n
Ad1dcq7Ake31rpgZ1Mr6S1BQBqqe5XMr2eh4na3dxe2ondsc8DyC56GLbFdVe6Ev6XbpnP5ojfVn
rz9L/g5F8l6mbpTl1pfK61u/uE2t5xZz6h0JM11om5U8rFwZzqSs7zYxqweL9/eN0idCoPtGjNdu
a9ifCfSce+zU6x07LecVoFFRBzgiqx10ES7sXDkQpxLn4EtnJK8Fwy6WmvHYmqzzbJ8d0KzRaU+5
t48blB5dWzpRn0B49KeGjQ+QkFef9dk1xH5jK9tgqGa1kwBcIgbl+oZZx3pdr/nT5LbE5mpdUsoQ
MOx8NrtWnSp68KiRxRhMIHTOk81QPGZu4Az2F1uFKRiVMd/Wrj1fSbOqz3HBEi+22Eoj4Lj1zNYI
RlOfIyqA/E4V/rPIYlZ3ve6dpmrgr1BOVHDJMBybuJ+D1hiOTlW13NnWNz0Ww+zeBr/l1I+ardlX
fspCYmrGeYctuD7PAk6hbebJi1rBkDE06LedMzhPeWa/dXpi32oj/YDWuea5gSe9i7Ns3iiW0GSM
1oO1A5n0FedElJMSa+65gjXEdlUcmr3ZfEzVMzgbmAaQxO4cbRJXiu5gKzEatL4A8l22k3FTkecb
1E4zXs18rpCKawicetVP62xLwIjWWN6zSpkA4rCycYuEDcE64QxYMGzLcR6fDdJrnmfJL04Wi/5i
DusT3jx5ufOTk6wHPDVcvxGqNBUkZbNt2xzBYif0rae6S0/Wc7OIGfkJygERsdK23lvIBbshRfxC
oqd+tabdHLJWXney6URoQQ28yRuvu6LPIwZ97PKqDrR8fqvFDEqKPuCmqV30d5IhTyDH5QW1Rgx4
BarvAaso2ntTt/YAQNhFoGvays52b3p/ZmF3MWc/1xbSnqJXCzVjtYR0PymGYeEeJ19zEEavbQip
NH6q0Gih+hyWk5CiiwrN779GUJkI/2CTAV0wnqzE7A9xnOnGxmVReuzL1jgYem9GLEbeWGn+hEez
oSsxB5dJfj/7Nm4qHV7oN0/Ph59ryKdhxhxT1TSBOSAkyVlYbXXFXn1o1xq91cz/0pskmlfnfWUp
DZl30fyQAovOSuRpVMHbOgFQ8w9cxNyqbleBX1qRzqyWyxuoYFEEu2u4qVXbP1QZiyrdbWAuNUUe
0qrJk21Y1Yl9Crs/ZfiPTq66E50T6Z70oPya4DHSpgntMCmo7qJpxb5Wk/WR1lSYjVlfYEpJvy2N
oY3stOxOHqv+By0TIkxK6wy0/worXfaG9/h+aIo3DWNp2DaFuHYtrT2n7OQPWpE8rAv79dZxblJI
rFuItehtOdKUrzNlpJJTUEIbQ27mjUG/kLqpaSrh8zR8g40qzmQ6eVs9sdxPq1iWp3mYM9a7lvtQ
DwNmnV6HW0lxGbLsAxrARXTuK9SXDitvPAALb9+mJdxzcRBOGPlnJhA+aUO4uCLSJus90YjEq9LA
udSGZuFGc9t9Wpawmoh29bykExNQmHr5ptYy7V5gEr0xvQUQaGseCg3cqetjnpf9hAmDtWiRyTZM
e0hkslX9oQe+yAxBvWgFehddR5Nks/0mn4hF34qEMckpnCxc/wh7TFHIU2KI+jA5eJWmsSZabx0e
LC+7IZEV+bItRTiYRXU9FZq8VVOWvOjx2IaT0N6HDjXCnNjeLUACM+qdOsxk/Frb7qETatz3i/CP
yvL3juUddRtNo4u6xUiLCceAi7Ohi8ZE008uAMgIXevShnriZEHCpCQiSOSISfc32cO3tiiKEM9x
zEg2+dAJTQk1QxnXeda1R8vJusCtqFr73lu/mIlQNQ6c09xpsVOgokkc6j6t0McUoSWWsgo3sd0t
7W/4Hm9pKxN84ZV41GoYhXoJhXmc1S9m1DP8XyPdS5BM+5VF6VvmZN4ZHYQbaheaqdVZJ9kmXtjE
Eo/dxLtqzqR9RLw1o0FzuyhZi46Cebqal345uhVccdO445CxQU1VwUoTUYq7XhtQDG+mstj4DjGl
YSOkeVhW8oWRCxhD5Emv3M2Shjpy2hTpD9qX376M5ZNtmO2+tJBiuaupX6Mwf2eVY+4SPXEPzqDM
g5P2vyGVMTJO/R6whd94D0UbW1vkT/p26LLkpHkDQqjRHXBOuDi6Yy2277vVtq4Tf2pv0dMjch3r
hW1sWt3bY6HvVOU7x2kd4ysmNE7UdaQNrkvZnFKkrQcto5+d1cAAps9Br8uU1r1RKlqWnNtuXDPE
F3pmrU9+kuFlRGg7XPQUK43y0omgp5rfutwTdJs2/klttI7+BS9c1tr4nK/TdJtLbDWYGdR33ZrN
RdJnsbZmqH9V5YXHdnzEiy/PrijNyKqcvY2EOypLvTvoONQjV0yBlacPOGat70JZ/GK5sg8lguiz
NEcZTgMNXazXxqbnl++iBHIc5NJafDPni73vKLKCVBPeXpZe8j5oK6WedxCez5xwOTku9jRLi5yO
BHLT3Zqt3W0L+u4imw5dXu97Pz9NnhDbbuXlrTQTGm1eXtk4sLJkMY+NbC1sUvMAbh2RPezEc+NV
YEyGeldM83H14/ZukY57N8VOFSG5p5FNli+N0N6YcQlBlxtAILfLeMpYUrMe2JnthQ+evAGbNkP7
kkKb1cSz43gZtOXEOhk3FA/ybrL7F6NYr4DRIlej53b0HisBgscVGRhskg+fOdBWK6S2E0PFn40u
TycvW7MO5bLWAWieAN3bV4p9I0hzHmLOSJQhCwhY5vi71Etw8KvPTnsf2zplrZ2yK/e4ypB49NWm
Ryi2LPa9F/f0/vwm5wEXYJlb53wqnmQCk9wpm0cv9Uz+W1RdSXPylrLdZfWNv6QguFd7NySIN5am
6hmroTYbFx1BQSK/e0OowFTMi3QNmYhZIrIz8da51OBIMqqDJnAvSv/Zdo5E+V1VlN4bwmORDurV
fQ/cmSnzyURGJ0d+z3E5mhwaXjQpMm5VGkwlmS4SwBKvWBSynZUYj4Xm7g3M2cFKP3ETpyOG6fk0
p6OE34LGCqPH82gx+9Gnd7NuHhj6fgO+/x2TTQN6eZ8ibdq0xJP1GRXLUiwMFu3sLmbtul3bqjpr
utNGpqT4neR0Jl0KsbleHa1EROmEDJRhOF49RX1d8uUzULS9B5/vm44AHbxjFlEiX1KzJdbFMLrn
dUkimWbXiU3uNmPYrdswLG/M8qluumrDqOU5cQVooEDOvFMXuxrv5gT6LXa1EbrD0ejy+UZbEwUz
gVcnJGK//dRG81EiOQewbmRnjdMMvO3YDnxN84SqsXts7QyW8YhXtcrwtuZlfl3bdX/UjNreL2li
5UA4hf/a0qFvhkoTv8s1t9/LOSb2DtHXUh2p+C/7hzHsyBTesPkAzNBeFzyK9BczXJKSmJCaqR8m
zc7tf0lGz1Eydcw5Op50OCqR2blruOg5u8es1q5VDyqFNOlP/nZHeElXlSQEAXuMvNFl4T0hKSRr
lkHEtdvbMYXR6oWdhrWl4I8Neq9HfV1Nw4uRD2rr+vKmMiYjStey2UGM0E4kR8JNW/3qqvMT58kr
GDJTvLQ70bhNOLb3iznzsdGwjV5gGz3scjIlBHEuOVrtkbEtgj3FV7jqznL2FMO/Zdw6lrhu4uzY
giFhlVpnx8HLdrA83pZ+bG5IHID3XEggh5e3EwuDqFBJOCrvGtmbfhos2UUpQxESUiwc4UrBszDn
iHN3tbjTe6FLIkoB1A6kk25m3TIPMi/H/bCq/DB13i3XgNhoa3wa1diEJWipFyvGnAcX/Vc95TMd
T6LD4o+PUtUU+z0WQpVgqKi6ft4RmHGVZsP92JV5RCfpcJxbi3OSvZZ4qAkHxIZaOX2MoHF0XoeF
LU7MKxUNmDWEqTZ+llnmbD0TzVpRmm7kw/wY5ubRKqvnWicKovSd39LwH5Dy3nMjBnUGLZRzevAc
ZuCItPSn8jJSnEgl3oJJX7axqrh4LT/erIrPSRodo7RxvasUuHy3Lj9EAl9XpIsWEDRDEeGNGTbd
VXyxrtrVdPJjRgKiqu0deTPHumjKQDOQjydem4SJ3VYvbOxDMA/GcbBtsMVTy03s8XLN3WdBKAYB
2faxaHBulv45FYp6zTfnQ2uwoHZXXqzsfu8lSjsomfZV6bkhL7D4wmdxNktps+eI3TfyNxhmsxm/
6htnCWUmvsb/w96ZLDeObVn2ixAGXOCimZIgCZKiqF4uTWCSXI6+v2i/Phde5KsKz6r3LGOWZVaD
iEGEu4tOEsC5Z++9tuhfGI6ufaGHd86y3AuZnFn6vYm0sfycAOVQSOG7bhgymaTGITb0VytDos+t
ktncFSHGxZHgcVu9wCQlGhvH+sW0kZEYevMDY2f97SbFfOrMBt+V1c8c6nIYCFL2P3sEAL7FU03Y
vfNy9ziXWvpjXXhepEOLGCkQkvUgi/jG17PzURaLOLREYSiVzLP8JNIi/KEtg/m6gOPeSDvRzniC
x20Uk+5II1yilRkthzkuvGPbLvWz6LnGwqLD0ezaU4anxWHInAeD5oJ0phrbA3dTaPlo7Xsv+RGn
isXAssbxCP5BD3f0eb61G+y5FZWFT3XRf/VTVxyjtCpOTSXIYteuAObCeFxqA0mBSOC0j53qRkss
60hDD8EGVWG01PGv6RkBN+56yVMp7XTPKU+79ZaZJy8IHNT60OpulSlKUvy69jGGmbrvlVdulaXk
L6I//SlbZuPipd701JAKDPQIc62QcilhmqGQUUjfvCbDpAeKDMWRi3G4ckEJayvmYi04MNAm2GWH
jygRGu1hrJB3NtbYB1IH6Xvf2Tqnr1YGMhYp37JOe6i8Zjm7HAe2ouNc39al3JmFhaU7C919pONy
A6qlAZUjhu4YEK03db3E957IGR5bOyMvZFTnXKNRsjM7+xPBwzkbfcf+P62w68aoKVurG/ihS8eF
OJhk5Ptm4TE+lVaR7Gp3Dk3iWzVInUhM+9Ez2z10N/ecZZOrb4uBNt5Oc5JlE09Ov1UyM65uXDe7
wXGhq5ZhN5zzRNpv9lwQeI/Irc2DzH2nyZpTtsYM2sLojqJEky2SLNzTNpQ+21b00bC/u5+c+UOu
OZLKcrRD48XtUYaR6YNBh/cdc7vKGhbnfITWjnJ6pr/Kt6PeRym+FEwofqKzpguXY4VqM6hlKwqO
+Hh+M7j1SsZPZFzxemexX0+98VP2JAwY9D1fc+QSJFrjBrKu6wM9i/qRMl7zrWwoBS/DfKuvFmYt
Mpks2adpd2UXKw+baBGfNL1LglazvK9Kr2oQG632WfczhauV6A92G9fxTtHJ8ezOSj6WzvKdah53
K2eYNoQqzYdFZ5k0sKHZjlMb3WkhKwae9hoMUrcNGmcaYA2Mzb0laueVu0v+6g0yeYri0LklRIkr
W3TmQ9hH3ANyQ2N5CX7puCRG/kKc8RZFCbCUmsoRb9AYjo9ZjqNni4yJi5sCGVQj8jjFrTHV5qsp
Y+MyuU1BX2lkcQKrwhQ7atkYV9TP0dlZ0ZzdZFXfOtvU0tKD48zVXaRPFT5SFzhTLvP+bawsbQXB
yejHyGNrrWhgiRCjp2db6Wq6wZrJjMTORO4956tN9e9bZ/6tN/I3F+W/9Fr+D8x4G5bzFx/H/8Fc
uumn7+KTdz/6zUW5/qY/1QFC3tgLcaasHhgHbQqHzJ/qgGTNz1ae7lT0WmCw+l+8M/ofBu5KHDdU
ZpOr8/jj/qkOeNhqkBuAJOFuA7Hp/h11AA7lfzGdGGgPKAOrr8fRXUSM38WBuZZxZPaRtRGdgiXT
T/NOYS5Hmc7br6Ym7jvVbNfjtDDukQDY5DaauaOSHGeXwdU+ZAuaZ4gVJGldcbABvb1wg/yU3aIO
izFyUGGvvvEi9ZEU9geFlS8UFL8tE1u3hqmGuo9fsKyfdGJCGzumQseI15VHa1KoVd6oWHonZ44e
HM39aVkEPjurbo7T0gD+iWPYIS7yshBADktvJkkah5/N5I1vymjX1EmcPE5jggM8QnxbIt25KINb
rm1DCiojHqEgXXuoAVRYTTVUD1aOy96NDN2Pq8K68gzwgtAepxuv5VYcxaRMO1UeHHN+dsvwPWKQ
PoF8v49DEy8eUjQJDzk0h1TO2anXUCiyxLG3cN3esVHd44qfDsjWX3SE5CdP5emm4Dk1GSHB1qll
U2K6+7KC1JOM5iGhUmDLQqfZc4MJN+OaptAXU235cIh8IIjg6on6LQdcnb+S+zEqm4zSSFAqpYf6
NE3spjvlvtcdEXrSYOKz0tOp8MPWkYElivYcpwtNMXoFZmh0nks22jzti/mSz0pDF6JmKGW/tjW0
lmV4vhwLV7sZk87gCd82t/jIkQ5cavsosxp9T5QPbGmh7SyA9uuSMUMk4pKv8WMq2lhDJIxxDWPG
VtbtC6kTZxPiv+Ffq4LkNc9mOpPaXZNLek+Uo6+e9CF0t66cFjISaEC1UnuM6xc5dpBUearcipA0
B8t14skJvq08ntdY2RwkIROXFRLhjI3hVY0MyJZoHjujYQPXDRdFU8SmKstqp7eUXSX1vK9Lklfr
K0jd/COsQ+Rk40Y2ytqkSOrbpolvlyHM/S4Un/oc2TzLU969utrXlv7W01a0ydgKQ7KmVkOa55y1
5yaKZiYoz/hsB2bJvFyuWlQ+LyycstUAJSZNQRd4zdkM7uldmvazJKSgBtFtq3qi1k8wnxZm3z6N
tR64QMQJv1k/o1Fy3ivHV7uziMfQxHyMu2na5IwsUEn7NwxjT3U8hY9Sa4YgiVITAHl8cE2PKKNF
u0jnBiiUOGLC2maecgQwEMKX+6TC8ublcJG6euqOrI88qlXaN7R2ACYwmJG8nTBIe0SXFiCPPvRT
MCjzqKeuG1BrfagpnUO9EsWrrtpPZeuk3UsYaNX6IUQxsR5ba+Z9Mrjveh99uUPzjC4lCMtHs++S
4N52vCYadxbvQEDKZpDideZDflt7E/A3ize66pxz1nMkxue23ExwCU9diaG0pLjcTyWcXHOKwcca
CTo9albMdoUhipSbYWevHGnzfWJlKJzd+GjK9C1Jxp1a6oVK98E8aGab+8BXyFUaOIK4N4qD1WFz
qSSFZ17RUNtlG4BTXE3dypaztsskqhYXRZJdXiCTntBqDbYrwp7Mu5ZZDzSNyCenLF0/i8bc7zEf
DpuFu79vGPMZvQYGAh1ShmZjg81JWYmsw3vImIbkfKb5kLuKlhjb8sMal+kBDfAYmsAUtJw+u7BY
IqJgugMKUt160fxJQjI7aGrlvssw/BlHicktg38S55maRJwZDacvEYWKEMny3JfO5xAWBMeJ3jZV
ZG+qtDH3Ydi85qOHeDbGFMZ40a5o9M+F9d4hdwhCdnka7kO8J3kL26fS+vmcOpr0R4ReLh9ej4FR
KYBG+Z21PUpmvtbAmcNlEtPPChMUEcZ8Y45ddTSjxGGYpBni788m/w3uzL8cSn4bXf4fotOAVf23
k0vy/RWr77JT38nv/vv19/05vGBSIFzBqCHxNnAzsJlD/hxemEIIcawUZPGn5+Ev1gbnD8GgAxwZ
Pg1ZEOd/G38t5w8swvRT2MY/3MKMSX/D2rCai38zzBpcYtQCkwPh5/zpofirsaHXR2IBLaDDmkeZ
39vYcxdlXRHz8DyGqt9HMjdvY4nKpKxVW50WxzfLmSS93ttPTmYq4FtWf1kqZOZsGbZCRZ+alfxw
C0Q8gamO04y8ejY4sgxLWko8e1jijZZk7Wtmj96mzV2SvDUPHpeDPWhBjFO72pSwEpokBBcYFdWv
WOa1b1VD509FTtGNxvWmFRU7o0w4x5rqAVynkvRo5JZ77LfWFcc7J2VaSoitx3caIHXOzbDWMoPM
mmmmyUGVZUzMi4ho2KTOA8wPy///181/h+oEuP7fXTeXKv+JH+i3cX/9HX9eMSaTO/7tteZGl7rw
/pcXCA8931Yw1vSAO4zvqx3+n5Ep9w/LYy6mokQ6IJxW4/c/p32YTmtUheg9D1ZM+N7fuWAM1Or/
csnAz3ZM/OWWDuja4Vj6+7g/ecSsm9hKfN0ezsOoFePOYtd6n2YNsPVxMBoNkYUzsbBcmBWOsUO3
oQiVvfs1s/QiDbDu6VRm9QnIn8yNlQjkHE4PpT2fcOCle80dfpotSqZSabPXuxhB0AFNGgG1eNFh
OGyrtj6LGlpNRKrwwKEifViG0vKd0rpIW/MOeRZ1J530/6YttF8CJMeFaOsjPo+fSPODSZ8AhxKG
KoV4bXQ9xWph0yzWKWbMoXZC9M9LVUS3tEp3vhOZo34nkwrpxoiGJOOSCgVP7ga+81c10KT6lC1G
DjmKBHeQNdTBSmKxT0sxviPwA55VggPChh5k4ixeE87wOQdPDxhNpnpTzhqxzkiiICXLjDhqV/Nl
EM2LmgsN1I+YQWhXXbTshkmGNIZqjgXLYEqOBkp6uLFTu9tRjopXsVPPoojFqxv11s1kd4j+0Gb4
n9GMmd2kFZG/bVNue7OnPyhrUz6wj5xOr2TT0q3JOFo613wocrqOp9AG6jGF144q2E8Xlwfy/zpj
1bYFLg4NEB9tPFAm7clnWXAnx/PfFAT7nXB68jRD3ndWzmpeSWl86Ux0vk2ph7e2+dHli9TDyYS6
wF2ue6yz+37sP+C05zds1uRpsCILHFUjV4a1le4atx4wRrbZMe0ZzZK2Ld+RRRkso8ygNLpdz0i2
Js+DyiSHkla7AkuywfF54XDG3iVbn9P0c7i++N62tyrquKvjbGtIIwv7YfbuKqL47GTLgSSvkum7
IKK0zUeM210mLtkwUeIIPSW56SjoDKaBhoyUe/h2XuhClNqU+Naawo8wNAUDl+NGUAqNfznrQZEm
3l61E2iInm6srujPU+W+RjaeY4IfmED1SoHygWiEPRQ6h+VHzXyxUbk41oDHrJzUH+tRHjwtDHmU
lAgAYGJK7Kst61JrxrvmdmLcNpqNJibu7Slybvh6+Wa7mr2pVN5lLJjw0MKXIJIV+rJc3hA+hZ9U
fBvAMcyH2jKl31jDfrFJPEjwFvshXAqfjm7Ln2o9OXIMvhkRLLzsfsxLecT0DllWse421319GSp1
chsr2tlmr52UQBZIMu9RxnN7wI3WbFRPVXXuTSqQU/5iwKy1lID57xk5jhELfUODapxQqoy22NWR
P9mrnJhHxJ/5S/Ahz0j11bWbMWdM4U1Yhe6mGtS41y19C5EKjR3Pv5Y/e3qZPI9VnhxHK/WxlD87
UGFuhgYTf+mu2NlWEPJ0KHqNzeTXki7FtnXHz6V27H0+tM+YGrFNN8797MQ/Im/IL1Wj+IYUS92i
aVGQ0U8wh9no3pXNPB+jIuPwMev7xLbtTzWsfnqz4ASvtTypa03BcXH1F6cAQdyXpXxuXQNofFQ7
W0QGXMJcbr9kWBLqIGWCbaAfJpBAEcg8385SuMUyh5PRVZikw+R2WbjU10I+eAVsBax4h6k4f56X
msIW0Xc1ZkcsfdcShVgZGaiQIbyx55EEQFdIOrZwU5hFtsUcfr8M2nJPqMSl2Sf67scakCPCQUDR
pX3IdRsI2yzsOqgjZ741EszfZmjY5wbvYV7nMdCI2sUNU/XVJRnxYGxKvvAvsrZBUqRanj0qJwHD
qZVTbnLjMaM9vuqGfDg0Mlz56T1fFFp+FyXeLH12jxVf7t00NtZ9QTU9n7qqMT3nbf1CAXrIjTLW
Yb1gAPPcXUGuDwYACw2huXEHyzMHLja2SGgjbfebmmtjj6/JOCJ7sgJfJmzn8bwej/MKg6nq7A+S
SaQG69zaCWovAqeCxxG6+P8XpwIAujpj4l0njV7fUv4MyDP0ioM+1FjFhwlid0b4hsoVcVvDzrtB
jui2MWf3h4hqrBsEqnCHW5aF0zBGN3i1Wj9qrb5ma66ZDwnxsQpLVmJJXw1O8m7Pi3Ntpt7b67LI
LpHM4IaBXOi5DC9d1v6AXDPkvHJpt4FplLu4spMLculd1TfVjir6Gkl+WM6ZJvKrO7KA19qwbbcm
GC8/zxaaAmyr8N3eFr6IUlvtS76rCjJb2yjttQwjjQbHrrrLI0MChJjDu6XjfpaYkIz5NomejYZp
VzdJI/muFuW1GIhCtFZRXylw3WOK8M1hhOGS87jTNF9KEe3meDB3M5YRvGVNui97Qgl62jVbzVAn
uyPSENo8dxz5mEzRZ+LOJqDAQQs6x2sPciLKYSxywBkxp16+o47tzjP56s1xfQvm8s7Uvfpk5pY6
9pNmPaZ586vLDPRNo7qp6Y//mhf6TB26NLd9euu4E9whSFeB5Jv30Gj8pTcoGY/UZ7DnQ9G/iUrI
cE4nMIPZaXHjmJV+x0aKqlQ59cc8540XRdRc07Ko77Rc57V3hfFpuJwnKlA1NMSt5eWpdUkcj8Tq
XL0Jg7Aq+xa+j714abVlwVxS8/yCWwMdhbrvjRmHAYgrcA044u4b9saP6PuwN0gx9CwctmKE5zxV
Y3ib1Bn6NLvSTVP040bZ9sNACzd/ZB8HwtGTg60Kc+embf45mCzmapCRp0aNOsDErruUMr4xi9El
LlPPW3Y7H/Cq6kddH9LHLBvrs21UJtd9uRyxWTIuGel4MWVfQNYtJFqT/ZaT8D3wIa3lmxQqUxQr
3JvQqqkC1qdThaR4g7kdpDNLlSPk3OFYzUv+1Y3CQnmfdbpNx+e6cl5SWn3z1hxPg9GuiR6vvHOG
cNoRpUD/j0vneRy98Yqrzr2y4302XE79jom1xmL/qPFYf9DmEK05Gqqgon/u3HJbeXSx9pyXmo1W
UkW4PwVmj25DNi15a0yLrg3F1SEPyZzUZySe8lEpTduxepXoqhgnzrWRFJVPGdaI0FdyCrPtKv+g
EDhO/Kr1PpbWq34Yo55QA72441GxZNxpZr58jIOZUUU3d/07Qr18sCcYWoSuqpcC2skdxBlER3rh
yQ46zyxLZWDyND8DRGAbOcX6PfEwzoN1F8dPwPqit9GOabmfonJH9gRhCGEOQ4ynZbdLXzTBQljs
V22Uw8NAnPCcNZzxQs2bAS31xc/C6ZsTFtQYtov9TRsQ/J3RxnHSF/YegUjd6NFoPyhTqp3DnX9r
OXU1+8MIF17MFiVieaWBCLEGoiULitBFkcDSfDuXzhPYID7wdOQmqK+U1NkqpT90UL9KbHiApyRH
BqrG0vQYShfTj5Lmyeni2ynp28B2uTNqnlZyf1LLvh4yE1ZZI74yu5a8IojApVq6X1wjMPks0l97
wNUI4Yr4/slup1cQf1vs/9m3AqWyqXLTflENIUC+f/Xd6KrP1Bmi4xQxLqRORQZB2JVPuRg8M8zt
zzXb8D1mzzdqlKadoAgKryHlu7H7HA3I25Z+JHl+kja8aLdywkMsuvpQj2suLLspehzN0ax3T1SE
PjaKQqkqvvC82yj0dL2jWyrVFsAp3a2buxXqhHIOkXA8aD+xfZjK7q509R7VcPmoXO02yeHYcVzw
2J7jyJVtEfoWMyV5V1j8jTB22DuYr4Wz6yySO0V7YARJjiUr6ZZ6vkPaDd2xiq3sxPe4wKlsjkEz
kMw3+PVnDRMYk09u7LXZKP1ed9z7OMrLHbkqbQ94Lb5UeOM3c+JBVltKL0jsIfUJXiYbORnc5OLp
RY6QGRl1qCzIBpg4jHTxYnxlE37dcBD3GBxL9nxzv1vpuLmdszkZd40u573OtIH5BOc16axT1oW/
jLQ+wcjxjiGHiK02k6Eg9xse59FwcWpGrV9kQ35SK86HmJJ36kll7rM0ARkTI/QuS0m7t8CXkTtj
gq1dO8GqWVFnYR0M6P83QH/Y5EtsXpnefhrxbEFlnDYyM7tdC2/NFwuO56Y30ZzbFG8X13PH3IDf
a1bjBwm59FJomnnlTvxaKgCSZSrDg1CCSWvGfeHMVkBsdPL5RTzQc9Vw5eTlDV2JLNs94L5RRNR5
pS20znTXQ85dIQRPeSwMvtFe0GISpG97O7rTka1PjMCSTvDjvBfF/cQzNfsGOQqLkDVgRCJUsGmj
CN+3jM1ja04EWxeNG2jV03keY8Ok9vpTa2zFu6wlhFVL98aA8XN13fnNteMiQIU+sSolN2DChXsl
enuRc9sFSWeqPaclB2XbrA6hZa/Vc/FOasayby29CSZGfp8AXxvgDXpmk74C3DXq2zsFdzWOn3Mt
y9+96JLAVIaHAt2Wn4QzvsxQeJTdQQpLY+JoXvjAM37Yz1YDSZI/uKsHnjZh4EV8JMZQbQYo5A35
IWmUz7KBhKbYQTOjNEGFlLDTxx52sQd7nF/H0fqQm9m8bzPzJU9TiBjpmB3ZUfdnrVekJpSE5J6h
MKLpJ04LqYIYyuSke5E58Q5TdrmPYswqhZc/lZGG1ZExPyzCoB0oyrNChXJXlgBDUQqSMe18bXQh
/4s285tZ5HtN6yntSHvoGhYvnnv+URCHN0tVnsDSAfHXExksJD3AbyB3CqO8w7DZBkCWnCAuVBXM
aReC+PMUd26t3Ym5Yt50mJUXWvfK+ZhOmb1NUpBhiZb+nGLzrrP2RWend5HEIjliAgiyTv1oawMy
V2G+N/zd/NzIbFLMZn3jFdd++B45q240U8JxEsbRSzGqrg3ebf0js+Hn28V7ltYVZm+SW/nIJgdq
ql7aPytVvGuOGPgtnIRF0T9nxEwQD8GIdoCX5WXsvdvEtV/Nyf0MIy/ZzWTm/VzaZ8VKdTOk02Vk
17P18LpubNofNJESZy3b5QjDlDG1Tgn9c0H4eKemc2pMaj/kDeZS4dYEyAqOED2q2xJB7bFkNWNW
aQk99ySyOdcW51jXZ7+X6p4oNz4QNdwai3pzBH4mrxkfp7DEh+JqA6dKUlQeUNNSx4yVUc+1lYN7
z6fT7XkX8GyxN+njLNrl7nJcbAngD960YyjF/qBFt2AJxjgRG0FcVXgvQP1yirWHH1wRtytKocLP
qQTG3ZGwKxNlbWIydR3WNVRkhUM5bNOiQ+F7cb0s84ehG+8EeyvueOBSrNUWFFLs1cQY+vRmXo7Y
eCHHiaI6G8WEASaGxiW6loOKTQUZWrRn4YUmA6d3WE8bdzenGSh/rQEl0F2LerxGec+pb+U/NmuW
thih7lHjyf0mIiI6/WNddx5WRdnr7V0ScfulHvgpMcUlZl+zIRzR+xo7v80yN/NWxYa7M+bKCtxC
wg0cioeysDZcJ6RscJ1b9ZgFeKmunld3m7hz689agCA1hzq5BcYSB5qW/kqgTbKPqutjs2Dz8eTC
joJ99XYCdrgxZ26ZVFCj5U3l+xCPHDVS3rpEWdrJwPF7IsaAtbfTvgzd4F5lVcvGWTnK5coVTyoS
dpWBUTuRi0mc2uh2qYl63CdquoaL7vkeAcT10JFdGOPXE6n5yDf33nX7/ZyF6oIVEGZhHQ27UMPv
XEw0ndO+9+TU4WXM7V1YyS/W9AeZag8FJ/KgUckD4vLao5M/tFAcziIny15E925VUtJQ4M9VLcpC
9ILB8qdOzeXeyCvTb1G4t1ZR9ptCtJ7fCG6HAnrN0abryMkLptSJKaoo7uHq8Wq4S0iPnMCk6Yc4
djeeqVIOVO7F6vMdlXHEAeoSZ1HxFLU2fjaXlzIiZ/o5Z4Sstw54gV8Hj4biuidvMpWY4NsI9cxp
Gh9q+NWL6U8aGgzimBXRSCbrasbpyVHRszMOB3hZsHrL6A6+oTpai01SzfB+lRGO6Djbgd9oGC+G
N7a1AVriddEHmCGaA/X2OyvGj87pZ7ZTqIp6pCNPDOmDS9lmurifVufoh6KaEVtcEyUezXnfD9FH
bub7MeZdEFZzaluE4hRvwWARrpy9jINMjBJS6NF9l9Bb0bjaG7GFd5gpdyynLZ93MfGHqN8XBgQ+
2C44VYutlqp7TQ0vrCVo5KiJHk7QhTaWHXFVgz7ZCLzkwBuy8JDN5VUNuLKd17mqfrXYDtgQmDk1
G8WdZ5dUHwonv4N2o+1NI6cpyWLbsogIJqlOUmnuDlWdFHu7I/xizwZnDCa8uAXipLVnPVEXam+T
jZE13xPMz6gF2p+Kj7nI4OWHLsclS7AmTJwAcy6rPRZhW57mjd/lxbIdZveaJ9M7IsBnXNGcY2ZM
jBA9vganxr43LVC7o0ExbDNiIvpmFACARIFdvY/s3N3MqXscJ2fgkd/fk0ZlTaI30a5ajf55qh5z
Vi1br4RQP88rwBEAATtODHeTwWKYTC8eyJAeMTtvnrVRf8/g4m7CKTGfcrN+4dgGXKe3qSXKAOBX
2mO1WO9KlV9OOdHrA7PdNnHYGTP81oyFDLAR0eJ5dH7C6KKwVtXkLOJ0347F1Z4VhV9rToqVdbJN
jPJe4zduZznq4ErEkdTKqZQDK1J7rnFcY40vy3TejNYUkfqbDdKf4HntigIlmJoR4FmXmh8t5HvT
aD+tsHLwnkjQBi4MU4dEwsauUggqJeuUWEByEBajgMnBnHo0UbNtsPlpWsJTLc/dIOKi26CsU6oy
zvd5i0rflPqBFRONMkSVa2jGpF1ChZV9DWnMXuOPtfYLNPlRa7JvLJ08Toy7cMqOrdN/RC4dZWIx
XxJHABw24+uclsBm46Cf1BkqH9jlEWtBrngfWW7314wgC00vNADrZUoOeOgL3ynieR/rrgf91sN6
TAkI1pQVLTllD//A61bxLteMIJ1b+yWN8/Nc65+crscDSPVhGg7kp+7wGT5PlO6ehwEmeFKFJ8ro
odZ+U7XxZdTpKZbDj54coNF8JMJ7hffyTn7MfilUW0FZWpyTofMsqizK1Jo4xeKKZSOe++yQwbDY
NNICmOqUgeEuh0nZL1JYn0oZL1naxQEak8+75RKpYByovl3mrJrmt8jMM8qr53cFXGlTpOIHR0l8
ypOQvtYAfGHJlfkqKuGGM7ONtnnq7Pqr5tHo607Wn/DI8wKAVx2tZgSBHHoysI2RMPdQwzpjGmyK
9n6mhkm2+ZM7mvdurf2QtFlDrNeqndCpmG9qxiFcxz9jXTWXcND4HPp3t6Lu0h1W/4IbVhCWw2wX
J4QNW222iaO6eBo0qz2zXoew752px74pLTrJEmcBQUgugHIAb1M5PB0LZ2WLFlrz7SzjNAMaj0kd
yqvliBQGeXY/9QptxjI2Rh89VaF1V/TW3ZRyozaIZQ401Et3XIKykFdV4YQpJQYo6C3Wlr6WeZOM
qghcRg4aEjqyaAmzmhyN+6HHRVzg/zbHOPWBSfgyZGzSsc3hScfhEXcOSRkbXIbudt5DzL6CPfdY
XfOm+/z70vJ/z2/xb02l/xPtojaK779GSVw+6Of8TTpef/2f0rFh/SFZUZh4KrDgG5aLNvun2YL/
g/ZrYRrgCSzwYWDD+E/tmApO3aWox3MEpccU0kNH+0/t2JR/uLotJOROiSHDMv+WU5Qf9bt0LIQO
7dO0LbqH8INA8fxdOtbHqNCiDLeaNLHLseAXo8WwziaKx00JXiKZP5Rp3hn5B5KK2z/31UHxnbbn
+B70wcFk9JrSGwamXdc9EgHAwxXAaTAtEfCoWwkSu6iptm2K9WoJXON+EYSA5I+lvtiICOuPHusn
MR2QQ7bDWau/SDvTpGvMQfRsT/d6fnBanEB+wZ08nsqjipgI6w2u8A06k19xKGpoW6+p0GAhFren
iv/k5LoPAs0tCo7FbMB4WCbtd16smO5so3d3dcTiwvq2qjsSz5SutY8DYmhW/1pGyiq9H/P6XCua
T0KjV6UTHGWgsDJMX1HQSvNCFmqfkL+bih9u9ulIhtkq2jo0EAEr2NjMaEYIVQacMBtzPfsSdX1T
yUc06gN19ZziXyRZwykc93JmV2qOVVCEL94A/7qmBLiKz3DiiNxA5JqMI0MdbyI7AGPYV9G6HEj8
zKkDnJo0+vyaRva9MYDq+zkBTXWkGJh981sfnWMOFdIh556B+mhvYQttTdxeIU+4MfxiPihm7iMi
yPVvY/lylyeaTwyAxooNhEHpTjx/SgQXjvh3XsjK043pSgxkG+3aLDvoHWZc5wdRIsBXzZYVEGsw
bcNRj3tsR1z+EPLk4lHSQTLw6HIgdHxg1LtO9KQklCaIjgoY06BRwCQB1nAW63dtPewcknGmXm46
XHQMNno+7mJEpFGDgYONMm4+yhx+MxITAs1WP49DfKIY/oDtdduxbhnm5FzrAnvqo7ke7H9y2yYL
ECHNjj5ixORam7Z911GHBVBYeFyMUi2FTjafr3mYsOnYkuJDJ2L6QZTnjzKjjtTyQat0f6IVCA//
jQ1YHR8CeQ1rW5dAON1rreTWdHYRlOdS5KfIfhmGN4gLINsuOYjCHuw03VH++hMj+W702HxLlLTy
LWPw7MgZ6Sb9b1+QzHZ1y6qXhF3D1eZyUKVhyh8QNChNgrdEbJkUb4eZz0p4bNAYWkAkgea3XYzJ
5yTll+ZXkSU8UVhYTuVMXCrieDjvm8mg3WjyeTSxx7iz0aA0xgjjsc6mK3vNv9wJ/y8AxNUX9lc7
1583GEwzEHEc1F5ntXv9hVPDg1h4scLiLfJfyYgzs3jORj7LkIl79BdxF5kYydn6L617YzXpcXaK
nTFQBbj8B3tnshw3kmXtd+k90tzhGBe9iUBMZHAexQ1MIiXM84yn/z+osv/iICMte9ndZWVWaZml
DAQCcPd77znfGbeaP+yK1N+SbbPtydHrUTAG7J1+uAWywx8j0kf+yMfrmYgix2t/YgNiWkp5CajO
ZUY40QwqtkPMRD5xV3pPjtX1XJGep62ZHq4ndK/G4pJTTzTydIX7T9y7y7GBt9mCc9c7vOOcA+aj
ZbyElAFxrp1azWnFACJtDjEpKCSHTESRIcscbvGTwbtpkDZbSLdRaVxnAELMcff5TZVsJ5/e1EX/
/+qmdjbVB5QXhmLpnWiTS6OIvUXXOo8JEWhPU4mgVDxyqp+dnZxqJnzZF7+r+tPGYaDhhz2E05Jd
6u0l5D1kv2GRUSTkPSiL03JIzBGCIEpPhOo/KO2JiZpDe2PWG7AVpn5tWIdce6zsw+hvkuKCpULo
9yI68tZrE7jK08DZpeg8rIhT9r6kONO6i8/v3DtjxPI0wnISPIvLlTsLefj1jSOi3cZGmtIIcH90
VCudoD9hH6dk/uL+LP+if3Os2bd/f5Ai/JrjukHW3tsPwkWUdoJsDuKn1zrRxOkqC4i73kVUIdVX
n2V/+FqgiqGlc44QloEExHj7aQueDXd42K0q7ejk1rXty0PUDHt0ivve6j2YMGioQzrs6nEoYQiZ
aifNQ0IOcCZWyXBGqP2qzbHlJVN850Bxk0kK5AVcforeO9CIDi4ROYEzE9k+xQkeBwge1H3Iy4sz
4QU1xYb1f+2m1SHqxVosq3nHACo4H5pnid28NafLWXqNM5yN4JzGC0NcVU63UZSTwUSetlzZ0vRw
v04m/WTlUqPRi6Rjwqx01VOBiNld41V56jN1KMR4HFMmT5KlZMCuVqd7PSD6zWGNrQ5lHSzNuH0A
C3D+lWmXQdKc1OjkG5tzNuWVPzLWP0eqrReLmpOCSWIwYEN0qnrd+rciPUROCY+YTAdAgkxi7XKL
RWIl7WZVcxvsb9j9t0P5oJn3yzZM9bIzp4fQgJxCHw7l9h7jHW2Qm9IGPgf7aBJnw4gDdXqR4piQ
FGrNA4C72ylmgpS+TE52IpYprnkyddTa7i9HvtjcAgXQCyHKkH8HjY5o/sKW13F2AcARe13SXvfs
HBa4o0p7CJKevuTvHSArHlrSDyrHXAvaS51Wrhv9OEhPxdAQIWFmBRQlp4OcM+1mNXlWSOApb6vB
oa11sBmOXsPwRCz8RvRURnOsDMFXRwA+k/c6q0M7Z7dO2u5CymCyY03PQF6Q2sZ+RInYkEYd0zzn
y6uEMFa2NuAYPFLPesV7T+b3DE1EqjWqLfJCAvB2sS939vRM6KQXc+BRvCcLiCZg7+tQEAXHNHC9
AkmNwdmMj8tDSFu1AZ7bh314n9jzCYmnerPLFcY4InWBb1DfYpzb9F21t61LEAAs5fZ+2VIVwlsa
h17JQQa+yh7owhqUxtq1zs3oxe/8qzHZ+GjFZNzuePS2Itlm+qMjkfCb/LEu2KvR2MGYWfco3BwO
j1N4YsbuAcEc3gACYYlkDQGH1IhV8uZ61s2bVN31Zn9GFMLKID5NgsUK7pwQN6yjGE6odRNusKl4
sCgJMLvGA79ztMvQlzAl0R08M//h9IVZnVgPQ5zg4/V6kJKDvR2c5gTLO2eY2NOzX91gcR6xNiAW
r3MDRUw5HCSRaHr5qxB7q70ua1BMigkE9iSAngOVacJo3A0eoyVLQsTowbRVUeiH0L3k+Dc4P2cS
yNDyMCSCCsAWKe8r56IzJQHLe0CLmB2WtA+XjVq7NaOHbrwVShw0h19nCLFLItzpwWLmZKvoF74g
k5o5S9c8awW/l/E4dCTQu6FH4sVJ6Ac3y5GSic6mcxlbEjBihP02LJ/z5qFMyr3OWXNKLvDobdvu
m4jCO8yR3kwdbdEd43ynmr3mQwHABX7f2+yUdQjABN0pR00TJ1JEX0gCemCilW8nDqQTNKtiEXtk
FnM2m0f1MsVKokaelQl3KcPV7sHWzwKW2aZ/QGq1IsgDQR4WEWPeGBAdaEt5k/5YiJNGYw7IOw/S
KSwOOfI+n4AvpZMMnNCwR1Knh/cVKc0BOJSpSO5dmMYDg1MnMhdZxLqT6YVtI9nDUgOAalcR52Uy
6FITJldU4SR6eBp5HGM6rYTfXFTSWQfWuI/dbJVaB4Wza7RQoFu8xvVTUE9bBjUHfi1ETfddfCfz
XzlnJY3cBNNCESSMAyhL5lj3tHk3cyG9+CYdX0zKnoqwhRGENndB06xdO80nIZJKE9sg4bBXWnNd
JfPB1znz0oiwamNtRftoHvDkYEBjMqTn02pW48bJb9gaGhnCuU1vxXAakqMyp4feOSWCQQ7570tp
C2JKtcsEN41NvYLTagO4dK3RiHfQiRjmM2Q9utq8tgKGPU8r4fHTWG50Pq4yNRS/BoSIGjwtkj72
oYTKFmcQJAMGZPaDOd1kBiyYhil1UpzEzotkSsSS1/nylI19F0T0WM1sBd/ghzOf9O5+MDDOmxAn
9FO/vUvEvhvgs9W7pN/34hsK4xVajSpisGrnB9O40MzdiApwuKo1L+r3AS1Ggpnaoxpv6ERW/n5p
QTryaNelR0jL2sWP2FTQerWfzfjoU3tx9nFxfKNxZS04LRNzFVu7oXqa8/ty+ZwsPQdg9KSBgO3N
6sly3LXf5ev4Hjap52BQ43S/bcbbmlw6XHw0//kXCrqXsY4hQay78SIhHQDi6toug/VU2uca9Xc7
VHD6IYn1xZMT7ZNe97SxApWBIpioQGrYZINL+VYWh8I675Nvvf0k9fRO1tbakL8yxTEQtUhceFOI
wHXkOZ23YQiZArHKHJJV+IREd53MWz8H9Oqvw+igGM5q/ga08apjtosGbhImeAYW8ISVCFO3ezXz
g8VztMaX4jHIXek8qmNHGhalK56ymNmhZJPReUfrdlst3byeMFp5UrOYmuUua9W+l3cz4zi9MDej
E/Ky0Fes++3ouItg56FiqR8KJt+UV2F5MzbHrmMI5aJG9cujTG9QpK9amn7OEG5c+5Hi/lw59Emq
O3/8qWnTeaNg9Bg0hNFRTU3yi8nyqmoRUIaH3N3QleCH+aahZGtdd5NHvHjpuG5FfuYi7fBHFuKk
o31HOX8L7XCNIon2QgfjjHqFx7q0CEUZmXPw/Z2J+iiEnmQwPidEvKiCXZeTxlUADUJq68zJyYzZ
DS098V+kjI4aZEmknoxkXX2NVz3j/iA4hiQDvAKn5MjdVXxDk9lINednul5urJC+M1tM2psrrWc/
B/ldEMCVCybj8UkrAJOUk5eEzJQZY6oCZCKbb7EmQJbDCSJsYDmZGM813uWQvkrr/6owqjZ6CjkI
sbN9CVW5RGDoECQZ0UCFTgLWZIfM3LNp+SS6uctwmDqFuZqz+aio+DU//tkLc933DviacoeleG80
6TYTznm4nFJUcxFH450qhRcZezllW4yhXpny9IjyzAgKj/YrRXvhJd396DN3JOfP8nlSISdp5JTF
43macOxMsrOyvcgSjh9ZvRmXqnXMv6MKPkcAeEBi4K8yML1Jz0Gie2lYMnsrPcG3cAiAujjGQLla
r8fqcp5gHGXxNrbmg8tBlKaxA1nFtrIXZYeoudN1lUuaLk94Pbf62DD7rpBMmZ4P6WrK5Bod7haS
zsph9tGjCCo3rThVYmbOODKmiraG9S1zbpCArvuA7S9/5Gk2/LWcxI4wQCxOoZdoFh7F0Ev9p0Zy
MtGyvTFRKpNgORT3tT5vsQ4AxLmb8zuKAr1ssCWbWyOdWcO2dfk9SO1d3i/cqcegxgdtEEUSPwbO
Y5YsgO1+N0xnaiQMym3SC22ozwfVHOa22kX6sKMJZxrpCcAPggWj699V3T+CGP9vNAMCIX5V/n7A
GFwX2fv8j99/4l+dad39C6sQnWkqVLCcvx19/+pMk//BXonR1XEwAtJkppz8t6sJUx7LLNamhVNg
0875L1eTwgvlOMKxDQszEsanf+JqMo33jSODa6BKNy0dWayBJ/BtTesUWkKSDa230g/m6tQGzVd4
ZWlItbc4h8yXqFIR2iPwnYPsuoyIUThnx4l1/AExgI7Wm7sikS8hiXIZGlAQ5ftW9mQnVgUD/w2A
P5/s0SAOfXyuQjM2BXkI7vdxSkELWMisqwt7VqE8TmKEXtzGGTEGJLbVAd6i1O+0s4IhDlYCRSBD
cTQTg9c9j2y57+MysJpVXxTSPoBDaq5FVUynhdPlV2ohfh+iLjEeirrVStyDJGIS3cgA1fah85Mh
a4/VtGJJWJAB7Sw5X7QqH/BV2Dh+gBgoOYo7AVjdJ42U4dwOgFBubaZoajgC+cQsAhdtsIe4Isy/
GUgHra0OAX5JluVhQIXlpv5mstqSdOJOESYxjxWR42giqQgh5UPBcUhKoRNtDYG2DQKbiFdkOENw
xizTPcuwUtEvjGYWhqoZjnRoEW7C+1zOxpUTMUGe22s4/Rz6p4j2L4kK2PChqlt4A3CTGFsjTqIQ
hqCDQlmogEEWO5nEz2HoxfBIeAH7uorIPgEsW+ORMTsNOGbQdcbPaGqn+yTEfea7Ew3+qKGeagLr
Kh3r4kiZgherbpdk7wpA7gsCmCTeaT5akBS1o5eis/7up6y6bhFw+OItOIYc4R8mhvnoLIA/2cjJ
0CaCRmz6qj5FemjQItBn/67N/fhQlk56tmhSr+wMwI/Vi1sE5oLg9Dj7Eah58txoTNc0KtLFZIVX
psrybCS4NXYv7MRkeOeTeMc5V3bmKfCG+AmBKU+PHY8osUrMLHwt1D+/VF521Rqet33bYddJ8JhR
VlT4UbjdyBYhUmKYuMn6IiTB0e1L5CcGlW2VqJy7xZN7NmsjVjqyErCwhD2GOghXgnlpFegmRGs9
GVBIACXczBX6/ZUwWgqvXCZQUk08aetUz9rrscUFvpLYAx86oidQZ0XJTEh1WvfrISKEnBqoTygu
bCs/L4gWZag6Oh3UjbCvb/Mqil4cJvcth/G4fxjCiCK/LdV0C8IJuxTRWBZFaIXTYT8RZg3k2K+D
F3eRLtZ8edJV/FFH+jiGtPfHAUIqPKnU8TI0mVe5hsyGPkGjXVW5GdscdwzfJsXGIrXex3/zbeh7
1BpuXPBT6OSjn2YtU2tOwhqlPhi3CSRJwnjZjZR1JeMkuCOlzqB9Y8X+jjAI57vZp67r1U3j3Eft
IhdE+RleCyfQ+o1AhHSRBrZPnwoP3I8s1IKa3iX/jAG8PXLH7X44BraBcCuNi+u6symLDHwMhyR3
fVxdvdE8aNKQ7dGuumnfF4B5VzL33TMytUxOVA0oI08QhC02RpX0CaIkS5DTXfruFgNzspyJh7I7
0eFq0Z3qtOalHLThZ6EItDzkkKGDS7ME3ovjkVSUjduyvv2YfVOH22fq+VPANTB2tjo1H7U5wz0w
TlpNOgx2pGcngKC1rWVZWsi0NPuuHfsMh5SeU1nHfVGTN9rL5E5aCP69liiZh9FVPdKTOXae63zK
Lx0QlChWzIrziUBLAFO4C6kCNAltM1hQYqvJTctbu+3DcCVoaaLe9PXwF3K9nChf8lMerSBom5PW
6amZKoVyPA+K0dmWppxnhkc+3ZNm8oWzba2EeVHD0Rl1eIy8cSmEnTsyRV13FaRT1iw+pew8VEnv
bkNQwnsfUY+xCuQYX1YlJBgWn9S/8lMNUKeh8uqyaqvg0dJb4sEF/J9gz4eizCTw1/cPTah0Gv38
bC1DG5cDX6UrBplG5affMzHAMqwH1j0PKQLBqGXoxNDHhgHbFKdSkiXodjVX1rzkGJIcShLwGJps
VUYsDDw2ZaqdlLhSRpSrzfxskwd+xwC0/TkD1qd5qw+Ew7tB8tTEPRhJWVgFWUyp5NqtAdwlwLAg
uWlc6QDA1w1UE7MrUfjTmptuSN0w4x0C1ARGymTnNV7ajDgPcKJUMLqbM6pRSBPpcIVufs+vthj6
gsJ/QR7GapSaS1+nJlFIUkwaxV0BBfMUK/HSZRzBxaEQd+JwVzaJuA5mmiQbJ1N1vi5jo0NRjnbG
s/Spv4YvM9C28GOcNlPdBw8pIJELe6pRL5STzoizdpoaAvZYzBdGM7jCA6Q4sOmSbPQCiw/dpB1r
mLKmRo4ky09kdE8zDFDOCzoByolhP1b5qL5Jq6XZZkLimVbh4BA97FAbPnTpJK81kdOs1JuIx9Xu
S3s/yBwvZhmbqvIEgyFrSyM8pTnlAhVAaqHEd2EblCmNMSAUdPCbXuaTzSY0A15ujlOQQuhQuTFd
EjmzGBqlA+S3CPTmvjNCjH78DW3Lriai1aQiecfWVeAU6DuU6Gbdz5sojJRGs3PBFYBQQ7LSsCOX
DIPrKfTIo+j4PwKcepzRs2Qb3MCA+iCtQP3OEC0hBi8HetRo+X/1cOzpO1cIWFZq7ghpNbWme+bf
4adghIX+DTlqdFl2IlKbdCgxVZf4CE6yEe3g2gEx7Xs+fKcbd26Rg5kFv8jG4BBRo9jPGwDkE8LG
oHFxUIYTi+aqkyL5MZsj+rJRpw4wispo2S/4Fb0yztsrmRvFdJIlst/FaQNXchotiNWFA6h8Zfv6
wmEGojKSOuUnj1KhXgNQaVbHtFsyon17Jl04ozbnsIHC4cEsupkOOrL5uyJx5bxjGjTTTmi1uds2
0OGYBk5NaGyMORomzNN80joJY9y+nTHl877IS5vQeV6aBl7MYN5a0Yzrqgq5/6gd6IjGroqYU5e4
v4hCsIJxgwoE5pRZk0xMGgJn5pU/9/qPThsp7VzHd743SRA8tSDzgPjBj2R0maXg/BMHamEqC+RP
IQlKZLK1E3ZjmcSY9fWq765CLGDByYyP2z5kqD77Yz07y6s0yZJGdC3iI6m/IA67qIecXTg1CQnN
1MtrQtrVNXrh5GmwM5tOXNHEO7MDir4tM4eM56gseFrx2yYcOETe5NssckKOuQMAd/OME6sDdxYU
pXWcoz6fLpSRDPNGi1Pd/mGPYcRmM0vN6W5ml/MRprlRCvtIYFMf3nNgjtOdL/x8OOrTrNwTA31q
cd3UZTNsIzoE8lANjt+guZPSfzajOgm3GPkc55Y+p1sdTeVPxrWCp6ivWylm/Ytx4DIXez2lI5wP
gpulm9RAUprWu7mZH+uahbw98DL+8ZlRJ5HnFnb2/KrquvwYAiiXUuXdxzhQ6wHJY6zj495NHd26
zButrRKvNEb6t26UjjfSbpcGsSNiGmVSL49WWcQxKSocEUU9VNT+UX37z+vk/5kKLZRVr36TD5Xw
ze9IWqjIxWuZ1u8/9LdMi7gf6YDkMFjhFAGwTFj/lmnpfxnCMMmgE/xyBP5R8f5XMaz+csH1UfTq
y5SX/31dDDtAQXQHpdbfJfQ/YOIY76fJ6MZc11xQI6aBgfK9SqvFuqWT/EexayMBzK0x2rnOIt3J
G8crpsbd6aHaEDTYX2i9uZNVdDDittwKPblNY32D4u/GjJhCmGNYHevCvFeArClccYPB2E83oYvf
oO6J+7BSf1ilBAt4TdUX2zCJiYrR/J+pPqC67lXMQYte6yjsX3aJZKx3ESa6+YPNLuf1I2ANq5M3
vSUgTwTIRrVFLkyqK737b2XQHfLqqSsCCB+tlXma4d9m/d9v9f+1g26n8ud//sdz0eVtPV3/DKLi
DeMJ0cGnLwHYkB/f65c3r8DyR/6G3CheAWmQUKoUz/pvls3fr4D4C5mioNciTJpCMKL+/yvgiL+o
hlEhYoCyLMiW5DX/3Q+yjb9oA6EQ4TTsCIM/+E/6Qfx7Xi2hhB/y6PPkS2T6KDe4wrfdIA334Jw0
gmRX2G4Xkh0bT4mGrBJPT+bipKsqUP5dE8CoKCKRtketz6T98OqG/WklX+SQ/17J/3UZdLZsdJxY
i5zfaqdXwpvcMmVDz4HLoHGOVH8cDfdQOO7sr3oSM5+ieca6Ettl+thVFvC9rnajaRMDtp/22PB9
ZA8cFg8gIW21NkKQOFZSc2QVU0UfObYNvBtfXPOyib2+ZtYmU5FojfjT5ndUy3d6dc1xzFmflCRM
5yEyAQEqaxf5dnteUHmcIhbHC5z44XUD2mejdbF1oJWOP7aivxv0tLHq2K+Iugh9tFBfXNpbEREH
Dy6Na+NYyQL7L3Hs60vrBLdOapLUh0Fmp/ZkEWwyBfEGF12/bWCYM/RRuGj1xps1KZkqgoxJJVT8
L67k7QL794WgelmC3tiqzXdynYTWwwQHYDkSYt5eGZmf/5xqLb00sVFufVpa+Elm0AAk+Pjrz+/C
+2fq902ABEZLAfAZ+XBvf5/aj2bpLAmbZAgT9T32Y0AWbYc9IOkdps9OaVKZFRWZl59/sPzD7bcA
/TCiphNsOe81XE1X+xTapdrkAarSTBtdxPuIpvaNQyIuZVtWQ4p0hlXNTPV66CYokd2YXdmJ7xZf
3IV3h6TlJzCZroKrNQ0DhfNCpXv9LFizU6M1FfpGh8oCr8XWYipRqapgBRHa1j2CXor4pI71iXAJ
a0y/k1OFgMQqq+D7Fzfm409CDAFybSwabPk0ot9ey2AQI+YniAfA5iDuM3ry6CDm+WdBlyxRSmyS
3yLDWjRKZXoeGf50h5m7uuX4vU0t7IvslFP5rTZG7TiSiIY3AlMIoUT+w+dX+vG5/b0ukldiCgIB
jXfLIuB+M4gg5iGGCIEAsCubcETG8tjWwZlOj/Pc6AzjZprKYP/5J398eDjeAHSxuE+GRX/+3WNb
VDN9gKqJts5MgA0nWASABRlj1A5aKb5FWaM/yC6dfyVuOO4hK4WnozFG28Sx2y+O8fryWW+WOK7A
UZy4dNOR/Hd50F8tcV0cxGKcAmxCUQRTI6lGIoCRVfjhsYX7gAcS1MeJzgp9MU8GcD+3r3ADthHT
X69F03PV4GiNTvOK4IMHFENekQfMXBv6V1hZIUX3WyUmedRMRacUB+PY7pocxzNdvBRBTDKNxLZ+
cYeXH+/tt7IN9hjeTmoTksjeLUoxzAQzkkm/NUwcrj0wrr3MkVEP4YBlrirUViVqIhhZj59HgB+o
65muf3EVb6WFvJaGjTNAQsKX7Ez8xdtby5IcRBa+2S3mNoj9TUtWOK7pWJ65LWzhLDV2n3/tP/yY
bK4Kjh2TJ/jGzrtPVF09lnIC+DAyn/wmVFFsk5asVchdYFarCHM7UOfxWM0F7mma2SeTOSO90lv7
CsryS6MDsepni1H4pMf3ZWExa0WjFeKLTddh1mR7E9d/v4g8CgPXNj0QS2n28+ffQ74/sqjlkGBx
MmLvlZzNln351UOpNGUQwA5zpm2oMLzaEO3GKrrm0dCC6rSQJAj4Lp2lSAuAOEFf9ZqssG+Gprya
jLrcumFAtKyvW9cG297GjDCH09d3LvxEMdBmBf1iP9CXO/v2gQMGypq3rH2WZervXyO3JY69rQcw
evUC8E4BehRDd2GSMwIMO9T3Oi8MKiI9A909PC/JV8elp+A1QQXgdo4n9KfAyW6J5WkvdOgJXqsp
PNKjP08PwBgMyAr5eBGP7Z0daMmhr/0zjSA1FHM2W6zQ+v58JL30izPQx4d4eY2w2zCwpNp/vz7o
rVM5cY57wu/EdGwSrdv0qi8uOMlN8HaN+Itn+OPnIYjmHLeQIS1SZd/tH8xNoA/75jLMH/NH1Wov
HDowZ1X18EMEUZt8sXn+4fMMZykR2QcoRn/PUl89anXZZ6RIdDRVmPohKDSTn9o82qdMsNA+DZX5
xYK7VNfvnhTKUWWaliWY+Ori3ZNiQz5zSHKDrk0xiVXcJjOnKrIbUmUr1Fg9cqKQfafqGI/glWDg
1XU5zhu3EPKyw618q1rQcG07Wl/sSx/fOq6MUnkxVSmHF+vtW0d+lqs1EY5RoJjJzgcZcB/4KCzd
1OrOxxaXZUbe9s+27fHi6nmz+fyt/9PHE8vLSY63n3f/3eJFChUd3Qac4CyS8U5opXzCy7XTjMxp
N23TKiQb7QuD5vIkjEnf+vzT5eKmePsG8wwwsHfxkKI4fP/gEU2TK1C9w7YBTItvoXPN2xq2/jrF
O9ihoWpuMRnZly0hfFFIvkUt7P5CQSeHm+ioFA1W6WvQC9D1Rl0e3H1+fR/uDhYzEpItooI46PKf
tz8O/IdoyASmFYujwL5mWH8B4DE8pnpVPQ6menaGrLoOeau2edqIm88//eORxaSIRUxAKAIs1w+e
haih663cRm3jqNa1aw003t2Asn44j2EikShE8pBcB7hN2k2TNBiro6Co95JgSBRScdP+46M/F2T/
ZsSimeBbvTu+Bf5M4E+SG6wT8BCBK5JB5kOdPBu1ZPgG2OLYablx+Pw2/OFHsHlHFo6zyXNiLs/Q
q8WC+ZPPcE4aW4CsaIpit5e/WtyxOxLf7B0i7uzZdnO5JwKAvwdhqvziSCGX5e/NU2ryXRUhgq6N
NYIb8PYKxnCw9LC3LND4CmwOOo8ZJ2A0kD094V0/gXsaZwe64EB3Ev4vxxBW3HCpkG80Xh7jLufh
9bPii3d36X18uC6Lczw10fKzmO9+jsia9Fbqnb0l3w5Z9ZxWcAVcm+4ZOj0Q0YgUzYKRHzeGoInC
ykhz6JsGMVrUWocxF0w8Yfw7096VBZJx6DpUD6rXhO1BpARxA6OGpGfQ7P6uGXSmsXmojcNX9/fD
KsBo0FkspSwtDsPUd/e3LrJUlsTVbYHWxf5+6ZakjFDIYl6HfQi+1M8DIEKhWlT6votqmagfm7C3
xDATOALt1O6GKGguZM6fXJfCVoANpgkX5T99FOnBKmyurFr0Xxdz7OtH0S6sNo0ybrhG88dL0sk8
tJ14qPTUPdOjKcXyLLEglsVusvRo+/mHf9g0OeBwQENVgviI2np5T169B0aNMDWJIjLYBqWhtQ/6
Syt08WZIigcBR+L888/7fXx6+9jrFCdkwhgmGlDXfvd40WBoLBkSjxLaefej1NS4S6l5PS02xNFX
mlFsfAPAJ3sqY+vAFRvgXcVBT1mIbK3NzovZTjyTvJJTBd1ll01RpW3ylG5IFszOY8j0dTVMDecr
RBRfHDHeec4oBIi8WbDsQuecYfIl3t4u4D+xJrpIbHOe8HNVu+6tzFVzWgQyuCdlsELvq4Hu8Blk
Hl0IqGtJSIZXjiXeIhvZx7ayiOD2Pr+pcnmW395UpRi3u65Nex4j8/Irv/oVa1omRTkrFMV1kDZI
GXtmupXul3eRBTDiAQarKA4Do7Jwbei9VWwQUVjHdlb2SWv6JuBdTQMEhm+0PnMnohNAbWnTcDpU
bi9WsFB681gi4vrvXLjLYVuyTzMisN5dOE+Cnlu9Nm2lM6Kbr9xsyDdJBxclh3DyDaQZ1kFfpjnt
Q9U5csOMbHjqGpTDy1aNjtjUeompocllhlEqsPedP+LqGcVy4m6QFl2FtqGJry784+pNXaZb3HEW
F0dfJICv7/hQtjZxLKDHokqgPw6UbL+biXMhUxVc5QseKgsc7cmo0eMEetjcOkVKKJcY8/O45cX+
4gH4w+UspamDlNFQilv59nJa1VN1cObfWvYwbQNf9atOH6OTwjKbMx+aBILj0D5xEGyfFFqLuFfO
2Rl/cQBBFZx+cTUfl17Fimst7j/ukPl+RydoGLhPM3LCiQrYZz7ccQHM4lozQn9pQ+inRD/W27at
xDGw6g5mx4gN0Wj6zYxsAfBIPV8WhkKc1vTpF8f2P6xAVEDkQTkuEVUsQu9WIJ2gNLsWFdQ4IBjG
WUH7mmBnP4KVOtYhMiMF+PZBmzQwRjq0mC3R6Gp8ipCWRKs0yzQGQqNdyDPa9fSSgWGVlsdsW0yk
7s5hdjLr6L+90kb37lWmHxbbdIaVjZmOtJMvbvUffnjXJMCCOkShRnXffRkHlBVmtl5u89zF3h9C
8EUE6EDnCcjjrsmqOlM654ihD2417smlQn64V67f7BIk7V+sj/offnmWdMkhzkT9isP07XNo8euF
HZXBNrSy+RCLPD/PW34NT5oCP0ar5KadFNFPLpAaH20KHaVGXDpAtLZh1ROBiPsC6ABrBZUJ5LAN
YaM17syaTKA5WmzcKfzuW9vswdJmYQxIDmdAELc/omKMv6WZbd1/cYsV1/x2caWE1fk20uT1ku/L
CfCdk5bg+dvqvGAXoUzUmYVOcYuZP/ne2/jkg6TCeSOiicGG7/6MguEHP8QSKDyF161I9C9ODH/Y
huiJMTVghVs6Y+97FHHRtXrCvGUb0Cg61sQHYHABIkFbefb0Xk47K027R5dd6Zx1YfJGDnGwlqW1
mfkqEK9gBX1+m5Zf9v1dIkuczqMw6ZC9X4F6ZGYj+RD+tphM62HCTuExKCrOONP3ZL4W2p3R2Nn+
8w/9w/NGy5dnjbnYIkY0l9fj1caHZgupj0PtEFaBsaPxqe/bHIl+TOTvToZZdupyEY9RHcenZSOs
XxgIviN1w+Zg5WaxIwa2PtNSF9uFrvJTU2+sc83FcEpuAkC63HUBY2U9aFNg4Qd4nv5t0evxLRvN
kVTx2v7iLsJ+e3cfDX7W5UUmAw9ZOo2ad98orREUIqbdNPA43DXBLtbstYwNbmNXnwB59iUiZRwz
TuCxCJeJBybdPYxZ26iVMVFywtRHnYpXRA3lPUysIPBIJ53mzdj0Qj+fhMLAI0Q/1k+jTOHuMI7Y
zTmQzXWP/C/wkty6NZNwwoQl8bQ7eXJfjKJAdww3pyICi6TwSrYlrsSU03usFhKbz2sCTYTzccfZ
zRguk46YcgzxoE/x1BrjkwkUACNQEkm6momfnqimCYZNXxDNAdsxwVhpVdoMYnDUXC+vzYIDgWWk
hEEZYjgnqlYD4IEa5opbB24zjuvkJ2kdimSOZMQOmGL76E+xApf+XgdbCJ9Vb5uGL6h1yYETQnJF
I6f+Fek6+TYTX44QS6jPHuMBYNOVTBGZFU11jssyFqSfNYVaF+MSgtoNLuyvyjYrucZHlFIrqEk7
7fy2evTBSltrwfSWakkbipigS0EAbNcVbPbZhLDOR1Ja7xuz6g9NOgPZUw7UydlHDbsRfa0u0OBp
4kQWzNhIQ0hDy8NQjBkurEj93Q1tW8qdSpr0mpvHclgny43yE0xsvI2Lhrqw7JesyrP4q+rkw0iK
B5LlfFEHMacUVChvH8iysuo8ZEnfZDKSJ7FI8q1mk98BMjw6UzOyfxLC0xJGSzKeGIVKDtSP8oty
/UOvjQ/Ql2bbMvimbF6CnF6/6MKoZ1JT8GpNcdke0sQPTkDdCiCYBKF3Q07GlnWDiCyim/r/KDuT
HbmRbcv+SqHmBNgbOaiJ0+lt9BGSQpoQUkoija2xNdK+vpa/BxRuRj6kUIMLXKQyFR500niavdfO
h2uzkoe7idg6shTB/jptIXMgOf769/PnY/f035+KGicKQ3YT9ofuSfWc/r3JcZBtjf5VVyvKuFkM
T8uc1+8BIsPDv/+8f9QunHB0arxgCU8DWvRRq6WqpWjDYRFpFK/xHQ6P6jLYRf0VLPQNJdnzbOR+
e+Nu5+fRNLLd2cVya7MczPdh5SB2X8rCfA63oXlBtVO+Bg06tESJ8B5hNWcENlaxixe8nb49Ovaf
zje0Oh8POApDB2cNVTOvCt6Zf/8mY38NlDtjvVDObMgP8cUQnfu6D/H9DjdzOlSl4pLVHGhHu/bM
a8/9l6PmNjZE3cABnZBHoz5WejUdNF6aWowqsvsqx1IjExb4XAqQiZisR/t7XlXU3Usr8d/30dB2
BPuq6fPQ+lcrC/LmCGg0KC79OKLFlVVXkJvRRPi3UBaHJONgZn0vQjLFk57Qj/bI8A5cSk7iSHnC
CTKNaYddoU6XeenMOY/qdoISlG0DENUouNz663jv2oMTpMRddsu5MkvzQ6lSqgP6wcqkGZ3ED0HA
TQ1ouPSqfRgPFI6kFOLtDKVD+E9pMgREDpLGO2CPJBVXOd8XQ7vhJwdEPb0xhBl+FEMLowBPPnwb
Xn1Oc4Flget4vYFq96iNg4c68nCURLZElFEuRn8n06JxD/5aEnraMffTxzm8LZhQurT5mbVYDnaX
ta2f1pOcxqTqb9wQhcQPw/1qArVbahnpk6Nk3V4EiTjbfTk0s0eqnlFHbesMFyVH+2Yrc7vW7kvW
xRRE2wjlEJV37f/FARQ9BUE8E4taSvIlV7wM7BtLFz9j48GvLvtX35ta65R1hl7CI/s32OHKHh+J
ebrpwYMKI8OMfxsCTGW7XyNpxU9jmRPLUjiAFFNeRTHeUnTjby2uPJ0awoWfrG5CxW1Vy3JPpPE0
JNLjd+x02I6nei1BFwBbBHeMzSlc0xFRtHvgT5HzBgWD4d1c+qZ+FYRsPlDni+KyRvlyFM6Qt6/Y
P/omJdJj7N9c4czjkxBduxwRQ2tYNF1h/axKetdzDjW7TwFgEaYTZjhprXyKl0Pck/KQdBBXQW1a
U73iW/GZkk1Swo9XauuwpfqhoJ+vCgQS3RhLSGNhrPsnb5G1k3hyaz/FJdOluzXiIuxFBmU8gcc8
HxsafdIRBz+aQJWWQHExhzj8YVXhP26ZR2cHIhmj8tAZVb+0vGYX8uXktg+apWqfRpRrvPmj2YKp
tzpuu+duBHKoZ5Hft0TrlWlmVvnSzo0kY3SOsvXOHT2jXi0DeJuw0NHWZ5xNYBdgnG/WcW2DCL5B
NCMZx73RlHdmE9kEBQkeMNYvtdZH41Z1cXRCGPiagX7zqwqwtOKTsAv/0ij0dghkl6g/EYkTo30n
js5LXNk7gJeYdPrI/FQFy5yBrHnk1lOYVrUP9MgvasC3JHeKQxiBYHJGJ1In/B89hzpdC02ejr+R
DTES5uTATSngdN/xRYJk4Iqt57myLJBpkYxfh5Y18hMHyrLt28lZQaya2ypGswV9q7U78PaKxnEP
Jl0Ae3N4b94rB+0x6bCUsgcsN5nZG7zjVbLlPoJDKL7gamq3doJE+lv8ivjddy5tswWv0yj1z2CY
O463bmmAwwCmHQ+uriH+NpnPlg1LjTfusLYNX31X1UGilhozyTKSybCzIPwivyZYZaCojB19tt1y
nlOtB/m50nP0Swvb++xXQ9sTJRWg1cbMlQfXvr4xlWdSOkjs2dqWknleRkLhpReTuSSa8kfW2XpK
jdeNn9Hi58MR8Qa66WolXgTareVDOkJoXKROncNvKrhjpmT2WzU9i4Jf9IDYhYpxdVGxp6VY12sf
V/VfJUaBJp3iLiiROgTGf7bx8F20n1Hx1b5xCH7jmwnvC78svlkN4UzgiiXnRBcUVCss1ocp7SE+
nIYxB2UDfppHnUm2jvdQaLGSB3U0PcOPnT6ZcbiRUIkrKu9jMnExHTMvcD/F0J1/c3WD9trQYLnp
SJH02dp8fGNoncyd1uP4y/OGkXGzAfabemKaIIFYhhAcI6E+vOQBmVl7HHbaPa4QwHugayM857Je
80/zoPC+R2ztvDNWiPVMSEU9nyuCdPCwxLaz88Kp2e5XiXOBmzIIqwN8VE1sE5YHyO9iokiLbHzm
O4LfTBowS4M6shRYzZkhTXB3B7JmiPPtgn1VWX1+kpPtAnLO58gmMSziBi7G3L8Q1NW0F4vqNAni
BpsTkCQ1HTe38Qm2hjH3VolulK+ZRVD2eSZUFf5gMZvp1FKbUrFN85vC1nRl/Zw/E+nhLPguS+ep
AqHxvhCksoJXtbf5fuvG9VV4JIvgFXc9Q1Sa0WGC+Q1YDSh3jlgg7KGV8LusxJ/1Uov9VA0FtV/Z
DUiiehtlRukQBFaEotG8o6X7pZhnbGke6nzvyn0wZmkX1NOLXkRmklAIHe1Q4dUEB6wrIC9n9VT0
zO5g7Q4gFeJfRRlxXSK3Z0TJfFiR66KxTSRl4fC3BFOnzusSrFezLGRvRLfTazeYnLfgREWAnXAb
IOjpRjJ8i2dm35tGUrevdL+RN1UBXj1M/CPvVC8+4bLxUAJtcFsik8imrT9vyqvLK9kw1XYeIlHj
03AbDXqKzfRFTjW1DsmaZJ5loUH9Yc31kMRz608Ek9n2Q4W4EPly42ExkpRY1010tGpLKeZib2qD
W2Ig1uvahRYUxjnHf3+HuZPdrKmH+aDwMDEgWxkwX7Jq5UXYsgmhKpAMvLzRhC/IjkhLAxZox29N
XWj7oWFtVlzhf4U/0K7FUCnwFwIUwRiIc7HPB+jFbj99Lya/KnC1evw0unzzVViNUOmyxFgqo86M
8JSMHqfE8wyMlwVL8AuJBWaCxGGtP+dV2N+FUz/nPC18rn52gDFahgHTTKwQPMyuAm7d2d5zthl3
Tm5TbiR9bKCce6u0SRcM4X7eu63FvFzE62LxM2LoXpgLG7AYfgfJV0a12Df9goEu2yLSvjAWWqey
rbk2ttPknyTT1x3zzWoGkjIW+T2RCEgOXKZaTeKoLoaYN6FqIZqJV0WH52l6MWurrJ0wvf9LtMXq
HKj5LPvZWIOAnJ1nYXZovGJ69mMWUSDLR+5USgqqo9YUlMPjmJVQ4lqTd6TNT/GF9yq2O2SqTbtf
UcIup9ZuxXLg1CCFcbgBdBMR40+BCsJI7pRpOOPwUjz/ue89LGd8fvzdgYaa3XOQ33i5mvF6rXy1
zwIV+WfRZg556NZgsRCMcKnOQ2Sm7ww+7fsuHC0Lw1pnwzuODBFdeRPO2dFWIezLyrlhUMfglirn
KdnSVhdWTB63tZpjVMuJAcQIruqYKT9sUou1KIk8JVPZF5JD3DMCtMzc93rTxaMfLcGArA/IPthz
1/nN0MnTl1XVtpX4trLSpSYOMhXTyoKyGXHr+dKexKmVTtjwjErve0XXMSejhYZgP621AdNgbVSW
5Pzl/cknyizaZ70juj0PeyfSLs6Thjh6b2vg6MAPrr/nTiM+1XHU6r0bzni0XL/uSf7C5EIMYouZ
eBdaq/iKgymPnpRqy+GgsopzKCJhgNjyfg7zd5tVWX4itaZ4nObG7a+c4MxhiB5YH3TUxNXF075C
3caK0CRY4nV5qEzuBECqzKzvSp8H9c4zjDketfIlxLYGSz8AW3t9KvqeCqNQA7C3GVc4e218Tfqu
iHHcXXtZQLS5+ZyKYzfOIQXGSHINHn3OVOl5zQu3PIoWEg8pO3u/FjRhsve7g9NtxEG5NJr7JdhC
cGlCYW5yMpoI3sGYiHLI1MBE0KZ8n0ihCNKMGMmfZVbnHUVjo85Z6+C1wJUR+iS+VMFL7/WkehQ+
grGUhiUjvaItmhYorZ0TiV6vXp74k+aTrCKsoKo0pflhy8qiD5FFfkFvGpM+pkouodXf0K7NHE0g
+Lylh7vUEp4lWQGn2tlA6Ffwc38R1cHia60t7T2UVuidMtc0P8gDoitdtYoQSk0dFtDWaqDeD9Rv
507Wc3cMSP2i0e9X0jh010mVWlaWN4cYfz8zQ3+bu0MkYPf4Yz8CI6kyzG0NUVHzpTI3XSzpy8Pb
7WkgFbMJ5ikpda4+s6/sX4mEgFQXkAxGPmC5aiiATbQStpLTisHoliVgFFCCQVKO3nSculVKYshQ
BmrHyX/rapDVtZ97nN6k5XpEE4omTG1fKXmxyljrQy9qoAh+hAIk5OQi81LQWt3xPM9PuW4jjMON
3X53yrGSRyV9u7xy9k7PmlYiTAFABD/7VjuA6W3yFF/jxW+uEnj5iTl3m1CfOB0LSM8W34nMsB/k
SuUN+nVYD3lX6ugtntD67SOj2FeMNq1CykR/7H6H60Yo/Dg62XCUloJaiO3OvIHKVcuZjVJ210DJ
CZPSdQghLZDBjgfH6elnh1zWEdDAWSzkuRmCc2TO/YBDsy2+z0L1N1LWQHIFzssRuajLL92IqEBm
Agnip5wtiQe1WWCz52p9ZW5XvAx9Z//FXVGBQ6dCIq4W1Jc5U8pPxUOu+lbuh2CpfwLyGkHICNIj
yZClPhBbAQnRF3pcnzNqC3vvut2ESLopmi4JnN5xj1ge5m5XUcCJu8K0bnQn2p6Pg4lpiRMJKxaX
vWAnkoQkbd3UKZSpjzDZYrJmpq0koYXlY7BfGdu9+Gi61r1ZTMQ5IfsMsmA8ulnzRBVU3Vjt1nxX
CCs8xdRx7r234bunem5i+YRZdHL33WIRbuACqHnpbdLydp6fj9ux49UiPrHlIdMD/ygBWqyUYuBr
+dp7j6ra4HuVM6Ze28rgF/LExF89dKApPsWYlwBFC6QftwqYoGM5JzEmK4b8U5H3N0hVnZMb3jYC
DtAG4xc0SO4nGFLtLKW8drqLXwxSAHYwMccTi7xTJKDRMxZmCuTV9uI/jJ3puqQEWonmuvSMPvhj
XFztrbC/60lEVjJT6VxQHtn6sq1d7ScMHeTdbSyV7xyIDVvaE88ZvsTYRNPaCTVqFeVy6gdCjdM1
sLOlOxrlhY/UWIOV+oWjr5kIzZASZejUh6Ktb1NfVJShwPuyaJGQAARBA7kfhDJYFRFhPzWjZ1zg
JRGTZ7VVcX0NVEywmorbmYGzzIhRGTMrOtxstudBi2Hal1m2fCsM84VDz8Kf7CA2Af1j0cV19xb3
sxU/eLWIYWFSxzFrR3/NWzLSX4e45WVFjUXV0LLzhRA5g4zM85p8jVmJDAoBQbbheSjbzD0TEIYD
1tpaXim9MxakXZnbkWnVfddSfdAvn6NqDoi+DZvR/rzSym7ppKl80gUUwg10RnT7blRV9r0sYSQc
4HUBOHJbhPd7wIdkHRZ1GJ5YPbvzibvKnnGvMDW7WoH07EcusvhRgJ3OkjDLyi0ZerWWj86K4QMe
FeltjcNQPqntzSzPmcpkkbZBu7anEt7mUVSdV54NKaX0iONUX0q/hcHhsDcZIS8467sknxEEVbfC
hZnrHOVAXHCzJsopYoiiDA/2c4T8ZS+FP3wxYSEheXr8yrt17DkaukDRu84Ia4kzQCPHqwl77vQw
zQbRO7oaADpuZ8l7Ako0ANWoiPqzGOiGH9varj6vXVV+95YKoAfxokV+cgHALEkt7BBM+Shxgxej
Lt5ZTeEI98KFH4+x8c3A92avQNO9Xmh0ZhZ43Zyl7dp53p5BFbjvWBFoKiGHgzrue5XtRO4Ajsjt
srzHqZNdSzEIdWc3A3171i/KB845el8nFqYE/xba/xEz8MvTpsxauGAeQ5GDq2S+Eb1Jhw9utjIM
65hOrtc4Xn3zrKoYVbposakkIwP5d92IcrhyY2rOY4uoka/eODTvzlawkGx5RP1HaZUmSLJpmwFw
5l13XwHeij4PMPQReoTg6uu2AtfcUcnCollGRoFhmC+AYtGI1scRAgFxQmNX/1pESGD06kflb/r6
rj0qRWzsQ7BurGDbTns/lna1B2TtDii0mL92x0dzIUDLgc8jc+zrULgDC5xe5g9HJkcyZUF9y65e
a23fO8aONjA30H7g3Vrec8usx6E6zuNfaOFmNwVSVNqnUpXsBpeFVJ1CBVAeVgbGNY2hnql3zRzT
PrXLdWgMTMhaEACUzgTCT4fY2Qj2sviNtgQ2E+i5rEcdtmPzTdpuLUXzC6GNOUf17PxgNoiMpc4i
LGg25GCLfotQi25s3zdTVS5d0yYJwS2U+7Uc1rDYh+gZ4SnNo1Ulc9bAQEcL68CvK60R6po9wqVV
4fibUbcWzzj41+FA6oY1vHi8nMJ0QB7SHgZDDi1nZOZhgSUTyL/YswHhTKkbkZJmRU1x77VQBPbQ
byAjW5IOB1Kqr89BxvsLcl2k0JdPhuptpVl/HQkTCC7RBPvuoorevic/U75qj2CR3RhtJe1OF5Pd
ZSz3OLhDVAG+jKgwt6C2mB0q0oxJm6zoIulqiqccOIG7U2Nkhh1jDHGPeVj2F9bTIU56uPn6QcWD
GB5ssQXBDkjCQkvj9NX0fbYq6I5bpIdjV6AUr5VtfWtCYtcQXOocVrhsIdpVSt2jTd2If0SWCrFN
WFtwiJey7kg1qklac4Jp8W8zCxElDPdMcOyRW4tHuwUcfJhMB5aiEesWfmGGqaDDeF3DqEU25ATy
G5cK2EvkjmmGz2q59LUVWK9lBtHuMrnODD60rginJXcHtGMe2RkjCDlG1p0cl6E6BFrDbcg40QzI
QUpUTwULlTZO1Z5Kopndo7V1bsawIm5q91H1hX2mrpyYphp3eNRUTc5JN65AwO7E1OAxo8/xWz+i
nHnQtafryxp06h1wlPiBGhhUfNFOhX2E++G8Zd6QP8PdJZHVHuyRlmGoyu2KyXNqj1B8g2QYeKfv
elsh3tp62EyJQ4bYdhdQ7X0xNpxlwGNe6e7HoINAm4fEju441vxq7zM3+xqbPvpCAtNNIp8xgdo3
NISAmJ1xI4AhX390VVP8sLs5/5Yt5bidIktnaHDCRv5kxDeffT074jDYGfSVLibFbUdm3fyKXSh3
gFw0IUBpvhlGvoUboZ3Im+E2CbXHxO+D4eyWjvjSV7b5WclhGs7klgMNyavGLg88zyoEksqEfO8s
k7eeeoKJxbWLb9NPBsO6uHdWd+kIuc2KCGTgYP9iyOpn76Ivu/Abu9stA1Ou/QYkkzM7h6qt2uhF
oUnyaPTEuvwK3S0mAlTmsbd3tI9wteRO9J5Mb2DaQHRlDk4xR9JiCT+KAO6F/R/r4eo7KeHIjYKt
aPfQ4MSxljoix8h4g7e7WUOOXAx+DOmKtPhuMDBKGFSMQaHMtpGQV76c+qEQoe4Ohp30t2XFWfGE
U0hCxBFLJa6UkvM+5J2TDn4rAWkxZwNu6QFeI7m6WJqfyh2DAnO7aqefWzfNCHx0Q6CUGXIAuMil
6Os3OC5AL6HcxfcFg6vnrK1CxY4MvUcSswb54ve93O4yjanuBGNE7nlF8UaAZcW7q+GG/TxmzqxS
2yvrE5HWsXuR88R635O5C4Kl9mfosSWRd7/XwID91sgz1SEI2tBcSwlbyyTMx8l7KgFOnGTHsmyv
kb3/pJsut/3muNZv3sb0U8qayYyUqBXt19Zw9zwYTH4lD3GsTlLCvLhrQbb77FAZ2BOMXhGV29SN
rfZTOI1vZHTywAJ+ZI4qCxVFaTeVbrwvJXQXiO1k+e1W6DYIHiOvmY+W5ALsnGzRuGJRS4vUbnrv
YjU5QVrSDlvgWCzn98FWet6xbGx0pzaqSQE5nPV3kuFnLd/1AHKWjjP3sk/s37pH1CJTsCvmYaqu
86I8O2nQc8tjDR7rEdtYCKg2D10rgX4yzCn/AHQmruG/IqxMMTDv1T9V8Kq+aAhsBgqvqSCeW2uW
0Xa5HGrMlm38eSg6XvKCnfOOWYB3tmoNwgvjqAc9a/TyBzkB7z0s2zjpo89KBA5I5rQESUR47XjA
wOsw4gZods6WdQHB5m8MOsewQueiZzkj/fW3MNwzO7RK1kRI4vcde+B5b8KB2dzirCSqD4GUdBpD
0z3jdnSAOFlmEd9XJxzfeo6+98GpZpniICQw1JGTd1+44HySOlrN563oI+eCHpjUQF+DfUAJ68Hs
9pQoxnM0q6LZT6qKnFMAG+cvxgxcK0WuHY/TVC3Nvnal0semqSNg7GzmErse6vg4oWOmnepkLoAE
ZevnsRHdX9kYaPapLC1F4mUiO2n0xXCdaPJg50WCbDZPR2Sb9YqIl8q64d1znNkUckRWh0ee9tm/
Uq3isxuXIPxFJ9QD1422LqDjqHVEQLyDhCTrSvZtYhk6ZtJljhRmdeYSvjgCW8airvNYK255CNbI
mlkpEoc83Bqgexvttp0q7eTQq2NFYFudAaRa+VeemwZuYSK6uirOuquLO1tAQrwLZDz8WiufgNRl
qa36QuVWM7bAjn+oOInnQ9vAATs1C/MbJmusUUls1sRpFsJGp9Txe4ZHmJChf4hqdoDsEORwx/qQ
OWFLBMzvMq88Po+oV9Dyg5fJQxZOyBc8n/gBR85s08mUZX6dEGmWkYhEz+rtJNCZfueEtUdPBbWA
ON+VK96sQXYZV2Xn6QjM8Bu4EAUSedPr8ifp2j+EXpB20Nzj/oA2jNfzgz8hr2x6NmcGipwxUxqZ
qeynJZgvtiUX/INd/jO3MyJwjCPGA4MP57B2QKWow7zLFgKUL7RxL7Mx4anqBgJ8lqn4pHhmKeDz
/Ktj10Hqj6CKgejX46d/F6J8FJzzssFkxwcPXCTxdvhBxFE3Wx0ubEsOHfbPXe268lwIEbPWWbxz
PdYsUVqxMjdlefcHCYn4qMfEi3tTWga+w3aY///hZ7OkMpFfdeawBO4Iex+JGiGwDkzvOoaXF/LG
WlGHs/0uj2MW6Ww/hOEWHhuhPZINYxuEg3SbcDyBJLIDlO4Ro326bCRyhLmAjvMosuWVF13+POpG
v5XC1ebBkWVUEuZBejNFvELAvDpEJLDPCBvgSYIRXerXahkOxZJFYKtY/rBgYUkTpEO2NuoB6F7x
RQb+zaPdk4y+Wgvy8K2f9CeJOdtLWjP99JAzJQx02y+IYOcnFh236JhyzZG1LKDr83ESIbFQWzGR
RmJzqfmSQvlMiWL67wQ3htHentjCwTp3y+9mJS5521FsW+07Q2ec4aMfkBlUBF31szEt+nRn8+yn
GeQem3DkdMtLkQNcOzo+sitO6Kz7FqwRjuOx09Y3lCuoy+28gDcaKV93DFlri4E2seYOYY59/7UM
YVr8SXH/D93Q7Wsnh9i9ASJutsa/64Z8Zr1M3wX2zpoUAc5Y0NfYkc4ulz/1ptrZa2GWH0MMkD3s
5S8/a8Shzc196AvWzY2/PGriYv9wN/5Dinu7G+ERAQEg9VCgwf/7xyqYmbiMDtcDIhT1wMvM/hwX
pGX4wFleu1sAb8/dsGPCMEA1nDPvcxBqMuAR7YKOLJZq52qyXP798fwoxuVD8WhwjYAH2zZokb9/
qInUzxme7HawapVfhribb50CuVIFh+JO03SeAxQ3f3Ih3J68/9QA45HHyndL4MENG0EL+/uPDcVE
4eSzzBoVQ205jFSelT88oKVHToLfmQ0a3fOr1dfy0vvLF/6a9rGOoM3lobAPg+XET0Flj6kZKmql
f78o/9OnA+/BWRtirLc/3kAOYuiKLahz4IR91BUkX3DrTX+v3Hpe/iCE/4fLkmoPQjSsLCie3B4f
iQEFS+bCm3MObWvyf8xj7+e4b7cxnRZb/nQ3arWeEOhU+mq7bzubiXitBNvpzKT/v7+2AFuE3RPV
pE1u6geLzQQCS/t2sR4y8jNfKlp3xk0yjpOoN+XPf/9Z/3wtRC5CSMdGpon5+OPRzHByRl1RmIMn
FI25QB66axePnWCHsYqDpyre54iOf6YY+MPP/ocWE4V+fLviCCNx7osP58O4RhlbJ+55cITFi25Y
AETu0ng70F5j6pAAWPzhhnLdj/c7Xnom2i6WK1wPZFT+/X535sJErnKydJ7Lmm8QwFHBoWR36eQ1
1PSenJfznIf2gvivIgByAmd9ZIBFi09LZJ/byKciae2ZcHAk3VPwZFtVNSaOZRhTVpQD3DVsAsCa
USvusxp+NUB/cmQvyMhq609uko/XEC6yw04iCm4IGm6aD3rWqVq5i/qCBh6p8w/6HcKwWlyLbxz/
7bXPA/21j3pUls3GmUbkaotiLGaaMdwMsrx+g93sLUyD+9y+n2fL+7aKvLz795vsf/qQt8IDvyL/
Q+v996vOq35tGtbcx7nrhHOAVD5vn+yOULPEnlZnvGB+m29Zpf8vzPTpvw+x/4Ua7aljuDP+n//9
jweaS8MtCt8OHbcb4b74+09FvmQPPsSfo+rm/szkR1GZ+cELNVqWGhbm916YLadhY3my0+2tYdRE
V55YRv/J7vdf5uT/PGdD2wNkxflys41i//lQAeWWKzub9dMxc4By7zrUgdduHN37oMqNuFOh28ir
oeerHngiSJTCgVeKM5FdI15iwRZjF+OK98jKtePlDsErSww0ZINzXZTD6Garx1v+3DByjFvVGDyw
XyH7JPSisT9rl+Ns1+WFXZzcUWV3sUTAsQsN/OxEra4c7htEDuJS+Zxzl9Kp3OwuMAzY9qNmvrMz
voaPIJnMuewZPBKaaUDBZhaaHusO8f34HoCS2b7mprTLx25oGeiu42auapFxePX8wfce3AkhkwxK
O7zLudXqxJ8L/HggummMkeOGnwQe72yv4ybQT0jbijVhfIkzYsAIe/zD7fHxKAh53do3wwaWfkri
j6fsVk8t88bVPmI8sDMYAzFcQOae2MxyW0C08nq8f0kf2NGC8anwiOip6oiwuEzO9RVOuEbz09vD
8odS4ONbj3PY9QQYphsKAvn8h/oEm6cNfC0n36wm/2KacoUxteJpzW9O1T8cILxIPxyJwDfwogAY
obWh/hC3P/8PQ063lVYzAhY+olwT/U0A5nSPWddXvxvPUlvqYYpAylWiDnueQR1/judIEjvEgDB/
3BYMKcdqzgP7Wx7N9NtrgNjomflbAcoXWV2Sx/niXys0Sc7Xzmrr9a0vZF+nPWXymio1wgYPInYc
+0DblPvjBgvpPuuYt2Nk+a8L3gEBezB2lhMCzdUvU7HqHERrpS035z8LKufzLPN1O40jwR+fhIP8
e6d7qJk7H6CJc4qrW/qphaVtf1uPvoMNjn5NHUjeY+4IQHY5UzkKu3barBROW/PNbXLnaDthFl5q
8kiGBJNWZic9OOEcoz1EE2p/QluQcA8B63NqqyMbsabYj6SPh+yj8pkUMM9ask8jS/tjyNy9ToKt
6f5aPZv0LjRIQ4QuWfVv8eBiSOl7a/4N2VbslIl1/RdvDSY+TezNzTtrGpcw9kI6b9sqSzDZpKwN
ZIoF+TmnfWrO/hwsL16nQl5rGRHDZ09k60+Pk5UjvsMiT6LdPL9FXhvrs2Z76O3ZUo/vt5dVvOtR
mBZJUGpn2BFWR/BjGNXeb6d2bUaxctp+tagoX8lFH8RPIteQo1tFH7b9bs6yqsTZTYjrThLRwhKC
m+VuYyBZJe2o13AnIrylKXKbukeAlc0HXzRw/pthZa7I8ocuBunPbCVuJAnHKqvmFqHkdX3Hpwhs
j9coVxz/SlTmx5CG1SQ28RJfIxKR3J0Axck8K1TZN16QpruVbYVVHrtVBKlbIr055Wu5uZ8xz+I4
ds20XHxnkGexEByRouuL8FGzruM8m0sVnWpoR80efP74ay0X9o6Nk9NH9tAcrB0COPYOCNcmfe15
ARWHNYe6tbPof0mtRN7YXotZ5VcNO7G/MGMXGLKkKNZd5xXyx1S2pcJqrGHAOY5smqQaHLLD6IyE
STiz+RqKNvCREi8bwUesL/MnVyJ+Z64TEEtvEQE4plYTbCrxwrF5tZE6k/fXrvIaLZWPfaAPg1+m
dBn040yJVKI74qAb/vNy33GsRo/MyBHC5MZ6WjsxfKf7JyCRyRQs+LIZf/iVCdwDZRS9DlkiIJ/B
NNfJ5jdKsCAuFpBHt0QSl9x3VJJF5uZpOXjyEjqVU6XtRMrqyWratzgst3OLjOAnmpL+HFYR0Wh4
KCr/oDx4KefW4xsEYFKjucQnE6k9+Hao+CVo7WjHptC7k24Q85ZeWoTAUzAqlDr4Yym+YStcFqsH
2CyzebjPJ7W+2E4tYFo2yrlD0gm4fptE394xuIQXKYwQ2Yt2TRFfy2Usie2c2NhgYjHu19YhFxwL
HwbCHQM1LneLbBFPmUNy2H6gjF3TsFrJuxog1Q3svLPqyarrYjttK6MthGylOyHyYtKBhQefAoT5
jHxx9q4SoVGccwrFNzmPyKCrt0puOoV6KT0m0RZpnUb17z5DMrHrTBC8yGUNh8SL8u5qbu75nU2J
4O1FhXZk16+V/qKRA3SXKFr8fYsV4L2hJm2TbbNaUlNVma/nhVDGd2ZaNhkenfHJMmMp0yT/l7Iz
W7IT2bbsr5TVO9fAwWnM6tYD7C76TtHpBQuFQvTg9A5fX4M8ZeemQrekyrR8yEylAu0NuC9fa84x
sW3lMJ0CQhsX4sh9aOmwZaw6ey0LDC8nIveyV0yMWGjiIJnboyhX9ZTk6AKBtnmEedVMEwHhozAj
0JFH7HHOsixhIBTnz00HZgjemdTlfkX5c1hzXbV7rypaHHYEx8eHmkhi8ih9kS93g1N1AYmVrnNb
q4QRR+2ksLZjVxISYpL+emGuaKWjbZZDWjTgTWjztOfeScDEczlVq6fOLGdYX2Y3pQyxe57UDJqX
+1wiyEdugmQp39HCx5UoBoOXfJoZ4DeLWpKoKWxxWGJaoXD3A7k3+A+ksCkPQW5qyvbdTSU1EvFQ
gD4QzXt3c6FZfkiujr9WFbP6aARRxPLjBwgdh1niMVny9XGF7FWF2unEA3UbYdnuRCfiDFLYpmcP
8CtFq+wa8hKYItK+EoYItekYdZgK0ysvmDXpp1wzLWUd1zq9l0lffO/m1borzaZNT24NgZMFyxir
MNGxJZ8t5iqKJDkoQefwFwx8lS7BWT3TtWerqHHpT+j5mj2jTndnLox6ktLS6rlTqZh2nV+jSmeZ
YtrswCSE77EEznrb1mZyMAKES9G6mll2WgZKpRAht2UeDGVXHE6ZAohjOWHzm23tEzTgDKl7ILYE
KH7ai+YDx1uPIKZUfM8w/McYuQ2ht0gSvT0WpvOlg7+Au3LEGbYKYOysdU377jOEJdMXgMYcuYuW
HqnAdux8Ub1va/TW42TdakFg6GPs8uhFeH/Z1EA50dsKJkIGPYkAY5fncXIvcsw8OMAnfeyoHnoW
cqxaYYCojW9koPUJFn9NbkvmftdBjwBox1c7frWXwojLsCAVxTtkrBL8ntkKYOAlRrnvPI031NTC
7NlN2y4+mzLyLS9SyOyP1rwE1Rlte/xftOuH9wKdVo33oo3NO9+snL03BuDwECOlHRIwi+BiS7XP
g8wKZ5/WiNkOlpfi9lh8QFjoW4vN4RGQowYIMLkvWJXf0X7nGV+i7ZC0SFzbN+S7dXZYMj0+eakJ
nt5aA32KuaX7lDiSt4KD4npos6r58BIfkV/Hm1lFKkF/hWWBcKgdSXpLzeJU0Aub58wzUXuwd+HD
INcpmjB2EsA7t/rC48jDNNhap/lkGB1YnoHDL6dhgF7Xguh25xFcb8zsljxG7zCMjfswkDaUHFwn
Zx0rXbvn95tB+eity9yz/QTr5dQU8DmBAdVn8PqdmBdv5K4NNfzttpHupYphSUamj+HhEK8OnklN
7HF99LVA+mzkQw6aV5H4ST5zqoAO9p1T7qZMk9LYFdXCnN0NoNZbgBS/6y5pfeKelHCOuS68jue8
p6m/mh7azsHnOQgS9WBVuUiQo43946SWcqVilE5Uia1DRPxBShrRohiHV/lAaqFD66wO16DV7YEn
hTcosTnyVcW6TJeMc9o3AFc4D0jEmuSNwVCZ7Ktssa5XBHUsPaul9K6urSy9rId67EK3XOOvckrk
R8tyIsNpzmVzUS+TuMUMx4AH8/NQuBdGbdd6l6tW5+c+YHlvV1Qs1pdwMZTaEKe52rMfZCS5zpYT
X/PSrz66uUmTrcOidUUU5HhlqaWWF6OimL9zmsTA8JMC8zz3a27SbjtKIyNJ/amKbBNl2UHknSTM
wVyJkCpMBx1O3vgvRqJTk8UJCURYA4bxT2lSEPhULtlqUG4AA9ovBureOvQY1wTX5OdKc2cJa/Uj
PRftStqnq4nRsOPR31NVD+uJAj3ut3jaEd8/6AcSXwXqhj16SWXsJl1SKCYmZpUXhYREHsqpaS22
LYOMxF44wxVIaaM6r2hovq3mSA6WPbbZe+xyr0k6T8fhsrGQyV60xGC5NyCP3OlHT77ktC+Q8U9n
db46d0aeOfJIRdWz6qNw0yOR4wVtbUqb4NVKnfpEyoTph/wUB49TD/TmNutTnxHEJGpz79G0qPa5
YeBuc2Q+kHfqJEF+X7pzah5cVq/pbPZLMts8zJibHVLZyT4rcrO6yVb0JFcVtNjygDskmV+sKVEc
x/uFUGY00KB/vJK8myNDvCa5L8FjYw9oJ9saGfq4/XJw3SrOkRjq0mc0m1rYLpFiWlT9LSoVhPzG
fAuftaOlRfLTXTL0yNg9eHdzZM/Mri6TmX7ps5M6zR3qR7zua4o0gPIyq17MJcmC/g+tu197SFT6
6FgI73MJ//vMKamTTCIPSMYjUrXmGgjEV4WBDyC/xnSvMv0nOO/WOPt7xwZyCHMCOCI+wA6IW586
4wGH75IckvGYL8X01NtZFrET5PdzOowHphXxGAX1/AJnZryi3v2Tb/y/uzwNAOBitI7oVH46lY++
S4e5YyphZjPypbExQFz0jtM9zk7aPwVWn/wohwblVJP1l4Zt/Ph9e+Tz9beJDf0RxNx8EfRnt+7J
37oCtE+XjnB7gDo5k6EQBxddGOqxM+RPwx6KR7tf/Wba1Hho6qkt293v/wCf2xJbF4T5DMWORVda
OJ++AEU1YQJ5X8CFoSZHcp2cG5kynwM++qXvjtOrZC/+Q+f9F3TCdlVaQeDCXMaVlPk/f+wEa57o
YrLlM6N4YmKTnU8zyd8CrWq2M4l6PyW571/kFnCNEtn3PWiJ6g/9n1++eih48i94AghjYQfbr//t
q/f9GbMwd+aYUoY259IF6nZhzuM0RwAQ25X4Umr8+7R1uu9VkJg3IFWG/vD7r/+vxvHfn3+KKqAm
oAuYw7o0yT59E3BZ6saykInni1wczlEx5bfZKSKrOtnO0z2yFUE8GO0UuXnkhh+CSjw7lMCahity
6qzyqnRmQSR2HTT9j3lQJSbgzPWSi8TxivVECbBM4RQMEGAmtZb7OFYeubBmih7JSV0WXKMj6aMg
e82OjMEqzYuVdD705m3azAflmG58It/KrB6xXzjNCzpxX1z7+YjxQqYxWff0gEliFi54qlPpjbMT
FS5dkMPYBE6JhRzHYagNpzZnDMOyeWbwvlj7cRTVd6yj5hDOHfJBYrws6wvtd7K1HKgp5UVR6Vj+
oUv+y2DSsxgsA5CRNmwc6dmfvnITEe3iFTPOMrDOO40y5hA3/rqTrciecoQgl7Js9PnYVE3YUF3f
QJOXx0Jts/NxyaLGVM3p94+B9ctzwCCMAZwP+dKjywb57eencVgVcYNw6A5B78N5mnGaGedDnVvG
07BUcAH8eMIZiY6S0HM7WOv96FEZXXf0y3hHalihT5qEiu4MWdtiHlHvWG3oTDQ9vuOt7p98bPPJ
aSF/K93PtdG+esQ8oPbUWr6oUfoutavXPht9V+bnOkcBXALKbQ9JRRD0yRFYC8KxFZBgtagRZ8DJ
QPFSxQu1YULbb19msUI3OBaTd4FdY67P6X5I5262c60OpQNd9sEnd7M9o+wcTMY3TeocMLrPRjgY
uX9ZwD90dkxS5bNoyadG6Nvqjmb5GNevyvKIx1gGZ+SkC8CjOzQ57ZMwwArHEXmi9RRZwyDRXFhi
yG8XClXvnOMPA2/A02u+X3TejTeu6Go6iHXb3Tu5MtlQkecsZy4gIPdptOBmJUZuI55Cn+E+Jtyo
p3lq7LfekKO66DXtlz2JW06KBFbE6aFeGa+gkO7R5aaiWddDibwsu56Hjlw6wlz9L87kLCTEq2S9
73mx6qgBIuLucmqD9FDFBl01T1ZzxnluDPAQ5/gUEDMwDGNOGEzXcsqDhki+jo45fMhuz11Y4x0e
w6U49NIf31SZOOR0gFw511aCKHZM8/4w6iV3yVEf+QjpmLoomGZ4nQgESFMM4soy9j1Y+exmykHc
nDcmWZJHiaBoisjmaeZ3eKeo90MeANjM0FYH0DwMwgz7MumC7fxq9QbXStzyiH7VX25V0ZsqJAGy
f+FIRiGM9AUlXF+IVN8Q+ta699bYlOeImSyU475bpth2svGI6KmxDrFFAvWxNrQlL3AC8qEzIHHZ
NUCD+AWrOwz0oPCdDiQDNCqiv+MPJx3wQ5XLjGBshtp43pfa68/JpkTKZLj1/FQV/UiUoTmZ4x92
sc+lEoBD6l65hd9s4Sn2pyEnxHNlptmaQNcCjpfooLtbO1JeKGfWs5oH7R/OcbfrUSdsUC/uByHL
Py8RFKPjOAmuZ1eG/QC/+H3B50LeZJJ+S2U3f/v9mvTLEJfrgcr2A4Ij0C3AYP35ep4RKJLOS9xw
nsQ443X6Jk2CQ4cP8jWvIMsAtZrKizGYGkLLZscKh0DoI7N2/1W4yVvhmTUHZNfZzasHYhZ2NGlR
dTxn8S5AKRdRDzWXhZpqAnaRCw8cl55//xk+j923j8AnEMJn9GL55qdVlfNZnI4k6h4SDfYFt4F1
8PBF7VxvpeeaCIBoJm3AyxFbwvH3lxbb3PPvOzt6nC00DvwaGzsstk/T2KYZ0UWOZCvXGZYb5IsF
gNx+rnGQxaYcg+taTPiJkBsjde3dBK2HMefrix5aOe7EAAU8omiE7NRzxsaoZ4/ixCETbwP4rfXd
LV2eNXelMYHTk0NMhL8nSA++HBEzJ61lXKnMC8Dm0H+awt9/ul+efYYAfLeoRliCLPtz2WLUU5zU
DYHCkPzynUu/50eSw3O1LIymKNGN/A91qr2N437+OiENArFHhUbFSM3889OYwBoEP5S0x3kx6XrH
CXEz/lhBqcN5yUbgdHN24dGOqEiT71wR5hRW9paGbY97c8iKJXIaE4MJdI6AuQ75jU91XzoDCoQM
0wDnMXzIXkq2K7bnBWRFNerHRLRZcoaUiGZ9RrZryanYPOHmqzizEqJ2VqDheFecDvfzNj1m9e2f
/vqq/1Fe2Y36qB+G7uNjuHpT/2v7re+NIkQqSYe/guP+69/+nwF+P/2m/n//9UOSj2YLw/vpXxgb
MGa6Gz86MsT6sfzXBf7v//n/+4v/4+Ovn/KnRLLttPdvrcEvsXyPRfeW1R8/BZJtv+NfgWSO+R/Q
XCmVOEOYuMG35Wn+6If//J9C/Ie1VVGsWLCUHcB+/w4kk+I/+BVkOMi9+UU0pv8OJHMIJOOBZi3b
KnISGIJ/Ekj288vvbfguzlNBYKOmYg/9vFZXKZoyMXYzQzYRnKNcds7hqf8pfeW/vQoaKj4iADqG
TD+/E16m/CpTtMUNsMoGLh1iuTXskz/sBD+votuH2d5xz98CzuDd+582gkFWCIPddGLZJLgUt0wT
xVVinOhBZufwz/tHA37URVNY+R9VhFsx/l+v/b+uzUrDjB7djYnf7OePWKETLM2ymQjExbj2DfOl
v7LxtD6tXFzl1bonD1XpI2O4UjN0DpKnweqs11pUbbwjzgU7H7CjUkeJ4TE/qzoT+CBTWVIw/rAm
/no3kH1yhOMinOZ/WRPBL0xMjcxpZ6X2cC+2tOYz11xK+w9qwu1I/vNXIjmWcn7hjntc5tPtYFLp
z9u6vwNwMtBgt4WWN2Ko2vnKB8LVgSEb4Xi+pAFZIu4//ZC+RDxJDsz2N5KybWP426l5JAbOau3c
33m94e7oRnkXdktv/m8v+u2/PszfRUW/3HWf6QEREFtnhhc5+HSV1l6YJeAI3xE01qNa9RHJS1s9
4SZ4+f2Vtp/005e5VQYuPhZBASd+EebJJVAVm421A4alsdC5MXbfCa29r7VxURYSifDvr/jLY8JS
xbNsby0XhMqfM0CyccR54+boMBaHVq279RvcxvjDKfeXh+Svq6BFp/5B5PIXGP1v90ky2iZAg6vY
porvc2guh9LLzF2uicwTZvtkw6q4/f0n+9M1Pz2YQBWdxVm5pvBbvKQVtC6raN9V5brPg18gOEw8
7/yfXpMlic+KkhNbMHXWz88jbreOcw/cAuEb8fmUr8OtZa/6vDAapwwRWhTDRuKb439U/LMu0TB0
XICTxPLB3fy8Jib1bBCZACSA0UN5P2EDf2N04IYsv94YTnh8/kDn/uWVYAXkL8sm35KC9jPQtwGG
1JetlDuSG9SNFahW7YgHyZkB+7lx9vtvdQM4//xi0JKlK8iFSI1Dwi0/n25gWtElaYuJ0jSGGITi
Ma/PVW4M63M+dNDmEj4knGVsvPVRDCUWXwFLqETs6AYnaXWt9aZLTbQjzsBi6s5BtfkJI0hvMQ6Q
elsvghSr6AtpBRyErgMBB1YnY3dfTxsPkGWNgopAT22fxhGsOBMxZB/Ms8esiyrAouqm68kruSBQ
yKrP5zW17WefYKMWulQZ9at9hkIlsPY2ZDr2LSTv4pSngR6+OVmrS8Z9y9xczo3buieOhwEQVzc2
3q2ums0dagH10jCHl2cuREgkB5LTbCgR0NU4tonEiBKzkdZumYgDCacumI5Z2RE8GleMiEK7VGNx
lZsBsErIc4k4JobMb8kNQDO1esKfyHufU/uA2Uq9QD8wjEO+5lIdOAA4/qXjIWYMy24TllgMdm98
07Hsk5uY/RMUXd/jRJAA+Aq9mgn7O6ujo529EgnSwiiO+5avVs2imInoXD3ncTA1OH7VLFBMBY0l
2DGYR8XeJL8YxcJYD0+LrurkGJSFsEKoEFAzEsGE/mLl/HsSGi3h3ik89K0rtsC7QCHpPxJ7F3yN
fW8YFbP+qXVpoc6dB0mt1L71MLNdWHdOi7meDjNIzSNgJ3TXoYH/PdkbQTHMgBWCVYCOnybjck41
thXDQGz0xWsgfSDTSKD0sU2ARG6GwcVlZgF8C1EZuMWtsPoa+kiLviHC2cM/xx0dz91IR0Dvt1iv
5zw3aM7ECIUu+p77TubKaqj+Msbl+IUQigbrSA7vidHe1D75cSdMRDJDFkSaKXhxLRnmLQfEhDG8
ZTbAMMCzDuh4UO5DRxdbhzEj3OaCdZ1io1IBfYq668WWEV/Ltw5LVhO1DNnpnigAai/tMDgfMfb5
JapAN2y6+7LKIkH2EfkMuW6fMM4aX4RAf3KwbcaWcH420QEjEgsJZ5IzhELDOhMIzmPzgycfnYPb
wDwI7T6OnwAOtuABXayMNGU1Pr8Veke7y+KE5INVzmmkp0Hd1aPFoBwsWtyCz/aQSiESGe2jB+fy
uSnrjh9SGMhREgKQgGEgRvxmJ0iSrrO82dBewl28SPsFOTb5iJMkXNfUm6N5jq3vgTFCMwPDtGge
L5A7EdcZ3mUlVjMC1sZm1DsIWxlad0sDcNrOgMMhhl1OWWoFzqEHTqQOCzbGIOJIuI43isKKZlkK
emtvLrw3XyoDPdw9m2CeHZggpmPE/tZeL3GA/Q7XYvU6glx6MaY2vyEYUjrHMdOIjjimFRnxVuVM
pmxgCP9R2LZ5zqtrvg4zeKd9pwzxUPfJGnwtBESwA/mv0kgjTI1d8BVjXZXe2ihaASROVr3ycyqz
6MF4qVi2Kd4Wp4LyYM7ds4X0pr+1vbHrL3CWjw+Tncj0zGw6gRdpHJiDEANRsCkfyNMRyRnRepuU
qKaLd6mYjxWHTiy9uG2TzOvvZ68RThsxmsNbVK0EUxL0nRXd97woLP3FaLO8PvFu1uUe6Jrjf+Af
z+IDY1P4C2KMmRWPi6HxK8/zCki1Vn19DxDa3Vq6TnnQbj1oBg4ggFc0CV8zn8Z9tFgu/kVT9sUd
bnLCFKxYFfcU0eZTujoDHn5fIfTysK7uTLqu575rma9NZekPdyyXHzVVgH2UXZveKO1n6haCbfst
N2r1VTb2fCcKFWAvRyPwaI6DfDK7AUuXR3IcM1zWRZT/nn+fl4HxXQXN+tLP6BZ3C0fEfK/Qq3nn
qEzbI/qWdtrhccFP3ZkSjWdiJ5goF/i5J1uV6tpAN7urke2tkQ8XeTrA1mn0DlYsqAnFQJWvUAuE
mcqP1SUNle6LVySsWBOEXyLq9OrsmZ3MLlJEWT3N5syyCimKzKYBZEC/8xsJIUWW0/gxByg1IxF0
xlPSFuIWI7dhhxjE8UT0nS3wf5LdfhCEdQ7niMSmk58ApQE12PC2x4NfnuBgxDjsx8F9mwsfpwat
1PGFqQ/2wcpBg7FT+aKvR0etdzTsAcGPKRKTMJFuauDJA5qwh5SOBMcCydNwu/Pmg0Yv4BWoBCS0
B31O8iAzsH5XSqecowkGgnkszdFO0Izn/p1tlW33ZTYH8DkWLoa37da+oyuyKbCGGcIb3HxQfpZL
RtdxIWnwavbQbUeo751jNdX2AAu6T25NPFYefZklfVkkn3/no0eu9+zCJs1A3bUCSHGHCCnB7X67
Gmvb7YZ+WPzTBErUDOPAadnBPUXLaVgz41tHMxHZpdEE1m5K59TdF4tdfx2EFwfXsNcLNDYOe8gX
c5kcI6yg317V82hZqH58qChmbscnD9XfByAeYpRqOtdJZNdSvbtbwsGhGHMjwKGceD+wOHbGLgaG
B2nNrR3uqN1Ne4mkOz7qEqoHm+9yg61S6mPrBbT8AvK9ZNjQKn0WqIf6Qx0HctpJTPtF6Bc14Lp8
oGQO89WS6cGSs6qA0s5xDnKxyW51h3oTr0xjvfUJBukQU4PJyK0oAAWL1fDfSgY/L405+CIs5kao
KHa0/bjOFjnnWWBh6lsRA70ZQITKHQp9NJOaidEC6VEjznO7Xn8F9BQnB4LIu/sk99Z0x9lFjZFf
BM18rGe/NyOlmBjCYxWEItCAR5DWi4GcVT9uz93erpZ9Z20AWYeS51vGonjvsznDpXBiIhkmfwY9
0tVF2tMh1gNJh6vPsmkBwMOo4DMCOvTOag5nkzF4VTT6hfNa+hMiswKOjg573PPjvietkcAAHCVs
4GokNcUrRH/SxdB9QZCRm7DzyhFFCw0DvQuyVZnXc9LWcIBUwV0thiG9B0HNFA06vNrmWN2CaAkA
7t7u6OQeQF9P33LEvZSsWNBxeLg5gl13CCRBaJlrAPFN1wBmdzVOlFVdkVznNoPk04DuDB4Mljeb
Ib2yzjJwWdSQqkCwlMa1fi1TB2p6WlUQDmf8gPcxlMDhHGGEZAdCbPCkaBevoa8daEWGSO2bVoEq
PZqzm7gnz0bwtLfzzWKUWX32PENGeevEnPt75Eu+t3OmzPsRV7lyw96O0zSaWKZ/TLIOHghWDM7N
WSFH1b3qnvCdFU+DSGzFaoK6H3RBZR2HoAd42gRejNKxcV2Fb2Tpnua2HtnjvVF9003aPNTANR77
TqEdmjqlTl4z8KE7lUk3KqQPu9yDCJTvFifwd2vlILzRhVvf1RoUSdTaUABQ61jtM1QOBX9Bm/V5
Y7grwQ6jhZ2FGA/vyUgZC4TgSPwO/Bgq/f1mJVUMWTpqU0l7w4zcXgDZcDo6U7xpDJB2Hpj3MQQz
5l2IigMSrnnLvgLoIREGMjjzwpXR0hJNHkfhEGFuGgMXMqH8+xL9+TnDUeRHFiLHBzzaTnGEPl1f
SUSuLx0VXr63IXhhNO8DCjqRkcsW2Ws7n3lg9Z/jJSbcumqq6prb2Qowsv4gIwGx8s4d+gVmWd2R
CziV1cNAisaDEEv9yA5UAXGdh/gD3Vw7hEm2jHDyNf7A1i86g2dt8a/9eCBrAxtN8hSsLeLupC1h
aFBi6/cpreprx9bbmYMbO4UIobdsD0wsFMCJliO1YuqzamGkO1N+BuAYkgPcYOUaNjHInhbPBrYG
PAZIZROq45wvf4IhdSZzQtmimIL1bmWF7HgkpiY/QEuNHxZnZBOBPJCQpOyIFozkqH5Y/GdG5KDw
vqFZnKbQTe3uZs5jjgTaCyqkWv06g5odAsR+AuKI15BiEpbjSgWS6d7uSPgYzCzKtDu/JolUaxjU
rbxiOm7D1ezn5gHlgcHiDIORcwZj8y5sYxjh5wD2yEHSLEWIB/P0mx/USp9KaN839UR4yAVLZPXa
L3bVHEFm+g+Q2Fw/NHQzfh06V/KPyWyj79Sy2jlNEz/5PAjFmSOa6jkw4Y2EQ5xbCDQGx7hULXlw
CBHn4L6sOL3uHDfDSkFhKzkPUk9TNSEk44XV8EbC2c0y8p3IMqQ0KRPrxe1hZUiE9HkIirQBQV3S
8d8vHBY/8o6TFlp0Dq57nZiBJt9tM+avVoNfByA7qIhCDc1uC5bX4eRlFTEW2ik5BXm6MqPVM6Ga
wpwA29/7ehvMSy89gqSaYmR6lv3FchoWZwmm/JW6xRE7S+bqponx7oXdNAzMkDyQEqGgEriAkGay
W8HWhTw6I4G+G8HKVoxRxvl1soP6C3ptsHbsXfX1iIy/vaYtCN+YWoLao1OioqKC00A2DkdU9B1J
j+FsAP2paQs17ddMIGDkkwVgO9JqGKH05QzRIzn61RcrUc4XczRByfuDbz+kRVL4oZVPHKFan6KR
03kfuCGE0ewtRbyP9CEo17cKSCI/v/JZ0kfJkx5mcYDZegQs88PVMuXOQYk7xEznvrYymz5I4CBx
C1EhWxP3w4Dl2IO7of3ocFcb0n8KBs3kJbm5uTQ39WLjBGknaFj4eUZ4yDGHVkAzkM+rw/ZJP/DI
THhN8rQ8Yl1pSPCoKWohIYMwLTlfFBu6Pv/ICMjZIDiUwGFliRUoceIUbuT11PahYHJ/SShy8zKO
JfP33vSMCIAOB87Ud8WbsCrjcur08DolZgY/uWM5wQmTD/ftwEANIIGZApURVm7uCilLvsgFQ83B
HVT8jfJgJOTDMxfOsobLnyNvEkjYZsf7EOLw8689r/AeDFkbj6NXtm9xXK7s7LCEvpCowmkmjxvo
DEYXuw8M4BnuBhXIzasK9IR9DCb8DXSlC7oWC4eS76J30hey2RXkHZHRz0c8MpySAoY4oCtUudv5
CQ4rfsR1OOOQSnkJ+6zgcxRUHUc1D9WXghtdkSYi5Qk/hdOeT07AIN4ckuFig4zvUoyFFwwl0L+K
BYHfiRV1hSyLDtCIEqHs+9kt0LRCCp+cECluew+rCpls6diYtFtZ5RTSK6S2nTc6xBctbUIBihG5
u0Nwg1OcQ9vSUKizDu8NzAYqrIxJJscRA82NYxjiNRgGMUdCGRSPrMtuwtBypL2k6KFcjtXSGIR/
EOGyG2FoknwErZweQgdwEel7nPlvNXMusRvXajFDjf/tGToNmQYEBkDQnC0ztcLZlvmNHn3ZEjxl
ofBqgwF+fVtVwRlxm4G761AwjztIMNPT4MEmDZ1hst5G6lODU9CykhGC76M5JwnKwpkbZE0fisko
0JBskhEjW8CUIpAd1AXBUB3/x2Z28ZlOvMzQmRhUw4Oxz2Tn8WeobSN9g6PFZWpYP8FF1weNceoa
vZFcA5cHy5lGrjAvyt9cWKkrT3a88tUCAqyJt+swDB04EfZXmUlgy9mM4QAZCdNegrSw7QfhoNLF
iPq2nUkrzIYm2DsJ2ec7XHzJLuH2wfd2WuKo3J5nZW9CmVEvkPQtcHo1AavA0PXghxpttBuhtgB6
7UH5PAL3dV3UuXgZWLRi4e9ENetH3uBVHgjEVXcoomV+6jhCMdmvYjKsOqnMOeqQUH/g6bTR5U7L
wlIxrO/O4MpzYbk4LVrSB18kQNznLhfde8IUmpALJ4UIa+pZftA9LilHnCTrdnRiYM95sxi/z54G
ckSh3r4GtWvd+IMieQb0mf/IrtV4oVPwnB6naWrumHGY3pXfOeoRm308hL3ZBrelVxcv9DViwIEG
qtp93/You/uNaRq23rbvG9oHeWS3VmeEEgo58QicLt5XBF3QmFLGmKRdZ2iJNBl2SBPMRB0mP3G+
2bkZPxA/1aVR5aFquFp9WJQHBJzLV89eoF1ZyHtpNXSTPZ+KriizW8Rfo9oB38KWY3u9J0hXaLGG
uhtVbJhtVcvdGtc58y3e31uxCt6IEfrZjxoa98Tw3aaKYEstswhHBwIYqAFT9WgUefO4tMxywmwd
9BeG8k4K7t6jahgkh9DT5OFS4yWSEtmfztUl5FOWc2eeAlaFiQkDfT8FbMyVraACovt5OTqwmWib
pAp/hEHAEmf9DKaMS+c8dMZkncLBionOK2MBWouXELZIJpsp0sr1n80qQDYIAwCG09gkExdu8oWS
oEdAsKxkHp9IW0HF3ck0eQ4MmjvAeRtBwFLa0HLrQa9+Z9bQWbuS1YAEh04hdK/JTH3NMPhSYPY5
MB1LWwScNWItANiX6/TiV7WbHLAf1dTfJq2nMKlQXZHCW2MLknGrnvF9NsBgTOshr/0h3rtjOnMz
aV/hH+vbR1bM6VpMngS+ykETRQUL9A+77ItvAtcohQBG6YRccI49ewdS8Au5UcjwRpRpmKDmbLyS
LRR30qNQfu1xdNE6MRpJ+PDA0BK7l+nE8ZmkBUy3q2oMcjaWgiDexbCTF9uu29ugNAD60RKISceo
kWakls5vA00aH227WpwSu5iCg2NN1bVRLFVPNo8Vw+1yYv/Ry2fwRV1vt34EHY3TpzmUwj80btyn
BF1YmwHSGxcfRp8XX6YmFIRIJojwz/NKNS8xbdYWtaxIf5gBWqED7gYYsprAji8OM1duWi6Nr/Eg
USCufAnNQdH6S/beXKJgtZugvoUk4r/PgU30dwoC+Nl0QW3t1GQVj9nUkBhCQhDzol5PlRfB//Ye
J1207PqsD/pQ2lbxzrCZJhKxkYkBObKU62VTFBKZuBT113pZbGqkzLTbb5NyEAsNLRbAkJUySG6b
SZrlGWyi+cOW4/DdagkQAvCYdiPxGExlwt6YiRto0tK6cWz4hQQSzD1GcZzMete2AWQ6QdfiqmOd
MFgXx+XkOaM9XCJq7J9NGIBz5FCunNkIpwcWj855x5KNIa1tY/q2huvXz7mJUXAXm4t/k7tK3i90
et5NWmH0k5ATfkv7hpMSZMPMP6KRHmhxWJ76AbqtAaAK1u9as2HYoextcWKoXapz2EY+5r2xxd6s
FFXqQOv2IwhWg/VpNKpLA197HFV9KTE3D2vxLZm7XPM+/R/2zmNXciTN0u/S62GCNBrVYjZOp2u/
WsaGuCqolVHz6edjqa4soAroXS9mk8iszKi44U6a/eKc71Ql030snN2mwjyJMtBLqLTH1OSYRYLt
DP7Yddg16NvAYSkX0/ChMm3npEH3/E4tJH+co+wOODXBJgUF/m1jB4LPKv2SkXlDyRsayXlmfiZI
OHKSd/x5PCx0bCChKOJ5i8G2dbe4mudfEyJ5Wj0Tn9SGUhS/JlP8ttmjKtXBGOqzeoqxTP2IciFo
Kq1bEoobEz2XTrYDbvlkRQ82mWY8mDG5CZtQLi3m5TkeGHlEPBZ4ncNkCAbWmfNmptFOj2zZrNvR
7IaWVtUkxjoamSwGtnKZEJiMbERA7VDjfhLcm/wo8Rj54NW8p7EootAHnbrm21Az2ufaVom17T2i
F45d61o3qOr1O2N9timxuHC3TVcbjGRzjMjsk4pwZDVUW5dxyjtWRth2tVucQiIO0JiE4OSzmTc6
V5XAjYMJmu2Z0kJ3T8K4CWUWGzzHU4kxN6iBzQIcw0bPLsutVLoPU2YaF2DZDAs7wfV4zZiLalsC
cJNlW9hD+Q7RQ9P82ssIEwhpNu+pR7QqoNyk+nLQMz4jOrZWy64Vrg217SSYgjJw5+2ygDQeEYSN
gVugPPLJRcG5PIc1AxBi+Yp4h+iDXIPereFTp/hKQqxONoCj9UWBnqYhPvLLculZeoyMvHx+lffb
86DW7TsSXliDVso5hnAiyyMRcPbVqBIh4PWDutvoKMJarHCDme9LViBqO3jhcO6z2u5BoAntltkJ
pNYEbGDkK90MK99Dm/ojF1W024SV4Gpkoq/e0Xnarg/7SGHIrdIUy7dS8xPvbaEFuHy5lPuFUwFB
nB7eJrkpb/TKrD4HlgGLPzGzIV4thUy9gd+WsfNdKIV8I09tEPG8cyHGVXZSOy+stZkzbg4frDz0
1N5r4mw9xdPKBMlt0rrqg6cfqIYnZ0cpQxet59qinSiDHXTaQ6LHTzoD7e4r0SnH8LPPMc93Eboa
8x1+1+y2qmFD7Cn2GdJXTD2LM94utp+4XVwQAiKv5Kaeact29diqswst7pU7sxMsBBru2zKx9XbH
Nj9PD2aV97eGbfX9DW1C2DzoGakF2ABs5mpR5AxvSAKYIi+swXp649w1QMilcMO2Obe03CXsHNxg
qXpzR7k/Gb6t5yuPudS6B1RLya+2ShLGsjnj2g041JHTPKFa7QmQeiw6z7sieZmjq4xkXa/lbKzt
AH/GKMWN0iazrCnh6AKBoXc3raXPthMtHEFcqUdyZIHZx9sYwJCmgxkXiE9xURfvmuO0+rbqhcYS
fRnsd1UPfc7mICHSaxAV6QkQniH58jvn796g6bA0W/azdaanv725yt6mBF0dwIy8//KsvlbfdDGI
sXaxDrbvveK0KprNiPt3afyqA+wZ5OiK29clJ+Bsa+eTUfseSVTzidlY1QcKaxF4QqfMyXL0UBRs
nKnmhDBztokbVPbu8Lsp4pjDrVUMXk2SY8InVhFxR081qo9ROpwfGiyVaCNg+8n9GLOX2dBrEnDQ
eCFg9RxRwSHSoI0xSfYSN9AV4qUA2IR8LAliYuK1aP1x8hwwGcT/5S9LDARgix6uas8uC38z8Baj
SXziZQjcnBPDROAcu7z2YWikRPIu2ppubth1fKoUu8htRxEUM7uFy7FVWqNnuywHT3KsR8u7cyn2
CjyULYE7TMZgphyYywxN5IuIEuvD82Dnv9QRTPZjZcc1ZGaaej6oxhE17XvoYktsUrzousO7sY6p
4fZvPBUycR2WgkmYaku89rXT4yOKTZtrxSorbdkZkDfidcRkj6dx7AmFGorM2+EFIg69jmQHSjWz
aRqmLm5XoatXVYId4dIf+UvJPhnK6BpvazEU4YOb0dVuYFJX6zENS+LExwXzF45DR0cDbJWRecmy
YFMDVf/uuKZIOBxDekLNnAcf6FAtfYIarSPxdJ0TaF3TM18s4UECjmbWyCBXF4CTW6ObyRJkkO8X
4Hvbs1UqdzxrFlhGf/Q64jNhgqfeyWDJfV3mDlRJ6uQEvzegFHwbkp23J+kdZ71s+khwPpLaQh+Z
Mn7vlUj2qH1ITmNUXS3PNVn26SEGKEr4gdF4iqEzz+V0bLLc/qqcyvsymm6EFYhmAZry4GiVfaV3
AGvSoV1osLrrDk4pZvzA2LMpr38Tw632GdbOAno4K4DjwLwUzsjETiDoyG67ZcSE3Y85CsgnQ2Ne
R5o7U/vyZaZ9rRiSL61zhBTdTg+hwLJ7RNHdyT23uW7vEoV8IJgMl6F/11tsdmWCZeFiRCal/MJ8
S9+bbBTj20kl0gti6TT1m+BSLO9MzWs0n5AAArkYXTAFNBO7+asu7H+kYP63uuQ/aZn/o875f6OC
2UFy++8VzNeq7H7Kn0hVfxIxr7/oryJmof8BJRatqI6IDFTeGg7/VxGz4f7BsgjhMDlXNm3gyosq
K9XF//e/pPmHRcC9twrC4JxJC81bS7D9+q+MP7DvegzkjJWxaJC7/Bd9OPLtv6kuUX7zif/3P/+z
CpP//l9EYKvDBUk0QkWJJNa213//TypCuPvCQjyb+TllIvSeSnFhUOhjIIrjaaKZ7urpl0RRLoJ+
mJnr4j7KUcGVeRcdcGKldlDPE9uIgn1YUEaufWlbJnwBFNouIWRv1umlFljYhb0Sj0x39PyWwVWO
lR6tx5hbRbFtsJ77spPqx5HTajHRPGdXzJ21dZ2QvAFEDZACmmgcbmWJrWszwRopN9JI52foxxzW
SbMw9YUtG+/dXtIDDpjIfDnW5nPBc99syqQHuKITqcuYjwD4mYXgVdLJxATIOu2zKRsyZcAGs5KB
LEMnLWu2435eIHnTLaPocT1YWJ6Aq5CBQVrXfWVK+WNT9muA1BXBPWSmpL5GXVRsF9he793U0UV7
ZsdRHaaOU2/p9MHeM6CoLyges5Or13V/w3El3L1DUsDBVDmDfg9ukE64koieciqRU0Jxzpo0z0k1
czKzuMnYp4E34ON+1/LOem3pnDrSSubq7CwT+98aRCAEbA+HTICeIjBGUTNKT2dKiVov7IrPRgx3
iM8aNtiyGZ4b+h/gQdE8Y06zwsnBQkaQ8KZ3XP4QNQ3Qb9Jw5HWypuwWFJn5yejBJFCXtOdu44Kp
t6lACk9d56gwTiIZoAuNRHnAwTHyVbk93VdycPugXMBsicxA2zaw09cwlKGfKSvYwB7zTb7nOLsg
SkleGzIoX2zmUVbQh7qJFr23MQAmHoSlJu9YgheW9+BkWv7CA47wC/hdyFKMYOM80MLVZ9eGVk3U
ncqUusmmUt0tnVrOgvXmukOumJpyVDfuUXNq4wUMhcHjbxlRkCPBjjixG9aCUdhGXBNa9IFTtk/J
IhmNZ2lrwwcUQbls26nD1p83EYyFbGAm6M9W5FgUpR4rQ6QX6l3XKZTWZf10jVaAuR+BHVs2WZVB
Jo268Dqms87vge2ONpOELmbK3P1HpjwgdBJn3VMTLMrWUHP77I5sP4LYCIairuEZqqTvIsxi6yaU
nPwxqjSCYLB6sv/ROEpWIZd94yJ/gBePPu9WpkOlBfU0DgqBq44+AppTdVz0erh6WhudLE6ggyM0
wtjsqluJBBnqoVMlzfpILmDR7KwCzgre/cgsEeYNqbVBBHadQZFuOyLK7lmM6ZK+O0SvPieysPwi
bvX7ItHXLaVJtElhpnS4MSRqtHENaoYntLVroSic4W+y9v9/Rf2XcP6jyebxR30mH3++nv7hsRHm
H9xMuGxw+xPeLQwU3f+4nlxMzCSErep8Juv/fTvZfxhUF46DM8de7cwImf9+O4k/8NZIiWnWMbjs
bPt/cjuhs/4XKb0ALYlq34VT7TEm0f+CJv2n64l9auI5EReArdLhlMTZGnFZWSfNiaoPszL6V4EL
d4MNlvyUefpFWa/5sejUrYtM8oJcSX4yCV3oTBL3CGMsfo1TLLxWv8gLBSKBiBRLzhvtaruvcySb
Z8thquehd0Y33Ca/R4rUe0hE1tFbOu2GmYF64PVvbhjHjpuMmvtOp5++osWsX9pFi3yCa9NgtHrm
VMy+gqwjnkt5QntOu0ZuVxrDsTPQNuPpY2i76FNzz0xZPkpFoWsy5P6sHLdnPJWMR8JfAaDURXcP
iH85T2wbDpTv4rIA/AwqbNI7ZGDZpWrHq7D0u0gYQTQ5D7kRwsUSxiOHputTmZDR102QNtBDfXgu
CCK9MoIJhjvYc+TEFNbf4Ug0LdE4QZKj/MmdkyqcZs/wFqQZVyAqjBMe8Vs7eh7n6kGzCA2OweLe
9VzFu8JDEwIafRxfSzXMl7J0kTmafffjjrVEN50XB2MRSHCpEzb6PM6fRhrrj7IvmiPZ0U8g18b3
LPRQqEZS2xO0ABiHdEoBHmYxVHkfFhXFPyqs57HU58AheRRpijY8RYzakZXWEXkuyD1PcUNuMjju
/oVwGk4WcoSnIOJ2v/X6+Ksnmt5IMf4XjFyIlyogIrgs70unC7/6eIj3JI1096bJDooUMm1fhz0a
olreWloot6Lq7py2Q29KQkPcmP44C6qKSR5LSPiTJEHFihkt9NNLVHNkg7Tzo6z/dMzkwSK3Jpiy
7Mqcoz4Rg0S6T7HEO1OmFdPq5dwN5HyjQIVJ6Oe1+oyxsm+iPoJ9VwzPg1gtUW3UxxetadmndE3N
D9EaCjNpyVzGydyjy77npXfS7GygCDmHJIqwGKCbgV5GdMpcmDudGdI2SsFDJmUwNt+igYvNfG/c
mALWndOcQkRLftSabdBMrC9pKLcue/xVSxSeqj4OJjh5V+WNvZ94+HqZeBJOYdIJRiyVDEqcXdXI
UNA9Ou6WnPf+jqXwRtpAJ93S82cHLoiOn82acwIdLXPDXooV3rDLmfSZ9HfobUlYb6rpALKhOYnB
+1HKOLLGYo2XdmeUDNNmMnGIRhDHrvEwkcZjRay/ubNBOp0HweBkoVzZorAb0MlmZ7NOjBMZNwz4
NX1nKaP1O5OI8YTpHomKEOwHV95PlFObzGm+Wk09OwOpMYZr3ZcCvQrjzGwzD2STt4ZcAsfRPqZa
ZReAwemD0rHGpbOpbx2wTUIiyJjo8GB22jODOKQYG14E9bF00j6r2JUk+KIcGSzNz7owusV2NRF7
Gr8LYnP2Q26ML0DcJICNpn/shXXtXG0Nv9RAEpYnB0kTKLHfLA2OSsbJ1Y4m+UImstjW+W2HEX/r
zqvamgAXolPGL/JCGCY0uvliARHcssBJzjSGOzNBEYDW5Y05or4D1b1sdRU/hYva2l1S7cu5ODik
aa6q18S5QCesXyQyHZ9Jz1cep/f4kHqATHITe/KqmQjj5u6lckSxSaKUZ7KrH3H4f5ez8+H0DagD
FLpOwpbFzvMcNVV4iPMkPWHrlTzqtiItB0xQoxXFVbgmmFAHlJ/ATLILkXt+meRjXxKQFRvGy8tv
lVbZtjRzjAO5HQHHddo9m0SOu5ZdMEpUBrS1IQFt1GRWtulEzhM4VfKya9YajNz3ijQU8MuphSTE
4zT0wngLQcNZzQwjaXYREbKF+bmMEhTtGApgjeW0j6RwzyxmljOztPhhdhzxK6mkxQY27owbjDPq
tg2TE7Ft9yEqNuAZuZfsIrlcc3zKIeHJ5qY07Pjb1jL7YAxe+hZZyXzjqFb9eFlh/Ux8bYTmevfG
kFLdueP0aeFz+JjrrGE1RMAhLZGzzdlBRE1EUiVT66GxjKNyo/yxcJLvrjNQDVaNuYX5Ur5U3TI8
rDKdl3YmCkHYyzFWOib5SJT3WjUYgJlSTxB5tNhv2mQNm3KFVdD+zU75HBZMbnGvA5bkGLgZmuyL
ISx+94TcwkZz8q0eQ9ni3W7ERx0nxED1mmhfEheoG3/UVZWemJG5Y5qMNk8Q2vhQLjZjmZXmTkjQ
rMmjq03auznU5YXyI3O3GYiPJ6lrrrVBb9mTka6xH1qs8o7I3uHoeVl1ERU7pFamDFZEUohyw+BW
XUzkyFBbsXo8s24e74ZEcAwkyDo/e90d3U2Iwf2Aea1+wZdqPUm2QDUIj3ihY8hLDE5AjbWPhrSl
h0EI9aiZbvkg6rh9pBQh4WQsiY22+3bTsjDZhAY6O7bUEMk9a7q1LWe5MmDtT3GW1yA3luy5ksYL
Cykesb6ozl49madkUdMHnwdjncVuqp95wZHTzHH/O+I/mrd50prPzjxFA5tZwQmJMQQVtjJBAe0r
6EdIYcvhQfQW4nwLyKmnJ9so9B7TlMVfqt/AUXzQCIw7mlXo92uP0kMItOc8/J2o0cZ6oUF6nve5
9e265VZDUdbJgZw+AqYFw0gH5EmcSKjVXjizJajIbcsAoyPcOrKS/XAHDRJwwUHBnkqrP9dy8WzS
Cd4VUdsxPFjC1ndj9p8E/XzgutS2c4RqhMeXzXG/9xzeUdbIW4K5hr22RNazNPpxSxlhXvWc41jP
pmhXEi6MO2cJDN1p74fUsJ8VrxMqVijjj6ljCnxA0ruLo7L9SFRv+UnPNROCWQv6JaP7IZ71GFvo
cxOT6i/qarXrvNH+sZ32c86dhZ1QP/LhFGpf6738tqB6BtReLTcoe65eUaS1jXG2qiV/RJ4NwTJE
u64mWJHV0u8By3+Cc3mh1e+3qrXKm8pTTKbThlMd38I7K7qDPkOA5b20tPISudVehECTEq+cNouQ
+kvCd0wAHT3/mUuo/BlSlEfFwsR3EXW0R+I/mps0T6Pvps0+HM1Vt6IwghS44MVkev5g1Q5aByni
O8PUxXujhuFcwlp+ht9i3o591x7sfC7x+7G1qEek+7TQ6ddQemEwoPfeLJlpPgMEJ+uP3bz72yxy
vCfCauy9wPvBmwYkHBtWDN8us4fbOTrpWV9ty2JvjbiCSOA4sJJIwPHF+V1Uqfi0VEIdphYlDjaE
6FZ3h74IkgXypsMWd2tEyB8tbthjKZL7fkE8g3GbDEaC/pBnESO5ScAfPWNdb7E2kNOlA6TC0ssx
npi41dBspSCYLeDHWvprnLODqXWBY4SPDJgSF/MM3ESy86JuafY90u90A8qfyLt8MH5nsm0PdRGf
gQd3J7K0zTOhMWhmVDIfsngujkrV/XHpHfHauEbhDxTCrIXZpwAgT2w0h0UDkxHDehL0jsohUEik
HgP7Mcj8LcHRi07KWCCSEMS9nLo2kAtRsxtncDLeUqlRnIk5YvW3PucJLN1fakpozK2OiMWyehu7
XPJ8zMlYbHnwSR7XUQRSRZH8zKdsbEVbhueCFw1ebqakTucRm4FiLoCkeoRxymbB0wCjazBrWBNF
DLPm0iVY2zIPdduQiZm3E3qxeulfRwVauHHNBFuXrWZr4yS9/lSiCsF+2ybEWywpy3A2YXrIB6e7
L0bXEhMerzKK2nSeAOUiG8NHkj1MqVnsCUF2doBPWPrNskGKjCCZb74Q/lC7pl/PCWuHltHCUz6C
O7XNtLjl/I92aUQh13Yg7RcEnLchpqcdpir1IUCL4sxJs+q3IBL2I6tY63eRPZIR1jwNjO8AcnuK
HKmSQkN2VHOkWQpW2o15o8UHa5ntS2FxJ5mZKm6k6tUpLev8SdAGcDDR1HGBACQ1+QFGsEu/+HT6
I1tN9OtMPhHbaiDTase6AF56r03d2uZuR+Ss1ycWtthhOfZFyJFHlGR5i1xVQLDsOxwNked3KqVU
gWV/MricT01nL3sUMOS1ED57HjUXKRHO/13fuvoZ1bQWIEAzQWWSTp1aUgvidF2TsPwp3oiVtY5p
Ddesd1uPG8SYt7VTzAf+Jy5UXdG07NsxM17tcViyLQ3rA3KxT5w21QZpOos0goa6rsCl2TW5bzMT
o/lqaItiUPIc63K+RdNi+jECk42NEfE82DBgH/HhPoxKnrBXAaWyjTsahl+9922S1CXwgQ79iC6x
SKhxgUwn+vhQ0fEhJh29kxebzmYKZXLk+cj8rhu7N37Q93AoLcwy1Supft4GLX73YWfyZ0xjIl5R
prFP3RjFsvNc8zo1k0ZeJxvg1ol/m9ZKgNCR+WG7p2HwiIJ10uJ1cmvnMsn+xWs1ESBWhGdfhFcF
vs6nvc9vlEk+iRHl7mGZidDZ0hdbV6B5uMT4pzKzpudurppNyLZ9U+kaD/HkhFSHJuPvktUkVS+m
aXI7+nIP0ZiYGJH7JgG101Jaj2optJ0WVsu+Maz3gSzUNw7C7DAm2S9pl2hjiGZw+UMnIOD0kgi2
WlTWnq++2oaitQ5dmD2NcLmJEk0Tyguvo1egoUe4WZcPVRhqRAQs2F5ZhDv5PvLIvg4afXBW33KI
f89O9/xCAJPe9Jikyxcmx25LNrUEg5CCcx7q8A6IMf1O47yYENurjWOF6VF6af+ZDobuW0aHl5JX
JzDraYfrg5RGMWmIhQfvQXisDHwVuteGxsjtu2uSFfktsZMtyAiSLBtIs+iPZWBZBDSMLKW2k7lC
bdv5CosuR9NNgdl0N17jfaW9a1P8lMOmILRo0sTZTPCLofT2trPbPCNPelRahSKmYekVG+07VuHx
QFPJ82rxdTQeSstmsIcDiVOAclMupDG6AUQmT4M1L+Sq578WqQM/MwcHVCINKM2L7vcF64smuRGa
io6rRt2p+f8gQmEPgB2T6cyKkOGKCFIck4ltbGtrpuDRDbTDHb/70BofSceUE8fqrxRFXFCOiZ8S
OYsOrA999vZlwLeHP1ZjBuwORRe4bpPh+V3uiV94bIzmyD55zT6Yva2JY9BvpFHvjEheuG9RbIeP
mfjUxDjspY7+EEpd8olUEeZ8G57ywfnltMO5o1xvDGJERsVlDKzlkbuive3zvj4VTsWYAolf1I/y
jH5mOTpheRB2GGG9DXeD6u4QHgQz49di9OYDlD+2KpgglWFw4ERleYyZ9/lNZw17fNgWCklJdGoY
zjtvrOetnbavI8qB2zZDgFUm7htmPrIZq3SfhT1CvCy8ZtTjhzpkoD0v7GnNon0mhnNnqvRSFeqb
YFgnYLNMp8qfa08+x3Iq2+bNNEp1X7TOE6t3VB85BhVOmG5fQmS5yZkXIM7TDr1s2iMt+mpQqoB8
S6C7uYxsOII2ho60m4O+EPeeShzOUs34pH37JEzrLzF04ljnmNBFu2wx+4erlhL9SzoERVbzPkVQ
+lmQ4S5oLMuPJ2JoNa5nFKT60bD5mwqZBJ6k6HaVzJgYxKONQmmTQfPfptLWrzUmla1lps9TaN7o
uP1Ijuolbx4jHm9QtPSA2bfIXGN0MDiDkR521kdkYlLP4vKxFtNHZ7J8ZnNGVHNZ8BnhLNhAxiHL
M2WKoVB3rIEKKFHQR7aG9iDs5hQ1JIujnchgMUDxzJnoYURO0JlRvSIyOdgV6pfI0t8NLp5bWbhX
yMP8RPM27YzGz/TsPJblK46P9KDZerKzLZVcDBchpeyDkRPlRoRgNNbnpDxgUuK6KEJvD/D7nsJD
R3TqYa4we8I/sBjypp+mGV/aUNFg9qubhxLwd0xR9uPO8RdeSEhqCD03I9awDUcU0i/dnW+bxkTd
z8tJPZXsG5KOtrHXPViD8u2lb/05tLqHAmWhl+Rv5Fo0RzIaWHnH7PeUcdG1+t4u7b0yNfu3i/BL
JuE+q5d3NVJOENdKEVdIoPmr5oSeR7F6l2+dJaJfnofSzlkILhT5pR7iL4dLcdODV6GMS403o+CD
H7CV2rnlL8Yw3LN4PwtIsrLG0qkyq/e7yWRmkPh1POXbyCnLJ0mC936S07mNWpeLYx53y2x+oNA4
Iey+GOEvZ+C5MqfkJyd8mq0iT6AcGFZ2NRQN6I0bkpy7s9UDvleumZ2X2L6fBr4ub1QBAlhKp6LY
h92yBLGDGxJePItEuKKCuGK7eEpIWDcyVn5VTt+Hkobd5tTN9PTCm81nbF2/YfgYl3g2yDKPLXOn
xba69CCUL4Sl683wpslu60Ur6UY13+SDDLu67XK/pxcMxJIW23isvRj9dfnJPYvIxSKF2jTVIcMw
OS3sQ+NuKreq+VFSBKjobxhC4/rMv/p2ehOpZW86mx2eXcTmIVVRek3GeLkYjbCelojDXZOSp0W+
Aub+qNDNHbzh2hdLf2jq6CurgEfNjT5dxrmdtn06IVw3Q8oW6JjOcDES/Yw4p6GLnjFyIexcaqiT
hX2NMSd5cbbw6aFW9kg62QnL1t9BSOPfJAGlr8P2YM4FLoOftgrwVW6a6Q55fkDuz15kv+flpdff
h0qsFlEaqxyvrJn9oNbeuXVOAQmg485eSNXuCX1EwFoMjLDi1zbNtWOE7IPn8YJhwXjSNblscFzk
3zFUoW1RQjFwhFruGWcS0qB1mE51ApGWWgPfYurhZeTNIgnl0UnDm06zx/2ApPGag/z0UZc+jyEV
uhWf4yji7O81DRIS20JWBm9CFsgCScWpFgKyZJbmVz7+aaf11iHsJT9oFZdPyps4qdAkvvXaG5ky
OzFPAWWVvdHNYvCBxqzmUEM9Svin29EVp8hYjhlv4p6S5MvWkoAM+LOuBEry4ZvwlRvYySFYlPYb
WdZeVA2ZL0CKtSra517EJwbdtcD8bHp2oK3G+BQzKMmOy8leLBfnLgxL/HB7goyNc4whMsBeL1/x
21MWuBAoJFm2PppIMpkWfYHsWrmHKWzrHe1UTqFdt/diALKTsDHAWZaXTG/tjqvblT+tRWIP0xVj
mr5Mhx/HqeX0nvGy04Ck/jI+zpF1sBMeQhRCOfyJ7GgQJdFx46IU2yTOew2jiOto5/R2f4rGeL4u
bIp2qMTRTeB4SRxfn5moMBZHb01/V/R3Pabp2UsfVY8KTZVR8QvS2TkNNWZf4wMEhQYl78itrNrn
kqopmamblWoGvwCIdSI3fNiWYPJ1bMNfUy5t36aUmPVW26dOY52VzU3FEEydJRkV0UhOql0xQGgc
XgSvkeeGwazJrZdUFWK0xcZW1pQsmpVVEpNkL2LuWbc7YHsY/9XXaVHqnOnDwtxk5FAZmM6Redpe
GZD+RsGpfC0k6odU99kJFswpt92g2wEJUxpqfq5JxDLgi6FewM1anhzU44dOKxryMIwk2tQGdY80
3JGkl7HDL1N517YZelb+CCN3aWkhx4PykvuNkTrPmGosf+xxcFWUU8eB/XnhL40dx8QV9+U1NCoO
Ju6gKNDxzwGnp3U2mmxGjm54dymz909Nb7DfDG6r+Xq1+ljRCCLsrPQPWfUXrbCR7ZbJEetS/Cqs
Di24xzE/TA02EUnirJjAUIYTv8VsDI8d9/IPX24TDKWLP9ZxB7yl2EdftbzVv8nBsWo0h3n8QypN
QjfJRAwnWe1jQ8u+rFbqlzh39A+VLPYegsf4VpFn85Ixe/ZzpLs77KL5KbYZ7iNntBiHJua7kNK4
MhKy9qCRy8eeg/A29JLnYunCywTU+T5uhf056G1DcAp9wtbytHqLtD1+6VLMkOTVDctN2RTZNe+6
bGdMbeOnhpVc57Gv33pn8U4jYt01YrWlqs27LYAacS0npbZELH9EjbojwLjFq8csqbUa7Ri3qXPD
A9HvwKInNV+YXj2ugsJznxTWu6hmICuxFY0vE6L5U08EDHMmLL4zopaIWeSonyCEyDNxdcsj0Ofk
YhPAQ91B6hxXrYhunZx6OK8ie4/SH9Ovo9zXUU7qe7BwRqEtrnZVaM/BqPRlB0pPbhA7ci2OiMgR
rzzIzK2OQtTtWyms+YIZrjpXyRJ+K8HohBlQGRk2c0QleaqLEhMXg2y5ZhvVS/vcaQZ+sVaLlu8+
IXVGS4xwz6jUPFdkEbWZ9kHaTUhnZHcHmED9fRtJwuaWiZ1cmeR7oCHkHLWeOrcheW8zzjIfdeH6
8jSQZBAI+e1AXUSN14jwLglJjdGJXjgbEU5+8n1KKgQHaikfwGkpWb0yYgD54gzkoxHylz0oOvzg
/0heZFW4TG+XdCDZdPDKc7i0FnPNJQrMKHK3uRbFHDFS3f1FJvc/kmP8Ry3gn1SD/1Zb+L9QMYiS
QqL1+0+qQRJJq+FPisF//KK/qQaNP1ZJBiROVyc1Aw3R32UZ6AmRE+CSBWGKh9u1/6QaXMUS5l/V
hLZlI9n4uy5jVQ06NnEfCDN45YGs/otK8D+pBg3D+RdWHboMVIm6pdtYWGwcO/8CAszTECSvnZV0
wY16wFa+nIjMjY4NjggIHhhUqnwbl6xHornSWcu2+Ytj1d9Rlf8aZvMkSKlNCSULLFZRCAjrjp5t
MDmQUYNRGJpUsjQ2nN/DNhftR5RM4252uL6NeaZeoSbUmvE2SjsCl8vwZXSGbWTrRPa2xb1mmMkh
drGPjo3w53XupkfGLb5vmETg/XFSMuTTDIyUiXhU46lyDYD4irhwLX6eku5HoJrjrR17EM7w3lYY
8jbsWwenNEeixooBbXf4aXgjeMfmpmQCPznZG6KYkxyKNZeBpVtX9EejZro2eNklRGbp93b9IHRR
7Ms0x6zbT/lhXPKbpW3EMdTys+NUF9a2Z0fq8pok1n2PLKRc4LGRw1P5M4LtXZOlt6k25wEtVRio
qr2DFa6dpDuxpZgP6YChHYxcuffSInCzdu+QFMzMpIVbFTG4EvZL1+qbRXm47oifSpGRpd4EPMI0
H8mx+X/cnc1yIsmW518Fu5vuNhvUxHewuNcsQYAkhFIpJGVWbrCQICEgvogPIBgbs9nMQ/S6V3cx
u1n2rt6kn6R/DoosBZCSMvG+mVOUWVkhqTw8jrsfPx//8z9X82jRrOvhTa2et+ZZdAb7QCtex+fu
atUMIu2cer/LRU1r2W52KehsVtTmD3w0lD/FJ5xGt94MAzOYW3f1xKfmfKDdw2IeQu9EL2zVVDok
We7UFW0R4dM4SyEX7OW67rWmBDsBrGEbakxmifkeo9KtdSfKU5ovBRP1fDKP7NNpAvf6ZNCHHR6m
Z8rkaLKoNUEMngY0lWoYetyaAsCxfIhmcmogKDc4p0DgjIzj2RzIp+vZbdr/dALglhQSz8gNzJJu
NB93l9EAMMiUcqtqTKUOq/FJUfD+ZwGUcEBIm7AetNXEGlHslhAwF82PZ1mDBCv4CdeiOCl7pMro
clqfAfKGNrsxo7FH5M86+pxQTUhkpqZS4AwFz9l0vpg2a1rueLX8M9iZDiGupJ1nwSXx7vtqMrv2
zez9nAaAs2RxS/KVui+PLgRodjUleQvHTjJVOm4Eo4xLCuh0qdsPc8/vwNWmt00KGZs1JSBNT0PB
xjQLL5ZW7WygpDerhXpe08xLLVydk3smKpvDODfLCCtGukYFQtW4HwTWFXBFMAQZfP626Fq7DC/h
oRhDpT0/gwgCHqJa0MrXcIfQ34Rul1n91KfED9YtvxXp434UzNq0GGhZ+eDjkmAPokgf5i641PXk
UVer9zkdGi60MQ1RFvoj/SSdOEm7YxXvugY4kvTzrSqusMx0+wbd4FaWcqlxE2sEPmb5/Ezd3HS5
gNu4nSll03EQdazZ6kO9KsCoef0y9FZ3k/n0w3hOq/lQ68/V8YeIG9MN2C3EUFRxldbN4Fadakpj
MFPadMLsmDWYyHSv/lGQj2UAkPRk4KzFBbzW5h9iQrPRIO2l0OKsp1Qd1aYw1wEHhqhCpMvxkqJw
aKXe+dQeqt4YjygJ+5A1XSQDkkWpuObjOFu07QAlITKphrABvGUc4DbpjzasDucWTV3b0epeq427
g3F4ClgaAUNFRNJcveULNZyZ1crpMrhcq7+xRQdNGB2vfEunEdYcOK+CwplXqxeKmbVhTPHez2lK
eW7GRtsMs9s5Foq69N8v4NxoxqukMwsJ9KS11D+lqbbRoZiVRkTR5A4auFMoTWjVW//o4uTbathb
AAs9tRfuGTVYs9O6eV8P7ib2nW+v1k1KhtuRMsGEXmofFm6K8l8vADsR0V2p9+BvYSAanCZ2/hjm
cZNCeNzwfE5FVVKfniXYbS2F/Eo6Bhe0cq9qU2JZA53qZgoWuppp0VobrkiSLE2No0veeH2q2uqd
YQXXlsFhw3HllJCip2APVmQ1ga4gy35zLeOGXsZN+KLPFM28VvXsYyaswIGGUzcYU9/vk2Kxff1q
kmvTZrReDJNQi6io8LWGFk4/ZKvFZ1/YksukLtbPvouXAeyYZGbzAU6eafjOknRkAxrAD+G81vZh
nyRtisql3vDjMuNboo/xooLQxaepP9Ddkm4JIACWteAaVQCDSXX50RTm7GI1uU/04MEcm5ew4jxS
SHI99r1PqPPzeFA79xb1NVw6wgXO7mtxdqZm8HfRt/WctoycZoxBYEhq24twz7g7CBOZxGPn9EbE
x1xd0HHroWpCMwfdt9JYW0sAQ2kvV+1Hb0EoZkENUasea/eB6VunE9NLWwNIY1ZLnZuJuK0yrn9Z
KjbQAdXP0PJKRi4ETpupZS4uw/n482pZ+2RPvYu17ndiivUaXG5gTOrWI7D0bphF710NWPBaMD9G
wLYadOTm8h8HHwNlOm+bY/fa1fJ7v1YdLRSaEteX6bmeKzdpLhq1mxakGfQOtWY9HSSeD1EJ/V4F
FTc9rgkGU+QAqAtAAWxKXTAzLnQi1lm4BAHNdZ60/BXADstsTTJg8EsXDr6ppg6tqXrNct6huOLL
2Sw6m0Fw0aQWi4BJlN1YS9iS7Cp8ZPCvN6nlJLierUarsdKHLChsplURe4+uuDpmDboH0gRxUGvF
2PB+mpDTUMO2W80/eJQnN5Y0/2nr4exasfULP7I/uOGMttLrjG6YCwBRax3nzV2OH5IVVcSLOqWz
+uwRQvAL0EnUL8Nr2MOioeqxrrCGdQu3Bu6ydA0Gcr7MWzTAdCE5DG/cyP+kwNDD5e6dLRY0ToWK
NWpRNdCylQVRLsyuNLtUPeph6SpVrWtn4XruUXGpfaEKq1WN7e7CnqzP/cjnbEEEq+uLxak2phlR
pmZKz41+M3Eys/Wk6eJ0wlx6nhq1q1la70zS5ZyWwOtVgwbiqIekvfTztic8VWK25wY1/U1ltv7s
mvZDrkCPZY0zu5EZtfe5Ne3UicqGA9bJVKYMHQKLW05ZkpmTqPqkq+WrLs1v4BOsL240cpYUevkd
WFehL8gTtnNAq+PE15t6NdIadeFBr0J/0Qk2XrVvOGBqvdPUXfbgkqXvrUm0bKZBXgvEoKkvCEhT
0n9n2P55Pg8eyScpzbju9sD2U0nrLyFxSt0zUwuWbSWd6HRJnd1W3dqlSuKsgyLLWoOFTmJohaM/
DgncEpwDP0r0sx3DWESNHQ50auiXFGCDi0/QGlPlIl/EA2jkxh+XInqwzudah7Qm3NNEpUjE0jl2
YtDeFp+YyMqEsLyuw1Q1hfYgCK8CS3WUiAwYIfioneTpFXquu9AWl2jyHJXo9mgu5lj4csQFoeKC
8q8KFhR7K4VHtwZ+qZqm1bY/owHobLoCTZSA84X4qOUZ9l2q5jdm5v62XOc9WidT3jN1rMxKG7EF
UpMYwaKlTshmGSl8fnkd7jJzHmEKDIBDUEZMwcHYGkVaZrbQi2QeZjml6VTXzKciZUPucFBrJIvl
+6qqUS8y1z6kKxFtCyD3iwU2UUu79or6QSKVfahaSAulXV/VLsahYObJtGFk6UqXTvb9dWTfJbrd
iqs2lLl6vQkBlEDStsFytSdmBCLU8EOiDvBaLqpWi8C6DnVzCIo3mK3gGgHFBpUvSidf/pan42am
0wR7Ul9e5nFtQFtdNH5KG1TXzAWChBbYlJNjJBMwrcdTZ7bKLhUlIdUvwlQUD16ZFpNIwHk0tUmy
pll5cDarkYuZzbMP7D6QqAN1mM7Du8EgoDSXlKyvtaAJTJs6ITDbtgcEG+a3kNRGgviym6j5J1hS
cX7g9mzEq/xWHcSXIC1ugd28h/voJgmyLnvYZ1mXt4pNq3uCNQ8JYfG0RkIUgpMLbeqd5cayq0+0
87Gpw2OXTrG46PGeTzGoiG1dLzwQV+SvRoRiYXjCGF5HHlmcaf392Eh9opwLskLhrKmKUF9OFJv6
JOO06sEkMpsNzoxq/RpGFPgCxl8G2iTrGNTZetwqkHcEjUECgn/uLz/O7PG04xHZzKqzlhHXz+Gh
tS9rNh1eoLfILmYT84pctNdCeg10UXs8m/aoVzrD7CIhPRERMLRODXwGNdjpGbyAi7ZZrYnwf510
am1iCNTXsgnXZnaWZynWOGr1Ip+ktVY6ACuukXhbk+cfzCEZ18jnz926s8gwXBMvxcCtJ6eWZVxE
WdUHDZ5U2y4pXMwUsKWG68EMU2erJik5LYj52rYO/q62zD8lXgTipGZcTyDozPJk2qIxJF7oLPmo
pT6QRVd0a+u6A1trDULNakXmzNEiTqMO9r8Jv2J7FcOJWKvHmIEL6Nq0IIb5xBRNeQnizmPvekH1
edOFerKpLOcuDXqnD4o6WXfh+bvwDW3cXMxRiSut2qHxbNwBnkww0sQdhXH3itLx68nEcFIj1ghQ
T8kTQKY/j8O2KP2FVaQRL40PFmQ6s7V9ReAfeytlEJADlDy3ajY9AgkC4viNYcSagJ+fGvUA6zn/
bC6A8PvuHcf1UbWt9xPgDQ2gNjS4y+NhPSLgV11P+mbwmGveR1OL/Xas+W0d2xoPFthXLqgfUipe
27PZWvk8USBitycR9BWKmrMRQaBCIuNdqnXFUeDVaw4U/i+fGn/iLpN+ugaFSpnlmhJ8+9ScebVT
CCBwIOokx6cKVcDuaWRe5nb103RCVhlbwQPYFyjAut3gdg2cFTeEGDxskhrZfUV0K3YXQztsrXNK
noEODDR4wtPriA5TPulCBabPs8lidmNq7+lQDjOKYDlTLQKgeXIeRfkFINwLs0ZxGEhWkIMkmaE+
6dZrwPcVNf4UjOGpJEKAUswISprwwnOj6x/S2qfVcj44VyOdNnQkJ33t3AzAEun2/ONqQW3DYL6+
n5N4mWogKtDeg2V+FSZa3B5YGuhAQ7B9dmDcOl+Fyw/BbEDOInWvYGbvQuLaqxlaL8UEm5jwVIbx
LYwgfSC198pSOUsmE9helIR8EC20J/ktYQQA/vXkmuaUCpYJpGehuoQFQP2NjpZKg/4BMc5u9mk6
vfIhF4p9WhCPJ8kMkEE+jNf6BbBFva1jgQ2Wwo2HK2wWZaAmjInSpM282jSiVdOjyxOOcXABJBq4
GXVuopElVeKgqSFaa1QHj5r6cYlCXKznH9xFPuksxt6nrm/We2Hk9xYLgsUrD+d6MXg/iRfeOfSe
FwHPif1ca1ItM0qs+WVUsyFuAKAW4U3XjPkliKqmbpGKMN1Pax/g77UROXodYtR0FsAHs2inETZJ
jaKNLCEfQUj33E+vkpjec8YgvFllGWk6l1pW6rP7uWZVuzUgl6epQQ+/+WKBrW/VrnJLv6XRw52W
AFT2+YMG3WGVM0FaB2WCp4VDYw3lJD31roApUMGTLTtZHJ3VTOUqAuSlDBZnUIXd0o8ubge5Y0wN
x5pb1vls9WXqrc6nRBL8oCaYZddXBlzMJGuHCjP6qJPXrdXsT8F8HZ5l6WwYDngLe5EvrnKKFcGN
wv9mTiBfn8OSmbpTteXVYVuI6gNaqs2oGMknROuAPldNU28uw6zaUYjzaauAuYcclHrgql9iwSSz
SjF0dDUddFQAmr2FYVcvIPCeds1Uo+pIIQxA34LZqT6AayTJjP73x5a/GTEuxZVfjEAfEVt+CoOL
hlet3W5bXyOt4rfXoRukt+GP/VERwj080Ns6dJl0BSmVt29mtGkO9tIAnkPFdzYc/fUvNNyyTUOp
myo17uJD1NkL6SK9/XXVOqmLWHHdMre/rm2LFZ9J6FsyePn19luX7Y/z0huMNutyPvzrX8zd8snv
FoFxQpsk01aoyd58yiKwT4ju21RXUsWPqH+hN1dIKxy1+Lp1YthQDtZ00hDPVl3RTxSdFiW2Rqtx
8fnlFl09etFrJyaJFJt8Cy0L+XCQnklAP6F7l6XqAPe3n19OAvbRi2+emBAsYbmWF1890SGvsOhK
tRWM6Lv9a+17kc46bt/XTyydahqdxnybD0f72eIrxglFywqX8pPS++UWXxHtwo4TARwlqmEYNZya
zYd3fC4CWjTSs4tjsZX1L6T1LLbrUa9uaidUslgWVfHbVy/re1VcB6JZ4y974ylHi8Con9QVkWuu
PYlgZ/VrJxYd00yhFH+toy8y6UctvqGcsLZ1G3tmq97Kyk+B78dGKPTUetJ+v5oEFIsOiceJAJYH
3YCTQX96x/LVZ3AtwPz2hwR+Of2v1LcKecuT9NV8/j6rl/hGXdOtJwOnrAKU+okC949a2MS/nv1D
jPPIXaDVT0wbwhDLKJ8AYfHzC25/CKw2n62+/YVuAOArR768zjGHjoQb/ukdy0egKgi8dA3Kkme/
/7UUoXq8BcwGIH5tqfCbbT5lGeAD4A/Z+AcbO4C/+NU0Icfz2G1gntg1Rd1shQN2oA0bTg3iGlyB
7efXOwk6iuu4y0A7qcMRrCGE7ae8C6oqJwF2RcqStraSiA+89SS8QWV8jaY0J6433MRR3FHyrLn5
q39QhBn2B3gKH4gYgW5R6fAVM7f5U9H6fDv4NpQgvv/tMcyCNKav+hia6Y2r/+yXhev//H9/esX9
hx+cVvHDM3cUO/HjJN+8cP400SvHJyDTcCaiq/pzwieh7v6Yx1//Uprls/V/aVhwcnGWFOMImQjQ
37Gjdpy1U+mnsRsVY4mRFbFJjh36PHbKQlCwe44eNImdkVeMs5mrDOEy13lpUKGcj50rdLTDHRGI
Zt7HDtvNllQzFuNsRKBJGPZy9OAEYXnFNAk77L2/IwMTD+BYGXwgdBsXw2xEUJdwxPpONnQr72Jn
l6+thg997JT7ebzDAqdKOGR3AWjY4WbOlZbvxk46KukIVZUg7Y+jJK00nGBWSEFInNhD8VVo3h9T
ar+N/FFpy4E/PX7Uq7DCpvunpOI5wbAYTsyZGuHi64/PuRMybKWfPQxd+A/cx9JR1EkqSzg0t1nw
UDlPxPxLyykMXqDfEmT07iGr9LLEKeSxOUTb0SXI6H/etPqtm/vW6f+qiM0zihHY7v7HboXCXyNp
bOOu2jrMHMVkvrU4hy7rrwH9/Su8nKL4/t8/nXkhGixMq/Ym+4O0RoCu2LM98HX/UCF/Cx9Hzr59
Uv6bkpWQ7A34XBhCYNhCz3/UEvmVwhQr7JaSDIofvmR1vPvCDi9tEoIOu8v09MpvNGTeBejux3Rn
WMF+eeS4yY5+VdQjR2xlcRiNilltT4hB6cbOXfB9r38lKKYr7/zRrmBVzbCPHPtdhkZyvB05WDCI
HjfnvuC+PjRnTaHi87ix34uTUJ4xtea2TgRDx4W3bFTE/uX+fTK/xlyg1d7OU6idMXSkrqukShQo
6F8yIVDDX920lw4Me8bZ2YimrdlUDNUhQFaJ+5sw0uyKLPvDaXnrgxqOxxnCdt+98mm9zWGyCQ/z
fjSjqL94Ub/1cT3KqKMwdfyyEFHiBgTqoviaoLZmkISV8G49ZzyJRw/FSOLkUVhliX+I+5LPhi5d
hPT+UKg75sdb36pJtebDAxuwcjVKJ6N478K1yTLhW+vwJbNDiLYZ2quPPaSFX9DNEm8poZsLrb5R
9U/3wgv3yt618sLf/qw7yBujLJ1C7mI3SDBq3wXUupUG3VOSz07lG09/I0yTpROUhhWUzt/cqG8d
dxSUIwoqUZ6jB80oOR66xUAbM0fCsM2JUzK69y/M75frzSjKHjzUXfilwjmtNAG4lOo39ZeO5RuF
fDryw0c8KB7z+vMk7MAm4SI6iZb8n9dtYM4nvSVeuoKg4QupO3y+rgZtJY7dLk0GwLiobE3C4KuM
ipHF/nnxqnnjMjSdaFS5H8XDkuX14uX8xpEhVH7AkinteFGke6xkWmPqY4thhBhEUfDRg84zJw3R
e14FxopgVNIppgSd0qJra1we1lIkzDulc3NUVteWhNN5y7HvOP5OaMbesz6zP0ypN26LjvNQPoS2
hOXrTHaugX0b/AdmurcRgL8cv2TN3/9fOqoM/+l8Ebpx6dQpMi6v7gggbDFLcTwOOGbfL4tL92HX
KqAuv3jMtyIIr2vPSwzddFK6XOATkDCu+7AjBV3CZdtzhs7YSR53oqEyrpGek4dpWt4OL1q/bzxu
PcdzliUdDFLnePky7M6gEk5xj4v08bG8GWTE93pOhvZ1y/kcwGoyxCBG3vWoFRnXXC9cC/07z8p7
QiCYj73srlxM/GKYjYqQcWVsRi3fRBsmjWNnu72P6YqUJE5WmvV+MOT7FdvN73/PArKX5YElCPkG
z2RYUsRqTYIZ2x/lj5OR5+0kHmoSZvwUd9qLQYLuK6Tz44q+L/rGOaVc4qY927G7o09uOHYql6Mw
KB0U2GIkTDr09+J7MvKq/WwnVUmo4/jZ3oZlL03VJFzQ/d//Pazchv7vf6+wnyvX8e//N3h0y3Fa
VZMga5IwtDcqHxhNwoG5dYL1roIGvXG8uO/Gewdcl3ClNLKYwmOn0naS0k0IBvH4OYOZcHdsetWQ
IOQWcRgyMSWTQJVxwX7e80FUU8Jm++z6D87DsqwxZKTKtzp0/3wLFOqxqq7hxpVbjLmSEiVef/zI
7x7yUWntLFW1FcBclBDXSRkqB3Iau1ftz4vDwtJC1OvPGIkFI1LWiDLWOhiG3JjFphHmnwTbYZML
K89VlFsdveVHtHvO/GIgMVkZWCFanCLYzYV2NorXo3G4QOWWniJB2TZGnrMDItvPke4eo9dd5kbm
jUmklKarSZju6SjwnbiEOpEBDzmPEUMZGCLDh2kl9JItCwHIwNEbrrkePU52hpUg27Yb7ApBFKUc
ezzaThyODiFXXswLvjFy0AZR+Fi6IUUN3bFT7rgPhLV38GR1CSvXycC9JKO8mKLQFXUJBnBnFANv
Kg8rQw7xaFSWrqgeOla6zTjEDiupBu7u48c9ywJ0TkkI0HQeP+75455yoMZQwrip45VnKyoAj5Xu
xSje2WCA4SUMS0Kc8F8ZmqeoEtTOpZMudnaDDBfl0k0n2a5pIlhWj5Zw3wsXzmx3yhJkfOmi1+ld
DzqunNpVZLhVl/Cf+SS74nEhgk1UTZSJH7vneqE3RCbFQJtxDQlqrRcGzm6oVcIRIS6clicrw137
BlxkU9t3rIBBiC2dsq6QcTVfC9zqsLRsMoCk1+DZsp042qa47Vgx3BDq2rGnoHco5n9E3I8TDZyi
tCdURcIG7m+0ZkzbmWKSW+9Awt3cj3YqSjYVdMdKuL9wvAcnLu0JVZUh4uVoWL48NtVuR8936abr
LUirJGEZV97dTBTtlIxL8HrFY358t91tAfpdNxgPw7LbKCNbeS/gKuy7ppuWNIYqJVMXBlxQo3Fc
3tAyvJr+KN6N+skAHwCZHwmMUG+n5sRQZFTebKG7PedxNNz19ODfkWHPvURML/Dc+Y9vxN//j1D/
h1wzmDQUm+pB4ms2FRKa/jpU4SeG1gRO/E8YWTsIioff/zUN9PNWgjvzT7kSX8ZAdyjtKasQCRb/
O+6uB8edlgeW4FS9i6miKhs0Eux8Cr7GnjMcJZNiD27MGQmC6OWOCOyVhpUxYbq4lmUrI1vXACRb
TkVoEuYK9vMhHJbXTIYj3I/dyiWVeiXrVoahAZy8HI+W4aWeAeOtdMW/+u9unm8HRQYw4Zy8QjDa
yeAqlJEf7QIzcnnpFBm5/QsnKm9fRUaFaDePx/l6V52RSjteDFt7qBvuoEgVTYKIt2nLA2NL8Ka6
FL3PJvsikXCuL50y8BqT6ng5Y3E64d4RMSRImZgLVRA7e1lG+p2oy9BdlCFBiinhrmNgJ9890zLw
1lejqAwGUiwJS3ftxLgL3iGzW7GljD/bM1UUGcmLa+g83CjCJU6KDby5/l8su3pjHqePM+xEqI3S
yIqE3XE7cdzdKJcq6BGPDT3cOlN3X9JgEmQM7QLMK8bZ2lgyZgxqR5iFu2pOlaGR7tYPowPikBFe
vndHaeCUIyUyVN17SmPDReU8peopqvxrhfafcZhmTyfzufgFjayEBXh6YDcLnIR+xTyy+E/30EMt
XUZcuh9RwOTlh/QNVaEybJ+eOxwSZGk5SfpcaFuCnm+fM7TIm+pnn6TWn7gzqk0DpPb1P7d8CM8f
SiyAolMJWb/NreKwQLHr/ef//rdk5uROpRPnoOuZwRkFIr5TrFpJH1JbbWoyygNuXYq2qhQflBH3
FtReWk2CzwXadebMiu2e/Oup64Q0XOCtPlAE6JQifIJSjk6GhaR/POZ0GkJjjgBvnRlupOuXvBIY
qSlQlrB4XSdzY7cEE1EENRy018e/wrVT9dzqIwiMapJkxXhCSz8949UIzev4GRIH4wMjS9BBl06U
TnbMmq1oXr24fmJgaUOE8OeL8TWpCCvj72Worg6wjT0ojyCXPNbk6Y1W7k4+1pSy2WHcr1wLkPxo
g3friYoSmIuLGW/NTAlPekq99PcYEmi6XDzsx3Xb13LYA0we3Aov5RO5Qd50F35lJyhmu1U7tU1b
2uJnB95gO/5PPMCb9z/2AD+fv3jJ/xZ+GxCR7rrsh8jYGyFWd+Vmh+JGhl/d8ip9x1s4IGaLDSA2
hfXSdnvjbutQbzzyca+fD7xPypN9d30tUb6hYEV5Pi7Xc/H1wAZ+44yvEHDsjLPSjOmpdfzI16jq
srVCt+fXhn2+YVsiWwf70j+G94Mq4K1O+P/izL2Ls4fykr0m2ddNKEilXDbC5kJpOPED5UzFoJv7
pPjy45sNvpDM9cqnQ0bIQsyW41w+Ha9aZ69LRNTLQ0XKNi4NLSOk3HRyoDmHfEwZAYDmzu6QURx8
GvrUApWJzGS428W4h9kwZMQ7Me92rUYZqC2U/RCjKyuXzckoXz2DnNQtjtvWYNGKrz9++i7Yxzvr
p8igtuw5dAsN9mqaZfClEFtPE1EKWoqTKDIoUq5BlqehMDBKfjut64+XdB8YVFrpummabLTp1Wjh
ljWIjODY9imX2WM596DKANHcAsFzh85wM/3b8AHqt0Ism7tABo75lujqVj5N9mWYHFKGqozamq2g
7l0KH1gWgeAR/EdbrbAXnJfBKNEQxATJpHLvxmP3oJKHt7OQ548f6Lv+i0+QsJEb4Il36ExUGXYy
TTBFPq4QwWZLyQiW9Z2yVaRaEjwRUi1ppQUtJDjBrHyMRROmY2ME292JCZNOfv+7N/JLGERDRt3E
5gV6Dk8oA0oFr7+EANn2Bba3QOWftwVG/1LIRSytBu3fq67Kz7P81Q2557FmP9bkHzuhzKH/szj/
DjGZygBpg1n4EnqzAxkYmiiqdMyrm2adtnJ0znudBurnrfuWePVPuO7xWOzEMtRIRtqqAcxhp/JI
BiS4ETvrcvm7DIqLJsn3UlBKRoapGXrhLn2ajMRq6xFfohyOkhEnbuP4PE4E990OkZoM4oK2482+
CYeWkJLqZEAcSxEIskXFtfLjRlOf/CSBqdLWUGRU1gqYCuGT0vWtiM6Bf1wLOwy7bwzRXY/irBhl
4wy+rlRfD23cxdnuZOkHWDzmx8V7T7HDmlxEaeHg/n1t5J93DRxiyv4TXgrbFAs9BBw/LC2ODAuz
QTn1brhQgoPTF+o2POhAycBeNkPhdf5zd0QCIxj/yyH/U4Y3uIF4ivYNmMhCER96joziTzqUFzZZ
yUsxJERC2+7ULY6w0EEycH1tCtxEs5XhEwH7pujIfYz3Ace2hL30dBdSwZnvAZplpDuext9gbsVi
izDD1zYNAk8+LC2KjIuBAGQJ47VP8Z99f6JpRDHj0w7dvEPv8ZQggFf8rPQScPQUm+LHb4wuwJMH
XOtipM0VJ4N7rDmJQe4Ruz/gqCgyuFWuRstK0/EOVLLJKO+7cndIImUU9907ASnKsjkhI0ZyBRln
eVQZZ1YI+POIdOpOzbWtFZvlx7fdtZs+Ets6eLnQYELCA5yIZJp4hX3uaUUOrMrbpc6UcBy5pBLg
Tofh1jJS2dtw0dnIIynzPyrvEoKyCVSd20izOLGkxYAMNrNgUrJT6Ptx/KLchjNs09JOpb2ljHGB
YxfDCA2myijguM2oLt+ZrISd+ZHldbeR93aWgq0tTVxGrnDPyFRlgBSbAk0vsjbFoX0+b4Mgo2XR
aIQ+pSAjdEMG30MJ/lTpQUsQV95ngIOxFw+acTRU12kSqhs2UTDRPfdXdnwONO851vF57sYJ3fwS
eOMfg+s41DnoH/uWW2dcxKO+9nYtJvBSC4rOKCR7VDqbMqpdbrJkp/RHlYGNvv39P2A4zUfPjyR9
oYqv37qnn++X1j8U73OoxVOxLJu1etq+L8T19/r+PH+bX2P3H+ot9Sd8ywONrf58b3moj9Yv9pbP
D0BxnMt9rMVfPHo4mX/7LwAAAP//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388620</xdr:colOff>
      <xdr:row>1</xdr:row>
      <xdr:rowOff>53340</xdr:rowOff>
    </xdr:from>
    <xdr:to>
      <xdr:col>23</xdr:col>
      <xdr:colOff>7620</xdr:colOff>
      <xdr:row>5</xdr:row>
      <xdr:rowOff>76200</xdr:rowOff>
    </xdr:to>
    <xdr:sp macro="" textlink="">
      <xdr:nvSpPr>
        <xdr:cNvPr id="2" name="Rectangle: Rounded Corners 1">
          <a:extLst>
            <a:ext uri="{FF2B5EF4-FFF2-40B4-BE49-F238E27FC236}">
              <a16:creationId xmlns:a16="http://schemas.microsoft.com/office/drawing/2014/main" id="{650BA505-AD53-B58C-2D06-FF1FE04E433C}"/>
            </a:ext>
          </a:extLst>
        </xdr:cNvPr>
        <xdr:cNvSpPr/>
      </xdr:nvSpPr>
      <xdr:spPr>
        <a:xfrm>
          <a:off x="388620" y="236220"/>
          <a:ext cx="136398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137160</xdr:colOff>
      <xdr:row>1</xdr:row>
      <xdr:rowOff>129540</xdr:rowOff>
    </xdr:from>
    <xdr:to>
      <xdr:col>8</xdr:col>
      <xdr:colOff>99060</xdr:colOff>
      <xdr:row>4</xdr:row>
      <xdr:rowOff>175260</xdr:rowOff>
    </xdr:to>
    <xdr:sp macro="" textlink="">
      <xdr:nvSpPr>
        <xdr:cNvPr id="3" name="TextBox 2">
          <a:extLst>
            <a:ext uri="{FF2B5EF4-FFF2-40B4-BE49-F238E27FC236}">
              <a16:creationId xmlns:a16="http://schemas.microsoft.com/office/drawing/2014/main" id="{4C79C4FA-96F4-5AE2-AC59-89806C6E2E15}"/>
            </a:ext>
          </a:extLst>
        </xdr:cNvPr>
        <xdr:cNvSpPr txBox="1"/>
      </xdr:nvSpPr>
      <xdr:spPr>
        <a:xfrm>
          <a:off x="746760" y="312420"/>
          <a:ext cx="4229100"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AZ Executive Summary &amp; Profitability Dashboard</a:t>
          </a:r>
        </a:p>
      </xdr:txBody>
    </xdr:sp>
    <xdr:clientData/>
  </xdr:twoCellAnchor>
  <xdr:twoCellAnchor>
    <xdr:from>
      <xdr:col>0</xdr:col>
      <xdr:colOff>480060</xdr:colOff>
      <xdr:row>6</xdr:row>
      <xdr:rowOff>167640</xdr:rowOff>
    </xdr:from>
    <xdr:to>
      <xdr:col>4</xdr:col>
      <xdr:colOff>83820</xdr:colOff>
      <xdr:row>11</xdr:row>
      <xdr:rowOff>7620</xdr:rowOff>
    </xdr:to>
    <xdr:grpSp>
      <xdr:nvGrpSpPr>
        <xdr:cNvPr id="7" name="Group 6">
          <a:extLst>
            <a:ext uri="{FF2B5EF4-FFF2-40B4-BE49-F238E27FC236}">
              <a16:creationId xmlns:a16="http://schemas.microsoft.com/office/drawing/2014/main" id="{CE77CCC0-4625-545B-2727-57CFB459C032}"/>
            </a:ext>
          </a:extLst>
        </xdr:cNvPr>
        <xdr:cNvGrpSpPr/>
      </xdr:nvGrpSpPr>
      <xdr:grpSpPr>
        <a:xfrm>
          <a:off x="480060" y="1262344"/>
          <a:ext cx="2050746" cy="752234"/>
          <a:chOff x="480060" y="1264920"/>
          <a:chExt cx="2042160" cy="754380"/>
        </a:xfrm>
      </xdr:grpSpPr>
      <xdr:sp macro="" textlink="">
        <xdr:nvSpPr>
          <xdr:cNvPr id="4" name="Rectangle: Rounded Corners 3">
            <a:extLst>
              <a:ext uri="{FF2B5EF4-FFF2-40B4-BE49-F238E27FC236}">
                <a16:creationId xmlns:a16="http://schemas.microsoft.com/office/drawing/2014/main" id="{2CBC8D26-8494-18A9-B787-D839890B71CC}"/>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B548B233-0691-D38F-8A04-00464982CBC1}"/>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a:t>
            </a:r>
            <a:r>
              <a:rPr lang="en-US" sz="1400" baseline="0">
                <a:solidFill>
                  <a:schemeClr val="tx1">
                    <a:lumMod val="65000"/>
                    <a:lumOff val="35000"/>
                  </a:schemeClr>
                </a:solidFill>
              </a:rPr>
              <a:t> Revenue</a:t>
            </a:r>
            <a:endParaRPr lang="en-US" sz="1400">
              <a:solidFill>
                <a:schemeClr val="tx1">
                  <a:lumMod val="65000"/>
                  <a:lumOff val="35000"/>
                </a:schemeClr>
              </a:solidFill>
            </a:endParaRPr>
          </a:p>
        </xdr:txBody>
      </xdr:sp>
      <xdr:sp macro="" textlink="'Pivot Tables'!A4">
        <xdr:nvSpPr>
          <xdr:cNvPr id="6" name="TextBox 5">
            <a:extLst>
              <a:ext uri="{FF2B5EF4-FFF2-40B4-BE49-F238E27FC236}">
                <a16:creationId xmlns:a16="http://schemas.microsoft.com/office/drawing/2014/main" id="{79BD99E1-3927-6AA8-430E-18AAA0316144}"/>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8B70B-6CEA-428F-9920-9B45E45FB4F8}" type="TxLink">
              <a:rPr lang="en-US" sz="2400" b="1" i="0" u="none" strike="noStrike">
                <a:solidFill>
                  <a:schemeClr val="accent1">
                    <a:lumMod val="75000"/>
                  </a:schemeClr>
                </a:solidFill>
                <a:latin typeface="Aptos Narrow"/>
              </a:rPr>
              <a:pPr algn="ctr"/>
              <a:t>$182,428</a:t>
            </a:fld>
            <a:endParaRPr lang="en-US" sz="2400" b="1">
              <a:solidFill>
                <a:schemeClr val="accent1">
                  <a:lumMod val="75000"/>
                </a:schemeClr>
              </a:solidFill>
            </a:endParaRPr>
          </a:p>
        </xdr:txBody>
      </xdr:sp>
    </xdr:grpSp>
    <xdr:clientData/>
  </xdr:twoCellAnchor>
  <xdr:twoCellAnchor>
    <xdr:from>
      <xdr:col>4</xdr:col>
      <xdr:colOff>342900</xdr:colOff>
      <xdr:row>6</xdr:row>
      <xdr:rowOff>167640</xdr:rowOff>
    </xdr:from>
    <xdr:to>
      <xdr:col>7</xdr:col>
      <xdr:colOff>556260</xdr:colOff>
      <xdr:row>11</xdr:row>
      <xdr:rowOff>7620</xdr:rowOff>
    </xdr:to>
    <xdr:grpSp>
      <xdr:nvGrpSpPr>
        <xdr:cNvPr id="9" name="Group 8">
          <a:extLst>
            <a:ext uri="{FF2B5EF4-FFF2-40B4-BE49-F238E27FC236}">
              <a16:creationId xmlns:a16="http://schemas.microsoft.com/office/drawing/2014/main" id="{0EA8CA54-4019-0D4B-671E-636A0367C6BE}"/>
            </a:ext>
          </a:extLst>
        </xdr:cNvPr>
        <xdr:cNvGrpSpPr/>
      </xdr:nvGrpSpPr>
      <xdr:grpSpPr>
        <a:xfrm>
          <a:off x="2789886" y="1262344"/>
          <a:ext cx="2048599" cy="752234"/>
          <a:chOff x="480060" y="1264920"/>
          <a:chExt cx="2042160" cy="754380"/>
        </a:xfrm>
      </xdr:grpSpPr>
      <xdr:sp macro="" textlink="">
        <xdr:nvSpPr>
          <xdr:cNvPr id="10" name="Rectangle: Rounded Corners 9">
            <a:extLst>
              <a:ext uri="{FF2B5EF4-FFF2-40B4-BE49-F238E27FC236}">
                <a16:creationId xmlns:a16="http://schemas.microsoft.com/office/drawing/2014/main" id="{7AACA2EE-8105-567D-541D-D8A0E836DF24}"/>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56EE748F-8234-5373-4AEC-B45EAC336702}"/>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a:t>
            </a:r>
            <a:r>
              <a:rPr lang="en-US" sz="1400" baseline="0">
                <a:solidFill>
                  <a:schemeClr val="tx1">
                    <a:lumMod val="65000"/>
                    <a:lumOff val="35000"/>
                  </a:schemeClr>
                </a:solidFill>
              </a:rPr>
              <a:t> Profit</a:t>
            </a:r>
            <a:endParaRPr lang="en-US" sz="1400">
              <a:solidFill>
                <a:schemeClr val="tx1">
                  <a:lumMod val="65000"/>
                  <a:lumOff val="35000"/>
                </a:schemeClr>
              </a:solidFill>
            </a:endParaRPr>
          </a:p>
        </xdr:txBody>
      </xdr:sp>
      <xdr:sp macro="" textlink="'Pivot Tables'!C4">
        <xdr:nvSpPr>
          <xdr:cNvPr id="12" name="TextBox 11">
            <a:extLst>
              <a:ext uri="{FF2B5EF4-FFF2-40B4-BE49-F238E27FC236}">
                <a16:creationId xmlns:a16="http://schemas.microsoft.com/office/drawing/2014/main" id="{FC769B7A-6088-057E-3819-B6D637BC603B}"/>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9CAC9B-E98E-430C-B906-26DFA4B703A8}" type="TxLink">
              <a:rPr lang="en-US" sz="2400" b="1" i="0" u="none" strike="noStrike">
                <a:solidFill>
                  <a:schemeClr val="accent1">
                    <a:lumMod val="75000"/>
                  </a:schemeClr>
                </a:solidFill>
                <a:latin typeface="Aptos Narrow"/>
                <a:ea typeface="+mn-ea"/>
                <a:cs typeface="+mn-cs"/>
              </a:rPr>
              <a:pPr marL="0" indent="0" algn="ctr"/>
              <a:t>$83,695</a:t>
            </a:fld>
            <a:endParaRPr lang="en-US" sz="2400" b="1" i="0" u="none" strike="noStrike">
              <a:solidFill>
                <a:schemeClr val="accent1">
                  <a:lumMod val="75000"/>
                </a:schemeClr>
              </a:solidFill>
              <a:latin typeface="Aptos Narrow"/>
              <a:ea typeface="+mn-ea"/>
              <a:cs typeface="+mn-cs"/>
            </a:endParaRPr>
          </a:p>
        </xdr:txBody>
      </xdr:sp>
    </xdr:grpSp>
    <xdr:clientData/>
  </xdr:twoCellAnchor>
  <xdr:twoCellAnchor>
    <xdr:from>
      <xdr:col>8</xdr:col>
      <xdr:colOff>167640</xdr:colOff>
      <xdr:row>6</xdr:row>
      <xdr:rowOff>160020</xdr:rowOff>
    </xdr:from>
    <xdr:to>
      <xdr:col>11</xdr:col>
      <xdr:colOff>381000</xdr:colOff>
      <xdr:row>11</xdr:row>
      <xdr:rowOff>0</xdr:rowOff>
    </xdr:to>
    <xdr:grpSp>
      <xdr:nvGrpSpPr>
        <xdr:cNvPr id="13" name="Group 12">
          <a:extLst>
            <a:ext uri="{FF2B5EF4-FFF2-40B4-BE49-F238E27FC236}">
              <a16:creationId xmlns:a16="http://schemas.microsoft.com/office/drawing/2014/main" id="{B43965C2-822E-4B90-969B-4FE5F19FC75F}"/>
            </a:ext>
          </a:extLst>
        </xdr:cNvPr>
        <xdr:cNvGrpSpPr/>
      </xdr:nvGrpSpPr>
      <xdr:grpSpPr>
        <a:xfrm>
          <a:off x="5061612" y="1254724"/>
          <a:ext cx="2048599" cy="752234"/>
          <a:chOff x="480060" y="1264920"/>
          <a:chExt cx="2042160" cy="754380"/>
        </a:xfrm>
      </xdr:grpSpPr>
      <xdr:sp macro="" textlink="">
        <xdr:nvSpPr>
          <xdr:cNvPr id="14" name="Rectangle: Rounded Corners 13">
            <a:extLst>
              <a:ext uri="{FF2B5EF4-FFF2-40B4-BE49-F238E27FC236}">
                <a16:creationId xmlns:a16="http://schemas.microsoft.com/office/drawing/2014/main" id="{6061A52B-3C05-5077-49F0-F52C91E5D7E9}"/>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466BB54C-71D7-5416-059D-C8EF9D5573C7}"/>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Gross</a:t>
            </a:r>
            <a:r>
              <a:rPr lang="en-US" sz="1400" baseline="0">
                <a:solidFill>
                  <a:schemeClr val="tx1">
                    <a:lumMod val="65000"/>
                    <a:lumOff val="35000"/>
                  </a:schemeClr>
                </a:solidFill>
              </a:rPr>
              <a:t> Profit Margin</a:t>
            </a:r>
            <a:endParaRPr lang="en-US" sz="1400">
              <a:solidFill>
                <a:schemeClr val="tx1">
                  <a:lumMod val="65000"/>
                  <a:lumOff val="35000"/>
                </a:schemeClr>
              </a:solidFill>
            </a:endParaRPr>
          </a:p>
        </xdr:txBody>
      </xdr:sp>
      <xdr:sp macro="" textlink="'Pivot Tables'!E4">
        <xdr:nvSpPr>
          <xdr:cNvPr id="16" name="TextBox 15">
            <a:extLst>
              <a:ext uri="{FF2B5EF4-FFF2-40B4-BE49-F238E27FC236}">
                <a16:creationId xmlns:a16="http://schemas.microsoft.com/office/drawing/2014/main" id="{A20B97C7-946C-A4F4-121A-DB16F68C2544}"/>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B46A67-46AA-40D8-A9B5-13F4151850CB}" type="TxLink">
              <a:rPr lang="en-US" sz="2400" b="1" i="0" u="none" strike="noStrike">
                <a:solidFill>
                  <a:schemeClr val="accent1">
                    <a:lumMod val="75000"/>
                  </a:schemeClr>
                </a:solidFill>
                <a:latin typeface="Aptos Narrow"/>
                <a:ea typeface="+mn-ea"/>
                <a:cs typeface="+mn-cs"/>
              </a:rPr>
              <a:pPr marL="0" indent="0" algn="ctr"/>
              <a:t>45.88%</a:t>
            </a:fld>
            <a:endParaRPr lang="en-US" sz="2400" b="1" i="0" u="none" strike="noStrike">
              <a:solidFill>
                <a:schemeClr val="accent1">
                  <a:lumMod val="75000"/>
                </a:schemeClr>
              </a:solidFill>
              <a:latin typeface="Aptos Narrow"/>
              <a:ea typeface="+mn-ea"/>
              <a:cs typeface="+mn-cs"/>
            </a:endParaRPr>
          </a:p>
        </xdr:txBody>
      </xdr:sp>
    </xdr:grpSp>
    <xdr:clientData/>
  </xdr:twoCellAnchor>
  <xdr:twoCellAnchor>
    <xdr:from>
      <xdr:col>12</xdr:col>
      <xdr:colOff>15240</xdr:colOff>
      <xdr:row>6</xdr:row>
      <xdr:rowOff>160020</xdr:rowOff>
    </xdr:from>
    <xdr:to>
      <xdr:col>15</xdr:col>
      <xdr:colOff>228600</xdr:colOff>
      <xdr:row>11</xdr:row>
      <xdr:rowOff>0</xdr:rowOff>
    </xdr:to>
    <xdr:grpSp>
      <xdr:nvGrpSpPr>
        <xdr:cNvPr id="17" name="Group 16">
          <a:extLst>
            <a:ext uri="{FF2B5EF4-FFF2-40B4-BE49-F238E27FC236}">
              <a16:creationId xmlns:a16="http://schemas.microsoft.com/office/drawing/2014/main" id="{267EA324-8344-D2CC-00E8-C05D740F5043}"/>
            </a:ext>
          </a:extLst>
        </xdr:cNvPr>
        <xdr:cNvGrpSpPr/>
      </xdr:nvGrpSpPr>
      <xdr:grpSpPr>
        <a:xfrm>
          <a:off x="7356198" y="1254724"/>
          <a:ext cx="2048599" cy="752234"/>
          <a:chOff x="480060" y="1264920"/>
          <a:chExt cx="2042160" cy="754380"/>
        </a:xfrm>
      </xdr:grpSpPr>
      <xdr:sp macro="" textlink="">
        <xdr:nvSpPr>
          <xdr:cNvPr id="18" name="Rectangle: Rounded Corners 17">
            <a:extLst>
              <a:ext uri="{FF2B5EF4-FFF2-40B4-BE49-F238E27FC236}">
                <a16:creationId xmlns:a16="http://schemas.microsoft.com/office/drawing/2014/main" id="{A1245B69-D8A4-6F69-B0C3-3DD981074B90}"/>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F75F314F-FBEA-B958-E8B9-BA7A0788838A}"/>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a:t>
            </a:r>
            <a:r>
              <a:rPr lang="en-US" sz="1400" baseline="0">
                <a:solidFill>
                  <a:schemeClr val="tx1">
                    <a:lumMod val="65000"/>
                    <a:lumOff val="35000"/>
                  </a:schemeClr>
                </a:solidFill>
              </a:rPr>
              <a:t> Unit Sold</a:t>
            </a:r>
            <a:endParaRPr lang="en-US" sz="1400">
              <a:solidFill>
                <a:schemeClr val="tx1">
                  <a:lumMod val="65000"/>
                  <a:lumOff val="35000"/>
                </a:schemeClr>
              </a:solidFill>
            </a:endParaRPr>
          </a:p>
        </xdr:txBody>
      </xdr:sp>
      <xdr:sp macro="" textlink="'Pivot Tables'!G4">
        <xdr:nvSpPr>
          <xdr:cNvPr id="20" name="TextBox 19">
            <a:extLst>
              <a:ext uri="{FF2B5EF4-FFF2-40B4-BE49-F238E27FC236}">
                <a16:creationId xmlns:a16="http://schemas.microsoft.com/office/drawing/2014/main" id="{9E5A8859-C511-FBE1-A153-696A1B930C11}"/>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C58023-FD46-4661-A674-642869021349}" type="TxLink">
              <a:rPr lang="en-US" sz="2400" b="1" i="0" u="none" strike="noStrike">
                <a:solidFill>
                  <a:schemeClr val="accent1">
                    <a:lumMod val="75000"/>
                  </a:schemeClr>
                </a:solidFill>
                <a:latin typeface="Aptos Narrow"/>
                <a:ea typeface="+mn-ea"/>
                <a:cs typeface="+mn-cs"/>
              </a:rPr>
              <a:pPr marL="0" indent="0" algn="ctr"/>
              <a:t>1845</a:t>
            </a:fld>
            <a:endParaRPr lang="en-US" sz="2400" b="1" i="0" u="none" strike="noStrike">
              <a:solidFill>
                <a:schemeClr val="accent1">
                  <a:lumMod val="75000"/>
                </a:schemeClr>
              </a:solidFill>
              <a:latin typeface="Aptos Narrow"/>
              <a:ea typeface="+mn-ea"/>
              <a:cs typeface="+mn-cs"/>
            </a:endParaRPr>
          </a:p>
        </xdr:txBody>
      </xdr:sp>
    </xdr:grpSp>
    <xdr:clientData/>
  </xdr:twoCellAnchor>
  <xdr:twoCellAnchor>
    <xdr:from>
      <xdr:col>15</xdr:col>
      <xdr:colOff>464820</xdr:colOff>
      <xdr:row>6</xdr:row>
      <xdr:rowOff>167640</xdr:rowOff>
    </xdr:from>
    <xdr:to>
      <xdr:col>19</xdr:col>
      <xdr:colOff>68580</xdr:colOff>
      <xdr:row>11</xdr:row>
      <xdr:rowOff>7620</xdr:rowOff>
    </xdr:to>
    <xdr:grpSp>
      <xdr:nvGrpSpPr>
        <xdr:cNvPr id="21" name="Group 20">
          <a:extLst>
            <a:ext uri="{FF2B5EF4-FFF2-40B4-BE49-F238E27FC236}">
              <a16:creationId xmlns:a16="http://schemas.microsoft.com/office/drawing/2014/main" id="{007D2628-5B35-9C6E-FB83-7FFE020F431E}"/>
            </a:ext>
          </a:extLst>
        </xdr:cNvPr>
        <xdr:cNvGrpSpPr/>
      </xdr:nvGrpSpPr>
      <xdr:grpSpPr>
        <a:xfrm>
          <a:off x="9641017" y="1262344"/>
          <a:ext cx="2050746" cy="752234"/>
          <a:chOff x="480060" y="1264920"/>
          <a:chExt cx="2042160" cy="754380"/>
        </a:xfrm>
      </xdr:grpSpPr>
      <xdr:sp macro="" textlink="">
        <xdr:nvSpPr>
          <xdr:cNvPr id="22" name="Rectangle: Rounded Corners 21">
            <a:extLst>
              <a:ext uri="{FF2B5EF4-FFF2-40B4-BE49-F238E27FC236}">
                <a16:creationId xmlns:a16="http://schemas.microsoft.com/office/drawing/2014/main" id="{FEE8E668-464A-DB30-16AF-692DF4C2C103}"/>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2313FEAF-7B97-B813-B130-11D25A08FE93}"/>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a:t>
            </a:r>
            <a:r>
              <a:rPr lang="en-US" sz="1400" baseline="0">
                <a:solidFill>
                  <a:schemeClr val="tx1">
                    <a:lumMod val="65000"/>
                    <a:lumOff val="35000"/>
                  </a:schemeClr>
                </a:solidFill>
              </a:rPr>
              <a:t> Orders</a:t>
            </a:r>
            <a:endParaRPr lang="en-US" sz="1400">
              <a:solidFill>
                <a:schemeClr val="tx1">
                  <a:lumMod val="65000"/>
                  <a:lumOff val="35000"/>
                </a:schemeClr>
              </a:solidFill>
            </a:endParaRPr>
          </a:p>
        </xdr:txBody>
      </xdr:sp>
      <xdr:sp macro="" textlink="'Pivot Tables'!I4">
        <xdr:nvSpPr>
          <xdr:cNvPr id="24" name="TextBox 23">
            <a:extLst>
              <a:ext uri="{FF2B5EF4-FFF2-40B4-BE49-F238E27FC236}">
                <a16:creationId xmlns:a16="http://schemas.microsoft.com/office/drawing/2014/main" id="{343F8E53-0933-0A65-C2AF-984649C4FBA7}"/>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CE55B4-9D5D-4D7D-A6B5-6BB3F11E510B}" type="TxLink">
              <a:rPr lang="en-US" sz="2400" b="1" i="0" u="none" strike="noStrike">
                <a:solidFill>
                  <a:schemeClr val="accent1">
                    <a:lumMod val="75000"/>
                  </a:schemeClr>
                </a:solidFill>
                <a:latin typeface="Aptos Narrow"/>
                <a:ea typeface="+mn-ea"/>
                <a:cs typeface="+mn-cs"/>
              </a:rPr>
              <a:pPr marL="0" indent="0" algn="ctr"/>
              <a:t>765</a:t>
            </a:fld>
            <a:endParaRPr lang="en-US" sz="2400" b="1" i="0" u="none" strike="noStrike">
              <a:solidFill>
                <a:schemeClr val="accent1">
                  <a:lumMod val="75000"/>
                </a:schemeClr>
              </a:solidFill>
              <a:latin typeface="Aptos Narrow"/>
              <a:ea typeface="+mn-ea"/>
              <a:cs typeface="+mn-cs"/>
            </a:endParaRPr>
          </a:p>
        </xdr:txBody>
      </xdr:sp>
    </xdr:grpSp>
    <xdr:clientData/>
  </xdr:twoCellAnchor>
  <xdr:twoCellAnchor>
    <xdr:from>
      <xdr:col>19</xdr:col>
      <xdr:colOff>327660</xdr:colOff>
      <xdr:row>6</xdr:row>
      <xdr:rowOff>175260</xdr:rowOff>
    </xdr:from>
    <xdr:to>
      <xdr:col>22</xdr:col>
      <xdr:colOff>541020</xdr:colOff>
      <xdr:row>11</xdr:row>
      <xdr:rowOff>15240</xdr:rowOff>
    </xdr:to>
    <xdr:grpSp>
      <xdr:nvGrpSpPr>
        <xdr:cNvPr id="27" name="Group 26">
          <a:extLst>
            <a:ext uri="{FF2B5EF4-FFF2-40B4-BE49-F238E27FC236}">
              <a16:creationId xmlns:a16="http://schemas.microsoft.com/office/drawing/2014/main" id="{869206AF-C5B6-A685-899B-DA2594B33215}"/>
            </a:ext>
          </a:extLst>
        </xdr:cNvPr>
        <xdr:cNvGrpSpPr/>
      </xdr:nvGrpSpPr>
      <xdr:grpSpPr>
        <a:xfrm>
          <a:off x="11950843" y="1269964"/>
          <a:ext cx="2048600" cy="752234"/>
          <a:chOff x="480060" y="1264920"/>
          <a:chExt cx="2042160" cy="754380"/>
        </a:xfrm>
      </xdr:grpSpPr>
      <xdr:sp macro="" textlink="">
        <xdr:nvSpPr>
          <xdr:cNvPr id="28" name="Rectangle: Rounded Corners 27">
            <a:extLst>
              <a:ext uri="{FF2B5EF4-FFF2-40B4-BE49-F238E27FC236}">
                <a16:creationId xmlns:a16="http://schemas.microsoft.com/office/drawing/2014/main" id="{503CCEA6-A572-557F-0541-EE547D81633F}"/>
              </a:ext>
            </a:extLst>
          </xdr:cNvPr>
          <xdr:cNvSpPr/>
        </xdr:nvSpPr>
        <xdr:spPr>
          <a:xfrm>
            <a:off x="495300" y="1264920"/>
            <a:ext cx="2019300" cy="75438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78D43A46-99E5-4EB6-D8B2-1101BD9F40E4}"/>
              </a:ext>
            </a:extLst>
          </xdr:cNvPr>
          <xdr:cNvSpPr txBox="1"/>
        </xdr:nvSpPr>
        <xdr:spPr>
          <a:xfrm>
            <a:off x="480060" y="1333500"/>
            <a:ext cx="2042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COGS</a:t>
            </a:r>
          </a:p>
        </xdr:txBody>
      </xdr:sp>
      <xdr:sp macro="" textlink="'Pivot Tables'!K4">
        <xdr:nvSpPr>
          <xdr:cNvPr id="30" name="TextBox 29">
            <a:extLst>
              <a:ext uri="{FF2B5EF4-FFF2-40B4-BE49-F238E27FC236}">
                <a16:creationId xmlns:a16="http://schemas.microsoft.com/office/drawing/2014/main" id="{555BB504-24AD-D3C2-0E9C-DE1FB06A6726}"/>
              </a:ext>
            </a:extLst>
          </xdr:cNvPr>
          <xdr:cNvSpPr txBox="1"/>
        </xdr:nvSpPr>
        <xdr:spPr>
          <a:xfrm>
            <a:off x="495300" y="1623060"/>
            <a:ext cx="2011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4D6B94-6C4C-4361-9E59-6353F383D77B}" type="TxLink">
              <a:rPr lang="en-US" sz="2400" b="1" i="0" u="none" strike="noStrike">
                <a:solidFill>
                  <a:schemeClr val="accent1">
                    <a:lumMod val="75000"/>
                  </a:schemeClr>
                </a:solidFill>
                <a:latin typeface="Aptos Narrow"/>
                <a:ea typeface="+mn-ea"/>
                <a:cs typeface="+mn-cs"/>
              </a:rPr>
              <a:pPr marL="0" indent="0" algn="ctr"/>
              <a:t>$348,839</a:t>
            </a:fld>
            <a:endParaRPr lang="en-US" sz="2400" b="1" i="0" u="none" strike="noStrike">
              <a:solidFill>
                <a:schemeClr val="accent1">
                  <a:lumMod val="75000"/>
                </a:schemeClr>
              </a:solidFill>
              <a:latin typeface="Aptos Narrow"/>
              <a:ea typeface="+mn-ea"/>
              <a:cs typeface="+mn-cs"/>
            </a:endParaRPr>
          </a:p>
        </xdr:txBody>
      </xdr:sp>
    </xdr:grpSp>
    <xdr:clientData/>
  </xdr:twoCellAnchor>
  <xdr:twoCellAnchor>
    <xdr:from>
      <xdr:col>20</xdr:col>
      <xdr:colOff>487680</xdr:colOff>
      <xdr:row>2</xdr:row>
      <xdr:rowOff>22860</xdr:rowOff>
    </xdr:from>
    <xdr:to>
      <xdr:col>22</xdr:col>
      <xdr:colOff>434340</xdr:colOff>
      <xdr:row>4</xdr:row>
      <xdr:rowOff>99060</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3AF59604-95BA-05F6-7828-714E8E67692E}"/>
            </a:ext>
          </a:extLst>
        </xdr:cNvPr>
        <xdr:cNvSpPr/>
      </xdr:nvSpPr>
      <xdr:spPr>
        <a:xfrm>
          <a:off x="12679680" y="388620"/>
          <a:ext cx="1165860" cy="441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r>
            <a:rPr lang="en-US" sz="1100" baseline="0"/>
            <a:t> Data</a:t>
          </a:r>
          <a:endParaRPr lang="en-US" sz="1100"/>
        </a:p>
      </xdr:txBody>
    </xdr:sp>
    <xdr:clientData/>
  </xdr:twoCellAnchor>
  <xdr:twoCellAnchor>
    <xdr:from>
      <xdr:col>18</xdr:col>
      <xdr:colOff>53340</xdr:colOff>
      <xdr:row>2</xdr:row>
      <xdr:rowOff>22860</xdr:rowOff>
    </xdr:from>
    <xdr:to>
      <xdr:col>20</xdr:col>
      <xdr:colOff>0</xdr:colOff>
      <xdr:row>4</xdr:row>
      <xdr:rowOff>99060</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AF2BD0CA-AD5C-717E-029F-9C4FCFE1AC20}"/>
            </a:ext>
          </a:extLst>
        </xdr:cNvPr>
        <xdr:cNvSpPr/>
      </xdr:nvSpPr>
      <xdr:spPr>
        <a:xfrm>
          <a:off x="11026140" y="388620"/>
          <a:ext cx="1165860" cy="441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396240</xdr:colOff>
      <xdr:row>1</xdr:row>
      <xdr:rowOff>53662</xdr:rowOff>
    </xdr:from>
    <xdr:to>
      <xdr:col>26</xdr:col>
      <xdr:colOff>542307</xdr:colOff>
      <xdr:row>45</xdr:row>
      <xdr:rowOff>121921</xdr:rowOff>
    </xdr:to>
    <xdr:grpSp>
      <xdr:nvGrpSpPr>
        <xdr:cNvPr id="37" name="Group 36">
          <a:extLst>
            <a:ext uri="{FF2B5EF4-FFF2-40B4-BE49-F238E27FC236}">
              <a16:creationId xmlns:a16="http://schemas.microsoft.com/office/drawing/2014/main" id="{B87D2F8A-967E-ACA3-EE48-81DB00A0D083}"/>
            </a:ext>
          </a:extLst>
        </xdr:cNvPr>
        <xdr:cNvGrpSpPr/>
      </xdr:nvGrpSpPr>
      <xdr:grpSpPr>
        <a:xfrm>
          <a:off x="396240" y="236113"/>
          <a:ext cx="16051475" cy="8096090"/>
          <a:chOff x="396240" y="236543"/>
          <a:chExt cx="15994866" cy="8114977"/>
        </a:xfrm>
      </xdr:grpSpPr>
      <xdr:sp macro="" textlink="">
        <xdr:nvSpPr>
          <xdr:cNvPr id="34" name="Rectangle: Rounded Corners 33">
            <a:extLst>
              <a:ext uri="{FF2B5EF4-FFF2-40B4-BE49-F238E27FC236}">
                <a16:creationId xmlns:a16="http://schemas.microsoft.com/office/drawing/2014/main" id="{820EC927-DBFF-FE35-3FE3-A2ACF239101D}"/>
              </a:ext>
            </a:extLst>
          </xdr:cNvPr>
          <xdr:cNvSpPr/>
        </xdr:nvSpPr>
        <xdr:spPr>
          <a:xfrm>
            <a:off x="396240" y="2080260"/>
            <a:ext cx="6362700" cy="300990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F205D205-64FF-42DD-9E79-909B75623335}"/>
              </a:ext>
            </a:extLst>
          </xdr:cNvPr>
          <xdr:cNvGraphicFramePr>
            <a:graphicFrameLocks/>
          </xdr:cNvGraphicFramePr>
        </xdr:nvGraphicFramePr>
        <xdr:xfrm>
          <a:off x="518160" y="2568062"/>
          <a:ext cx="6096000" cy="236969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0" name="Rectangle: Rounded Corners 49">
            <a:extLst>
              <a:ext uri="{FF2B5EF4-FFF2-40B4-BE49-F238E27FC236}">
                <a16:creationId xmlns:a16="http://schemas.microsoft.com/office/drawing/2014/main" id="{5079DB42-C9C3-2083-D143-622A7B2F7902}"/>
              </a:ext>
            </a:extLst>
          </xdr:cNvPr>
          <xdr:cNvSpPr/>
        </xdr:nvSpPr>
        <xdr:spPr>
          <a:xfrm>
            <a:off x="7376160" y="2080260"/>
            <a:ext cx="6362700" cy="300990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8FDB495C-F10D-8BBC-D365-5DCC33E89F06}"/>
              </a:ext>
            </a:extLst>
          </xdr:cNvPr>
          <xdr:cNvSpPr/>
        </xdr:nvSpPr>
        <xdr:spPr>
          <a:xfrm>
            <a:off x="434340" y="5334000"/>
            <a:ext cx="3672840" cy="300990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Rounded Corners 52">
            <a:extLst>
              <a:ext uri="{FF2B5EF4-FFF2-40B4-BE49-F238E27FC236}">
                <a16:creationId xmlns:a16="http://schemas.microsoft.com/office/drawing/2014/main" id="{9DB4643A-6C61-F8CD-E660-581BCDB09E9F}"/>
              </a:ext>
            </a:extLst>
          </xdr:cNvPr>
          <xdr:cNvSpPr/>
        </xdr:nvSpPr>
        <xdr:spPr>
          <a:xfrm>
            <a:off x="4427220" y="5341620"/>
            <a:ext cx="3672840" cy="300990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Rounded Corners 60">
            <a:extLst>
              <a:ext uri="{FF2B5EF4-FFF2-40B4-BE49-F238E27FC236}">
                <a16:creationId xmlns:a16="http://schemas.microsoft.com/office/drawing/2014/main" id="{3DD03061-E941-CD5D-FFC9-DB8CF5F9AE08}"/>
              </a:ext>
            </a:extLst>
          </xdr:cNvPr>
          <xdr:cNvSpPr/>
        </xdr:nvSpPr>
        <xdr:spPr>
          <a:xfrm>
            <a:off x="8442959" y="5318760"/>
            <a:ext cx="5000293" cy="300990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extLst>
              <a:ext uri="{FF2B5EF4-FFF2-40B4-BE49-F238E27FC236}">
                <a16:creationId xmlns:a16="http://schemas.microsoft.com/office/drawing/2014/main" id="{1BD5EA5F-5D01-A083-A697-60975D3E1D45}"/>
              </a:ext>
            </a:extLst>
          </xdr:cNvPr>
          <xdr:cNvSpPr/>
        </xdr:nvSpPr>
        <xdr:spPr>
          <a:xfrm>
            <a:off x="14139583" y="236543"/>
            <a:ext cx="2240828" cy="4907405"/>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Rounded Corners 71">
            <a:extLst>
              <a:ext uri="{FF2B5EF4-FFF2-40B4-BE49-F238E27FC236}">
                <a16:creationId xmlns:a16="http://schemas.microsoft.com/office/drawing/2014/main" id="{DC685509-828D-80CE-FAAD-9653A1B4883D}"/>
              </a:ext>
            </a:extLst>
          </xdr:cNvPr>
          <xdr:cNvSpPr/>
        </xdr:nvSpPr>
        <xdr:spPr>
          <a:xfrm>
            <a:off x="14150278" y="5292536"/>
            <a:ext cx="2240828" cy="3055110"/>
          </a:xfrm>
          <a:prstGeom prst="roundRect">
            <a:avLst>
              <a:gd name="adj" fmla="val 4484"/>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228600</xdr:colOff>
      <xdr:row>13</xdr:row>
      <xdr:rowOff>137297</xdr:rowOff>
    </xdr:from>
    <xdr:to>
      <xdr:col>22</xdr:col>
      <xdr:colOff>152400</xdr:colOff>
      <xdr:row>27</xdr:row>
      <xdr:rowOff>91440</xdr:rowOff>
    </xdr:to>
    <xdr:graphicFrame macro="">
      <xdr:nvGraphicFramePr>
        <xdr:cNvPr id="49" name="Chart 48">
          <a:extLst>
            <a:ext uri="{FF2B5EF4-FFF2-40B4-BE49-F238E27FC236}">
              <a16:creationId xmlns:a16="http://schemas.microsoft.com/office/drawing/2014/main" id="{970C56CD-9A80-41BF-BB99-897294095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xdr:colOff>
      <xdr:row>31</xdr:row>
      <xdr:rowOff>137297</xdr:rowOff>
    </xdr:from>
    <xdr:to>
      <xdr:col>6</xdr:col>
      <xdr:colOff>220980</xdr:colOff>
      <xdr:row>45</xdr:row>
      <xdr:rowOff>60960</xdr:rowOff>
    </xdr:to>
    <xdr:graphicFrame macro="">
      <xdr:nvGraphicFramePr>
        <xdr:cNvPr id="51" name="Chart 50">
          <a:extLst>
            <a:ext uri="{FF2B5EF4-FFF2-40B4-BE49-F238E27FC236}">
              <a16:creationId xmlns:a16="http://schemas.microsoft.com/office/drawing/2014/main" id="{62C13345-2563-459B-BACA-8AC8B76C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266700</xdr:colOff>
      <xdr:row>31</xdr:row>
      <xdr:rowOff>164757</xdr:rowOff>
    </xdr:from>
    <xdr:to>
      <xdr:col>13</xdr:col>
      <xdr:colOff>76200</xdr:colOff>
      <xdr:row>44</xdr:row>
      <xdr:rowOff>167640</xdr:rowOff>
    </xdr:to>
    <xdr:graphicFrame macro="">
      <xdr:nvGraphicFramePr>
        <xdr:cNvPr id="62" name="Chart 61">
          <a:extLst>
            <a:ext uri="{FF2B5EF4-FFF2-40B4-BE49-F238E27FC236}">
              <a16:creationId xmlns:a16="http://schemas.microsoft.com/office/drawing/2014/main" id="{2229B5D7-2EEC-40CE-9262-5114A0A94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154609</xdr:colOff>
      <xdr:row>31</xdr:row>
      <xdr:rowOff>102973</xdr:rowOff>
    </xdr:from>
    <xdr:to>
      <xdr:col>21</xdr:col>
      <xdr:colOff>474870</xdr:colOff>
      <xdr:row>44</xdr:row>
      <xdr:rowOff>147982</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09D9CE5A-A4D1-4023-A1A2-3BCCA753A4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689009" y="5772253"/>
              <a:ext cx="4587461" cy="24224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508000</xdr:colOff>
      <xdr:row>11</xdr:row>
      <xdr:rowOff>130433</xdr:rowOff>
    </xdr:from>
    <xdr:to>
      <xdr:col>4</xdr:col>
      <xdr:colOff>123567</xdr:colOff>
      <xdr:row>13</xdr:row>
      <xdr:rowOff>96108</xdr:rowOff>
    </xdr:to>
    <xdr:sp macro="" textlink="">
      <xdr:nvSpPr>
        <xdr:cNvPr id="64" name="Rectangle: Rounded Corners 63">
          <a:extLst>
            <a:ext uri="{FF2B5EF4-FFF2-40B4-BE49-F238E27FC236}">
              <a16:creationId xmlns:a16="http://schemas.microsoft.com/office/drawing/2014/main" id="{0FA7C955-291D-15ED-CD83-45828280D08B}"/>
            </a:ext>
          </a:extLst>
        </xdr:cNvPr>
        <xdr:cNvSpPr/>
      </xdr:nvSpPr>
      <xdr:spPr>
        <a:xfrm>
          <a:off x="508000" y="2169298"/>
          <a:ext cx="2059459" cy="3363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Monthy Revenue</a:t>
          </a:r>
          <a:r>
            <a:rPr lang="en-US" sz="1100" baseline="0"/>
            <a:t> and Profit</a:t>
          </a:r>
          <a:endParaRPr lang="en-US" sz="1100"/>
        </a:p>
      </xdr:txBody>
    </xdr:sp>
    <xdr:clientData/>
  </xdr:twoCellAnchor>
  <xdr:twoCellAnchor>
    <xdr:from>
      <xdr:col>12</xdr:col>
      <xdr:colOff>219675</xdr:colOff>
      <xdr:row>11</xdr:row>
      <xdr:rowOff>137298</xdr:rowOff>
    </xdr:from>
    <xdr:to>
      <xdr:col>15</xdr:col>
      <xdr:colOff>446215</xdr:colOff>
      <xdr:row>13</xdr:row>
      <xdr:rowOff>102973</xdr:rowOff>
    </xdr:to>
    <xdr:sp macro="" textlink="">
      <xdr:nvSpPr>
        <xdr:cNvPr id="65" name="Rectangle: Rounded Corners 64">
          <a:extLst>
            <a:ext uri="{FF2B5EF4-FFF2-40B4-BE49-F238E27FC236}">
              <a16:creationId xmlns:a16="http://schemas.microsoft.com/office/drawing/2014/main" id="{2B619F0A-E422-AF77-EE5B-1CFC765538C8}"/>
            </a:ext>
          </a:extLst>
        </xdr:cNvPr>
        <xdr:cNvSpPr/>
      </xdr:nvSpPr>
      <xdr:spPr>
        <a:xfrm>
          <a:off x="7551351" y="2176163"/>
          <a:ext cx="2059459" cy="3363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a:t>
          </a:r>
          <a:r>
            <a:rPr lang="en-US" sz="1100" baseline="0"/>
            <a:t> 5 Country By Revenue</a:t>
          </a:r>
          <a:endParaRPr lang="en-US" sz="1100"/>
        </a:p>
      </xdr:txBody>
    </xdr:sp>
    <xdr:clientData/>
  </xdr:twoCellAnchor>
  <xdr:twoCellAnchor>
    <xdr:from>
      <xdr:col>0</xdr:col>
      <xdr:colOff>487405</xdr:colOff>
      <xdr:row>29</xdr:row>
      <xdr:rowOff>102974</xdr:rowOff>
    </xdr:from>
    <xdr:to>
      <xdr:col>4</xdr:col>
      <xdr:colOff>102972</xdr:colOff>
      <xdr:row>31</xdr:row>
      <xdr:rowOff>68649</xdr:rowOff>
    </xdr:to>
    <xdr:sp macro="" textlink="">
      <xdr:nvSpPr>
        <xdr:cNvPr id="66" name="Rectangle: Rounded Corners 65">
          <a:extLst>
            <a:ext uri="{FF2B5EF4-FFF2-40B4-BE49-F238E27FC236}">
              <a16:creationId xmlns:a16="http://schemas.microsoft.com/office/drawing/2014/main" id="{F6144D03-0F2E-A03F-1DA8-083030F282BD}"/>
            </a:ext>
          </a:extLst>
        </xdr:cNvPr>
        <xdr:cNvSpPr/>
      </xdr:nvSpPr>
      <xdr:spPr>
        <a:xfrm>
          <a:off x="487405" y="5478163"/>
          <a:ext cx="2059459" cy="3363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Revenue</a:t>
          </a:r>
          <a:r>
            <a:rPr lang="en-US" sz="1100" baseline="0"/>
            <a:t> Share By Channel</a:t>
          </a:r>
          <a:endParaRPr lang="en-US" sz="1100"/>
        </a:p>
      </xdr:txBody>
    </xdr:sp>
    <xdr:clientData/>
  </xdr:twoCellAnchor>
  <xdr:twoCellAnchor>
    <xdr:from>
      <xdr:col>7</xdr:col>
      <xdr:colOff>260865</xdr:colOff>
      <xdr:row>29</xdr:row>
      <xdr:rowOff>109839</xdr:rowOff>
    </xdr:from>
    <xdr:to>
      <xdr:col>10</xdr:col>
      <xdr:colOff>487405</xdr:colOff>
      <xdr:row>31</xdr:row>
      <xdr:rowOff>75514</xdr:rowOff>
    </xdr:to>
    <xdr:sp macro="" textlink="">
      <xdr:nvSpPr>
        <xdr:cNvPr id="67" name="Rectangle: Rounded Corners 66">
          <a:extLst>
            <a:ext uri="{FF2B5EF4-FFF2-40B4-BE49-F238E27FC236}">
              <a16:creationId xmlns:a16="http://schemas.microsoft.com/office/drawing/2014/main" id="{7A7E6EDF-26B6-ABD5-31F9-55DD9BA54BE8}"/>
            </a:ext>
          </a:extLst>
        </xdr:cNvPr>
        <xdr:cNvSpPr/>
      </xdr:nvSpPr>
      <xdr:spPr>
        <a:xfrm>
          <a:off x="4537676" y="5485028"/>
          <a:ext cx="2059459" cy="3363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Region</a:t>
          </a:r>
          <a:r>
            <a:rPr lang="en-US" sz="1100" baseline="0"/>
            <a:t> Wise Comparison</a:t>
          </a:r>
          <a:endParaRPr lang="en-US" sz="1100"/>
        </a:p>
      </xdr:txBody>
    </xdr:sp>
    <xdr:clientData/>
  </xdr:twoCellAnchor>
  <xdr:twoCellAnchor>
    <xdr:from>
      <xdr:col>14</xdr:col>
      <xdr:colOff>54918</xdr:colOff>
      <xdr:row>29</xdr:row>
      <xdr:rowOff>89244</xdr:rowOff>
    </xdr:from>
    <xdr:to>
      <xdr:col>17</xdr:col>
      <xdr:colOff>281458</xdr:colOff>
      <xdr:row>31</xdr:row>
      <xdr:rowOff>54919</xdr:rowOff>
    </xdr:to>
    <xdr:sp macro="" textlink="">
      <xdr:nvSpPr>
        <xdr:cNvPr id="68" name="Rectangle: Rounded Corners 67">
          <a:extLst>
            <a:ext uri="{FF2B5EF4-FFF2-40B4-BE49-F238E27FC236}">
              <a16:creationId xmlns:a16="http://schemas.microsoft.com/office/drawing/2014/main" id="{281D826F-C138-CFC5-327B-330BD69A3721}"/>
            </a:ext>
          </a:extLst>
        </xdr:cNvPr>
        <xdr:cNvSpPr/>
      </xdr:nvSpPr>
      <xdr:spPr>
        <a:xfrm>
          <a:off x="8608540" y="5464433"/>
          <a:ext cx="2059459" cy="3363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Country</a:t>
          </a:r>
          <a:r>
            <a:rPr lang="en-US" sz="1100" baseline="0"/>
            <a:t> Wise Map Chart</a:t>
          </a:r>
          <a:endParaRPr lang="en-US" sz="1100"/>
        </a:p>
      </xdr:txBody>
    </xdr:sp>
    <xdr:clientData/>
  </xdr:twoCellAnchor>
  <xdr:twoCellAnchor editAs="oneCell">
    <xdr:from>
      <xdr:col>23</xdr:col>
      <xdr:colOff>139522</xdr:colOff>
      <xdr:row>2</xdr:row>
      <xdr:rowOff>69010</xdr:rowOff>
    </xdr:from>
    <xdr:to>
      <xdr:col>26</xdr:col>
      <xdr:colOff>515155</xdr:colOff>
      <xdr:row>12</xdr:row>
      <xdr:rowOff>85860</xdr:rowOff>
    </xdr:to>
    <mc:AlternateContent xmlns:mc="http://schemas.openxmlformats.org/markup-compatibility/2006" xmlns:a14="http://schemas.microsoft.com/office/drawing/2010/main">
      <mc:Choice Requires="a14">
        <xdr:graphicFrame macro="">
          <xdr:nvGraphicFramePr>
            <xdr:cNvPr id="69" name="Product Category">
              <a:extLst>
                <a:ext uri="{FF2B5EF4-FFF2-40B4-BE49-F238E27FC236}">
                  <a16:creationId xmlns:a16="http://schemas.microsoft.com/office/drawing/2014/main" id="{09EE2770-765D-8A1A-03CD-8E189611804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209691" y="433911"/>
              <a:ext cx="2210872" cy="184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149608</xdr:colOff>
      <xdr:row>12</xdr:row>
      <xdr:rowOff>175045</xdr:rowOff>
    </xdr:from>
    <xdr:to>
      <xdr:col>26</xdr:col>
      <xdr:colOff>493690</xdr:colOff>
      <xdr:row>27</xdr:row>
      <xdr:rowOff>150253</xdr:rowOff>
    </xdr:to>
    <mc:AlternateContent xmlns:mc="http://schemas.openxmlformats.org/markup-compatibility/2006" xmlns:a14="http://schemas.microsoft.com/office/drawing/2010/main">
      <mc:Choice Requires="a14">
        <xdr:graphicFrame macro="">
          <xdr:nvGraphicFramePr>
            <xdr:cNvPr id="71" name="Country">
              <a:extLst>
                <a:ext uri="{FF2B5EF4-FFF2-40B4-BE49-F238E27FC236}">
                  <a16:creationId xmlns:a16="http://schemas.microsoft.com/office/drawing/2014/main" id="{C6E34466-0AF0-94A2-F2B3-0F81DBF255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219777" y="2364453"/>
              <a:ext cx="2179321" cy="271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267665</xdr:colOff>
      <xdr:row>32</xdr:row>
      <xdr:rowOff>46258</xdr:rowOff>
    </xdr:from>
    <xdr:to>
      <xdr:col>26</xdr:col>
      <xdr:colOff>440028</xdr:colOff>
      <xdr:row>41</xdr:row>
      <xdr:rowOff>10734</xdr:rowOff>
    </xdr:to>
    <mc:AlternateContent xmlns:mc="http://schemas.openxmlformats.org/markup-compatibility/2006" xmlns:a14="http://schemas.microsoft.com/office/drawing/2010/main">
      <mc:Choice Requires="a14">
        <xdr:graphicFrame macro="">
          <xdr:nvGraphicFramePr>
            <xdr:cNvPr id="73" name="Quarter">
              <a:extLst>
                <a:ext uri="{FF2B5EF4-FFF2-40B4-BE49-F238E27FC236}">
                  <a16:creationId xmlns:a16="http://schemas.microsoft.com/office/drawing/2014/main" id="{693FEAEB-CD6A-2538-AD1E-5A53B0BEB76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337834" y="5884681"/>
              <a:ext cx="2007602" cy="1606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09.960221527777" backgroundQuery="1" createdVersion="8" refreshedVersion="8" minRefreshableVersion="3" recordCount="0" supportSubquery="1" supportAdvancedDrill="1" xr:uid="{41D9A139-BDDF-42E9-8854-020DE1AD2429}">
  <cacheSource type="external" connectionId="1"/>
  <cacheFields count="1">
    <cacheField name="[Measures].[Sum of COGS]" caption="Sum of COGS" numFmtId="0" hierarchy="33" level="32767"/>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18527314816" backgroundQuery="1" createdVersion="8" refreshedVersion="8" minRefreshableVersion="3" recordCount="0" supportSubquery="1" supportAdvancedDrill="1" xr:uid="{CE0F265B-A734-4729-B025-E81381324DB9}">
  <cacheSource type="external" connectionId="1"/>
  <cacheFields count="2">
    <cacheField name="[Measures].[Sum of Revenue]" caption="Sum of Revenue" numFmtId="0" hierarchy="28" level="32767"/>
    <cacheField name="[SalesDataTable].[Sales Channel].[Sales Channel]" caption="Sales Channel" numFmtId="0" hierarchy="8" level="1">
      <sharedItems count="4">
        <s v="Corporate"/>
        <s v="Marketplace"/>
        <s v="Online Store"/>
        <s v="Retail Partners"/>
      </sharedItems>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232870372" backgroundQuery="1" createdVersion="8" refreshedVersion="8" minRefreshableVersion="3" recordCount="0" supportSubquery="1" supportAdvancedDrill="1" xr:uid="{94D5AB73-B562-4EDB-96A1-6CCAA7B8F450}">
  <cacheSource type="external" connectionId="1"/>
  <cacheFields count="3">
    <cacheField name="[Measures].[Sum of Revenue]" caption="Sum of Revenue" numFmtId="0" hierarchy="28"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233101849" backgroundQuery="1" createdVersion="8" refreshedVersion="8" minRefreshableVersion="3" recordCount="0" supportSubquery="1" supportAdvancedDrill="1" xr:uid="{3076D661-5692-4270-9A1D-F4D1BBBDED21}">
  <cacheSource type="external" connectionId="1"/>
  <cacheFields count="2">
    <cacheField name="[Measures].[Sum of Gross Profit]" caption="Sum of Gross Profit" numFmtId="0" hierarchy="29"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7268516" backgroundQuery="1" createdVersion="8" refreshedVersion="8" minRefreshableVersion="3" recordCount="0" supportSubquery="1" supportAdvancedDrill="1" xr:uid="{01E02557-D21E-4A40-AD6C-114CC774D616}">
  <cacheSource type="external" connectionId="1"/>
  <cacheFields count="6">
    <cacheField name="[Measures].[Sum of Revenue]" caption="Sum of Revenue" numFmtId="0" hierarchy="28" level="32767"/>
    <cacheField name="[Measures].[Sum of Gross Profit]" caption="Sum of Gross Profit" numFmtId="0" hierarchy="29" level="32767"/>
    <cacheField name="[SalesDataTable].[Month].[Month]" caption="Month" numFmtId="0" hierarchy="5" level="1">
      <sharedItems count="3">
        <s v="Apr"/>
        <s v="Jun"/>
        <s v="May"/>
      </sharedItems>
    </cacheField>
    <cacheField name="[SalesDataTable].[Quarter].[Quarter]" caption="Quarter" numFmtId="0" hierarchy="3" level="1">
      <sharedItems containsSemiMixedTypes="0" containsNonDate="0" containsString="0"/>
    </cacheField>
    <cacheField name="[SalesDataTable].[Product Category].[Product Category]" caption="Product Category" numFmtId="0" hierarchy="10" level="1">
      <sharedItems containsSemiMixedTypes="0" containsNonDate="0" containsString="0"/>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5"/>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4"/>
      </fieldsUsage>
    </cacheHierarchy>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7847223" backgroundQuery="1" createdVersion="8" refreshedVersion="8" minRefreshableVersion="3" recordCount="0" supportSubquery="1" supportAdvancedDrill="1" xr:uid="{84B911C9-5F39-4215-9D3C-BA0018B7968B}">
  <cacheSource type="external" connectionId="1"/>
  <cacheFields count="3">
    <cacheField name="[Measures].[Sum of Revenue]" caption="Sum of Revenue" numFmtId="0" hierarchy="28" level="32767"/>
    <cacheField name="[SalesDataTable].[Region].[Region]" caption="Region" numFmtId="0" hierarchy="6" level="1">
      <sharedItems count="4">
        <s v="Central Europe"/>
        <s v="Northern Europe"/>
        <s v="Southern Europe"/>
        <s v="Western Europe"/>
      </sharedItems>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8425924" backgroundQuery="1" createdVersion="8" refreshedVersion="8" minRefreshableVersion="3" recordCount="0" supportSubquery="1" supportAdvancedDrill="1" xr:uid="{F7E3EFB1-CCB6-4EBB-91DE-E4BC0C8CC6C8}">
  <cacheSource type="external" connectionId="1"/>
  <cacheFields count="4">
    <cacheField name="[Measures].[Sum of Revenue]" caption="Sum of Revenue" numFmtId="0" hierarchy="28"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SalesDataTable].[Quarter].[Quarter]" caption="Quarter" numFmtId="0" hierarchy="3" level="1">
      <sharedItems containsSemiMixedTypes="0" containsNonDate="0" containsString="0"/>
    </cacheField>
    <cacheField name="[SalesDataTable].[Product Category].[Product Category]" caption="Product Category" numFmtId="0" hierarchy="10"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3"/>
      </fieldsUsage>
    </cacheHierarchy>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8657409" backgroundQuery="1" createdVersion="8" refreshedVersion="8" minRefreshableVersion="3" recordCount="0" supportSubquery="1" supportAdvancedDrill="1" xr:uid="{B1C3FC4B-EE29-4D89-A48E-D21AD0C6ED41}">
  <cacheSource type="external" connectionId="1"/>
  <cacheFields count="3">
    <cacheField name="[Measures].[Count of ID]" caption="Count of ID" numFmtId="0" hierarchy="32" level="32767"/>
    <cacheField name="[SalesDataTable].[Quarter].[Quarter]" caption="Quarter" numFmtId="0" hierarchy="3" level="1">
      <sharedItems containsSemiMixedTypes="0" containsNonDate="0" containsString="0"/>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8888886" backgroundQuery="1" createdVersion="8" refreshedVersion="8" minRefreshableVersion="3" recordCount="0" supportSubquery="1" supportAdvancedDrill="1" xr:uid="{C15576EB-9F12-4B3D-8704-F898FA6824A7}">
  <cacheSource type="external" connectionId="1"/>
  <cacheFields count="3">
    <cacheField name="[Measures].[Sum of Revenue]" caption="Sum of Revenue" numFmtId="0" hierarchy="28" level="32767"/>
    <cacheField name="[SalesDataTable].[Quarter].[Quarter]" caption="Quarter" numFmtId="0" hierarchy="3" level="1">
      <sharedItems containsSemiMixedTypes="0" containsNonDate="0" containsString="0"/>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42439004632" backgroundQuery="1" createdVersion="8" refreshedVersion="8" minRefreshableVersion="3" recordCount="0" supportSubquery="1" supportAdvancedDrill="1" xr:uid="{9EE6E536-DA88-4535-85E5-8AA695E5C7C3}">
  <cacheSource type="external" connectionId="1"/>
  <cacheFields count="3">
    <cacheField name="[Measures].[Sum of Units Sold]" caption="Sum of Units Sold" numFmtId="0" hierarchy="30" level="32767"/>
    <cacheField name="[SalesDataTable].[Quarter].[Quarter]" caption="Quarter" numFmtId="0" hierarchy="3" level="1">
      <sharedItems containsSemiMixedTypes="0" containsNonDate="0" containsString="0"/>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refreshedDate="46310.031679282409" backgroundQuery="1" createdVersion="3" refreshedVersion="8" minRefreshableVersion="3" recordCount="0" supportSubquery="1" supportAdvancedDrill="1" xr:uid="{8F752BF7-E2FE-433F-9CCA-73B09B7BF812}">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60384182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3E8CA-55DB-4A6F-B4C4-BC5BF11556D9}" name="Total_Unit_Sold"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Units Sold" fld="0" baseField="0" baseItem="0"/>
  </dataField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BAAF6-B744-4699-989C-8D0BBD8BACBC}" name="Gross_Profi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7"/>
  </dataFields>
  <formats count="1">
    <format dxfId="23">
      <pivotArea outline="0" collapsedLevelsAreSubtotals="1" fieldPosition="0"/>
    </format>
  </format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B7372-9309-4155-87A4-0C17E5C6A0D7}" name="Top_5_Countr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E11:F29" firstHeaderRow="1" firstDataRow="1" firstDataCol="1"/>
  <pivotFields count="4">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1" baseItem="1" numFmtId="168"/>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lesDataTable].[Product Category].&amp;[Cycl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72AE1-050F-482E-98F3-6401DEE26233}" name="total_revenue"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1">
    <format dxfId="26">
      <pivotArea outline="0" collapsedLevelsAreSubtotals="1" fieldPosition="0"/>
    </format>
  </format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38657A-CD7A-47C8-A600-BF51333542B6}" name="Monthy_Profit_Revenu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1:C15" firstHeaderRow="0" firstDataRow="1" firstDataCol="1"/>
  <pivotFields count="6">
    <pivotField dataField="1" subtotalTop="0" showAll="0" defaultSubtotal="0"/>
    <pivotField dataField="1" subtotalTop="0" showAll="0" defaultSubtotal="0"/>
    <pivotField axis="axisRow" allDrilled="1" subtotalTop="0" showAll="0" nonAutoSortDefault="1" defaultSubtotal="0" defaultAttributeDrillState="1">
      <items count="3">
        <item x="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Revenue" fld="0" baseField="2" baseItem="0" numFmtId="168"/>
    <dataField name="Total Gross Profit" fld="1" baseField="2" baseItem="0" numFmtId="168"/>
  </dataFields>
  <formats count="5">
    <format dxfId="31">
      <pivotArea outline="0" collapsedLevelsAreSubtotals="1" fieldPosition="0"/>
    </format>
    <format dxfId="30">
      <pivotArea collapsedLevelsAreSubtotals="1" fieldPosition="0">
        <references count="2">
          <reference field="4294967294" count="1" selected="0">
            <x v="0"/>
          </reference>
          <reference field="2" count="0"/>
        </references>
      </pivotArea>
    </format>
    <format dxfId="29">
      <pivotArea collapsedLevelsAreSubtotals="1" fieldPosition="0">
        <references count="2">
          <reference field="4294967294" count="1" selected="0">
            <x v="1"/>
          </reference>
          <reference field="2" count="0"/>
        </references>
      </pivotArea>
    </format>
    <format dxfId="28">
      <pivotArea outline="0" fieldPosition="0">
        <references count="1">
          <reference field="4294967294" count="1">
            <x v="1"/>
          </reference>
        </references>
      </pivotArea>
    </format>
    <format dxfId="27">
      <pivotArea outline="0" fieldPosition="0">
        <references count="1">
          <reference field="4294967294" count="1">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alesDataTable].[Product Category].&amp;[Cycl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E8E3A5-3E83-4C3E-ABB1-12953F5DE1B5}"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Sum of COGS" fld="0" baseField="0" baseItem="0" numFmtId="167"/>
  </dataFields>
  <formats count="1">
    <format dxfId="3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E4FDC1-8EDE-4B64-8BBB-925B84932D41}" name="Country_wise_map"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N11:O29"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1" baseItem="1" numFmtId="168"/>
  </dataFields>
  <formats count="2">
    <format dxfId="34">
      <pivotArea outline="0" collapsedLevelsAreSubtotals="1" fieldPosition="0"/>
    </format>
    <format dxfId="33">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577923-BEEF-4BD4-B9C7-50879C8BE637}" name="Region_wise_revenue"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K11:L1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8"/>
  </dataFields>
  <formats count="2">
    <format dxfId="36">
      <pivotArea outline="0" collapsedLevelsAreSubtotals="1" fieldPosition="0"/>
    </format>
    <format dxfId="35">
      <pivotArea outline="0" fieldPosition="0">
        <references count="1">
          <reference field="4294967294" count="1">
            <x v="0"/>
          </reference>
        </references>
      </pivotArea>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 chart="26" format="9">
      <pivotArea type="data" outline="0" fieldPosition="0">
        <references count="2">
          <reference field="4294967294" count="1" selected="0">
            <x v="0"/>
          </reference>
          <reference field="1" count="1" selected="0">
            <x v="2"/>
          </reference>
        </references>
      </pivotArea>
    </chartFormat>
    <chartFormat chart="26" format="10">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293FEA-51B7-49FF-8949-32B00CCCF2DF}" name="Total_Order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34">
    <pivotHierarchy dragToData="1"/>
    <pivotHierarchy dragToData="1"/>
    <pivotHierarchy dragToData="1"/>
    <pivotHierarchy multipleItemSelectionAllowed="1" dragToData="1">
      <members count="1" level="1">
        <member name="[SalesDataTable].[Quarter].&amp;[Q2]"/>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07D872-D2BC-4ED0-AF24-FA9CEA725C86}" name="Sales_Channel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H11:I1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Revenue" fld="0" baseField="0" baseItem="0" numFmtId="168"/>
  </dataFields>
  <formats count="2">
    <format dxfId="38">
      <pivotArea outline="0" collapsedLevelsAreSubtotals="1" fieldPosition="0"/>
    </format>
    <format dxfId="37">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0"/>
          </reference>
        </references>
      </pivotArea>
    </chartFormat>
    <chartFormat chart="16" format="12">
      <pivotArea type="data" outline="0" fieldPosition="0">
        <references count="2">
          <reference field="4294967294" count="1" selected="0">
            <x v="0"/>
          </reference>
          <reference field="1" count="1" selected="0">
            <x v="1"/>
          </reference>
        </references>
      </pivotArea>
    </chartFormat>
    <chartFormat chart="16" format="13">
      <pivotArea type="data" outline="0" fieldPosition="0">
        <references count="2">
          <reference field="4294967294" count="1" selected="0">
            <x v="0"/>
          </reference>
          <reference field="1" count="1" selected="0">
            <x v="2"/>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8DC879-DFBA-4103-887D-60FAAEAA8553}" sourceName="[SalesDataTable].[Product Category]">
  <pivotTables>
    <pivotTable tabId="3" name="Top_5_Country"/>
    <pivotTable tabId="3" name="Monthy_Profit_Revenue"/>
  </pivotTables>
  <data>
    <olap pivotCacheId="1603841827">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mp;[Cyclin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7246916-E79D-4FBF-B2EC-FBEC69251FD7}" sourceName="[SalesDataTable].[Country]">
  <pivotTables>
    <pivotTable tabId="3" name="Monthy_Profit_Revenue"/>
    <pivotTable tabId="3" name="Region_wise_revenue"/>
    <pivotTable tabId="3" name="Top_5_Country"/>
    <pivotTable tabId="3" name="Total_Orders"/>
    <pivotTable tabId="3" name="total_revenue"/>
    <pivotTable tabId="3" name="Total_Unit_Sold"/>
  </pivotTables>
  <data>
    <olap pivotCacheId="1603841827">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CB6CDB2-26E4-4696-BDA2-D322B087E76C}" sourceName="[SalesDataTable].[Quarter]">
  <pivotTables>
    <pivotTable tabId="3" name="Top_5_Country"/>
    <pivotTable tabId="3" name="Country_wise_map"/>
    <pivotTable tabId="3" name="Gross_Profit"/>
    <pivotTable tabId="3" name="Monthy_Profit_Revenue"/>
    <pivotTable tabId="3" name="Total_Orders"/>
    <pivotTable tabId="3" name="total_revenue"/>
    <pivotTable tabId="3" name="Total_Unit_Sold"/>
  </pivotTables>
  <data>
    <olap pivotCacheId="1603841827">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mp;[Q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E79DE41-DDE2-49C4-99A9-EB3A3EC170B1}" cache="Slicer_Product_Category" caption="Product Category" level="1" rowHeight="247650"/>
  <slicer name="Country" xr10:uid="{CC5BB137-71AD-4186-AB3F-5B7900A48BAD}" cache="Slicer_Country" caption="Country" level="1" rowHeight="247650"/>
  <slicer name="Quarter" xr10:uid="{6019F055-221F-4C34-9A59-72A69BE58314}" cache="Slicer_Quarter" caption="Quarter"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U2708" totalsRowShown="0" headerRowDxfId="22" dataDxfId="21">
  <autoFilter ref="A1:U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1" xr3:uid="{6225545C-05B8-4FEB-B4C9-2C84CBF55B01}" name="ID" dataDxfId="20"/>
    <tableColumn id="2" xr3:uid="{99F5FD81-8F5C-4B7A-810D-BB7E4869701E}" name="Order Date" dataDxfId="19"/>
    <tableColumn id="1" xr3:uid="{773B3BA1-B8EF-4A24-AEA5-F9BB50ED08E8}" name="Year" dataDxfId="18">
      <calculatedColumnFormula>YEAR(SalesDataTable[[#This Row],[Order Date]])</calculatedColumnFormula>
    </tableColumn>
    <tableColumn id="24" xr3:uid="{37D67759-60A2-453D-92F9-98CD3CB41CDF}" name="Quarter" dataDxfId="17">
      <calculatedColumnFormula>"Q"&amp;ROUNDUP(MONTH(SalesDataTable[[#This Row],[Order Date]])/3,0)</calculatedColumnFormula>
    </tableColumn>
    <tableColumn id="22" xr3:uid="{AF0CFFAC-5CBB-4F01-85CF-BA4A4F9EB224}" name="Month No" dataDxfId="16">
      <calculatedColumnFormula>MONTH(SalesDataTable[[#This Row],[Order Date]])</calculatedColumnFormula>
    </tableColumn>
    <tableColumn id="23" xr3:uid="{B1ADD556-B489-422B-96C3-433E713BAB30}" name="Month" dataDxfId="15">
      <calculatedColumnFormula>TEXT(SalesDataTable[[#This Row],[Order Date]],"mmm")</calculatedColumnFormula>
    </tableColumn>
    <tableColumn id="3" xr3:uid="{BABD2837-4996-49F4-B8FC-F980EA4C9534}" name="Region" dataDxfId="14"/>
    <tableColumn id="4" xr3:uid="{ED840ADB-B6D0-4386-8CC3-66DEA65BED3E}" name="Country" dataDxfId="13"/>
    <tableColumn id="5" xr3:uid="{C21A7B37-6F6C-4361-82C1-4670F9FDBEC2}" name="Sales Channel" dataDxfId="12"/>
    <tableColumn id="6" xr3:uid="{84080584-6B54-4896-A4DE-A87DFF0731C6}" name="Customer Type" dataDxfId="11"/>
    <tableColumn id="7" xr3:uid="{0B005238-5F14-4C46-B503-7F3DFF36170E}" name="Product Category" dataDxfId="10"/>
    <tableColumn id="8" xr3:uid="{B930794A-6484-4BE3-BBD2-E8771691DFAD}" name="Product" dataDxfId="9"/>
    <tableColumn id="9" xr3:uid="{5CA4DF7A-9AF5-4D9D-9D5A-DDED3D0A7E80}" name="Units Sold" dataDxfId="8"/>
    <tableColumn id="10" xr3:uid="{6756035F-A4CB-4AFF-BFF3-3610B142F0EE}" name="Unit Price" dataDxfId="7"/>
    <tableColumn id="11" xr3:uid="{B694F18E-F9BD-40E2-A356-3F67136CB960}" name="Discount %" dataDxfId="6"/>
    <tableColumn id="12" xr3:uid="{15D4CF49-FA19-4C44-A023-7C629B44C0DB}" name="Unit Cost" dataDxfId="5"/>
    <tableColumn id="13" xr3:uid="{3D8A84CF-5674-491F-8F81-BB5FC7A74D30}" name="Revenue" dataDxfId="4">
      <calculatedColumnFormula>M2*N2*(1-O2)</calculatedColumnFormula>
    </tableColumn>
    <tableColumn id="14" xr3:uid="{455060E3-F1BA-493D-AC17-8D56984B9F5C}" name="COGS" dataDxfId="3">
      <calculatedColumnFormula>M2*P2</calculatedColumnFormula>
    </tableColumn>
    <tableColumn id="15" xr3:uid="{89F4A687-84DC-4069-9C8B-9548E670D916}" name="Gross Profit" dataDxfId="2">
      <calculatedColumnFormula>Q2-R2</calculatedColumnFormula>
    </tableColumn>
    <tableColumn id="16" xr3:uid="{F7B6CDDB-7E56-4D6C-91A8-8CE6DC05EA92}" name="Gross Margin %" dataDxfId="1">
      <calculatedColumnFormula>IFERROR(S2/Q2,0)</calculatedColumnFormula>
    </tableColumn>
    <tableColumn id="17" xr3:uid="{08206B5F-132F-48A2-8A7D-C8ED29DE854B}" name="Year2" dataDxfId="0">
      <calculatedColumnFormula>YEAR(SalesDataTable[[#This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C120-7AC2-4D22-9642-B15B9C518DFB}">
  <dimension ref="A3:R29"/>
  <sheetViews>
    <sheetView workbookViewId="0">
      <selection activeCell="N12" sqref="N12"/>
    </sheetView>
  </sheetViews>
  <sheetFormatPr defaultRowHeight="14.4"/>
  <cols>
    <col min="1" max="1" width="14.109375" bestFit="1" customWidth="1"/>
    <col min="2"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74</v>
      </c>
      <c r="C3" t="s">
        <v>75</v>
      </c>
      <c r="E3" t="s">
        <v>76</v>
      </c>
      <c r="G3" t="s">
        <v>77</v>
      </c>
      <c r="I3" t="s">
        <v>78</v>
      </c>
      <c r="K3" t="s">
        <v>79</v>
      </c>
    </row>
    <row r="4" spans="1:18">
      <c r="A4" s="18">
        <v>182428.1610000002</v>
      </c>
      <c r="C4" s="18">
        <v>83695.110999999961</v>
      </c>
      <c r="E4" s="14">
        <f>C4/A4</f>
        <v>0.45878394290232344</v>
      </c>
      <c r="G4">
        <v>1845</v>
      </c>
      <c r="I4">
        <v>765</v>
      </c>
      <c r="K4" s="18">
        <v>348838.93000000058</v>
      </c>
    </row>
    <row r="11" spans="1:18">
      <c r="A11" s="13" t="s">
        <v>80</v>
      </c>
      <c r="B11" t="s">
        <v>85</v>
      </c>
      <c r="C11" t="s">
        <v>86</v>
      </c>
      <c r="E11" s="13" t="s">
        <v>80</v>
      </c>
      <c r="F11" t="s">
        <v>85</v>
      </c>
      <c r="H11" s="13" t="s">
        <v>80</v>
      </c>
      <c r="I11" t="s">
        <v>85</v>
      </c>
      <c r="K11" s="13" t="s">
        <v>80</v>
      </c>
      <c r="L11" t="s">
        <v>85</v>
      </c>
      <c r="N11" s="13" t="s">
        <v>80</v>
      </c>
      <c r="O11" t="s">
        <v>85</v>
      </c>
      <c r="Q11" t="str">
        <f>N11</f>
        <v>Row Labels</v>
      </c>
      <c r="R11" t="str">
        <f>O11</f>
        <v>Total Revenue</v>
      </c>
    </row>
    <row r="12" spans="1:18">
      <c r="A12" s="17" t="s">
        <v>83</v>
      </c>
      <c r="B12" s="19">
        <v>6828.2819999999983</v>
      </c>
      <c r="C12" s="19">
        <v>3330.4820000000004</v>
      </c>
      <c r="E12" s="17" t="s">
        <v>27</v>
      </c>
      <c r="F12" s="19">
        <v>1290.8480000000002</v>
      </c>
      <c r="H12" s="17" t="s">
        <v>8</v>
      </c>
      <c r="I12" s="19">
        <v>179633.50449999995</v>
      </c>
      <c r="K12" s="17" t="s">
        <v>6</v>
      </c>
      <c r="L12" s="19">
        <v>191158.65549999985</v>
      </c>
      <c r="N12" s="17" t="s">
        <v>27</v>
      </c>
      <c r="O12" s="19">
        <v>10247.563000000002</v>
      </c>
      <c r="Q12" t="str">
        <f t="shared" ref="Q12:Q28" si="0">N12</f>
        <v>Austria</v>
      </c>
      <c r="R12">
        <f t="shared" ref="R12:R28" si="1">O12</f>
        <v>10247.563000000002</v>
      </c>
    </row>
    <row r="13" spans="1:18">
      <c r="A13" s="17" t="s">
        <v>81</v>
      </c>
      <c r="B13" s="19">
        <v>6261.7244999999994</v>
      </c>
      <c r="C13" s="19">
        <v>3092.2644999999993</v>
      </c>
      <c r="E13" s="17" t="s">
        <v>21</v>
      </c>
      <c r="F13" s="19">
        <v>865.83399999999995</v>
      </c>
      <c r="H13" s="17" t="s">
        <v>28</v>
      </c>
      <c r="I13" s="19">
        <v>92836.006999999969</v>
      </c>
      <c r="K13" s="17" t="s">
        <v>11</v>
      </c>
      <c r="L13" s="19">
        <v>131488.62350000007</v>
      </c>
      <c r="N13" s="17" t="s">
        <v>21</v>
      </c>
      <c r="O13" s="19">
        <v>6239.9144999999999</v>
      </c>
      <c r="Q13" t="str">
        <f t="shared" si="0"/>
        <v>Belgium</v>
      </c>
      <c r="R13">
        <f t="shared" si="1"/>
        <v>6239.9144999999999</v>
      </c>
    </row>
    <row r="14" spans="1:18">
      <c r="A14" s="17" t="s">
        <v>82</v>
      </c>
      <c r="B14" s="19">
        <v>7999.8939999999984</v>
      </c>
      <c r="C14" s="19">
        <v>3964.7440000000006</v>
      </c>
      <c r="E14" s="17" t="s">
        <v>7</v>
      </c>
      <c r="F14" s="19">
        <v>1138.9884999999999</v>
      </c>
      <c r="H14" s="17" t="s">
        <v>2</v>
      </c>
      <c r="I14" s="19">
        <v>260307.05699999991</v>
      </c>
      <c r="K14" s="17" t="s">
        <v>0</v>
      </c>
      <c r="L14" s="19">
        <v>124535.48550000002</v>
      </c>
      <c r="N14" s="17" t="s">
        <v>7</v>
      </c>
      <c r="O14" s="19">
        <v>6892.6440000000011</v>
      </c>
      <c r="Q14" t="str">
        <f t="shared" si="0"/>
        <v>Czechia</v>
      </c>
      <c r="R14">
        <f t="shared" si="1"/>
        <v>6892.6440000000011</v>
      </c>
    </row>
    <row r="15" spans="1:18">
      <c r="A15" s="17" t="s">
        <v>84</v>
      </c>
      <c r="B15" s="19">
        <v>21089.900499999992</v>
      </c>
      <c r="C15" s="19">
        <v>10387.490499999998</v>
      </c>
      <c r="E15" s="17" t="s">
        <v>25</v>
      </c>
      <c r="F15" s="19">
        <v>202.19</v>
      </c>
      <c r="H15" s="17" t="s">
        <v>19</v>
      </c>
      <c r="I15" s="19">
        <v>112446.61100000008</v>
      </c>
      <c r="K15" s="17" t="s">
        <v>20</v>
      </c>
      <c r="L15" s="19">
        <v>198040.41499999989</v>
      </c>
      <c r="N15" s="17" t="s">
        <v>25</v>
      </c>
      <c r="O15" s="19">
        <v>4245.1089999999995</v>
      </c>
      <c r="Q15" t="str">
        <f t="shared" si="0"/>
        <v>Denmark</v>
      </c>
      <c r="R15">
        <f t="shared" si="1"/>
        <v>4245.1089999999995</v>
      </c>
    </row>
    <row r="16" spans="1:18">
      <c r="E16" s="17" t="s">
        <v>39</v>
      </c>
      <c r="F16" s="19">
        <v>958.90599999999995</v>
      </c>
      <c r="H16" s="17" t="s">
        <v>84</v>
      </c>
      <c r="I16" s="19">
        <v>645223.1794999995</v>
      </c>
      <c r="K16" s="17" t="s">
        <v>84</v>
      </c>
      <c r="L16" s="19">
        <v>645223.1794999995</v>
      </c>
      <c r="N16" s="17" t="s">
        <v>39</v>
      </c>
      <c r="O16" s="19">
        <v>11021.873000000001</v>
      </c>
      <c r="Q16" t="str">
        <f t="shared" si="0"/>
        <v>Finland</v>
      </c>
      <c r="R16">
        <f t="shared" si="1"/>
        <v>11021.873000000001</v>
      </c>
    </row>
    <row r="17" spans="5:18">
      <c r="E17" s="17" t="s">
        <v>47</v>
      </c>
      <c r="F17" s="19">
        <v>2718.13</v>
      </c>
      <c r="N17" s="17" t="s">
        <v>47</v>
      </c>
      <c r="O17" s="19">
        <v>13866.819000000003</v>
      </c>
      <c r="Q17" t="str">
        <f t="shared" si="0"/>
        <v>France</v>
      </c>
      <c r="R17">
        <f t="shared" si="1"/>
        <v>13866.819000000003</v>
      </c>
    </row>
    <row r="18" spans="5:18">
      <c r="E18" s="17" t="s">
        <v>43</v>
      </c>
      <c r="F18" s="19">
        <v>1531.6659999999999</v>
      </c>
      <c r="N18" s="17" t="s">
        <v>43</v>
      </c>
      <c r="O18" s="19">
        <v>12564.078000000001</v>
      </c>
      <c r="Q18" t="str">
        <f t="shared" si="0"/>
        <v>Germany</v>
      </c>
      <c r="R18">
        <f t="shared" si="1"/>
        <v>12564.078000000001</v>
      </c>
    </row>
    <row r="19" spans="5:18">
      <c r="E19" s="17" t="s">
        <v>18</v>
      </c>
      <c r="F19" s="19">
        <v>78.564999999999998</v>
      </c>
      <c r="N19" s="17" t="s">
        <v>18</v>
      </c>
      <c r="O19" s="19">
        <v>4640.8284999999996</v>
      </c>
      <c r="Q19" t="str">
        <f t="shared" si="0"/>
        <v>Ireland</v>
      </c>
      <c r="R19">
        <f t="shared" si="1"/>
        <v>4640.8284999999996</v>
      </c>
    </row>
    <row r="20" spans="5:18">
      <c r="E20" s="17" t="s">
        <v>50</v>
      </c>
      <c r="F20" s="19">
        <v>1295.9739999999999</v>
      </c>
      <c r="N20" s="17" t="s">
        <v>50</v>
      </c>
      <c r="O20" s="19">
        <v>17396.004000000001</v>
      </c>
      <c r="Q20" t="str">
        <f t="shared" si="0"/>
        <v>Italy</v>
      </c>
      <c r="R20">
        <f t="shared" si="1"/>
        <v>17396.004000000001</v>
      </c>
    </row>
    <row r="21" spans="5:18">
      <c r="E21" s="17" t="s">
        <v>31</v>
      </c>
      <c r="F21" s="19">
        <v>1493.9354999999998</v>
      </c>
      <c r="N21" s="17" t="s">
        <v>31</v>
      </c>
      <c r="O21" s="19">
        <v>12326.649000000003</v>
      </c>
      <c r="Q21" t="str">
        <f t="shared" si="0"/>
        <v>Netherlands</v>
      </c>
      <c r="R21">
        <f t="shared" si="1"/>
        <v>12326.649000000003</v>
      </c>
    </row>
    <row r="22" spans="5:18">
      <c r="E22" s="17" t="s">
        <v>52</v>
      </c>
      <c r="F22" s="19">
        <v>449.98499999999996</v>
      </c>
      <c r="N22" s="17" t="s">
        <v>52</v>
      </c>
      <c r="O22" s="19">
        <v>8660.5439999999981</v>
      </c>
      <c r="Q22" t="str">
        <f t="shared" si="0"/>
        <v>Norway</v>
      </c>
      <c r="R22">
        <f t="shared" si="1"/>
        <v>8660.5439999999981</v>
      </c>
    </row>
    <row r="23" spans="5:18">
      <c r="E23" s="17" t="s">
        <v>49</v>
      </c>
      <c r="F23" s="19">
        <v>1470.9320000000002</v>
      </c>
      <c r="N23" s="17" t="s">
        <v>49</v>
      </c>
      <c r="O23" s="19">
        <v>8936.6989999999987</v>
      </c>
      <c r="Q23" t="str">
        <f t="shared" si="0"/>
        <v>Poland</v>
      </c>
      <c r="R23">
        <f t="shared" si="1"/>
        <v>8936.6989999999987</v>
      </c>
    </row>
    <row r="24" spans="5:18">
      <c r="E24" s="17" t="s">
        <v>36</v>
      </c>
      <c r="F24" s="19">
        <v>879.00800000000004</v>
      </c>
      <c r="N24" s="17" t="s">
        <v>36</v>
      </c>
      <c r="O24" s="19">
        <v>5791.1609999999991</v>
      </c>
      <c r="Q24" t="str">
        <f t="shared" si="0"/>
        <v>Portugal</v>
      </c>
      <c r="R24">
        <f t="shared" si="1"/>
        <v>5791.1609999999991</v>
      </c>
    </row>
    <row r="25" spans="5:18">
      <c r="E25" s="17" t="s">
        <v>1</v>
      </c>
      <c r="F25" s="19">
        <v>1886.4175</v>
      </c>
      <c r="N25" s="17" t="s">
        <v>1</v>
      </c>
      <c r="O25" s="19">
        <v>14124.464500000004</v>
      </c>
      <c r="Q25" t="str">
        <f t="shared" si="0"/>
        <v>Spain</v>
      </c>
      <c r="R25">
        <f t="shared" si="1"/>
        <v>14124.464500000004</v>
      </c>
    </row>
    <row r="26" spans="5:18">
      <c r="E26" s="17" t="s">
        <v>12</v>
      </c>
      <c r="F26" s="19">
        <v>614.31799999999998</v>
      </c>
      <c r="N26" s="17" t="s">
        <v>12</v>
      </c>
      <c r="O26" s="19">
        <v>9504.2540000000008</v>
      </c>
      <c r="Q26" t="str">
        <f t="shared" si="0"/>
        <v>Sweden</v>
      </c>
      <c r="R26">
        <f t="shared" si="1"/>
        <v>9504.2540000000008</v>
      </c>
    </row>
    <row r="27" spans="5:18">
      <c r="E27" s="17" t="s">
        <v>41</v>
      </c>
      <c r="F27" s="19">
        <v>1136.8915</v>
      </c>
      <c r="N27" s="17" t="s">
        <v>41</v>
      </c>
      <c r="O27" s="19">
        <v>5567.9694999999983</v>
      </c>
      <c r="Q27" t="str">
        <f t="shared" si="0"/>
        <v>Switzerland</v>
      </c>
      <c r="R27">
        <f t="shared" si="1"/>
        <v>5567.9694999999983</v>
      </c>
    </row>
    <row r="28" spans="5:18">
      <c r="E28" s="17" t="s">
        <v>33</v>
      </c>
      <c r="F28" s="19">
        <v>3077.3115000000003</v>
      </c>
      <c r="N28" s="17" t="s">
        <v>33</v>
      </c>
      <c r="O28" s="19">
        <v>30401.586999999996</v>
      </c>
      <c r="Q28" t="str">
        <f t="shared" si="0"/>
        <v>United Kingdom</v>
      </c>
      <c r="R28">
        <f t="shared" si="1"/>
        <v>30401.586999999996</v>
      </c>
    </row>
    <row r="29" spans="5:18">
      <c r="E29" s="17" t="s">
        <v>84</v>
      </c>
      <c r="F29" s="19">
        <v>21089.900499999992</v>
      </c>
      <c r="N29" s="17" t="s">
        <v>84</v>
      </c>
      <c r="O29" s="19">
        <v>182428.1610000002</v>
      </c>
    </row>
  </sheetData>
  <sortState xmlns:xlrd2="http://schemas.microsoft.com/office/spreadsheetml/2017/richdata2" ref="A11:C24">
    <sortCondition ref="A12"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E37D-348C-4573-B8DC-3B511EBB495C}">
  <dimension ref="A1:AA62"/>
  <sheetViews>
    <sheetView showGridLines="0" tabSelected="1" zoomScale="71" zoomScaleNormal="71" workbookViewId="0">
      <selection activeCell="U53" sqref="U53"/>
    </sheetView>
  </sheetViews>
  <sheetFormatPr defaultRowHeight="14.4"/>
  <sheetData>
    <row r="1" spans="1:27">
      <c r="A1" s="15"/>
      <c r="B1" s="15"/>
      <c r="C1" s="15"/>
      <c r="D1" s="15"/>
      <c r="E1" s="15"/>
      <c r="F1" s="15"/>
      <c r="G1" s="15"/>
      <c r="H1" s="15"/>
      <c r="I1" s="15"/>
      <c r="J1" s="15"/>
      <c r="K1" s="15"/>
      <c r="L1" s="15"/>
      <c r="M1" s="15"/>
      <c r="N1" s="15"/>
      <c r="O1" s="15"/>
      <c r="P1" s="15"/>
      <c r="Q1" s="15"/>
      <c r="R1" s="15"/>
      <c r="S1" s="15"/>
      <c r="T1" s="15"/>
      <c r="U1" s="15"/>
      <c r="V1" s="15"/>
      <c r="W1" s="15"/>
      <c r="X1" s="15"/>
      <c r="Y1" s="15"/>
      <c r="Z1" s="15"/>
      <c r="AA1" s="15"/>
    </row>
    <row r="2" spans="1:27">
      <c r="A2" s="15"/>
      <c r="B2" s="15"/>
      <c r="C2" s="15"/>
      <c r="D2" s="15"/>
      <c r="E2" s="15"/>
      <c r="F2" s="15"/>
      <c r="G2" s="15"/>
      <c r="H2" s="15"/>
      <c r="I2" s="15"/>
      <c r="J2" s="15"/>
      <c r="K2" s="15"/>
      <c r="L2" s="15"/>
      <c r="M2" s="15"/>
      <c r="N2" s="15"/>
      <c r="O2" s="15"/>
      <c r="P2" s="15"/>
      <c r="Q2" s="15"/>
      <c r="R2" s="15"/>
      <c r="S2" s="15"/>
      <c r="T2" s="15"/>
      <c r="U2" s="15"/>
      <c r="V2" s="15"/>
      <c r="W2" s="15"/>
      <c r="X2" s="15"/>
      <c r="Y2" s="15"/>
      <c r="Z2" s="15"/>
      <c r="AA2" s="15"/>
    </row>
    <row r="3" spans="1:27">
      <c r="A3" s="15"/>
      <c r="B3" s="15"/>
      <c r="C3" s="15"/>
      <c r="D3" s="15"/>
      <c r="E3" s="15"/>
      <c r="F3" s="15"/>
      <c r="G3" s="15"/>
      <c r="H3" s="15"/>
      <c r="I3" s="15"/>
      <c r="J3" s="15"/>
      <c r="K3" s="15"/>
      <c r="L3" s="15"/>
      <c r="M3" s="15"/>
      <c r="N3" s="15"/>
      <c r="O3" s="15"/>
      <c r="P3" s="15"/>
      <c r="Q3" s="15"/>
      <c r="R3" s="15"/>
      <c r="S3" s="15"/>
      <c r="T3" s="15"/>
      <c r="U3" s="15"/>
      <c r="V3" s="15"/>
      <c r="W3" s="15"/>
      <c r="X3" s="15"/>
      <c r="Y3" s="15"/>
      <c r="Z3" s="15"/>
      <c r="AA3" s="15"/>
    </row>
    <row r="4" spans="1:27">
      <c r="A4" s="15"/>
      <c r="B4" s="15"/>
      <c r="C4" s="15"/>
      <c r="D4" s="15"/>
      <c r="E4" s="15"/>
      <c r="F4" s="15"/>
      <c r="G4" s="15"/>
      <c r="H4" s="15"/>
      <c r="I4" s="15"/>
      <c r="J4" s="15"/>
      <c r="K4" s="15"/>
      <c r="L4" s="15"/>
      <c r="M4" s="15"/>
      <c r="N4" s="15"/>
      <c r="O4" s="15"/>
      <c r="P4" s="15"/>
      <c r="Q4" s="15"/>
      <c r="R4" s="15"/>
      <c r="S4" s="15"/>
      <c r="T4" s="15"/>
      <c r="U4" s="15"/>
      <c r="V4" s="15"/>
      <c r="W4" s="15"/>
      <c r="X4" s="15"/>
      <c r="Y4" s="15"/>
      <c r="Z4" s="15"/>
      <c r="AA4" s="15"/>
    </row>
    <row r="5" spans="1:27">
      <c r="A5" s="15"/>
      <c r="B5" s="15"/>
      <c r="C5" s="15"/>
      <c r="D5" s="15"/>
      <c r="E5" s="15"/>
      <c r="F5" s="15"/>
      <c r="G5" s="15"/>
      <c r="H5" s="15"/>
      <c r="I5" s="15"/>
      <c r="J5" s="15"/>
      <c r="K5" s="15"/>
      <c r="L5" s="15"/>
      <c r="M5" s="15"/>
      <c r="N5" s="15"/>
      <c r="O5" s="15"/>
      <c r="P5" s="15"/>
      <c r="Q5" s="15"/>
      <c r="R5" s="15"/>
      <c r="S5" s="15"/>
      <c r="T5" s="15"/>
      <c r="U5" s="15"/>
      <c r="V5" s="15"/>
      <c r="W5" s="15"/>
      <c r="X5" s="15"/>
      <c r="Y5" s="15"/>
      <c r="Z5" s="15"/>
      <c r="AA5" s="15"/>
    </row>
    <row r="6" spans="1:27">
      <c r="A6" s="15"/>
      <c r="B6" s="15"/>
      <c r="C6" s="15"/>
      <c r="D6" s="15"/>
      <c r="E6" s="15"/>
      <c r="F6" s="15"/>
      <c r="G6" s="15"/>
      <c r="H6" s="15"/>
      <c r="I6" s="15"/>
      <c r="J6" s="15"/>
      <c r="K6" s="15"/>
      <c r="L6" s="15"/>
      <c r="M6" s="15"/>
      <c r="N6" s="15"/>
      <c r="O6" s="15"/>
      <c r="P6" s="15"/>
      <c r="Q6" s="15"/>
      <c r="R6" s="15"/>
      <c r="S6" s="15"/>
      <c r="T6" s="15"/>
      <c r="U6" s="15"/>
      <c r="V6" s="15"/>
      <c r="W6" s="15"/>
      <c r="X6" s="15"/>
      <c r="Y6" s="15"/>
      <c r="Z6" s="15"/>
      <c r="AA6" s="15"/>
    </row>
    <row r="7" spans="1:27">
      <c r="A7" s="15"/>
      <c r="B7" s="15"/>
      <c r="C7" s="15"/>
      <c r="D7" s="15"/>
      <c r="E7" s="15"/>
      <c r="F7" s="15"/>
      <c r="G7" s="15"/>
      <c r="H7" s="15"/>
      <c r="I7" s="15"/>
      <c r="J7" s="15"/>
      <c r="K7" s="15"/>
      <c r="L7" s="15"/>
      <c r="M7" s="15"/>
      <c r="N7" s="15"/>
      <c r="O7" s="15"/>
      <c r="P7" s="15"/>
      <c r="Q7" s="15"/>
      <c r="R7" s="15"/>
      <c r="S7" s="15"/>
      <c r="T7" s="15"/>
      <c r="U7" s="15"/>
      <c r="V7" s="15"/>
      <c r="W7" s="15"/>
      <c r="X7" s="15"/>
      <c r="Y7" s="15"/>
      <c r="Z7" s="15"/>
      <c r="AA7" s="15"/>
    </row>
    <row r="8" spans="1:27">
      <c r="A8" s="15"/>
      <c r="B8" s="15"/>
      <c r="C8" s="15"/>
      <c r="D8" s="15"/>
      <c r="E8" s="15"/>
      <c r="F8" s="15"/>
      <c r="G8" s="15"/>
      <c r="H8" s="15"/>
      <c r="I8" s="15"/>
      <c r="J8" s="15"/>
      <c r="K8" s="15"/>
      <c r="L8" s="15"/>
      <c r="M8" s="15"/>
      <c r="N8" s="15"/>
      <c r="O8" s="15"/>
      <c r="P8" s="15"/>
      <c r="Q8" s="15"/>
      <c r="R8" s="15"/>
      <c r="S8" s="15"/>
      <c r="T8" s="15"/>
      <c r="U8" s="15"/>
      <c r="V8" s="15"/>
      <c r="W8" s="15"/>
      <c r="X8" s="15"/>
      <c r="Y8" s="15"/>
      <c r="Z8" s="15"/>
      <c r="AA8" s="15"/>
    </row>
    <row r="9" spans="1:27">
      <c r="A9" s="15"/>
      <c r="B9" s="15"/>
      <c r="C9" s="15"/>
      <c r="D9" s="15"/>
      <c r="E9" s="15"/>
      <c r="F9" s="15"/>
      <c r="G9" s="15"/>
      <c r="H9" s="15"/>
      <c r="I9" s="15"/>
      <c r="J9" s="15"/>
      <c r="K9" s="15"/>
      <c r="L9" s="15"/>
      <c r="M9" s="15"/>
      <c r="N9" s="15"/>
      <c r="O9" s="15"/>
      <c r="P9" s="15"/>
      <c r="Q9" s="15"/>
      <c r="R9" s="15"/>
      <c r="S9" s="15"/>
      <c r="T9" s="15"/>
      <c r="U9" s="15"/>
      <c r="V9" s="15"/>
      <c r="W9" s="15"/>
      <c r="X9" s="15"/>
      <c r="Y9" s="15"/>
      <c r="Z9" s="15"/>
      <c r="AA9" s="15"/>
    </row>
    <row r="10" spans="1:27">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row>
    <row r="11" spans="1:27">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spans="1:27">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spans="1:27">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1:27">
      <c r="A14" s="15"/>
      <c r="B14" s="15"/>
      <c r="C14" s="15"/>
      <c r="D14" s="15"/>
      <c r="E14" s="15"/>
      <c r="F14" s="15"/>
      <c r="G14" s="15"/>
      <c r="H14" s="15"/>
      <c r="I14" s="15"/>
      <c r="J14" s="15"/>
      <c r="K14" s="15"/>
      <c r="L14" s="15"/>
      <c r="M14" s="15"/>
      <c r="N14" s="15"/>
      <c r="O14" s="15"/>
      <c r="P14" s="15"/>
      <c r="Q14" s="15"/>
      <c r="R14" s="15"/>
      <c r="S14" s="15"/>
      <c r="T14" s="16"/>
      <c r="U14" s="15"/>
      <c r="V14" s="15"/>
      <c r="W14" s="15"/>
      <c r="X14" s="15"/>
      <c r="Y14" s="15"/>
      <c r="Z14" s="15"/>
      <c r="AA14" s="15"/>
    </row>
    <row r="15" spans="1:27">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1:27">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spans="1:2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7">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spans="1:27">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spans="1:27">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spans="1:27">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spans="1:27">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spans="1:27">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spans="1:27">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spans="1:27">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spans="1: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1:27">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1:27">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7">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spans="1:27">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1:27">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1:27">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spans="1:2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spans="1:27">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1:27">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spans="1:27">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spans="1:2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1:27">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1:27">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1:27">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spans="1:27">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spans="1:27">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spans="1:27">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spans="1:27">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spans="1:27">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spans="1:2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spans="1:27">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spans="1:27">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spans="1:27">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spans="1:27">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spans="1:27">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U2708"/>
  <sheetViews>
    <sheetView workbookViewId="0">
      <selection activeCell="E1" sqref="E1"/>
    </sheetView>
  </sheetViews>
  <sheetFormatPr defaultColWidth="9.77734375" defaultRowHeight="14.4"/>
  <cols>
    <col min="1" max="1" width="5.44140625" style="12" bestFit="1" customWidth="1"/>
    <col min="2" max="2" width="13.21875" style="12" customWidth="1"/>
    <col min="3" max="3" width="6.33203125" style="12" customWidth="1"/>
    <col min="4" max="4" width="8.109375" style="12" bestFit="1" customWidth="1"/>
    <col min="5" max="6" width="9.88671875" style="12" customWidth="1"/>
    <col min="7" max="7" width="15.77734375" style="12" bestFit="1" customWidth="1"/>
    <col min="8" max="8" width="15" style="12" bestFit="1" customWidth="1"/>
    <col min="9" max="9" width="15.77734375" style="12" customWidth="1"/>
    <col min="10" max="10" width="16.6640625" customWidth="1"/>
    <col min="11" max="11" width="18.44140625" customWidth="1"/>
    <col min="12" max="12" width="21.44140625" bestFit="1" customWidth="1"/>
    <col min="13" max="13" width="10.44140625" style="8"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s>
  <sheetData>
    <row r="1" spans="1:21" ht="21.6" customHeight="1">
      <c r="A1" s="1" t="s">
        <v>53</v>
      </c>
      <c r="B1" s="1" t="s">
        <v>54</v>
      </c>
      <c r="C1" s="1" t="s">
        <v>69</v>
      </c>
      <c r="D1" s="1" t="s">
        <v>70</v>
      </c>
      <c r="E1" s="1" t="s">
        <v>73</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row>
    <row r="2" spans="1:21" ht="15.6">
      <c r="A2" s="9">
        <v>3392</v>
      </c>
      <c r="B2" s="10">
        <v>46023</v>
      </c>
      <c r="C2" s="11">
        <f>YEAR(SalesDataTable[[#This Row],[Order Date]])</f>
        <v>2026</v>
      </c>
      <c r="D2" s="11" t="str">
        <f>"Q"&amp;ROUNDUP(MONTH(SalesDataTable[[#This Row],[Order Date]])/3,0)</f>
        <v>Q1</v>
      </c>
      <c r="E2" s="11">
        <f>MONTH(SalesDataTable[[#This Row],[Order Date]])</f>
        <v>1</v>
      </c>
      <c r="F2" s="11" t="str">
        <f>TEXT(SalesDataTable[[#This Row],[Order Date]],"mmm")</f>
        <v>Jan</v>
      </c>
      <c r="G2" s="11" t="s">
        <v>0</v>
      </c>
      <c r="H2" s="11" t="s">
        <v>1</v>
      </c>
      <c r="I2" s="11" t="s">
        <v>2</v>
      </c>
      <c r="J2" s="2" t="s">
        <v>3</v>
      </c>
      <c r="K2" s="2" t="s">
        <v>4</v>
      </c>
      <c r="L2" s="2" t="s">
        <v>5</v>
      </c>
      <c r="M2" s="7">
        <v>2</v>
      </c>
      <c r="N2" s="4">
        <v>82.06</v>
      </c>
      <c r="O2" s="5">
        <v>0</v>
      </c>
      <c r="P2" s="4">
        <v>42.94</v>
      </c>
      <c r="Q2" s="4">
        <f t="shared" ref="Q2:Q65" si="0">M2*N2*(1-O2)</f>
        <v>164.12</v>
      </c>
      <c r="R2" s="4">
        <f t="shared" ref="R2:R65" si="1">M2*P2</f>
        <v>85.88</v>
      </c>
      <c r="S2" s="4">
        <f t="shared" ref="S2:S65" si="2">Q2-R2</f>
        <v>78.240000000000009</v>
      </c>
      <c r="T2" s="6">
        <f t="shared" ref="T2:T65" si="3">IFERROR(S2/Q2,0)</f>
        <v>0.476724348038021</v>
      </c>
      <c r="U2" s="3">
        <f>YEAR(SalesDataTable[[#This Row],[Order Date]])</f>
        <v>2026</v>
      </c>
    </row>
    <row r="3" spans="1:21" ht="15.6">
      <c r="A3" s="9">
        <v>4836</v>
      </c>
      <c r="B3" s="10">
        <v>46024</v>
      </c>
      <c r="C3" s="11">
        <f>YEAR(SalesDataTable[[#This Row],[Order Date]])</f>
        <v>2026</v>
      </c>
      <c r="D3" s="11" t="str">
        <f>"Q"&amp;ROUNDUP(MONTH(SalesDataTable[[#This Row],[Order Date]])/3,0)</f>
        <v>Q1</v>
      </c>
      <c r="E3" s="11">
        <f>MONTH(SalesDataTable[[#This Row],[Order Date]])</f>
        <v>1</v>
      </c>
      <c r="F3" s="11" t="str">
        <f>TEXT(SalesDataTable[[#This Row],[Order Date]],"mmm")</f>
        <v>Jan</v>
      </c>
      <c r="G3" s="11" t="s">
        <v>6</v>
      </c>
      <c r="H3" s="11" t="s">
        <v>7</v>
      </c>
      <c r="I3" s="11" t="s">
        <v>8</v>
      </c>
      <c r="J3" s="2" t="s">
        <v>3</v>
      </c>
      <c r="K3" s="2" t="s">
        <v>9</v>
      </c>
      <c r="L3" s="2" t="s">
        <v>10</v>
      </c>
      <c r="M3" s="7">
        <v>4</v>
      </c>
      <c r="N3" s="4">
        <v>94.18</v>
      </c>
      <c r="O3" s="5">
        <v>0.15</v>
      </c>
      <c r="P3" s="4">
        <v>45.03</v>
      </c>
      <c r="Q3" s="4">
        <f t="shared" si="0"/>
        <v>320.21199999999999</v>
      </c>
      <c r="R3" s="4">
        <f t="shared" si="1"/>
        <v>180.12</v>
      </c>
      <c r="S3" s="4">
        <f t="shared" si="2"/>
        <v>140.09199999999998</v>
      </c>
      <c r="T3" s="6">
        <f t="shared" si="3"/>
        <v>0.43749765780170635</v>
      </c>
      <c r="U3" s="3">
        <f>YEAR(SalesDataTable[[#This Row],[Order Date]])</f>
        <v>2026</v>
      </c>
    </row>
    <row r="4" spans="1:21" ht="15.6">
      <c r="A4" s="9">
        <v>163</v>
      </c>
      <c r="B4" s="10">
        <v>46025</v>
      </c>
      <c r="C4" s="11">
        <f>YEAR(SalesDataTable[[#This Row],[Order Date]])</f>
        <v>2026</v>
      </c>
      <c r="D4" s="11" t="str">
        <f>"Q"&amp;ROUNDUP(MONTH(SalesDataTable[[#This Row],[Order Date]])/3,0)</f>
        <v>Q1</v>
      </c>
      <c r="E4" s="11">
        <f>MONTH(SalesDataTable[[#This Row],[Order Date]])</f>
        <v>1</v>
      </c>
      <c r="F4" s="11" t="str">
        <f>TEXT(SalesDataTable[[#This Row],[Order Date]],"mmm")</f>
        <v>Jan</v>
      </c>
      <c r="G4" s="11" t="s">
        <v>11</v>
      </c>
      <c r="H4" s="11" t="s">
        <v>12</v>
      </c>
      <c r="I4" s="11" t="s">
        <v>2</v>
      </c>
      <c r="J4" s="2" t="s">
        <v>13</v>
      </c>
      <c r="K4" s="2" t="s">
        <v>14</v>
      </c>
      <c r="L4" s="2" t="s">
        <v>15</v>
      </c>
      <c r="M4" s="7">
        <v>2</v>
      </c>
      <c r="N4" s="4">
        <v>36.72</v>
      </c>
      <c r="O4" s="5">
        <v>0.05</v>
      </c>
      <c r="P4" s="4">
        <v>13.76</v>
      </c>
      <c r="Q4" s="4">
        <f t="shared" si="0"/>
        <v>69.768000000000001</v>
      </c>
      <c r="R4" s="4">
        <f t="shared" si="1"/>
        <v>27.52</v>
      </c>
      <c r="S4" s="4">
        <f t="shared" si="2"/>
        <v>42.248000000000005</v>
      </c>
      <c r="T4" s="6">
        <f t="shared" si="3"/>
        <v>0.60554982226808862</v>
      </c>
      <c r="U4" s="3">
        <f>YEAR(SalesDataTable[[#This Row],[Order Date]])</f>
        <v>2026</v>
      </c>
    </row>
    <row r="5" spans="1:21" ht="15.6">
      <c r="A5" s="9">
        <v>542</v>
      </c>
      <c r="B5" s="10">
        <v>46025</v>
      </c>
      <c r="C5" s="11">
        <f>YEAR(SalesDataTable[[#This Row],[Order Date]])</f>
        <v>2026</v>
      </c>
      <c r="D5" s="11" t="str">
        <f>"Q"&amp;ROUNDUP(MONTH(SalesDataTable[[#This Row],[Order Date]])/3,0)</f>
        <v>Q1</v>
      </c>
      <c r="E5" s="11">
        <f>MONTH(SalesDataTable[[#This Row],[Order Date]])</f>
        <v>1</v>
      </c>
      <c r="F5" s="11" t="str">
        <f>TEXT(SalesDataTable[[#This Row],[Order Date]],"mmm")</f>
        <v>Jan</v>
      </c>
      <c r="G5" s="11" t="s">
        <v>0</v>
      </c>
      <c r="H5" s="11" t="s">
        <v>1</v>
      </c>
      <c r="I5" s="11" t="s">
        <v>8</v>
      </c>
      <c r="J5" s="2" t="s">
        <v>16</v>
      </c>
      <c r="K5" s="2" t="s">
        <v>9</v>
      </c>
      <c r="L5" s="2" t="s">
        <v>17</v>
      </c>
      <c r="M5" s="7">
        <v>4</v>
      </c>
      <c r="N5" s="4">
        <v>143.66999999999999</v>
      </c>
      <c r="O5" s="5">
        <v>0.1</v>
      </c>
      <c r="P5" s="4">
        <v>81.22</v>
      </c>
      <c r="Q5" s="4">
        <f t="shared" si="0"/>
        <v>517.21199999999999</v>
      </c>
      <c r="R5" s="4">
        <f t="shared" si="1"/>
        <v>324.88</v>
      </c>
      <c r="S5" s="4">
        <f t="shared" si="2"/>
        <v>192.33199999999999</v>
      </c>
      <c r="T5" s="6">
        <f t="shared" si="3"/>
        <v>0.37186298848441257</v>
      </c>
      <c r="U5" s="3">
        <f>YEAR(SalesDataTable[[#This Row],[Order Date]])</f>
        <v>2026</v>
      </c>
    </row>
    <row r="6" spans="1:21" ht="15.6">
      <c r="A6" s="9">
        <v>2002</v>
      </c>
      <c r="B6" s="10">
        <v>46025</v>
      </c>
      <c r="C6" s="11">
        <f>YEAR(SalesDataTable[[#This Row],[Order Date]])</f>
        <v>2026</v>
      </c>
      <c r="D6" s="11" t="str">
        <f>"Q"&amp;ROUNDUP(MONTH(SalesDataTable[[#This Row],[Order Date]])/3,0)</f>
        <v>Q1</v>
      </c>
      <c r="E6" s="11">
        <f>MONTH(SalesDataTable[[#This Row],[Order Date]])</f>
        <v>1</v>
      </c>
      <c r="F6" s="11" t="str">
        <f>TEXT(SalesDataTable[[#This Row],[Order Date]],"mmm")</f>
        <v>Jan</v>
      </c>
      <c r="G6" s="11" t="s">
        <v>0</v>
      </c>
      <c r="H6" s="11" t="s">
        <v>1</v>
      </c>
      <c r="I6" s="11" t="s">
        <v>8</v>
      </c>
      <c r="J6" s="2" t="s">
        <v>16</v>
      </c>
      <c r="K6" s="2" t="s">
        <v>14</v>
      </c>
      <c r="L6" s="2" t="s">
        <v>15</v>
      </c>
      <c r="M6" s="7">
        <v>3</v>
      </c>
      <c r="N6" s="4">
        <v>36.53</v>
      </c>
      <c r="O6" s="5">
        <v>0.15</v>
      </c>
      <c r="P6" s="4">
        <v>13.67</v>
      </c>
      <c r="Q6" s="4">
        <f t="shared" si="0"/>
        <v>93.151499999999999</v>
      </c>
      <c r="R6" s="4">
        <f t="shared" si="1"/>
        <v>41.01</v>
      </c>
      <c r="S6" s="4">
        <f t="shared" si="2"/>
        <v>52.141500000000001</v>
      </c>
      <c r="T6" s="6">
        <f t="shared" si="3"/>
        <v>0.55974944042769037</v>
      </c>
      <c r="U6" s="3">
        <f>YEAR(SalesDataTable[[#This Row],[Order Date]])</f>
        <v>2026</v>
      </c>
    </row>
    <row r="7" spans="1:21" ht="15.6">
      <c r="A7" s="9">
        <v>2005</v>
      </c>
      <c r="B7" s="10">
        <v>46025</v>
      </c>
      <c r="C7" s="11">
        <f>YEAR(SalesDataTable[[#This Row],[Order Date]])</f>
        <v>2026</v>
      </c>
      <c r="D7" s="11" t="str">
        <f>"Q"&amp;ROUNDUP(MONTH(SalesDataTable[[#This Row],[Order Date]])/3,0)</f>
        <v>Q1</v>
      </c>
      <c r="E7" s="11">
        <f>MONTH(SalesDataTable[[#This Row],[Order Date]])</f>
        <v>1</v>
      </c>
      <c r="F7" s="11" t="str">
        <f>TEXT(SalesDataTable[[#This Row],[Order Date]],"mmm")</f>
        <v>Jan</v>
      </c>
      <c r="G7" s="11" t="s">
        <v>11</v>
      </c>
      <c r="H7" s="11" t="s">
        <v>18</v>
      </c>
      <c r="I7" s="11" t="s">
        <v>19</v>
      </c>
      <c r="J7" s="2" t="s">
        <v>13</v>
      </c>
      <c r="K7" s="2" t="s">
        <v>14</v>
      </c>
      <c r="L7" s="2" t="s">
        <v>15</v>
      </c>
      <c r="M7" s="7">
        <v>1</v>
      </c>
      <c r="N7" s="4">
        <v>35.340000000000003</v>
      </c>
      <c r="O7" s="5">
        <v>0</v>
      </c>
      <c r="P7" s="4">
        <v>13.37</v>
      </c>
      <c r="Q7" s="4">
        <f t="shared" si="0"/>
        <v>35.340000000000003</v>
      </c>
      <c r="R7" s="4">
        <f t="shared" si="1"/>
        <v>13.37</v>
      </c>
      <c r="S7" s="4">
        <f t="shared" si="2"/>
        <v>21.970000000000006</v>
      </c>
      <c r="T7" s="6">
        <f t="shared" si="3"/>
        <v>0.62167515563101317</v>
      </c>
      <c r="U7" s="3">
        <f>YEAR(SalesDataTable[[#This Row],[Order Date]])</f>
        <v>2026</v>
      </c>
    </row>
    <row r="8" spans="1:21" ht="15.6">
      <c r="A8" s="9">
        <v>2937</v>
      </c>
      <c r="B8" s="10">
        <v>46025</v>
      </c>
      <c r="C8" s="11">
        <f>YEAR(SalesDataTable[[#This Row],[Order Date]])</f>
        <v>2026</v>
      </c>
      <c r="D8" s="11" t="str">
        <f>"Q"&amp;ROUNDUP(MONTH(SalesDataTable[[#This Row],[Order Date]])/3,0)</f>
        <v>Q1</v>
      </c>
      <c r="E8" s="11">
        <f>MONTH(SalesDataTable[[#This Row],[Order Date]])</f>
        <v>1</v>
      </c>
      <c r="F8" s="11" t="str">
        <f>TEXT(SalesDataTable[[#This Row],[Order Date]],"mmm")</f>
        <v>Jan</v>
      </c>
      <c r="G8" s="11" t="s">
        <v>20</v>
      </c>
      <c r="H8" s="11" t="s">
        <v>21</v>
      </c>
      <c r="I8" s="11" t="s">
        <v>8</v>
      </c>
      <c r="J8" s="2" t="s">
        <v>3</v>
      </c>
      <c r="K8" s="2" t="s">
        <v>4</v>
      </c>
      <c r="L8" s="2" t="s">
        <v>22</v>
      </c>
      <c r="M8" s="7">
        <v>8</v>
      </c>
      <c r="N8" s="4">
        <v>49.6</v>
      </c>
      <c r="O8" s="5">
        <v>0.1</v>
      </c>
      <c r="P8" s="4">
        <v>23.05</v>
      </c>
      <c r="Q8" s="4">
        <f t="shared" si="0"/>
        <v>357.12</v>
      </c>
      <c r="R8" s="4">
        <f t="shared" si="1"/>
        <v>184.4</v>
      </c>
      <c r="S8" s="4">
        <f t="shared" si="2"/>
        <v>172.72</v>
      </c>
      <c r="T8" s="6">
        <f t="shared" si="3"/>
        <v>0.4836469534050179</v>
      </c>
      <c r="U8" s="3">
        <f>YEAR(SalesDataTable[[#This Row],[Order Date]])</f>
        <v>2026</v>
      </c>
    </row>
    <row r="9" spans="1:21" ht="15.6">
      <c r="A9" s="9">
        <v>3326</v>
      </c>
      <c r="B9" s="10">
        <v>46025</v>
      </c>
      <c r="C9" s="11">
        <f>YEAR(SalesDataTable[[#This Row],[Order Date]])</f>
        <v>2026</v>
      </c>
      <c r="D9" s="11" t="str">
        <f>"Q"&amp;ROUNDUP(MONTH(SalesDataTable[[#This Row],[Order Date]])/3,0)</f>
        <v>Q1</v>
      </c>
      <c r="E9" s="11">
        <f>MONTH(SalesDataTable[[#This Row],[Order Date]])</f>
        <v>1</v>
      </c>
      <c r="F9" s="11" t="str">
        <f>TEXT(SalesDataTable[[#This Row],[Order Date]],"mmm")</f>
        <v>Jan</v>
      </c>
      <c r="G9" s="11" t="s">
        <v>0</v>
      </c>
      <c r="H9" s="11" t="s">
        <v>1</v>
      </c>
      <c r="I9" s="11" t="s">
        <v>19</v>
      </c>
      <c r="J9" s="2" t="s">
        <v>13</v>
      </c>
      <c r="K9" s="2" t="s">
        <v>23</v>
      </c>
      <c r="L9" s="2" t="s">
        <v>24</v>
      </c>
      <c r="M9" s="7">
        <v>2</v>
      </c>
      <c r="N9" s="4">
        <v>347.51</v>
      </c>
      <c r="O9" s="5">
        <v>0</v>
      </c>
      <c r="P9" s="4">
        <v>190.16</v>
      </c>
      <c r="Q9" s="4">
        <f t="shared" si="0"/>
        <v>695.02</v>
      </c>
      <c r="R9" s="4">
        <f t="shared" si="1"/>
        <v>380.32</v>
      </c>
      <c r="S9" s="4">
        <f t="shared" si="2"/>
        <v>314.7</v>
      </c>
      <c r="T9" s="6">
        <f t="shared" si="3"/>
        <v>0.4527927253891974</v>
      </c>
      <c r="U9" s="3">
        <f>YEAR(SalesDataTable[[#This Row],[Order Date]])</f>
        <v>2026</v>
      </c>
    </row>
    <row r="10" spans="1:21" ht="15.6">
      <c r="A10" s="9">
        <v>3863</v>
      </c>
      <c r="B10" s="10">
        <v>46025</v>
      </c>
      <c r="C10" s="11">
        <f>YEAR(SalesDataTable[[#This Row],[Order Date]])</f>
        <v>2026</v>
      </c>
      <c r="D10" s="11" t="str">
        <f>"Q"&amp;ROUNDUP(MONTH(SalesDataTable[[#This Row],[Order Date]])/3,0)</f>
        <v>Q1</v>
      </c>
      <c r="E10" s="11">
        <f>MONTH(SalesDataTable[[#This Row],[Order Date]])</f>
        <v>1</v>
      </c>
      <c r="F10" s="11" t="str">
        <f>TEXT(SalesDataTable[[#This Row],[Order Date]],"mmm")</f>
        <v>Jan</v>
      </c>
      <c r="G10" s="11" t="s">
        <v>11</v>
      </c>
      <c r="H10" s="11" t="s">
        <v>25</v>
      </c>
      <c r="I10" s="11" t="s">
        <v>8</v>
      </c>
      <c r="J10" s="2" t="s">
        <v>3</v>
      </c>
      <c r="K10" s="2" t="s">
        <v>4</v>
      </c>
      <c r="L10" s="2" t="s">
        <v>26</v>
      </c>
      <c r="M10" s="7">
        <v>12</v>
      </c>
      <c r="N10" s="4">
        <v>41.22</v>
      </c>
      <c r="O10" s="5">
        <v>0.1</v>
      </c>
      <c r="P10" s="4">
        <v>16.64</v>
      </c>
      <c r="Q10" s="4">
        <f t="shared" si="0"/>
        <v>445.17599999999999</v>
      </c>
      <c r="R10" s="4">
        <f t="shared" si="1"/>
        <v>199.68</v>
      </c>
      <c r="S10" s="4">
        <f t="shared" si="2"/>
        <v>245.49599999999998</v>
      </c>
      <c r="T10" s="6">
        <f t="shared" si="3"/>
        <v>0.55145829963879456</v>
      </c>
      <c r="U10" s="3">
        <f>YEAR(SalesDataTable[[#This Row],[Order Date]])</f>
        <v>2026</v>
      </c>
    </row>
    <row r="11" spans="1:21" ht="15.6">
      <c r="A11" s="9">
        <v>4910</v>
      </c>
      <c r="B11" s="10">
        <v>46025</v>
      </c>
      <c r="C11" s="11">
        <f>YEAR(SalesDataTable[[#This Row],[Order Date]])</f>
        <v>2026</v>
      </c>
      <c r="D11" s="11" t="str">
        <f>"Q"&amp;ROUNDUP(MONTH(SalesDataTable[[#This Row],[Order Date]])/3,0)</f>
        <v>Q1</v>
      </c>
      <c r="E11" s="11">
        <f>MONTH(SalesDataTable[[#This Row],[Order Date]])</f>
        <v>1</v>
      </c>
      <c r="F11" s="11" t="str">
        <f>TEXT(SalesDataTable[[#This Row],[Order Date]],"mmm")</f>
        <v>Jan</v>
      </c>
      <c r="G11" s="11" t="s">
        <v>11</v>
      </c>
      <c r="H11" s="11" t="s">
        <v>18</v>
      </c>
      <c r="I11" s="11" t="s">
        <v>19</v>
      </c>
      <c r="J11" s="2" t="s">
        <v>16</v>
      </c>
      <c r="K11" s="2" t="s">
        <v>23</v>
      </c>
      <c r="L11" s="2" t="s">
        <v>24</v>
      </c>
      <c r="M11" s="7">
        <v>1</v>
      </c>
      <c r="N11" s="4">
        <v>332.18</v>
      </c>
      <c r="O11" s="5">
        <v>0</v>
      </c>
      <c r="P11" s="4">
        <v>195.33</v>
      </c>
      <c r="Q11" s="4">
        <f t="shared" si="0"/>
        <v>332.18</v>
      </c>
      <c r="R11" s="4">
        <f t="shared" si="1"/>
        <v>195.33</v>
      </c>
      <c r="S11" s="4">
        <f t="shared" si="2"/>
        <v>136.85</v>
      </c>
      <c r="T11" s="6">
        <f t="shared" si="3"/>
        <v>0.41197543500511768</v>
      </c>
      <c r="U11" s="3">
        <f>YEAR(SalesDataTable[[#This Row],[Order Date]])</f>
        <v>2026</v>
      </c>
    </row>
    <row r="12" spans="1:21" ht="15.6">
      <c r="A12" s="9">
        <v>5188</v>
      </c>
      <c r="B12" s="10">
        <v>46025</v>
      </c>
      <c r="C12" s="11">
        <f>YEAR(SalesDataTable[[#This Row],[Order Date]])</f>
        <v>2026</v>
      </c>
      <c r="D12" s="11" t="str">
        <f>"Q"&amp;ROUNDUP(MONTH(SalesDataTable[[#This Row],[Order Date]])/3,0)</f>
        <v>Q1</v>
      </c>
      <c r="E12" s="11">
        <f>MONTH(SalesDataTable[[#This Row],[Order Date]])</f>
        <v>1</v>
      </c>
      <c r="F12" s="11" t="str">
        <f>TEXT(SalesDataTable[[#This Row],[Order Date]],"mmm")</f>
        <v>Jan</v>
      </c>
      <c r="G12" s="11" t="s">
        <v>6</v>
      </c>
      <c r="H12" s="11" t="s">
        <v>27</v>
      </c>
      <c r="I12" s="11" t="s">
        <v>28</v>
      </c>
      <c r="J12" s="2" t="s">
        <v>3</v>
      </c>
      <c r="K12" s="2" t="s">
        <v>4</v>
      </c>
      <c r="L12" s="2" t="s">
        <v>22</v>
      </c>
      <c r="M12" s="7">
        <v>1</v>
      </c>
      <c r="N12" s="4">
        <v>49.71</v>
      </c>
      <c r="O12" s="5">
        <v>0</v>
      </c>
      <c r="P12" s="4">
        <v>23.15</v>
      </c>
      <c r="Q12" s="4">
        <f t="shared" si="0"/>
        <v>49.71</v>
      </c>
      <c r="R12" s="4">
        <f t="shared" si="1"/>
        <v>23.15</v>
      </c>
      <c r="S12" s="4">
        <f t="shared" si="2"/>
        <v>26.560000000000002</v>
      </c>
      <c r="T12" s="6">
        <f t="shared" si="3"/>
        <v>0.53429893381613358</v>
      </c>
      <c r="U12" s="3">
        <f>YEAR(SalesDataTable[[#This Row],[Order Date]])</f>
        <v>2026</v>
      </c>
    </row>
    <row r="13" spans="1:21" ht="15.6">
      <c r="A13" s="9">
        <v>845</v>
      </c>
      <c r="B13" s="10">
        <v>46026</v>
      </c>
      <c r="C13" s="11">
        <f>YEAR(SalesDataTable[[#This Row],[Order Date]])</f>
        <v>2026</v>
      </c>
      <c r="D13" s="11" t="str">
        <f>"Q"&amp;ROUNDUP(MONTH(SalesDataTable[[#This Row],[Order Date]])/3,0)</f>
        <v>Q1</v>
      </c>
      <c r="E13" s="11">
        <f>MONTH(SalesDataTable[[#This Row],[Order Date]])</f>
        <v>1</v>
      </c>
      <c r="F13" s="11" t="str">
        <f>TEXT(SalesDataTable[[#This Row],[Order Date]],"mmm")</f>
        <v>Jan</v>
      </c>
      <c r="G13" s="11" t="s">
        <v>11</v>
      </c>
      <c r="H13" s="11" t="s">
        <v>18</v>
      </c>
      <c r="I13" s="11" t="s">
        <v>2</v>
      </c>
      <c r="J13" s="2" t="s">
        <v>13</v>
      </c>
      <c r="K13" s="2" t="s">
        <v>23</v>
      </c>
      <c r="L13" s="2" t="s">
        <v>29</v>
      </c>
      <c r="M13" s="7">
        <v>2</v>
      </c>
      <c r="N13" s="4">
        <v>194.35</v>
      </c>
      <c r="O13" s="5">
        <v>0</v>
      </c>
      <c r="P13" s="4">
        <v>104.22</v>
      </c>
      <c r="Q13" s="4">
        <f t="shared" si="0"/>
        <v>388.7</v>
      </c>
      <c r="R13" s="4">
        <f t="shared" si="1"/>
        <v>208.44</v>
      </c>
      <c r="S13" s="4">
        <f t="shared" si="2"/>
        <v>180.26</v>
      </c>
      <c r="T13" s="6">
        <f t="shared" si="3"/>
        <v>0.46375096475430921</v>
      </c>
      <c r="U13" s="3">
        <f>YEAR(SalesDataTable[[#This Row],[Order Date]])</f>
        <v>2026</v>
      </c>
    </row>
    <row r="14" spans="1:21" ht="15.6">
      <c r="A14" s="9">
        <v>1077</v>
      </c>
      <c r="B14" s="10">
        <v>46026</v>
      </c>
      <c r="C14" s="11">
        <f>YEAR(SalesDataTable[[#This Row],[Order Date]])</f>
        <v>2026</v>
      </c>
      <c r="D14" s="11" t="str">
        <f>"Q"&amp;ROUNDUP(MONTH(SalesDataTable[[#This Row],[Order Date]])/3,0)</f>
        <v>Q1</v>
      </c>
      <c r="E14" s="11">
        <f>MONTH(SalesDataTable[[#This Row],[Order Date]])</f>
        <v>1</v>
      </c>
      <c r="F14" s="11" t="str">
        <f>TEXT(SalesDataTable[[#This Row],[Order Date]],"mmm")</f>
        <v>Jan</v>
      </c>
      <c r="G14" s="11" t="s">
        <v>6</v>
      </c>
      <c r="H14" s="11" t="s">
        <v>27</v>
      </c>
      <c r="I14" s="11" t="s">
        <v>2</v>
      </c>
      <c r="J14" s="2" t="s">
        <v>13</v>
      </c>
      <c r="K14" s="2" t="s">
        <v>4</v>
      </c>
      <c r="L14" s="2" t="s">
        <v>30</v>
      </c>
      <c r="M14" s="7">
        <v>3</v>
      </c>
      <c r="N14" s="4">
        <v>102.12</v>
      </c>
      <c r="O14" s="5">
        <v>0.1</v>
      </c>
      <c r="P14" s="4">
        <v>51.28</v>
      </c>
      <c r="Q14" s="4">
        <f t="shared" si="0"/>
        <v>275.72400000000005</v>
      </c>
      <c r="R14" s="4">
        <f t="shared" si="1"/>
        <v>153.84</v>
      </c>
      <c r="S14" s="4">
        <f t="shared" si="2"/>
        <v>121.88400000000004</v>
      </c>
      <c r="T14" s="6">
        <f t="shared" si="3"/>
        <v>0.44205074639857256</v>
      </c>
      <c r="U14" s="3">
        <f>YEAR(SalesDataTable[[#This Row],[Order Date]])</f>
        <v>2026</v>
      </c>
    </row>
    <row r="15" spans="1:21" ht="15.6">
      <c r="A15" s="9">
        <v>1237</v>
      </c>
      <c r="B15" s="10">
        <v>46026</v>
      </c>
      <c r="C15" s="11">
        <f>YEAR(SalesDataTable[[#This Row],[Order Date]])</f>
        <v>2026</v>
      </c>
      <c r="D15" s="11" t="str">
        <f>"Q"&amp;ROUNDUP(MONTH(SalesDataTable[[#This Row],[Order Date]])/3,0)</f>
        <v>Q1</v>
      </c>
      <c r="E15" s="11">
        <f>MONTH(SalesDataTable[[#This Row],[Order Date]])</f>
        <v>1</v>
      </c>
      <c r="F15" s="11" t="str">
        <f>TEXT(SalesDataTable[[#This Row],[Order Date]],"mmm")</f>
        <v>Jan</v>
      </c>
      <c r="G15" s="11" t="s">
        <v>20</v>
      </c>
      <c r="H15" s="11" t="s">
        <v>31</v>
      </c>
      <c r="I15" s="11" t="s">
        <v>19</v>
      </c>
      <c r="J15" s="2" t="s">
        <v>16</v>
      </c>
      <c r="K15" s="2" t="s">
        <v>14</v>
      </c>
      <c r="L15" s="2" t="s">
        <v>32</v>
      </c>
      <c r="M15" s="7">
        <v>1</v>
      </c>
      <c r="N15" s="4">
        <v>46.99</v>
      </c>
      <c r="O15" s="5">
        <v>0.05</v>
      </c>
      <c r="P15" s="4">
        <v>18.11</v>
      </c>
      <c r="Q15" s="4">
        <f t="shared" si="0"/>
        <v>44.640500000000003</v>
      </c>
      <c r="R15" s="4">
        <f t="shared" si="1"/>
        <v>18.11</v>
      </c>
      <c r="S15" s="4">
        <f t="shared" si="2"/>
        <v>26.530500000000004</v>
      </c>
      <c r="T15" s="6">
        <f t="shared" si="3"/>
        <v>0.59431457980981395</v>
      </c>
      <c r="U15" s="3">
        <f>YEAR(SalesDataTable[[#This Row],[Order Date]])</f>
        <v>2026</v>
      </c>
    </row>
    <row r="16" spans="1:21" ht="15.6">
      <c r="A16" s="9">
        <v>1908</v>
      </c>
      <c r="B16" s="10">
        <v>46026</v>
      </c>
      <c r="C16" s="11">
        <f>YEAR(SalesDataTable[[#This Row],[Order Date]])</f>
        <v>2026</v>
      </c>
      <c r="D16" s="11" t="str">
        <f>"Q"&amp;ROUNDUP(MONTH(SalesDataTable[[#This Row],[Order Date]])/3,0)</f>
        <v>Q1</v>
      </c>
      <c r="E16" s="11">
        <f>MONTH(SalesDataTable[[#This Row],[Order Date]])</f>
        <v>1</v>
      </c>
      <c r="F16" s="11" t="str">
        <f>TEXT(SalesDataTable[[#This Row],[Order Date]],"mmm")</f>
        <v>Jan</v>
      </c>
      <c r="G16" s="11" t="s">
        <v>20</v>
      </c>
      <c r="H16" s="11" t="s">
        <v>33</v>
      </c>
      <c r="I16" s="11" t="s">
        <v>2</v>
      </c>
      <c r="J16" s="2" t="s">
        <v>13</v>
      </c>
      <c r="K16" s="2" t="s">
        <v>34</v>
      </c>
      <c r="L16" s="2" t="s">
        <v>35</v>
      </c>
      <c r="M16" s="7">
        <v>1</v>
      </c>
      <c r="N16" s="4">
        <v>40</v>
      </c>
      <c r="O16" s="5">
        <v>0</v>
      </c>
      <c r="P16" s="4">
        <v>15.04</v>
      </c>
      <c r="Q16" s="4">
        <f t="shared" si="0"/>
        <v>40</v>
      </c>
      <c r="R16" s="4">
        <f t="shared" si="1"/>
        <v>15.04</v>
      </c>
      <c r="S16" s="4">
        <f t="shared" si="2"/>
        <v>24.96</v>
      </c>
      <c r="T16" s="6">
        <f t="shared" si="3"/>
        <v>0.624</v>
      </c>
      <c r="U16" s="3">
        <f>YEAR(SalesDataTable[[#This Row],[Order Date]])</f>
        <v>2026</v>
      </c>
    </row>
    <row r="17" spans="1:21" ht="15.6">
      <c r="A17" s="9">
        <v>2245</v>
      </c>
      <c r="B17" s="10">
        <v>46026</v>
      </c>
      <c r="C17" s="11">
        <f>YEAR(SalesDataTable[[#This Row],[Order Date]])</f>
        <v>2026</v>
      </c>
      <c r="D17" s="11" t="str">
        <f>"Q"&amp;ROUNDUP(MONTH(SalesDataTable[[#This Row],[Order Date]])/3,0)</f>
        <v>Q1</v>
      </c>
      <c r="E17" s="11">
        <f>MONTH(SalesDataTable[[#This Row],[Order Date]])</f>
        <v>1</v>
      </c>
      <c r="F17" s="11" t="str">
        <f>TEXT(SalesDataTable[[#This Row],[Order Date]],"mmm")</f>
        <v>Jan</v>
      </c>
      <c r="G17" s="11" t="s">
        <v>0</v>
      </c>
      <c r="H17" s="11" t="s">
        <v>36</v>
      </c>
      <c r="I17" s="11" t="s">
        <v>2</v>
      </c>
      <c r="J17" s="2" t="s">
        <v>13</v>
      </c>
      <c r="K17" s="2" t="s">
        <v>9</v>
      </c>
      <c r="L17" s="2" t="s">
        <v>37</v>
      </c>
      <c r="M17" s="7">
        <v>1</v>
      </c>
      <c r="N17" s="4">
        <v>153.38999999999999</v>
      </c>
      <c r="O17" s="5">
        <v>0</v>
      </c>
      <c r="P17" s="4">
        <v>78.59</v>
      </c>
      <c r="Q17" s="4">
        <f t="shared" si="0"/>
        <v>153.38999999999999</v>
      </c>
      <c r="R17" s="4">
        <f t="shared" si="1"/>
        <v>78.59</v>
      </c>
      <c r="S17" s="4">
        <f t="shared" si="2"/>
        <v>74.799999999999983</v>
      </c>
      <c r="T17" s="6">
        <f t="shared" si="3"/>
        <v>0.48764587000456344</v>
      </c>
      <c r="U17" s="3">
        <f>YEAR(SalesDataTable[[#This Row],[Order Date]])</f>
        <v>2026</v>
      </c>
    </row>
    <row r="18" spans="1:21" ht="15.6">
      <c r="A18" s="9">
        <v>2928</v>
      </c>
      <c r="B18" s="10">
        <v>46026</v>
      </c>
      <c r="C18" s="11">
        <f>YEAR(SalesDataTable[[#This Row],[Order Date]])</f>
        <v>2026</v>
      </c>
      <c r="D18" s="11" t="str">
        <f>"Q"&amp;ROUNDUP(MONTH(SalesDataTable[[#This Row],[Order Date]])/3,0)</f>
        <v>Q1</v>
      </c>
      <c r="E18" s="11">
        <f>MONTH(SalesDataTable[[#This Row],[Order Date]])</f>
        <v>1</v>
      </c>
      <c r="F18" s="11" t="str">
        <f>TEXT(SalesDataTable[[#This Row],[Order Date]],"mmm")</f>
        <v>Jan</v>
      </c>
      <c r="G18" s="11" t="s">
        <v>6</v>
      </c>
      <c r="H18" s="11" t="s">
        <v>27</v>
      </c>
      <c r="I18" s="11" t="s">
        <v>2</v>
      </c>
      <c r="J18" s="2" t="s">
        <v>3</v>
      </c>
      <c r="K18" s="2" t="s">
        <v>34</v>
      </c>
      <c r="L18" s="2" t="s">
        <v>38</v>
      </c>
      <c r="M18" s="7">
        <v>2</v>
      </c>
      <c r="N18" s="4">
        <v>124.97</v>
      </c>
      <c r="O18" s="5">
        <v>0.1</v>
      </c>
      <c r="P18" s="4">
        <v>67.36</v>
      </c>
      <c r="Q18" s="4">
        <f t="shared" si="0"/>
        <v>224.946</v>
      </c>
      <c r="R18" s="4">
        <f t="shared" si="1"/>
        <v>134.72</v>
      </c>
      <c r="S18" s="4">
        <f t="shared" si="2"/>
        <v>90.225999999999999</v>
      </c>
      <c r="T18" s="6">
        <f t="shared" si="3"/>
        <v>0.40110070861451191</v>
      </c>
      <c r="U18" s="3">
        <f>YEAR(SalesDataTable[[#This Row],[Order Date]])</f>
        <v>2026</v>
      </c>
    </row>
    <row r="19" spans="1:21" ht="15.6">
      <c r="A19" s="9">
        <v>4249</v>
      </c>
      <c r="B19" s="10">
        <v>46026</v>
      </c>
      <c r="C19" s="11">
        <f>YEAR(SalesDataTable[[#This Row],[Order Date]])</f>
        <v>2026</v>
      </c>
      <c r="D19" s="11" t="str">
        <f>"Q"&amp;ROUNDUP(MONTH(SalesDataTable[[#This Row],[Order Date]])/3,0)</f>
        <v>Q1</v>
      </c>
      <c r="E19" s="11">
        <f>MONTH(SalesDataTable[[#This Row],[Order Date]])</f>
        <v>1</v>
      </c>
      <c r="F19" s="11" t="str">
        <f>TEXT(SalesDataTable[[#This Row],[Order Date]],"mmm")</f>
        <v>Jan</v>
      </c>
      <c r="G19" s="11" t="s">
        <v>20</v>
      </c>
      <c r="H19" s="11" t="s">
        <v>21</v>
      </c>
      <c r="I19" s="11" t="s">
        <v>28</v>
      </c>
      <c r="J19" s="2" t="s">
        <v>13</v>
      </c>
      <c r="K19" s="2" t="s">
        <v>4</v>
      </c>
      <c r="L19" s="2" t="s">
        <v>30</v>
      </c>
      <c r="M19" s="7">
        <v>2</v>
      </c>
      <c r="N19" s="4">
        <v>100.12</v>
      </c>
      <c r="O19" s="5">
        <v>0.1</v>
      </c>
      <c r="P19" s="4">
        <v>49.67</v>
      </c>
      <c r="Q19" s="4">
        <f t="shared" si="0"/>
        <v>180.21600000000001</v>
      </c>
      <c r="R19" s="4">
        <f t="shared" si="1"/>
        <v>99.34</v>
      </c>
      <c r="S19" s="4">
        <f t="shared" si="2"/>
        <v>80.876000000000005</v>
      </c>
      <c r="T19" s="6">
        <f t="shared" si="3"/>
        <v>0.44877258401029874</v>
      </c>
      <c r="U19" s="3">
        <f>YEAR(SalesDataTable[[#This Row],[Order Date]])</f>
        <v>2026</v>
      </c>
    </row>
    <row r="20" spans="1:21" ht="15.6">
      <c r="A20" s="9">
        <v>1734</v>
      </c>
      <c r="B20" s="10">
        <v>46027</v>
      </c>
      <c r="C20" s="11">
        <f>YEAR(SalesDataTable[[#This Row],[Order Date]])</f>
        <v>2026</v>
      </c>
      <c r="D20" s="11" t="str">
        <f>"Q"&amp;ROUNDUP(MONTH(SalesDataTable[[#This Row],[Order Date]])/3,0)</f>
        <v>Q1</v>
      </c>
      <c r="E20" s="11">
        <f>MONTH(SalesDataTable[[#This Row],[Order Date]])</f>
        <v>1</v>
      </c>
      <c r="F20" s="11" t="str">
        <f>TEXT(SalesDataTable[[#This Row],[Order Date]],"mmm")</f>
        <v>Jan</v>
      </c>
      <c r="G20" s="11" t="s">
        <v>20</v>
      </c>
      <c r="H20" s="11" t="s">
        <v>33</v>
      </c>
      <c r="I20" s="11" t="s">
        <v>28</v>
      </c>
      <c r="J20" s="2" t="s">
        <v>3</v>
      </c>
      <c r="K20" s="2" t="s">
        <v>34</v>
      </c>
      <c r="L20" s="2" t="s">
        <v>35</v>
      </c>
      <c r="M20" s="7">
        <v>1</v>
      </c>
      <c r="N20" s="4">
        <v>40.6</v>
      </c>
      <c r="O20" s="5">
        <v>0.15</v>
      </c>
      <c r="P20" s="4">
        <v>14.61</v>
      </c>
      <c r="Q20" s="4">
        <f t="shared" si="0"/>
        <v>34.51</v>
      </c>
      <c r="R20" s="4">
        <f t="shared" si="1"/>
        <v>14.61</v>
      </c>
      <c r="S20" s="4">
        <f t="shared" si="2"/>
        <v>19.899999999999999</v>
      </c>
      <c r="T20" s="6">
        <f t="shared" si="3"/>
        <v>0.57664445088380178</v>
      </c>
      <c r="U20" s="3">
        <f>YEAR(SalesDataTable[[#This Row],[Order Date]])</f>
        <v>2026</v>
      </c>
    </row>
    <row r="21" spans="1:21" ht="15.6">
      <c r="A21" s="9">
        <v>2331</v>
      </c>
      <c r="B21" s="10">
        <v>46027</v>
      </c>
      <c r="C21" s="11">
        <f>YEAR(SalesDataTable[[#This Row],[Order Date]])</f>
        <v>2026</v>
      </c>
      <c r="D21" s="11" t="str">
        <f>"Q"&amp;ROUNDUP(MONTH(SalesDataTable[[#This Row],[Order Date]])/3,0)</f>
        <v>Q1</v>
      </c>
      <c r="E21" s="11">
        <f>MONTH(SalesDataTable[[#This Row],[Order Date]])</f>
        <v>1</v>
      </c>
      <c r="F21" s="11" t="str">
        <f>TEXT(SalesDataTable[[#This Row],[Order Date]],"mmm")</f>
        <v>Jan</v>
      </c>
      <c r="G21" s="11" t="s">
        <v>20</v>
      </c>
      <c r="H21" s="11" t="s">
        <v>33</v>
      </c>
      <c r="I21" s="11" t="s">
        <v>2</v>
      </c>
      <c r="J21" s="2" t="s">
        <v>13</v>
      </c>
      <c r="K21" s="2" t="s">
        <v>4</v>
      </c>
      <c r="L21" s="2" t="s">
        <v>30</v>
      </c>
      <c r="M21" s="7">
        <v>1</v>
      </c>
      <c r="N21" s="4">
        <v>104.23</v>
      </c>
      <c r="O21" s="5">
        <v>0.1</v>
      </c>
      <c r="P21" s="4">
        <v>51.6</v>
      </c>
      <c r="Q21" s="4">
        <f t="shared" si="0"/>
        <v>93.807000000000002</v>
      </c>
      <c r="R21" s="4">
        <f t="shared" si="1"/>
        <v>51.6</v>
      </c>
      <c r="S21" s="4">
        <f t="shared" si="2"/>
        <v>42.207000000000001</v>
      </c>
      <c r="T21" s="6">
        <f t="shared" si="3"/>
        <v>0.44993443986056475</v>
      </c>
      <c r="U21" s="3">
        <f>YEAR(SalesDataTable[[#This Row],[Order Date]])</f>
        <v>2026</v>
      </c>
    </row>
    <row r="22" spans="1:21" ht="15.6">
      <c r="A22" s="9">
        <v>2475</v>
      </c>
      <c r="B22" s="10">
        <v>46027</v>
      </c>
      <c r="C22" s="11">
        <f>YEAR(SalesDataTable[[#This Row],[Order Date]])</f>
        <v>2026</v>
      </c>
      <c r="D22" s="11" t="str">
        <f>"Q"&amp;ROUNDUP(MONTH(SalesDataTable[[#This Row],[Order Date]])/3,0)</f>
        <v>Q1</v>
      </c>
      <c r="E22" s="11">
        <f>MONTH(SalesDataTable[[#This Row],[Order Date]])</f>
        <v>1</v>
      </c>
      <c r="F22" s="11" t="str">
        <f>TEXT(SalesDataTable[[#This Row],[Order Date]],"mmm")</f>
        <v>Jan</v>
      </c>
      <c r="G22" s="11" t="s">
        <v>6</v>
      </c>
      <c r="H22" s="11" t="s">
        <v>7</v>
      </c>
      <c r="I22" s="11" t="s">
        <v>19</v>
      </c>
      <c r="J22" s="2" t="s">
        <v>3</v>
      </c>
      <c r="K22" s="2" t="s">
        <v>34</v>
      </c>
      <c r="L22" s="2" t="s">
        <v>38</v>
      </c>
      <c r="M22" s="7">
        <v>5</v>
      </c>
      <c r="N22" s="4">
        <v>122.87</v>
      </c>
      <c r="O22" s="5">
        <v>0.05</v>
      </c>
      <c r="P22" s="4">
        <v>69.67</v>
      </c>
      <c r="Q22" s="4">
        <f t="shared" si="0"/>
        <v>583.63250000000005</v>
      </c>
      <c r="R22" s="4">
        <f t="shared" si="1"/>
        <v>348.35</v>
      </c>
      <c r="S22" s="4">
        <f t="shared" si="2"/>
        <v>235.28250000000003</v>
      </c>
      <c r="T22" s="6">
        <f t="shared" si="3"/>
        <v>0.40313467807224584</v>
      </c>
      <c r="U22" s="3">
        <f>YEAR(SalesDataTable[[#This Row],[Order Date]])</f>
        <v>2026</v>
      </c>
    </row>
    <row r="23" spans="1:21" ht="15.6">
      <c r="A23" s="9">
        <v>1433</v>
      </c>
      <c r="B23" s="10">
        <v>46028</v>
      </c>
      <c r="C23" s="11">
        <f>YEAR(SalesDataTable[[#This Row],[Order Date]])</f>
        <v>2026</v>
      </c>
      <c r="D23" s="11" t="str">
        <f>"Q"&amp;ROUNDUP(MONTH(SalesDataTable[[#This Row],[Order Date]])/3,0)</f>
        <v>Q1</v>
      </c>
      <c r="E23" s="11">
        <f>MONTH(SalesDataTable[[#This Row],[Order Date]])</f>
        <v>1</v>
      </c>
      <c r="F23" s="11" t="str">
        <f>TEXT(SalesDataTable[[#This Row],[Order Date]],"mmm")</f>
        <v>Jan</v>
      </c>
      <c r="G23" s="11" t="s">
        <v>11</v>
      </c>
      <c r="H23" s="11" t="s">
        <v>39</v>
      </c>
      <c r="I23" s="11" t="s">
        <v>2</v>
      </c>
      <c r="J23" s="2" t="s">
        <v>13</v>
      </c>
      <c r="K23" s="2" t="s">
        <v>14</v>
      </c>
      <c r="L23" s="2" t="s">
        <v>15</v>
      </c>
      <c r="M23" s="7">
        <v>2</v>
      </c>
      <c r="N23" s="4">
        <v>36.619999999999997</v>
      </c>
      <c r="O23" s="5">
        <v>0.05</v>
      </c>
      <c r="P23" s="4">
        <v>13.87</v>
      </c>
      <c r="Q23" s="4">
        <f t="shared" si="0"/>
        <v>69.577999999999989</v>
      </c>
      <c r="R23" s="4">
        <f t="shared" si="1"/>
        <v>27.74</v>
      </c>
      <c r="S23" s="4">
        <f t="shared" si="2"/>
        <v>41.837999999999994</v>
      </c>
      <c r="T23" s="6">
        <f t="shared" si="3"/>
        <v>0.60131075914800658</v>
      </c>
      <c r="U23" s="3">
        <f>YEAR(SalesDataTable[[#This Row],[Order Date]])</f>
        <v>2026</v>
      </c>
    </row>
    <row r="24" spans="1:21" ht="15.6">
      <c r="A24" s="9">
        <v>3624</v>
      </c>
      <c r="B24" s="10">
        <v>46028</v>
      </c>
      <c r="C24" s="11">
        <f>YEAR(SalesDataTable[[#This Row],[Order Date]])</f>
        <v>2026</v>
      </c>
      <c r="D24" s="11" t="str">
        <f>"Q"&amp;ROUNDUP(MONTH(SalesDataTable[[#This Row],[Order Date]])/3,0)</f>
        <v>Q1</v>
      </c>
      <c r="E24" s="11">
        <f>MONTH(SalesDataTable[[#This Row],[Order Date]])</f>
        <v>1</v>
      </c>
      <c r="F24" s="11" t="str">
        <f>TEXT(SalesDataTable[[#This Row],[Order Date]],"mmm")</f>
        <v>Jan</v>
      </c>
      <c r="G24" s="11" t="s">
        <v>20</v>
      </c>
      <c r="H24" s="11" t="s">
        <v>31</v>
      </c>
      <c r="I24" s="11" t="s">
        <v>2</v>
      </c>
      <c r="J24" s="2" t="s">
        <v>13</v>
      </c>
      <c r="K24" s="2" t="s">
        <v>9</v>
      </c>
      <c r="L24" s="2" t="s">
        <v>10</v>
      </c>
      <c r="M24" s="7">
        <v>1</v>
      </c>
      <c r="N24" s="4">
        <v>93.4</v>
      </c>
      <c r="O24" s="5">
        <v>0</v>
      </c>
      <c r="P24" s="4">
        <v>46.11</v>
      </c>
      <c r="Q24" s="4">
        <f t="shared" si="0"/>
        <v>93.4</v>
      </c>
      <c r="R24" s="4">
        <f t="shared" si="1"/>
        <v>46.11</v>
      </c>
      <c r="S24" s="4">
        <f t="shared" si="2"/>
        <v>47.290000000000006</v>
      </c>
      <c r="T24" s="6">
        <f t="shared" si="3"/>
        <v>0.50631691648822275</v>
      </c>
      <c r="U24" s="3">
        <f>YEAR(SalesDataTable[[#This Row],[Order Date]])</f>
        <v>2026</v>
      </c>
    </row>
    <row r="25" spans="1:21" ht="15.6">
      <c r="A25" s="9">
        <v>4680</v>
      </c>
      <c r="B25" s="10">
        <v>46028</v>
      </c>
      <c r="C25" s="11">
        <f>YEAR(SalesDataTable[[#This Row],[Order Date]])</f>
        <v>2026</v>
      </c>
      <c r="D25" s="11" t="str">
        <f>"Q"&amp;ROUNDUP(MONTH(SalesDataTable[[#This Row],[Order Date]])/3,0)</f>
        <v>Q1</v>
      </c>
      <c r="E25" s="11">
        <f>MONTH(SalesDataTable[[#This Row],[Order Date]])</f>
        <v>1</v>
      </c>
      <c r="F25" s="11" t="str">
        <f>TEXT(SalesDataTable[[#This Row],[Order Date]],"mmm")</f>
        <v>Jan</v>
      </c>
      <c r="G25" s="11" t="s">
        <v>6</v>
      </c>
      <c r="H25" s="11" t="s">
        <v>7</v>
      </c>
      <c r="I25" s="11" t="s">
        <v>28</v>
      </c>
      <c r="J25" s="2" t="s">
        <v>13</v>
      </c>
      <c r="K25" s="2" t="s">
        <v>23</v>
      </c>
      <c r="L25" s="2" t="s">
        <v>40</v>
      </c>
      <c r="M25" s="7">
        <v>2</v>
      </c>
      <c r="N25" s="4">
        <v>81.260000000000005</v>
      </c>
      <c r="O25" s="5">
        <v>0</v>
      </c>
      <c r="P25" s="4">
        <v>39.119999999999997</v>
      </c>
      <c r="Q25" s="4">
        <f t="shared" si="0"/>
        <v>162.52000000000001</v>
      </c>
      <c r="R25" s="4">
        <f t="shared" si="1"/>
        <v>78.239999999999995</v>
      </c>
      <c r="S25" s="4">
        <f t="shared" si="2"/>
        <v>84.280000000000015</v>
      </c>
      <c r="T25" s="6">
        <f t="shared" si="3"/>
        <v>0.51858232832882112</v>
      </c>
      <c r="U25" s="3">
        <f>YEAR(SalesDataTable[[#This Row],[Order Date]])</f>
        <v>2026</v>
      </c>
    </row>
    <row r="26" spans="1:21" ht="15.6">
      <c r="A26" s="9">
        <v>4803</v>
      </c>
      <c r="B26" s="10">
        <v>46028</v>
      </c>
      <c r="C26" s="11">
        <f>YEAR(SalesDataTable[[#This Row],[Order Date]])</f>
        <v>2026</v>
      </c>
      <c r="D26" s="11" t="str">
        <f>"Q"&amp;ROUNDUP(MONTH(SalesDataTable[[#This Row],[Order Date]])/3,0)</f>
        <v>Q1</v>
      </c>
      <c r="E26" s="11">
        <f>MONTH(SalesDataTable[[#This Row],[Order Date]])</f>
        <v>1</v>
      </c>
      <c r="F26" s="11" t="str">
        <f>TEXT(SalesDataTable[[#This Row],[Order Date]],"mmm")</f>
        <v>Jan</v>
      </c>
      <c r="G26" s="11" t="s">
        <v>6</v>
      </c>
      <c r="H26" s="11" t="s">
        <v>41</v>
      </c>
      <c r="I26" s="11" t="s">
        <v>28</v>
      </c>
      <c r="J26" s="2" t="s">
        <v>13</v>
      </c>
      <c r="K26" s="2" t="s">
        <v>34</v>
      </c>
      <c r="L26" s="2" t="s">
        <v>42</v>
      </c>
      <c r="M26" s="7">
        <v>2</v>
      </c>
      <c r="N26" s="4">
        <v>35.78</v>
      </c>
      <c r="O26" s="5">
        <v>0</v>
      </c>
      <c r="P26" s="4">
        <v>13.84</v>
      </c>
      <c r="Q26" s="4">
        <f t="shared" si="0"/>
        <v>71.56</v>
      </c>
      <c r="R26" s="4">
        <f t="shared" si="1"/>
        <v>27.68</v>
      </c>
      <c r="S26" s="4">
        <f t="shared" si="2"/>
        <v>43.88</v>
      </c>
      <c r="T26" s="6">
        <f t="shared" si="3"/>
        <v>0.61319172722191173</v>
      </c>
      <c r="U26" s="3">
        <f>YEAR(SalesDataTable[[#This Row],[Order Date]])</f>
        <v>2026</v>
      </c>
    </row>
    <row r="27" spans="1:21" ht="15.6">
      <c r="A27" s="9">
        <v>248</v>
      </c>
      <c r="B27" s="10">
        <v>46029</v>
      </c>
      <c r="C27" s="11">
        <f>YEAR(SalesDataTable[[#This Row],[Order Date]])</f>
        <v>2026</v>
      </c>
      <c r="D27" s="11" t="str">
        <f>"Q"&amp;ROUNDUP(MONTH(SalesDataTable[[#This Row],[Order Date]])/3,0)</f>
        <v>Q1</v>
      </c>
      <c r="E27" s="11">
        <f>MONTH(SalesDataTable[[#This Row],[Order Date]])</f>
        <v>1</v>
      </c>
      <c r="F27" s="11" t="str">
        <f>TEXT(SalesDataTable[[#This Row],[Order Date]],"mmm")</f>
        <v>Jan</v>
      </c>
      <c r="G27" s="11" t="s">
        <v>6</v>
      </c>
      <c r="H27" s="11" t="s">
        <v>43</v>
      </c>
      <c r="I27" s="11" t="s">
        <v>28</v>
      </c>
      <c r="J27" s="2" t="s">
        <v>13</v>
      </c>
      <c r="K27" s="2" t="s">
        <v>4</v>
      </c>
      <c r="L27" s="2" t="s">
        <v>5</v>
      </c>
      <c r="M27" s="7">
        <v>3</v>
      </c>
      <c r="N27" s="4">
        <v>81.64</v>
      </c>
      <c r="O27" s="5">
        <v>0</v>
      </c>
      <c r="P27" s="4">
        <v>43.84</v>
      </c>
      <c r="Q27" s="4">
        <f t="shared" si="0"/>
        <v>244.92000000000002</v>
      </c>
      <c r="R27" s="4">
        <f t="shared" si="1"/>
        <v>131.52000000000001</v>
      </c>
      <c r="S27" s="4">
        <f t="shared" si="2"/>
        <v>113.4</v>
      </c>
      <c r="T27" s="6">
        <f t="shared" si="3"/>
        <v>0.46300832925036745</v>
      </c>
      <c r="U27" s="3">
        <f>YEAR(SalesDataTable[[#This Row],[Order Date]])</f>
        <v>2026</v>
      </c>
    </row>
    <row r="28" spans="1:21" ht="15.6">
      <c r="A28" s="9">
        <v>1118</v>
      </c>
      <c r="B28" s="10">
        <v>46029</v>
      </c>
      <c r="C28" s="11">
        <f>YEAR(SalesDataTable[[#This Row],[Order Date]])</f>
        <v>2026</v>
      </c>
      <c r="D28" s="11" t="str">
        <f>"Q"&amp;ROUNDUP(MONTH(SalesDataTable[[#This Row],[Order Date]])/3,0)</f>
        <v>Q1</v>
      </c>
      <c r="E28" s="11">
        <f>MONTH(SalesDataTable[[#This Row],[Order Date]])</f>
        <v>1</v>
      </c>
      <c r="F28" s="11" t="str">
        <f>TEXT(SalesDataTable[[#This Row],[Order Date]],"mmm")</f>
        <v>Jan</v>
      </c>
      <c r="G28" s="11" t="s">
        <v>6</v>
      </c>
      <c r="H28" s="11" t="s">
        <v>43</v>
      </c>
      <c r="I28" s="11" t="s">
        <v>2</v>
      </c>
      <c r="J28" s="2" t="s">
        <v>3</v>
      </c>
      <c r="K28" s="2" t="s">
        <v>14</v>
      </c>
      <c r="L28" s="2" t="s">
        <v>44</v>
      </c>
      <c r="M28" s="7">
        <v>2</v>
      </c>
      <c r="N28" s="4">
        <v>131.63999999999999</v>
      </c>
      <c r="O28" s="5">
        <v>0.05</v>
      </c>
      <c r="P28" s="4">
        <v>69.02</v>
      </c>
      <c r="Q28" s="4">
        <f t="shared" si="0"/>
        <v>250.11599999999996</v>
      </c>
      <c r="R28" s="4">
        <f t="shared" si="1"/>
        <v>138.04</v>
      </c>
      <c r="S28" s="4">
        <f t="shared" si="2"/>
        <v>112.07599999999996</v>
      </c>
      <c r="T28" s="6">
        <f t="shared" si="3"/>
        <v>0.44809608341729429</v>
      </c>
      <c r="U28" s="3">
        <f>YEAR(SalesDataTable[[#This Row],[Order Date]])</f>
        <v>2026</v>
      </c>
    </row>
    <row r="29" spans="1:21" ht="15.6">
      <c r="A29" s="9">
        <v>3023</v>
      </c>
      <c r="B29" s="10">
        <v>46029</v>
      </c>
      <c r="C29" s="11">
        <f>YEAR(SalesDataTable[[#This Row],[Order Date]])</f>
        <v>2026</v>
      </c>
      <c r="D29" s="11" t="str">
        <f>"Q"&amp;ROUNDUP(MONTH(SalesDataTable[[#This Row],[Order Date]])/3,0)</f>
        <v>Q1</v>
      </c>
      <c r="E29" s="11">
        <f>MONTH(SalesDataTable[[#This Row],[Order Date]])</f>
        <v>1</v>
      </c>
      <c r="F29" s="11" t="str">
        <f>TEXT(SalesDataTable[[#This Row],[Order Date]],"mmm")</f>
        <v>Jan</v>
      </c>
      <c r="G29" s="11" t="s">
        <v>11</v>
      </c>
      <c r="H29" s="11" t="s">
        <v>18</v>
      </c>
      <c r="I29" s="11" t="s">
        <v>28</v>
      </c>
      <c r="J29" s="2" t="s">
        <v>13</v>
      </c>
      <c r="K29" s="2" t="s">
        <v>9</v>
      </c>
      <c r="L29" s="2" t="s">
        <v>37</v>
      </c>
      <c r="M29" s="7">
        <v>2</v>
      </c>
      <c r="N29" s="4">
        <v>155.35</v>
      </c>
      <c r="O29" s="5">
        <v>0</v>
      </c>
      <c r="P29" s="4">
        <v>80.790000000000006</v>
      </c>
      <c r="Q29" s="4">
        <f t="shared" si="0"/>
        <v>310.7</v>
      </c>
      <c r="R29" s="4">
        <f t="shared" si="1"/>
        <v>161.58000000000001</v>
      </c>
      <c r="S29" s="4">
        <f t="shared" si="2"/>
        <v>149.11999999999998</v>
      </c>
      <c r="T29" s="6">
        <f t="shared" si="3"/>
        <v>0.47994850337946565</v>
      </c>
      <c r="U29" s="3">
        <f>YEAR(SalesDataTable[[#This Row],[Order Date]])</f>
        <v>2026</v>
      </c>
    </row>
    <row r="30" spans="1:21" ht="15.6">
      <c r="A30" s="9">
        <v>3903</v>
      </c>
      <c r="B30" s="10">
        <v>46029</v>
      </c>
      <c r="C30" s="11">
        <f>YEAR(SalesDataTable[[#This Row],[Order Date]])</f>
        <v>2026</v>
      </c>
      <c r="D30" s="11" t="str">
        <f>"Q"&amp;ROUNDUP(MONTH(SalesDataTable[[#This Row],[Order Date]])/3,0)</f>
        <v>Q1</v>
      </c>
      <c r="E30" s="11">
        <f>MONTH(SalesDataTable[[#This Row],[Order Date]])</f>
        <v>1</v>
      </c>
      <c r="F30" s="11" t="str">
        <f>TEXT(SalesDataTable[[#This Row],[Order Date]],"mmm")</f>
        <v>Jan</v>
      </c>
      <c r="G30" s="11" t="s">
        <v>20</v>
      </c>
      <c r="H30" s="11" t="s">
        <v>33</v>
      </c>
      <c r="I30" s="11" t="s">
        <v>2</v>
      </c>
      <c r="J30" s="2" t="s">
        <v>3</v>
      </c>
      <c r="K30" s="2" t="s">
        <v>34</v>
      </c>
      <c r="L30" s="2" t="s">
        <v>45</v>
      </c>
      <c r="M30" s="7">
        <v>2</v>
      </c>
      <c r="N30" s="4">
        <v>51.56</v>
      </c>
      <c r="O30" s="5">
        <v>0.05</v>
      </c>
      <c r="P30" s="4">
        <v>22.26</v>
      </c>
      <c r="Q30" s="4">
        <f t="shared" si="0"/>
        <v>97.963999999999999</v>
      </c>
      <c r="R30" s="4">
        <f t="shared" si="1"/>
        <v>44.52</v>
      </c>
      <c r="S30" s="4">
        <f t="shared" si="2"/>
        <v>53.443999999999996</v>
      </c>
      <c r="T30" s="6">
        <f t="shared" si="3"/>
        <v>0.54554734392225712</v>
      </c>
      <c r="U30" s="3">
        <f>YEAR(SalesDataTable[[#This Row],[Order Date]])</f>
        <v>2026</v>
      </c>
    </row>
    <row r="31" spans="1:21" ht="15.6">
      <c r="A31" s="9">
        <v>62</v>
      </c>
      <c r="B31" s="10">
        <v>46030</v>
      </c>
      <c r="C31" s="11">
        <f>YEAR(SalesDataTable[[#This Row],[Order Date]])</f>
        <v>2026</v>
      </c>
      <c r="D31" s="11" t="str">
        <f>"Q"&amp;ROUNDUP(MONTH(SalesDataTable[[#This Row],[Order Date]])/3,0)</f>
        <v>Q1</v>
      </c>
      <c r="E31" s="11">
        <f>MONTH(SalesDataTable[[#This Row],[Order Date]])</f>
        <v>1</v>
      </c>
      <c r="F31" s="11" t="str">
        <f>TEXT(SalesDataTable[[#This Row],[Order Date]],"mmm")</f>
        <v>Jan</v>
      </c>
      <c r="G31" s="11" t="s">
        <v>6</v>
      </c>
      <c r="H31" s="11" t="s">
        <v>43</v>
      </c>
      <c r="I31" s="11" t="s">
        <v>2</v>
      </c>
      <c r="J31" s="2" t="s">
        <v>13</v>
      </c>
      <c r="K31" s="2" t="s">
        <v>4</v>
      </c>
      <c r="L31" s="2" t="s">
        <v>22</v>
      </c>
      <c r="M31" s="7">
        <v>2</v>
      </c>
      <c r="N31" s="4">
        <v>51.63</v>
      </c>
      <c r="O31" s="5">
        <v>0</v>
      </c>
      <c r="P31" s="4">
        <v>22.54</v>
      </c>
      <c r="Q31" s="4">
        <f t="shared" si="0"/>
        <v>103.26</v>
      </c>
      <c r="R31" s="4">
        <f t="shared" si="1"/>
        <v>45.08</v>
      </c>
      <c r="S31" s="4">
        <f t="shared" si="2"/>
        <v>58.180000000000007</v>
      </c>
      <c r="T31" s="6">
        <f t="shared" si="3"/>
        <v>0.5634321131125315</v>
      </c>
      <c r="U31" s="3">
        <f>YEAR(SalesDataTable[[#This Row],[Order Date]])</f>
        <v>2026</v>
      </c>
    </row>
    <row r="32" spans="1:21" ht="15.6">
      <c r="A32" s="9">
        <v>142</v>
      </c>
      <c r="B32" s="10">
        <v>46030</v>
      </c>
      <c r="C32" s="11">
        <f>YEAR(SalesDataTable[[#This Row],[Order Date]])</f>
        <v>2026</v>
      </c>
      <c r="D32" s="11" t="str">
        <f>"Q"&amp;ROUNDUP(MONTH(SalesDataTable[[#This Row],[Order Date]])/3,0)</f>
        <v>Q1</v>
      </c>
      <c r="E32" s="11">
        <f>MONTH(SalesDataTable[[#This Row],[Order Date]])</f>
        <v>1</v>
      </c>
      <c r="F32" s="11" t="str">
        <f>TEXT(SalesDataTable[[#This Row],[Order Date]],"mmm")</f>
        <v>Jan</v>
      </c>
      <c r="G32" s="11" t="s">
        <v>0</v>
      </c>
      <c r="H32" s="11" t="s">
        <v>36</v>
      </c>
      <c r="I32" s="11" t="s">
        <v>8</v>
      </c>
      <c r="J32" s="2" t="s">
        <v>16</v>
      </c>
      <c r="K32" s="2" t="s">
        <v>23</v>
      </c>
      <c r="L32" s="2" t="s">
        <v>24</v>
      </c>
      <c r="M32" s="7">
        <v>5</v>
      </c>
      <c r="N32" s="4">
        <v>344.88</v>
      </c>
      <c r="O32" s="5">
        <v>0.15</v>
      </c>
      <c r="P32" s="4">
        <v>190.66</v>
      </c>
      <c r="Q32" s="4">
        <f t="shared" si="0"/>
        <v>1465.74</v>
      </c>
      <c r="R32" s="4">
        <f t="shared" si="1"/>
        <v>953.3</v>
      </c>
      <c r="S32" s="4">
        <f t="shared" si="2"/>
        <v>512.44000000000005</v>
      </c>
      <c r="T32" s="6">
        <f t="shared" si="3"/>
        <v>0.34961180018284282</v>
      </c>
      <c r="U32" s="3">
        <f>YEAR(SalesDataTable[[#This Row],[Order Date]])</f>
        <v>2026</v>
      </c>
    </row>
    <row r="33" spans="1:21" ht="15.6">
      <c r="A33" s="9">
        <v>450</v>
      </c>
      <c r="B33" s="10">
        <v>46030</v>
      </c>
      <c r="C33" s="11">
        <f>YEAR(SalesDataTable[[#This Row],[Order Date]])</f>
        <v>2026</v>
      </c>
      <c r="D33" s="11" t="str">
        <f>"Q"&amp;ROUNDUP(MONTH(SalesDataTable[[#This Row],[Order Date]])/3,0)</f>
        <v>Q1</v>
      </c>
      <c r="E33" s="11">
        <f>MONTH(SalesDataTable[[#This Row],[Order Date]])</f>
        <v>1</v>
      </c>
      <c r="F33" s="11" t="str">
        <f>TEXT(SalesDataTable[[#This Row],[Order Date]],"mmm")</f>
        <v>Jan</v>
      </c>
      <c r="G33" s="11" t="s">
        <v>11</v>
      </c>
      <c r="H33" s="11" t="s">
        <v>18</v>
      </c>
      <c r="I33" s="11" t="s">
        <v>19</v>
      </c>
      <c r="J33" s="2" t="s">
        <v>13</v>
      </c>
      <c r="K33" s="2" t="s">
        <v>9</v>
      </c>
      <c r="L33" s="2" t="s">
        <v>10</v>
      </c>
      <c r="M33" s="7">
        <v>2</v>
      </c>
      <c r="N33" s="4">
        <v>94.06</v>
      </c>
      <c r="O33" s="5">
        <v>0.15</v>
      </c>
      <c r="P33" s="4">
        <v>46.33</v>
      </c>
      <c r="Q33" s="4">
        <f t="shared" si="0"/>
        <v>159.90199999999999</v>
      </c>
      <c r="R33" s="4">
        <f t="shared" si="1"/>
        <v>92.66</v>
      </c>
      <c r="S33" s="4">
        <f t="shared" si="2"/>
        <v>67.24199999999999</v>
      </c>
      <c r="T33" s="6">
        <f t="shared" si="3"/>
        <v>0.42052006854198193</v>
      </c>
      <c r="U33" s="3">
        <f>YEAR(SalesDataTable[[#This Row],[Order Date]])</f>
        <v>2026</v>
      </c>
    </row>
    <row r="34" spans="1:21" ht="15.6">
      <c r="A34" s="9">
        <v>4397</v>
      </c>
      <c r="B34" s="10">
        <v>46030</v>
      </c>
      <c r="C34" s="11">
        <f>YEAR(SalesDataTable[[#This Row],[Order Date]])</f>
        <v>2026</v>
      </c>
      <c r="D34" s="11" t="str">
        <f>"Q"&amp;ROUNDUP(MONTH(SalesDataTable[[#This Row],[Order Date]])/3,0)</f>
        <v>Q1</v>
      </c>
      <c r="E34" s="11">
        <f>MONTH(SalesDataTable[[#This Row],[Order Date]])</f>
        <v>1</v>
      </c>
      <c r="F34" s="11" t="str">
        <f>TEXT(SalesDataTable[[#This Row],[Order Date]],"mmm")</f>
        <v>Jan</v>
      </c>
      <c r="G34" s="11" t="s">
        <v>0</v>
      </c>
      <c r="H34" s="11" t="s">
        <v>1</v>
      </c>
      <c r="I34" s="11" t="s">
        <v>2</v>
      </c>
      <c r="J34" s="2" t="s">
        <v>16</v>
      </c>
      <c r="K34" s="2" t="s">
        <v>9</v>
      </c>
      <c r="L34" s="2" t="s">
        <v>46</v>
      </c>
      <c r="M34" s="7">
        <v>1</v>
      </c>
      <c r="N34" s="4">
        <v>72.38</v>
      </c>
      <c r="O34" s="5">
        <v>0</v>
      </c>
      <c r="P34" s="4">
        <v>31.65</v>
      </c>
      <c r="Q34" s="4">
        <f t="shared" si="0"/>
        <v>72.38</v>
      </c>
      <c r="R34" s="4">
        <f t="shared" si="1"/>
        <v>31.65</v>
      </c>
      <c r="S34" s="4">
        <f t="shared" si="2"/>
        <v>40.729999999999997</v>
      </c>
      <c r="T34" s="6">
        <f t="shared" si="3"/>
        <v>0.56272450953302011</v>
      </c>
      <c r="U34" s="3">
        <f>YEAR(SalesDataTable[[#This Row],[Order Date]])</f>
        <v>2026</v>
      </c>
    </row>
    <row r="35" spans="1:21" ht="15.6">
      <c r="A35" s="9">
        <v>4798</v>
      </c>
      <c r="B35" s="10">
        <v>46030</v>
      </c>
      <c r="C35" s="11">
        <f>YEAR(SalesDataTable[[#This Row],[Order Date]])</f>
        <v>2026</v>
      </c>
      <c r="D35" s="11" t="str">
        <f>"Q"&amp;ROUNDUP(MONTH(SalesDataTable[[#This Row],[Order Date]])/3,0)</f>
        <v>Q1</v>
      </c>
      <c r="E35" s="11">
        <f>MONTH(SalesDataTable[[#This Row],[Order Date]])</f>
        <v>1</v>
      </c>
      <c r="F35" s="11" t="str">
        <f>TEXT(SalesDataTable[[#This Row],[Order Date]],"mmm")</f>
        <v>Jan</v>
      </c>
      <c r="G35" s="11" t="s">
        <v>6</v>
      </c>
      <c r="H35" s="11" t="s">
        <v>27</v>
      </c>
      <c r="I35" s="11" t="s">
        <v>2</v>
      </c>
      <c r="J35" s="2" t="s">
        <v>13</v>
      </c>
      <c r="K35" s="2" t="s">
        <v>9</v>
      </c>
      <c r="L35" s="2" t="s">
        <v>37</v>
      </c>
      <c r="M35" s="7">
        <v>1</v>
      </c>
      <c r="N35" s="4">
        <v>153.69</v>
      </c>
      <c r="O35" s="5">
        <v>0</v>
      </c>
      <c r="P35" s="4">
        <v>77.47</v>
      </c>
      <c r="Q35" s="4">
        <f t="shared" si="0"/>
        <v>153.69</v>
      </c>
      <c r="R35" s="4">
        <f t="shared" si="1"/>
        <v>77.47</v>
      </c>
      <c r="S35" s="4">
        <f t="shared" si="2"/>
        <v>76.22</v>
      </c>
      <c r="T35" s="6">
        <f t="shared" si="3"/>
        <v>0.49593337237295854</v>
      </c>
      <c r="U35" s="3">
        <f>YEAR(SalesDataTable[[#This Row],[Order Date]])</f>
        <v>2026</v>
      </c>
    </row>
    <row r="36" spans="1:21" ht="15.6">
      <c r="A36" s="9">
        <v>136</v>
      </c>
      <c r="B36" s="10">
        <v>46031</v>
      </c>
      <c r="C36" s="11">
        <f>YEAR(SalesDataTable[[#This Row],[Order Date]])</f>
        <v>2026</v>
      </c>
      <c r="D36" s="11" t="str">
        <f>"Q"&amp;ROUNDUP(MONTH(SalesDataTable[[#This Row],[Order Date]])/3,0)</f>
        <v>Q1</v>
      </c>
      <c r="E36" s="11">
        <f>MONTH(SalesDataTable[[#This Row],[Order Date]])</f>
        <v>1</v>
      </c>
      <c r="F36" s="11" t="str">
        <f>TEXT(SalesDataTable[[#This Row],[Order Date]],"mmm")</f>
        <v>Jan</v>
      </c>
      <c r="G36" s="11" t="s">
        <v>20</v>
      </c>
      <c r="H36" s="11" t="s">
        <v>47</v>
      </c>
      <c r="I36" s="11" t="s">
        <v>8</v>
      </c>
      <c r="J36" s="2" t="s">
        <v>16</v>
      </c>
      <c r="K36" s="2" t="s">
        <v>14</v>
      </c>
      <c r="L36" s="2" t="s">
        <v>48</v>
      </c>
      <c r="M36" s="7">
        <v>15</v>
      </c>
      <c r="N36" s="4">
        <v>168.62</v>
      </c>
      <c r="O36" s="5">
        <v>0.05</v>
      </c>
      <c r="P36" s="4">
        <v>86.09</v>
      </c>
      <c r="Q36" s="4">
        <f t="shared" si="0"/>
        <v>2402.835</v>
      </c>
      <c r="R36" s="4">
        <f t="shared" si="1"/>
        <v>1291.3500000000001</v>
      </c>
      <c r="S36" s="4">
        <f t="shared" si="2"/>
        <v>1111.4849999999999</v>
      </c>
      <c r="T36" s="6">
        <f t="shared" si="3"/>
        <v>0.46257233642759488</v>
      </c>
      <c r="U36" s="3">
        <f>YEAR(SalesDataTable[[#This Row],[Order Date]])</f>
        <v>2026</v>
      </c>
    </row>
    <row r="37" spans="1:21" ht="15.6">
      <c r="A37" s="9">
        <v>2782</v>
      </c>
      <c r="B37" s="10">
        <v>46031</v>
      </c>
      <c r="C37" s="11">
        <f>YEAR(SalesDataTable[[#This Row],[Order Date]])</f>
        <v>2026</v>
      </c>
      <c r="D37" s="11" t="str">
        <f>"Q"&amp;ROUNDUP(MONTH(SalesDataTable[[#This Row],[Order Date]])/3,0)</f>
        <v>Q1</v>
      </c>
      <c r="E37" s="11">
        <f>MONTH(SalesDataTable[[#This Row],[Order Date]])</f>
        <v>1</v>
      </c>
      <c r="F37" s="11" t="str">
        <f>TEXT(SalesDataTable[[#This Row],[Order Date]],"mmm")</f>
        <v>Jan</v>
      </c>
      <c r="G37" s="11" t="s">
        <v>20</v>
      </c>
      <c r="H37" s="11" t="s">
        <v>21</v>
      </c>
      <c r="I37" s="11" t="s">
        <v>2</v>
      </c>
      <c r="J37" s="2" t="s">
        <v>13</v>
      </c>
      <c r="K37" s="2" t="s">
        <v>9</v>
      </c>
      <c r="L37" s="2" t="s">
        <v>37</v>
      </c>
      <c r="M37" s="7">
        <v>1</v>
      </c>
      <c r="N37" s="4">
        <v>152.75</v>
      </c>
      <c r="O37" s="5">
        <v>0.05</v>
      </c>
      <c r="P37" s="4">
        <v>79.88</v>
      </c>
      <c r="Q37" s="4">
        <f t="shared" si="0"/>
        <v>145.11249999999998</v>
      </c>
      <c r="R37" s="4">
        <f t="shared" si="1"/>
        <v>79.88</v>
      </c>
      <c r="S37" s="4">
        <f t="shared" si="2"/>
        <v>65.232499999999987</v>
      </c>
      <c r="T37" s="6">
        <f t="shared" si="3"/>
        <v>0.44953053665259707</v>
      </c>
      <c r="U37" s="3">
        <f>YEAR(SalesDataTable[[#This Row],[Order Date]])</f>
        <v>2026</v>
      </c>
    </row>
    <row r="38" spans="1:21" ht="15.6">
      <c r="A38" s="9">
        <v>4704</v>
      </c>
      <c r="B38" s="10">
        <v>46031</v>
      </c>
      <c r="C38" s="11">
        <f>YEAR(SalesDataTable[[#This Row],[Order Date]])</f>
        <v>2026</v>
      </c>
      <c r="D38" s="11" t="str">
        <f>"Q"&amp;ROUNDUP(MONTH(SalesDataTable[[#This Row],[Order Date]])/3,0)</f>
        <v>Q1</v>
      </c>
      <c r="E38" s="11">
        <f>MONTH(SalesDataTable[[#This Row],[Order Date]])</f>
        <v>1</v>
      </c>
      <c r="F38" s="11" t="str">
        <f>TEXT(SalesDataTable[[#This Row],[Order Date]],"mmm")</f>
        <v>Jan</v>
      </c>
      <c r="G38" s="11" t="s">
        <v>6</v>
      </c>
      <c r="H38" s="11" t="s">
        <v>49</v>
      </c>
      <c r="I38" s="11" t="s">
        <v>28</v>
      </c>
      <c r="J38" s="2" t="s">
        <v>13</v>
      </c>
      <c r="K38" s="2" t="s">
        <v>34</v>
      </c>
      <c r="L38" s="2" t="s">
        <v>42</v>
      </c>
      <c r="M38" s="7">
        <v>2</v>
      </c>
      <c r="N38" s="4">
        <v>36.72</v>
      </c>
      <c r="O38" s="5">
        <v>0.05</v>
      </c>
      <c r="P38" s="4">
        <v>14.15</v>
      </c>
      <c r="Q38" s="4">
        <f t="shared" si="0"/>
        <v>69.768000000000001</v>
      </c>
      <c r="R38" s="4">
        <f t="shared" si="1"/>
        <v>28.3</v>
      </c>
      <c r="S38" s="4">
        <f t="shared" si="2"/>
        <v>41.468000000000004</v>
      </c>
      <c r="T38" s="6">
        <f t="shared" si="3"/>
        <v>0.59436991170737308</v>
      </c>
      <c r="U38" s="3">
        <f>YEAR(SalesDataTable[[#This Row],[Order Date]])</f>
        <v>2026</v>
      </c>
    </row>
    <row r="39" spans="1:21" ht="15.6">
      <c r="A39" s="9">
        <v>69</v>
      </c>
      <c r="B39" s="10">
        <v>46032</v>
      </c>
      <c r="C39" s="11">
        <f>YEAR(SalesDataTable[[#This Row],[Order Date]])</f>
        <v>2026</v>
      </c>
      <c r="D39" s="11" t="str">
        <f>"Q"&amp;ROUNDUP(MONTH(SalesDataTable[[#This Row],[Order Date]])/3,0)</f>
        <v>Q1</v>
      </c>
      <c r="E39" s="11">
        <f>MONTH(SalesDataTable[[#This Row],[Order Date]])</f>
        <v>1</v>
      </c>
      <c r="F39" s="11" t="str">
        <f>TEXT(SalesDataTable[[#This Row],[Order Date]],"mmm")</f>
        <v>Jan</v>
      </c>
      <c r="G39" s="11" t="s">
        <v>0</v>
      </c>
      <c r="H39" s="11" t="s">
        <v>50</v>
      </c>
      <c r="I39" s="11" t="s">
        <v>2</v>
      </c>
      <c r="J39" s="2" t="s">
        <v>3</v>
      </c>
      <c r="K39" s="2" t="s">
        <v>9</v>
      </c>
      <c r="L39" s="2" t="s">
        <v>17</v>
      </c>
      <c r="M39" s="7">
        <v>6</v>
      </c>
      <c r="N39" s="4">
        <v>141.31</v>
      </c>
      <c r="O39" s="5">
        <v>0.05</v>
      </c>
      <c r="P39" s="4">
        <v>79.349999999999994</v>
      </c>
      <c r="Q39" s="4">
        <f t="shared" si="0"/>
        <v>805.46699999999998</v>
      </c>
      <c r="R39" s="4">
        <f t="shared" si="1"/>
        <v>476.09999999999997</v>
      </c>
      <c r="S39" s="4">
        <f t="shared" si="2"/>
        <v>329.36700000000002</v>
      </c>
      <c r="T39" s="6">
        <f t="shared" si="3"/>
        <v>0.4089143316858419</v>
      </c>
      <c r="U39" s="3">
        <f>YEAR(SalesDataTable[[#This Row],[Order Date]])</f>
        <v>2026</v>
      </c>
    </row>
    <row r="40" spans="1:21" ht="15.6">
      <c r="A40" s="9">
        <v>490</v>
      </c>
      <c r="B40" s="10">
        <v>46032</v>
      </c>
      <c r="C40" s="11">
        <f>YEAR(SalesDataTable[[#This Row],[Order Date]])</f>
        <v>2026</v>
      </c>
      <c r="D40" s="11" t="str">
        <f>"Q"&amp;ROUNDUP(MONTH(SalesDataTable[[#This Row],[Order Date]])/3,0)</f>
        <v>Q1</v>
      </c>
      <c r="E40" s="11">
        <f>MONTH(SalesDataTable[[#This Row],[Order Date]])</f>
        <v>1</v>
      </c>
      <c r="F40" s="11" t="str">
        <f>TEXT(SalesDataTable[[#This Row],[Order Date]],"mmm")</f>
        <v>Jan</v>
      </c>
      <c r="G40" s="11" t="s">
        <v>11</v>
      </c>
      <c r="H40" s="11" t="s">
        <v>39</v>
      </c>
      <c r="I40" s="11" t="s">
        <v>2</v>
      </c>
      <c r="J40" s="2" t="s">
        <v>16</v>
      </c>
      <c r="K40" s="2" t="s">
        <v>23</v>
      </c>
      <c r="L40" s="2" t="s">
        <v>51</v>
      </c>
      <c r="M40" s="7">
        <v>2</v>
      </c>
      <c r="N40" s="4">
        <v>121.23</v>
      </c>
      <c r="O40" s="5">
        <v>0</v>
      </c>
      <c r="P40" s="4">
        <v>59.66</v>
      </c>
      <c r="Q40" s="4">
        <f t="shared" si="0"/>
        <v>242.46</v>
      </c>
      <c r="R40" s="4">
        <f t="shared" si="1"/>
        <v>119.32</v>
      </c>
      <c r="S40" s="4">
        <f t="shared" si="2"/>
        <v>123.14000000000001</v>
      </c>
      <c r="T40" s="6">
        <f t="shared" si="3"/>
        <v>0.50787758805576178</v>
      </c>
      <c r="U40" s="3">
        <f>YEAR(SalesDataTable[[#This Row],[Order Date]])</f>
        <v>2026</v>
      </c>
    </row>
    <row r="41" spans="1:21" ht="15.6">
      <c r="A41" s="9">
        <v>3685</v>
      </c>
      <c r="B41" s="10">
        <v>46032</v>
      </c>
      <c r="C41" s="11">
        <f>YEAR(SalesDataTable[[#This Row],[Order Date]])</f>
        <v>2026</v>
      </c>
      <c r="D41" s="11" t="str">
        <f>"Q"&amp;ROUNDUP(MONTH(SalesDataTable[[#This Row],[Order Date]])/3,0)</f>
        <v>Q1</v>
      </c>
      <c r="E41" s="11">
        <f>MONTH(SalesDataTable[[#This Row],[Order Date]])</f>
        <v>1</v>
      </c>
      <c r="F41" s="11" t="str">
        <f>TEXT(SalesDataTable[[#This Row],[Order Date]],"mmm")</f>
        <v>Jan</v>
      </c>
      <c r="G41" s="11" t="s">
        <v>20</v>
      </c>
      <c r="H41" s="11" t="s">
        <v>33</v>
      </c>
      <c r="I41" s="11" t="s">
        <v>2</v>
      </c>
      <c r="J41" s="2" t="s">
        <v>13</v>
      </c>
      <c r="K41" s="2" t="s">
        <v>14</v>
      </c>
      <c r="L41" s="2" t="s">
        <v>48</v>
      </c>
      <c r="M41" s="7">
        <v>3</v>
      </c>
      <c r="N41" s="4">
        <v>161.58000000000001</v>
      </c>
      <c r="O41" s="5">
        <v>0</v>
      </c>
      <c r="P41" s="4">
        <v>85.58</v>
      </c>
      <c r="Q41" s="4">
        <f t="shared" si="0"/>
        <v>484.74</v>
      </c>
      <c r="R41" s="4">
        <f t="shared" si="1"/>
        <v>256.74</v>
      </c>
      <c r="S41" s="4">
        <f t="shared" si="2"/>
        <v>228</v>
      </c>
      <c r="T41" s="6">
        <f t="shared" si="3"/>
        <v>0.47035524198539425</v>
      </c>
      <c r="U41" s="3">
        <f>YEAR(SalesDataTable[[#This Row],[Order Date]])</f>
        <v>2026</v>
      </c>
    </row>
    <row r="42" spans="1:21" ht="15.6">
      <c r="A42" s="9">
        <v>3796</v>
      </c>
      <c r="B42" s="10">
        <v>46032</v>
      </c>
      <c r="C42" s="11">
        <f>YEAR(SalesDataTable[[#This Row],[Order Date]])</f>
        <v>2026</v>
      </c>
      <c r="D42" s="11" t="str">
        <f>"Q"&amp;ROUNDUP(MONTH(SalesDataTable[[#This Row],[Order Date]])/3,0)</f>
        <v>Q1</v>
      </c>
      <c r="E42" s="11">
        <f>MONTH(SalesDataTable[[#This Row],[Order Date]])</f>
        <v>1</v>
      </c>
      <c r="F42" s="11" t="str">
        <f>TEXT(SalesDataTable[[#This Row],[Order Date]],"mmm")</f>
        <v>Jan</v>
      </c>
      <c r="G42" s="11" t="s">
        <v>20</v>
      </c>
      <c r="H42" s="11" t="s">
        <v>33</v>
      </c>
      <c r="I42" s="11" t="s">
        <v>19</v>
      </c>
      <c r="J42" s="2" t="s">
        <v>3</v>
      </c>
      <c r="K42" s="2" t="s">
        <v>14</v>
      </c>
      <c r="L42" s="2" t="s">
        <v>48</v>
      </c>
      <c r="M42" s="7">
        <v>2</v>
      </c>
      <c r="N42" s="4">
        <v>166.84</v>
      </c>
      <c r="O42" s="5">
        <v>0</v>
      </c>
      <c r="P42" s="4">
        <v>88.67</v>
      </c>
      <c r="Q42" s="4">
        <f t="shared" si="0"/>
        <v>333.68</v>
      </c>
      <c r="R42" s="4">
        <f t="shared" si="1"/>
        <v>177.34</v>
      </c>
      <c r="S42" s="4">
        <f t="shared" si="2"/>
        <v>156.34</v>
      </c>
      <c r="T42" s="6">
        <f t="shared" si="3"/>
        <v>0.4685327259649964</v>
      </c>
      <c r="U42" s="3">
        <f>YEAR(SalesDataTable[[#This Row],[Order Date]])</f>
        <v>2026</v>
      </c>
    </row>
    <row r="43" spans="1:21" ht="15.6">
      <c r="A43" s="9">
        <v>387</v>
      </c>
      <c r="B43" s="10">
        <v>46033</v>
      </c>
      <c r="C43" s="11">
        <f>YEAR(SalesDataTable[[#This Row],[Order Date]])</f>
        <v>2026</v>
      </c>
      <c r="D43" s="11" t="str">
        <f>"Q"&amp;ROUNDUP(MONTH(SalesDataTable[[#This Row],[Order Date]])/3,0)</f>
        <v>Q1</v>
      </c>
      <c r="E43" s="11">
        <f>MONTH(SalesDataTable[[#This Row],[Order Date]])</f>
        <v>1</v>
      </c>
      <c r="F43" s="11" t="str">
        <f>TEXT(SalesDataTable[[#This Row],[Order Date]],"mmm")</f>
        <v>Jan</v>
      </c>
      <c r="G43" s="11" t="s">
        <v>11</v>
      </c>
      <c r="H43" s="11" t="s">
        <v>25</v>
      </c>
      <c r="I43" s="11" t="s">
        <v>2</v>
      </c>
      <c r="J43" s="2" t="s">
        <v>3</v>
      </c>
      <c r="K43" s="2" t="s">
        <v>9</v>
      </c>
      <c r="L43" s="2" t="s">
        <v>37</v>
      </c>
      <c r="M43" s="7">
        <v>1</v>
      </c>
      <c r="N43" s="4">
        <v>150.96</v>
      </c>
      <c r="O43" s="5">
        <v>0</v>
      </c>
      <c r="P43" s="4">
        <v>77.5</v>
      </c>
      <c r="Q43" s="4">
        <f t="shared" si="0"/>
        <v>150.96</v>
      </c>
      <c r="R43" s="4">
        <f t="shared" si="1"/>
        <v>77.5</v>
      </c>
      <c r="S43" s="4">
        <f t="shared" si="2"/>
        <v>73.460000000000008</v>
      </c>
      <c r="T43" s="6">
        <f t="shared" si="3"/>
        <v>0.48661897191308956</v>
      </c>
      <c r="U43" s="3">
        <f>YEAR(SalesDataTable[[#This Row],[Order Date]])</f>
        <v>2026</v>
      </c>
    </row>
    <row r="44" spans="1:21" ht="15.6">
      <c r="A44" s="9">
        <v>2796</v>
      </c>
      <c r="B44" s="10">
        <v>46033</v>
      </c>
      <c r="C44" s="11">
        <f>YEAR(SalesDataTable[[#This Row],[Order Date]])</f>
        <v>2026</v>
      </c>
      <c r="D44" s="11" t="str">
        <f>"Q"&amp;ROUNDUP(MONTH(SalesDataTable[[#This Row],[Order Date]])/3,0)</f>
        <v>Q1</v>
      </c>
      <c r="E44" s="11">
        <f>MONTH(SalesDataTable[[#This Row],[Order Date]])</f>
        <v>1</v>
      </c>
      <c r="F44" s="11" t="str">
        <f>TEXT(SalesDataTable[[#This Row],[Order Date]],"mmm")</f>
        <v>Jan</v>
      </c>
      <c r="G44" s="11" t="s">
        <v>20</v>
      </c>
      <c r="H44" s="11" t="s">
        <v>31</v>
      </c>
      <c r="I44" s="11" t="s">
        <v>19</v>
      </c>
      <c r="J44" s="2" t="s">
        <v>3</v>
      </c>
      <c r="K44" s="2" t="s">
        <v>14</v>
      </c>
      <c r="L44" s="2" t="s">
        <v>15</v>
      </c>
      <c r="M44" s="7">
        <v>3</v>
      </c>
      <c r="N44" s="4">
        <v>36.33</v>
      </c>
      <c r="O44" s="5">
        <v>0.05</v>
      </c>
      <c r="P44" s="4">
        <v>13.27</v>
      </c>
      <c r="Q44" s="4">
        <f t="shared" si="0"/>
        <v>103.54049999999999</v>
      </c>
      <c r="R44" s="4">
        <f t="shared" si="1"/>
        <v>39.81</v>
      </c>
      <c r="S44" s="4">
        <f t="shared" si="2"/>
        <v>63.730499999999992</v>
      </c>
      <c r="T44" s="6">
        <f t="shared" si="3"/>
        <v>0.61551277036521934</v>
      </c>
      <c r="U44" s="3">
        <f>YEAR(SalesDataTable[[#This Row],[Order Date]])</f>
        <v>2026</v>
      </c>
    </row>
    <row r="45" spans="1:21" ht="15.6">
      <c r="A45" s="9">
        <v>3703</v>
      </c>
      <c r="B45" s="10">
        <v>46033</v>
      </c>
      <c r="C45" s="11">
        <f>YEAR(SalesDataTable[[#This Row],[Order Date]])</f>
        <v>2026</v>
      </c>
      <c r="D45" s="11" t="str">
        <f>"Q"&amp;ROUNDUP(MONTH(SalesDataTable[[#This Row],[Order Date]])/3,0)</f>
        <v>Q1</v>
      </c>
      <c r="E45" s="11">
        <f>MONTH(SalesDataTable[[#This Row],[Order Date]])</f>
        <v>1</v>
      </c>
      <c r="F45" s="11" t="str">
        <f>TEXT(SalesDataTable[[#This Row],[Order Date]],"mmm")</f>
        <v>Jan</v>
      </c>
      <c r="G45" s="11" t="s">
        <v>20</v>
      </c>
      <c r="H45" s="11" t="s">
        <v>33</v>
      </c>
      <c r="I45" s="11" t="s">
        <v>2</v>
      </c>
      <c r="J45" s="2" t="s">
        <v>3</v>
      </c>
      <c r="K45" s="2" t="s">
        <v>14</v>
      </c>
      <c r="L45" s="2" t="s">
        <v>15</v>
      </c>
      <c r="M45" s="7">
        <v>1</v>
      </c>
      <c r="N45" s="4">
        <v>35.340000000000003</v>
      </c>
      <c r="O45" s="5">
        <v>0.1</v>
      </c>
      <c r="P45" s="4">
        <v>13.36</v>
      </c>
      <c r="Q45" s="4">
        <f t="shared" si="0"/>
        <v>31.806000000000004</v>
      </c>
      <c r="R45" s="4">
        <f t="shared" si="1"/>
        <v>13.36</v>
      </c>
      <c r="S45" s="4">
        <f t="shared" si="2"/>
        <v>18.446000000000005</v>
      </c>
      <c r="T45" s="6">
        <f t="shared" si="3"/>
        <v>0.5799534678991386</v>
      </c>
      <c r="U45" s="3">
        <f>YEAR(SalesDataTable[[#This Row],[Order Date]])</f>
        <v>2026</v>
      </c>
    </row>
    <row r="46" spans="1:21" ht="15.6">
      <c r="A46" s="9">
        <v>4674</v>
      </c>
      <c r="B46" s="10">
        <v>46033</v>
      </c>
      <c r="C46" s="11">
        <f>YEAR(SalesDataTable[[#This Row],[Order Date]])</f>
        <v>2026</v>
      </c>
      <c r="D46" s="11" t="str">
        <f>"Q"&amp;ROUNDUP(MONTH(SalesDataTable[[#This Row],[Order Date]])/3,0)</f>
        <v>Q1</v>
      </c>
      <c r="E46" s="11">
        <f>MONTH(SalesDataTable[[#This Row],[Order Date]])</f>
        <v>1</v>
      </c>
      <c r="F46" s="11" t="str">
        <f>TEXT(SalesDataTable[[#This Row],[Order Date]],"mmm")</f>
        <v>Jan</v>
      </c>
      <c r="G46" s="11" t="s">
        <v>20</v>
      </c>
      <c r="H46" s="11" t="s">
        <v>33</v>
      </c>
      <c r="I46" s="11" t="s">
        <v>2</v>
      </c>
      <c r="J46" s="2" t="s">
        <v>3</v>
      </c>
      <c r="K46" s="2" t="s">
        <v>14</v>
      </c>
      <c r="L46" s="2" t="s">
        <v>32</v>
      </c>
      <c r="M46" s="7">
        <v>2</v>
      </c>
      <c r="N46" s="4">
        <v>46.27</v>
      </c>
      <c r="O46" s="5">
        <v>0</v>
      </c>
      <c r="P46" s="4">
        <v>18.23</v>
      </c>
      <c r="Q46" s="4">
        <f t="shared" si="0"/>
        <v>92.54</v>
      </c>
      <c r="R46" s="4">
        <f t="shared" si="1"/>
        <v>36.46</v>
      </c>
      <c r="S46" s="4">
        <f t="shared" si="2"/>
        <v>56.080000000000005</v>
      </c>
      <c r="T46" s="6">
        <f t="shared" si="3"/>
        <v>0.60600821266479366</v>
      </c>
      <c r="U46" s="3">
        <f>YEAR(SalesDataTable[[#This Row],[Order Date]])</f>
        <v>2026</v>
      </c>
    </row>
    <row r="47" spans="1:21" ht="15.6">
      <c r="A47" s="9">
        <v>4789</v>
      </c>
      <c r="B47" s="10">
        <v>46033</v>
      </c>
      <c r="C47" s="11">
        <f>YEAR(SalesDataTable[[#This Row],[Order Date]])</f>
        <v>2026</v>
      </c>
      <c r="D47" s="11" t="str">
        <f>"Q"&amp;ROUNDUP(MONTH(SalesDataTable[[#This Row],[Order Date]])/3,0)</f>
        <v>Q1</v>
      </c>
      <c r="E47" s="11">
        <f>MONTH(SalesDataTable[[#This Row],[Order Date]])</f>
        <v>1</v>
      </c>
      <c r="F47" s="11" t="str">
        <f>TEXT(SalesDataTable[[#This Row],[Order Date]],"mmm")</f>
        <v>Jan</v>
      </c>
      <c r="G47" s="11" t="s">
        <v>20</v>
      </c>
      <c r="H47" s="11" t="s">
        <v>31</v>
      </c>
      <c r="I47" s="11" t="s">
        <v>2</v>
      </c>
      <c r="J47" s="2" t="s">
        <v>3</v>
      </c>
      <c r="K47" s="2" t="s">
        <v>4</v>
      </c>
      <c r="L47" s="2" t="s">
        <v>5</v>
      </c>
      <c r="M47" s="7">
        <v>1</v>
      </c>
      <c r="N47" s="4">
        <v>79.930000000000007</v>
      </c>
      <c r="O47" s="5">
        <v>0.05</v>
      </c>
      <c r="P47" s="4">
        <v>43.73</v>
      </c>
      <c r="Q47" s="4">
        <f t="shared" si="0"/>
        <v>75.933500000000009</v>
      </c>
      <c r="R47" s="4">
        <f t="shared" si="1"/>
        <v>43.73</v>
      </c>
      <c r="S47" s="4">
        <f t="shared" si="2"/>
        <v>32.203500000000012</v>
      </c>
      <c r="T47" s="6">
        <f t="shared" si="3"/>
        <v>0.42410135184075554</v>
      </c>
      <c r="U47" s="3">
        <f>YEAR(SalesDataTable[[#This Row],[Order Date]])</f>
        <v>2026</v>
      </c>
    </row>
    <row r="48" spans="1:21" ht="15.6">
      <c r="A48" s="9">
        <v>804</v>
      </c>
      <c r="B48" s="10">
        <v>46034</v>
      </c>
      <c r="C48" s="11">
        <f>YEAR(SalesDataTable[[#This Row],[Order Date]])</f>
        <v>2026</v>
      </c>
      <c r="D48" s="11" t="str">
        <f>"Q"&amp;ROUNDUP(MONTH(SalesDataTable[[#This Row],[Order Date]])/3,0)</f>
        <v>Q1</v>
      </c>
      <c r="E48" s="11">
        <f>MONTH(SalesDataTable[[#This Row],[Order Date]])</f>
        <v>1</v>
      </c>
      <c r="F48" s="11" t="str">
        <f>TEXT(SalesDataTable[[#This Row],[Order Date]],"mmm")</f>
        <v>Jan</v>
      </c>
      <c r="G48" s="11" t="s">
        <v>6</v>
      </c>
      <c r="H48" s="11" t="s">
        <v>43</v>
      </c>
      <c r="I48" s="11" t="s">
        <v>19</v>
      </c>
      <c r="J48" s="2" t="s">
        <v>13</v>
      </c>
      <c r="K48" s="2" t="s">
        <v>9</v>
      </c>
      <c r="L48" s="2" t="s">
        <v>17</v>
      </c>
      <c r="M48" s="7">
        <v>1</v>
      </c>
      <c r="N48" s="4">
        <v>141.25</v>
      </c>
      <c r="O48" s="5">
        <v>0</v>
      </c>
      <c r="P48" s="4">
        <v>78.72</v>
      </c>
      <c r="Q48" s="4">
        <f t="shared" si="0"/>
        <v>141.25</v>
      </c>
      <c r="R48" s="4">
        <f t="shared" si="1"/>
        <v>78.72</v>
      </c>
      <c r="S48" s="4">
        <f t="shared" si="2"/>
        <v>62.53</v>
      </c>
      <c r="T48" s="6">
        <f t="shared" si="3"/>
        <v>0.44269026548672569</v>
      </c>
      <c r="U48" s="3">
        <f>YEAR(SalesDataTable[[#This Row],[Order Date]])</f>
        <v>2026</v>
      </c>
    </row>
    <row r="49" spans="1:21" ht="15.6">
      <c r="A49" s="9">
        <v>1780</v>
      </c>
      <c r="B49" s="10">
        <v>46034</v>
      </c>
      <c r="C49" s="11">
        <f>YEAR(SalesDataTable[[#This Row],[Order Date]])</f>
        <v>2026</v>
      </c>
      <c r="D49" s="11" t="str">
        <f>"Q"&amp;ROUNDUP(MONTH(SalesDataTable[[#This Row],[Order Date]])/3,0)</f>
        <v>Q1</v>
      </c>
      <c r="E49" s="11">
        <f>MONTH(SalesDataTable[[#This Row],[Order Date]])</f>
        <v>1</v>
      </c>
      <c r="F49" s="11" t="str">
        <f>TEXT(SalesDataTable[[#This Row],[Order Date]],"mmm")</f>
        <v>Jan</v>
      </c>
      <c r="G49" s="11" t="s">
        <v>20</v>
      </c>
      <c r="H49" s="11" t="s">
        <v>33</v>
      </c>
      <c r="I49" s="11" t="s">
        <v>2</v>
      </c>
      <c r="J49" s="2" t="s">
        <v>3</v>
      </c>
      <c r="K49" s="2" t="s">
        <v>4</v>
      </c>
      <c r="L49" s="2" t="s">
        <v>30</v>
      </c>
      <c r="M49" s="7">
        <v>2</v>
      </c>
      <c r="N49" s="4">
        <v>103.64</v>
      </c>
      <c r="O49" s="5">
        <v>0.1</v>
      </c>
      <c r="P49" s="4">
        <v>50.96</v>
      </c>
      <c r="Q49" s="4">
        <f t="shared" si="0"/>
        <v>186.55199999999999</v>
      </c>
      <c r="R49" s="4">
        <f t="shared" si="1"/>
        <v>101.92</v>
      </c>
      <c r="S49" s="4">
        <f t="shared" si="2"/>
        <v>84.631999999999991</v>
      </c>
      <c r="T49" s="6">
        <f t="shared" si="3"/>
        <v>0.45366439384193147</v>
      </c>
      <c r="U49" s="3">
        <f>YEAR(SalesDataTable[[#This Row],[Order Date]])</f>
        <v>2026</v>
      </c>
    </row>
    <row r="50" spans="1:21" ht="15.6">
      <c r="A50" s="9">
        <v>2844</v>
      </c>
      <c r="B50" s="10">
        <v>46034</v>
      </c>
      <c r="C50" s="11">
        <f>YEAR(SalesDataTable[[#This Row],[Order Date]])</f>
        <v>2026</v>
      </c>
      <c r="D50" s="11" t="str">
        <f>"Q"&amp;ROUNDUP(MONTH(SalesDataTable[[#This Row],[Order Date]])/3,0)</f>
        <v>Q1</v>
      </c>
      <c r="E50" s="11">
        <f>MONTH(SalesDataTable[[#This Row],[Order Date]])</f>
        <v>1</v>
      </c>
      <c r="F50" s="11" t="str">
        <f>TEXT(SalesDataTable[[#This Row],[Order Date]],"mmm")</f>
        <v>Jan</v>
      </c>
      <c r="G50" s="11" t="s">
        <v>0</v>
      </c>
      <c r="H50" s="11" t="s">
        <v>1</v>
      </c>
      <c r="I50" s="11" t="s">
        <v>2</v>
      </c>
      <c r="J50" s="2" t="s">
        <v>13</v>
      </c>
      <c r="K50" s="2" t="s">
        <v>14</v>
      </c>
      <c r="L50" s="2" t="s">
        <v>44</v>
      </c>
      <c r="M50" s="7">
        <v>1</v>
      </c>
      <c r="N50" s="4">
        <v>136.18</v>
      </c>
      <c r="O50" s="5">
        <v>0</v>
      </c>
      <c r="P50" s="4">
        <v>68.34</v>
      </c>
      <c r="Q50" s="4">
        <f t="shared" si="0"/>
        <v>136.18</v>
      </c>
      <c r="R50" s="4">
        <f t="shared" si="1"/>
        <v>68.34</v>
      </c>
      <c r="S50" s="4">
        <f t="shared" si="2"/>
        <v>67.84</v>
      </c>
      <c r="T50" s="6">
        <f t="shared" si="3"/>
        <v>0.498164194448524</v>
      </c>
      <c r="U50" s="3">
        <f>YEAR(SalesDataTable[[#This Row],[Order Date]])</f>
        <v>2026</v>
      </c>
    </row>
    <row r="51" spans="1:21" ht="15.6">
      <c r="A51" s="9">
        <v>3068</v>
      </c>
      <c r="B51" s="10">
        <v>46034</v>
      </c>
      <c r="C51" s="11">
        <f>YEAR(SalesDataTable[[#This Row],[Order Date]])</f>
        <v>2026</v>
      </c>
      <c r="D51" s="11" t="str">
        <f>"Q"&amp;ROUNDUP(MONTH(SalesDataTable[[#This Row],[Order Date]])/3,0)</f>
        <v>Q1</v>
      </c>
      <c r="E51" s="11">
        <f>MONTH(SalesDataTable[[#This Row],[Order Date]])</f>
        <v>1</v>
      </c>
      <c r="F51" s="11" t="str">
        <f>TEXT(SalesDataTable[[#This Row],[Order Date]],"mmm")</f>
        <v>Jan</v>
      </c>
      <c r="G51" s="11" t="s">
        <v>11</v>
      </c>
      <c r="H51" s="11" t="s">
        <v>12</v>
      </c>
      <c r="I51" s="11" t="s">
        <v>28</v>
      </c>
      <c r="J51" s="2" t="s">
        <v>13</v>
      </c>
      <c r="K51" s="2" t="s">
        <v>34</v>
      </c>
      <c r="L51" s="2" t="s">
        <v>42</v>
      </c>
      <c r="M51" s="7">
        <v>1</v>
      </c>
      <c r="N51" s="4">
        <v>36.43</v>
      </c>
      <c r="O51" s="5">
        <v>0</v>
      </c>
      <c r="P51" s="4">
        <v>14.33</v>
      </c>
      <c r="Q51" s="4">
        <f t="shared" si="0"/>
        <v>36.43</v>
      </c>
      <c r="R51" s="4">
        <f t="shared" si="1"/>
        <v>14.33</v>
      </c>
      <c r="S51" s="4">
        <f t="shared" si="2"/>
        <v>22.1</v>
      </c>
      <c r="T51" s="6">
        <f t="shared" si="3"/>
        <v>0.60664287674993145</v>
      </c>
      <c r="U51" s="3">
        <f>YEAR(SalesDataTable[[#This Row],[Order Date]])</f>
        <v>2026</v>
      </c>
    </row>
    <row r="52" spans="1:21" ht="15.6">
      <c r="A52" s="9">
        <v>3096</v>
      </c>
      <c r="B52" s="10">
        <v>46034</v>
      </c>
      <c r="C52" s="11">
        <f>YEAR(SalesDataTable[[#This Row],[Order Date]])</f>
        <v>2026</v>
      </c>
      <c r="D52" s="11" t="str">
        <f>"Q"&amp;ROUNDUP(MONTH(SalesDataTable[[#This Row],[Order Date]])/3,0)</f>
        <v>Q1</v>
      </c>
      <c r="E52" s="11">
        <f>MONTH(SalesDataTable[[#This Row],[Order Date]])</f>
        <v>1</v>
      </c>
      <c r="F52" s="11" t="str">
        <f>TEXT(SalesDataTable[[#This Row],[Order Date]],"mmm")</f>
        <v>Jan</v>
      </c>
      <c r="G52" s="11" t="s">
        <v>20</v>
      </c>
      <c r="H52" s="11" t="s">
        <v>31</v>
      </c>
      <c r="I52" s="11" t="s">
        <v>2</v>
      </c>
      <c r="J52" s="2" t="s">
        <v>13</v>
      </c>
      <c r="K52" s="2" t="s">
        <v>34</v>
      </c>
      <c r="L52" s="2" t="s">
        <v>45</v>
      </c>
      <c r="M52" s="7">
        <v>2</v>
      </c>
      <c r="N52" s="4">
        <v>50.51</v>
      </c>
      <c r="O52" s="5">
        <v>0.1</v>
      </c>
      <c r="P52" s="4">
        <v>21.84</v>
      </c>
      <c r="Q52" s="4">
        <f t="shared" si="0"/>
        <v>90.917999999999992</v>
      </c>
      <c r="R52" s="4">
        <f t="shared" si="1"/>
        <v>43.68</v>
      </c>
      <c r="S52" s="4">
        <f t="shared" si="2"/>
        <v>47.237999999999992</v>
      </c>
      <c r="T52" s="6">
        <f t="shared" si="3"/>
        <v>0.5195670824259222</v>
      </c>
      <c r="U52" s="3">
        <f>YEAR(SalesDataTable[[#This Row],[Order Date]])</f>
        <v>2026</v>
      </c>
    </row>
    <row r="53" spans="1:21" ht="15.6">
      <c r="A53" s="9">
        <v>3129</v>
      </c>
      <c r="B53" s="10">
        <v>46034</v>
      </c>
      <c r="C53" s="11">
        <f>YEAR(SalesDataTable[[#This Row],[Order Date]])</f>
        <v>2026</v>
      </c>
      <c r="D53" s="11" t="str">
        <f>"Q"&amp;ROUNDUP(MONTH(SalesDataTable[[#This Row],[Order Date]])/3,0)</f>
        <v>Q1</v>
      </c>
      <c r="E53" s="11">
        <f>MONTH(SalesDataTable[[#This Row],[Order Date]])</f>
        <v>1</v>
      </c>
      <c r="F53" s="11" t="str">
        <f>TEXT(SalesDataTable[[#This Row],[Order Date]],"mmm")</f>
        <v>Jan</v>
      </c>
      <c r="G53" s="11" t="s">
        <v>20</v>
      </c>
      <c r="H53" s="11" t="s">
        <v>47</v>
      </c>
      <c r="I53" s="11" t="s">
        <v>19</v>
      </c>
      <c r="J53" s="2" t="s">
        <v>3</v>
      </c>
      <c r="K53" s="2" t="s">
        <v>34</v>
      </c>
      <c r="L53" s="2" t="s">
        <v>38</v>
      </c>
      <c r="M53" s="7">
        <v>1</v>
      </c>
      <c r="N53" s="4">
        <v>123</v>
      </c>
      <c r="O53" s="5">
        <v>0</v>
      </c>
      <c r="P53" s="4">
        <v>67.3</v>
      </c>
      <c r="Q53" s="4">
        <f t="shared" si="0"/>
        <v>123</v>
      </c>
      <c r="R53" s="4">
        <f t="shared" si="1"/>
        <v>67.3</v>
      </c>
      <c r="S53" s="4">
        <f t="shared" si="2"/>
        <v>55.7</v>
      </c>
      <c r="T53" s="6">
        <f t="shared" si="3"/>
        <v>0.45284552845528458</v>
      </c>
      <c r="U53" s="3">
        <f>YEAR(SalesDataTable[[#This Row],[Order Date]])</f>
        <v>2026</v>
      </c>
    </row>
    <row r="54" spans="1:21" ht="15.6">
      <c r="A54" s="9">
        <v>3948</v>
      </c>
      <c r="B54" s="10">
        <v>46034</v>
      </c>
      <c r="C54" s="11">
        <f>YEAR(SalesDataTable[[#This Row],[Order Date]])</f>
        <v>2026</v>
      </c>
      <c r="D54" s="11" t="str">
        <f>"Q"&amp;ROUNDUP(MONTH(SalesDataTable[[#This Row],[Order Date]])/3,0)</f>
        <v>Q1</v>
      </c>
      <c r="E54" s="11">
        <f>MONTH(SalesDataTable[[#This Row],[Order Date]])</f>
        <v>1</v>
      </c>
      <c r="F54" s="11" t="str">
        <f>TEXT(SalesDataTable[[#This Row],[Order Date]],"mmm")</f>
        <v>Jan</v>
      </c>
      <c r="G54" s="11" t="s">
        <v>6</v>
      </c>
      <c r="H54" s="11" t="s">
        <v>49</v>
      </c>
      <c r="I54" s="11" t="s">
        <v>2</v>
      </c>
      <c r="J54" s="2" t="s">
        <v>13</v>
      </c>
      <c r="K54" s="2" t="s">
        <v>9</v>
      </c>
      <c r="L54" s="2" t="s">
        <v>46</v>
      </c>
      <c r="M54" s="7">
        <v>2</v>
      </c>
      <c r="N54" s="4">
        <v>72.239999999999995</v>
      </c>
      <c r="O54" s="5">
        <v>0</v>
      </c>
      <c r="P54" s="4">
        <v>32.94</v>
      </c>
      <c r="Q54" s="4">
        <f t="shared" si="0"/>
        <v>144.47999999999999</v>
      </c>
      <c r="R54" s="4">
        <f t="shared" si="1"/>
        <v>65.88</v>
      </c>
      <c r="S54" s="4">
        <f t="shared" si="2"/>
        <v>78.599999999999994</v>
      </c>
      <c r="T54" s="6">
        <f t="shared" si="3"/>
        <v>0.54401993355481726</v>
      </c>
      <c r="U54" s="3">
        <f>YEAR(SalesDataTable[[#This Row],[Order Date]])</f>
        <v>2026</v>
      </c>
    </row>
    <row r="55" spans="1:21" ht="15.6">
      <c r="A55" s="9">
        <v>5036</v>
      </c>
      <c r="B55" s="10">
        <v>46034</v>
      </c>
      <c r="C55" s="11">
        <f>YEAR(SalesDataTable[[#This Row],[Order Date]])</f>
        <v>2026</v>
      </c>
      <c r="D55" s="11" t="str">
        <f>"Q"&amp;ROUNDUP(MONTH(SalesDataTable[[#This Row],[Order Date]])/3,0)</f>
        <v>Q1</v>
      </c>
      <c r="E55" s="11">
        <f>MONTH(SalesDataTable[[#This Row],[Order Date]])</f>
        <v>1</v>
      </c>
      <c r="F55" s="11" t="str">
        <f>TEXT(SalesDataTable[[#This Row],[Order Date]],"mmm")</f>
        <v>Jan</v>
      </c>
      <c r="G55" s="11" t="s">
        <v>11</v>
      </c>
      <c r="H55" s="11" t="s">
        <v>18</v>
      </c>
      <c r="I55" s="11" t="s">
        <v>19</v>
      </c>
      <c r="J55" s="2" t="s">
        <v>3</v>
      </c>
      <c r="K55" s="2" t="s">
        <v>9</v>
      </c>
      <c r="L55" s="2" t="s">
        <v>37</v>
      </c>
      <c r="M55" s="7">
        <v>1</v>
      </c>
      <c r="N55" s="4">
        <v>151.11000000000001</v>
      </c>
      <c r="O55" s="5">
        <v>0.15</v>
      </c>
      <c r="P55" s="4">
        <v>79.650000000000006</v>
      </c>
      <c r="Q55" s="4">
        <f t="shared" si="0"/>
        <v>128.4435</v>
      </c>
      <c r="R55" s="4">
        <f t="shared" si="1"/>
        <v>79.650000000000006</v>
      </c>
      <c r="S55" s="4">
        <f t="shared" si="2"/>
        <v>48.793499999999995</v>
      </c>
      <c r="T55" s="6">
        <f t="shared" si="3"/>
        <v>0.37988298356865075</v>
      </c>
      <c r="U55" s="3">
        <f>YEAR(SalesDataTable[[#This Row],[Order Date]])</f>
        <v>2026</v>
      </c>
    </row>
    <row r="56" spans="1:21" ht="15.6">
      <c r="A56" s="9">
        <v>2681</v>
      </c>
      <c r="B56" s="10">
        <v>46035</v>
      </c>
      <c r="C56" s="11">
        <f>YEAR(SalesDataTable[[#This Row],[Order Date]])</f>
        <v>2026</v>
      </c>
      <c r="D56" s="11" t="str">
        <f>"Q"&amp;ROUNDUP(MONTH(SalesDataTable[[#This Row],[Order Date]])/3,0)</f>
        <v>Q1</v>
      </c>
      <c r="E56" s="11">
        <f>MONTH(SalesDataTable[[#This Row],[Order Date]])</f>
        <v>1</v>
      </c>
      <c r="F56" s="11" t="str">
        <f>TEXT(SalesDataTable[[#This Row],[Order Date]],"mmm")</f>
        <v>Jan</v>
      </c>
      <c r="G56" s="11" t="s">
        <v>20</v>
      </c>
      <c r="H56" s="11" t="s">
        <v>21</v>
      </c>
      <c r="I56" s="11" t="s">
        <v>2</v>
      </c>
      <c r="J56" s="2" t="s">
        <v>13</v>
      </c>
      <c r="K56" s="2" t="s">
        <v>9</v>
      </c>
      <c r="L56" s="2" t="s">
        <v>10</v>
      </c>
      <c r="M56" s="7">
        <v>1</v>
      </c>
      <c r="N56" s="4">
        <v>94.32</v>
      </c>
      <c r="O56" s="5">
        <v>0</v>
      </c>
      <c r="P56" s="4">
        <v>45.93</v>
      </c>
      <c r="Q56" s="4">
        <f t="shared" si="0"/>
        <v>94.32</v>
      </c>
      <c r="R56" s="4">
        <f t="shared" si="1"/>
        <v>45.93</v>
      </c>
      <c r="S56" s="4">
        <f t="shared" si="2"/>
        <v>48.389999999999993</v>
      </c>
      <c r="T56" s="6">
        <f t="shared" si="3"/>
        <v>0.51304071246819338</v>
      </c>
      <c r="U56" s="3">
        <f>YEAR(SalesDataTable[[#This Row],[Order Date]])</f>
        <v>2026</v>
      </c>
    </row>
    <row r="57" spans="1:21" ht="15.6">
      <c r="A57" s="9">
        <v>5101</v>
      </c>
      <c r="B57" s="10">
        <v>46035</v>
      </c>
      <c r="C57" s="11">
        <f>YEAR(SalesDataTable[[#This Row],[Order Date]])</f>
        <v>2026</v>
      </c>
      <c r="D57" s="11" t="str">
        <f>"Q"&amp;ROUNDUP(MONTH(SalesDataTable[[#This Row],[Order Date]])/3,0)</f>
        <v>Q1</v>
      </c>
      <c r="E57" s="11">
        <f>MONTH(SalesDataTable[[#This Row],[Order Date]])</f>
        <v>1</v>
      </c>
      <c r="F57" s="11" t="str">
        <f>TEXT(SalesDataTable[[#This Row],[Order Date]],"mmm")</f>
        <v>Jan</v>
      </c>
      <c r="G57" s="11" t="s">
        <v>6</v>
      </c>
      <c r="H57" s="11" t="s">
        <v>43</v>
      </c>
      <c r="I57" s="11" t="s">
        <v>2</v>
      </c>
      <c r="J57" s="2" t="s">
        <v>3</v>
      </c>
      <c r="K57" s="2" t="s">
        <v>4</v>
      </c>
      <c r="L57" s="2" t="s">
        <v>22</v>
      </c>
      <c r="M57" s="7">
        <v>3</v>
      </c>
      <c r="N57" s="4">
        <v>51.52</v>
      </c>
      <c r="O57" s="5">
        <v>0</v>
      </c>
      <c r="P57" s="4">
        <v>21.92</v>
      </c>
      <c r="Q57" s="4">
        <f t="shared" si="0"/>
        <v>154.56</v>
      </c>
      <c r="R57" s="4">
        <f t="shared" si="1"/>
        <v>65.760000000000005</v>
      </c>
      <c r="S57" s="4">
        <f t="shared" si="2"/>
        <v>88.8</v>
      </c>
      <c r="T57" s="6">
        <f t="shared" si="3"/>
        <v>0.57453416149068315</v>
      </c>
      <c r="U57" s="3">
        <f>YEAR(SalesDataTable[[#This Row],[Order Date]])</f>
        <v>2026</v>
      </c>
    </row>
    <row r="58" spans="1:21" ht="15.6">
      <c r="A58" s="9">
        <v>3871</v>
      </c>
      <c r="B58" s="10">
        <v>46036</v>
      </c>
      <c r="C58" s="11">
        <f>YEAR(SalesDataTable[[#This Row],[Order Date]])</f>
        <v>2026</v>
      </c>
      <c r="D58" s="11" t="str">
        <f>"Q"&amp;ROUNDUP(MONTH(SalesDataTable[[#This Row],[Order Date]])/3,0)</f>
        <v>Q1</v>
      </c>
      <c r="E58" s="11">
        <f>MONTH(SalesDataTable[[#This Row],[Order Date]])</f>
        <v>1</v>
      </c>
      <c r="F58" s="11" t="str">
        <f>TEXT(SalesDataTable[[#This Row],[Order Date]],"mmm")</f>
        <v>Jan</v>
      </c>
      <c r="G58" s="11" t="s">
        <v>0</v>
      </c>
      <c r="H58" s="11" t="s">
        <v>50</v>
      </c>
      <c r="I58" s="11" t="s">
        <v>2</v>
      </c>
      <c r="J58" s="2" t="s">
        <v>13</v>
      </c>
      <c r="K58" s="2" t="s">
        <v>9</v>
      </c>
      <c r="L58" s="2" t="s">
        <v>17</v>
      </c>
      <c r="M58" s="7">
        <v>2</v>
      </c>
      <c r="N58" s="4">
        <v>146.4</v>
      </c>
      <c r="O58" s="5">
        <v>0.05</v>
      </c>
      <c r="P58" s="4">
        <v>81.72</v>
      </c>
      <c r="Q58" s="4">
        <f t="shared" si="0"/>
        <v>278.16000000000003</v>
      </c>
      <c r="R58" s="4">
        <f t="shared" si="1"/>
        <v>163.44</v>
      </c>
      <c r="S58" s="4">
        <f t="shared" si="2"/>
        <v>114.72000000000003</v>
      </c>
      <c r="T58" s="6">
        <f t="shared" si="3"/>
        <v>0.4124245038826575</v>
      </c>
      <c r="U58" s="3">
        <f>YEAR(SalesDataTable[[#This Row],[Order Date]])</f>
        <v>2026</v>
      </c>
    </row>
    <row r="59" spans="1:21" ht="15.6">
      <c r="A59" s="9">
        <v>4643</v>
      </c>
      <c r="B59" s="10">
        <v>46036</v>
      </c>
      <c r="C59" s="11">
        <f>YEAR(SalesDataTable[[#This Row],[Order Date]])</f>
        <v>2026</v>
      </c>
      <c r="D59" s="11" t="str">
        <f>"Q"&amp;ROUNDUP(MONTH(SalesDataTable[[#This Row],[Order Date]])/3,0)</f>
        <v>Q1</v>
      </c>
      <c r="E59" s="11">
        <f>MONTH(SalesDataTable[[#This Row],[Order Date]])</f>
        <v>1</v>
      </c>
      <c r="F59" s="11" t="str">
        <f>TEXT(SalesDataTable[[#This Row],[Order Date]],"mmm")</f>
        <v>Jan</v>
      </c>
      <c r="G59" s="11" t="s">
        <v>0</v>
      </c>
      <c r="H59" s="11" t="s">
        <v>1</v>
      </c>
      <c r="I59" s="11" t="s">
        <v>8</v>
      </c>
      <c r="J59" s="2" t="s">
        <v>16</v>
      </c>
      <c r="K59" s="2" t="s">
        <v>14</v>
      </c>
      <c r="L59" s="2" t="s">
        <v>32</v>
      </c>
      <c r="M59" s="7">
        <v>3</v>
      </c>
      <c r="N59" s="4">
        <v>47.32</v>
      </c>
      <c r="O59" s="5">
        <v>0.1</v>
      </c>
      <c r="P59" s="4">
        <v>18.420000000000002</v>
      </c>
      <c r="Q59" s="4">
        <f t="shared" si="0"/>
        <v>127.76400000000001</v>
      </c>
      <c r="R59" s="4">
        <f t="shared" si="1"/>
        <v>55.260000000000005</v>
      </c>
      <c r="S59" s="4">
        <f t="shared" si="2"/>
        <v>72.504000000000005</v>
      </c>
      <c r="T59" s="6">
        <f t="shared" si="3"/>
        <v>0.56748379825302897</v>
      </c>
      <c r="U59" s="3">
        <f>YEAR(SalesDataTable[[#This Row],[Order Date]])</f>
        <v>2026</v>
      </c>
    </row>
    <row r="60" spans="1:21" ht="15.6">
      <c r="A60" s="9">
        <v>4703</v>
      </c>
      <c r="B60" s="10">
        <v>46036</v>
      </c>
      <c r="C60" s="11">
        <f>YEAR(SalesDataTable[[#This Row],[Order Date]])</f>
        <v>2026</v>
      </c>
      <c r="D60" s="11" t="str">
        <f>"Q"&amp;ROUNDUP(MONTH(SalesDataTable[[#This Row],[Order Date]])/3,0)</f>
        <v>Q1</v>
      </c>
      <c r="E60" s="11">
        <f>MONTH(SalesDataTable[[#This Row],[Order Date]])</f>
        <v>1</v>
      </c>
      <c r="F60" s="11" t="str">
        <f>TEXT(SalesDataTable[[#This Row],[Order Date]],"mmm")</f>
        <v>Jan</v>
      </c>
      <c r="G60" s="11" t="s">
        <v>20</v>
      </c>
      <c r="H60" s="11" t="s">
        <v>47</v>
      </c>
      <c r="I60" s="11" t="s">
        <v>19</v>
      </c>
      <c r="J60" s="2" t="s">
        <v>16</v>
      </c>
      <c r="K60" s="2" t="s">
        <v>34</v>
      </c>
      <c r="L60" s="2" t="s">
        <v>35</v>
      </c>
      <c r="M60" s="7">
        <v>2</v>
      </c>
      <c r="N60" s="4">
        <v>40.450000000000003</v>
      </c>
      <c r="O60" s="5">
        <v>0.05</v>
      </c>
      <c r="P60" s="4">
        <v>15.14</v>
      </c>
      <c r="Q60" s="4">
        <f t="shared" si="0"/>
        <v>76.855000000000004</v>
      </c>
      <c r="R60" s="4">
        <f t="shared" si="1"/>
        <v>30.28</v>
      </c>
      <c r="S60" s="4">
        <f t="shared" si="2"/>
        <v>46.575000000000003</v>
      </c>
      <c r="T60" s="6">
        <f t="shared" si="3"/>
        <v>0.60601132001821612</v>
      </c>
      <c r="U60" s="3">
        <f>YEAR(SalesDataTable[[#This Row],[Order Date]])</f>
        <v>2026</v>
      </c>
    </row>
    <row r="61" spans="1:21" ht="15.6">
      <c r="A61" s="9">
        <v>5068</v>
      </c>
      <c r="B61" s="10">
        <v>46036</v>
      </c>
      <c r="C61" s="11">
        <f>YEAR(SalesDataTable[[#This Row],[Order Date]])</f>
        <v>2026</v>
      </c>
      <c r="D61" s="11" t="str">
        <f>"Q"&amp;ROUNDUP(MONTH(SalesDataTable[[#This Row],[Order Date]])/3,0)</f>
        <v>Q1</v>
      </c>
      <c r="E61" s="11">
        <f>MONTH(SalesDataTable[[#This Row],[Order Date]])</f>
        <v>1</v>
      </c>
      <c r="F61" s="11" t="str">
        <f>TEXT(SalesDataTable[[#This Row],[Order Date]],"mmm")</f>
        <v>Jan</v>
      </c>
      <c r="G61" s="11" t="s">
        <v>0</v>
      </c>
      <c r="H61" s="11" t="s">
        <v>1</v>
      </c>
      <c r="I61" s="11" t="s">
        <v>2</v>
      </c>
      <c r="J61" s="2" t="s">
        <v>3</v>
      </c>
      <c r="K61" s="2" t="s">
        <v>14</v>
      </c>
      <c r="L61" s="2" t="s">
        <v>32</v>
      </c>
      <c r="M61" s="7">
        <v>2</v>
      </c>
      <c r="N61" s="4">
        <v>47.05</v>
      </c>
      <c r="O61" s="5">
        <v>0.1</v>
      </c>
      <c r="P61" s="4">
        <v>18.8</v>
      </c>
      <c r="Q61" s="4">
        <f t="shared" si="0"/>
        <v>84.69</v>
      </c>
      <c r="R61" s="4">
        <f t="shared" si="1"/>
        <v>37.6</v>
      </c>
      <c r="S61" s="4">
        <f t="shared" si="2"/>
        <v>47.089999999999996</v>
      </c>
      <c r="T61" s="6">
        <f t="shared" si="3"/>
        <v>0.55602786633604906</v>
      </c>
      <c r="U61" s="3">
        <f>YEAR(SalesDataTable[[#This Row],[Order Date]])</f>
        <v>2026</v>
      </c>
    </row>
    <row r="62" spans="1:21" ht="15.6">
      <c r="A62" s="9">
        <v>1539</v>
      </c>
      <c r="B62" s="10">
        <v>46037</v>
      </c>
      <c r="C62" s="11">
        <f>YEAR(SalesDataTable[[#This Row],[Order Date]])</f>
        <v>2026</v>
      </c>
      <c r="D62" s="11" t="str">
        <f>"Q"&amp;ROUNDUP(MONTH(SalesDataTable[[#This Row],[Order Date]])/3,0)</f>
        <v>Q1</v>
      </c>
      <c r="E62" s="11">
        <f>MONTH(SalesDataTable[[#This Row],[Order Date]])</f>
        <v>1</v>
      </c>
      <c r="F62" s="11" t="str">
        <f>TEXT(SalesDataTable[[#This Row],[Order Date]],"mmm")</f>
        <v>Jan</v>
      </c>
      <c r="G62" s="11" t="s">
        <v>20</v>
      </c>
      <c r="H62" s="11" t="s">
        <v>33</v>
      </c>
      <c r="I62" s="11" t="s">
        <v>19</v>
      </c>
      <c r="J62" s="2" t="s">
        <v>16</v>
      </c>
      <c r="K62" s="2" t="s">
        <v>34</v>
      </c>
      <c r="L62" s="2" t="s">
        <v>38</v>
      </c>
      <c r="M62" s="7">
        <v>3</v>
      </c>
      <c r="N62" s="4">
        <v>123.14</v>
      </c>
      <c r="O62" s="5">
        <v>0.05</v>
      </c>
      <c r="P62" s="4">
        <v>70.67</v>
      </c>
      <c r="Q62" s="4">
        <f t="shared" si="0"/>
        <v>350.94900000000001</v>
      </c>
      <c r="R62" s="4">
        <f t="shared" si="1"/>
        <v>212.01</v>
      </c>
      <c r="S62" s="4">
        <f t="shared" si="2"/>
        <v>138.93900000000002</v>
      </c>
      <c r="T62" s="6">
        <f t="shared" si="3"/>
        <v>0.39589513006163296</v>
      </c>
      <c r="U62" s="3">
        <f>YEAR(SalesDataTable[[#This Row],[Order Date]])</f>
        <v>2026</v>
      </c>
    </row>
    <row r="63" spans="1:21" ht="15.6">
      <c r="A63" s="9">
        <v>1709</v>
      </c>
      <c r="B63" s="10">
        <v>46037</v>
      </c>
      <c r="C63" s="11">
        <f>YEAR(SalesDataTable[[#This Row],[Order Date]])</f>
        <v>2026</v>
      </c>
      <c r="D63" s="11" t="str">
        <f>"Q"&amp;ROUNDUP(MONTH(SalesDataTable[[#This Row],[Order Date]])/3,0)</f>
        <v>Q1</v>
      </c>
      <c r="E63" s="11">
        <f>MONTH(SalesDataTable[[#This Row],[Order Date]])</f>
        <v>1</v>
      </c>
      <c r="F63" s="11" t="str">
        <f>TEXT(SalesDataTable[[#This Row],[Order Date]],"mmm")</f>
        <v>Jan</v>
      </c>
      <c r="G63" s="11" t="s">
        <v>20</v>
      </c>
      <c r="H63" s="11" t="s">
        <v>47</v>
      </c>
      <c r="I63" s="11" t="s">
        <v>2</v>
      </c>
      <c r="J63" s="2" t="s">
        <v>3</v>
      </c>
      <c r="K63" s="2" t="s">
        <v>9</v>
      </c>
      <c r="L63" s="2" t="s">
        <v>37</v>
      </c>
      <c r="M63" s="7">
        <v>2</v>
      </c>
      <c r="N63" s="4">
        <v>151.33000000000001</v>
      </c>
      <c r="O63" s="5">
        <v>0.1</v>
      </c>
      <c r="P63" s="4">
        <v>78.44</v>
      </c>
      <c r="Q63" s="4">
        <f t="shared" si="0"/>
        <v>272.39400000000001</v>
      </c>
      <c r="R63" s="4">
        <f t="shared" si="1"/>
        <v>156.88</v>
      </c>
      <c r="S63" s="4">
        <f t="shared" si="2"/>
        <v>115.51400000000001</v>
      </c>
      <c r="T63" s="6">
        <f t="shared" si="3"/>
        <v>0.42406954631893512</v>
      </c>
      <c r="U63" s="3">
        <f>YEAR(SalesDataTable[[#This Row],[Order Date]])</f>
        <v>2026</v>
      </c>
    </row>
    <row r="64" spans="1:21" ht="15.6">
      <c r="A64" s="9">
        <v>2702</v>
      </c>
      <c r="B64" s="10">
        <v>46037</v>
      </c>
      <c r="C64" s="11">
        <f>YEAR(SalesDataTable[[#This Row],[Order Date]])</f>
        <v>2026</v>
      </c>
      <c r="D64" s="11" t="str">
        <f>"Q"&amp;ROUNDUP(MONTH(SalesDataTable[[#This Row],[Order Date]])/3,0)</f>
        <v>Q1</v>
      </c>
      <c r="E64" s="11">
        <f>MONTH(SalesDataTable[[#This Row],[Order Date]])</f>
        <v>1</v>
      </c>
      <c r="F64" s="11" t="str">
        <f>TEXT(SalesDataTable[[#This Row],[Order Date]],"mmm")</f>
        <v>Jan</v>
      </c>
      <c r="G64" s="11" t="s">
        <v>6</v>
      </c>
      <c r="H64" s="11" t="s">
        <v>49</v>
      </c>
      <c r="I64" s="11" t="s">
        <v>2</v>
      </c>
      <c r="J64" s="2" t="s">
        <v>3</v>
      </c>
      <c r="K64" s="2" t="s">
        <v>9</v>
      </c>
      <c r="L64" s="2" t="s">
        <v>17</v>
      </c>
      <c r="M64" s="7">
        <v>5</v>
      </c>
      <c r="N64" s="4">
        <v>144.01</v>
      </c>
      <c r="O64" s="5">
        <v>0.05</v>
      </c>
      <c r="P64" s="4">
        <v>79.64</v>
      </c>
      <c r="Q64" s="4">
        <f t="shared" si="0"/>
        <v>684.0474999999999</v>
      </c>
      <c r="R64" s="4">
        <f t="shared" si="1"/>
        <v>398.2</v>
      </c>
      <c r="S64" s="4">
        <f t="shared" si="2"/>
        <v>285.84749999999991</v>
      </c>
      <c r="T64" s="6">
        <f t="shared" si="3"/>
        <v>0.41787668254032062</v>
      </c>
      <c r="U64" s="3">
        <f>YEAR(SalesDataTable[[#This Row],[Order Date]])</f>
        <v>2026</v>
      </c>
    </row>
    <row r="65" spans="1:21" ht="15.6">
      <c r="A65" s="9">
        <v>3176</v>
      </c>
      <c r="B65" s="10">
        <v>46037</v>
      </c>
      <c r="C65" s="11">
        <f>YEAR(SalesDataTable[[#This Row],[Order Date]])</f>
        <v>2026</v>
      </c>
      <c r="D65" s="11" t="str">
        <f>"Q"&amp;ROUNDUP(MONTH(SalesDataTable[[#This Row],[Order Date]])/3,0)</f>
        <v>Q1</v>
      </c>
      <c r="E65" s="11">
        <f>MONTH(SalesDataTable[[#This Row],[Order Date]])</f>
        <v>1</v>
      </c>
      <c r="F65" s="11" t="str">
        <f>TEXT(SalesDataTable[[#This Row],[Order Date]],"mmm")</f>
        <v>Jan</v>
      </c>
      <c r="G65" s="11" t="s">
        <v>20</v>
      </c>
      <c r="H65" s="11" t="s">
        <v>33</v>
      </c>
      <c r="I65" s="11" t="s">
        <v>2</v>
      </c>
      <c r="J65" s="2" t="s">
        <v>3</v>
      </c>
      <c r="K65" s="2" t="s">
        <v>9</v>
      </c>
      <c r="L65" s="2" t="s">
        <v>10</v>
      </c>
      <c r="M65" s="7">
        <v>3</v>
      </c>
      <c r="N65" s="4">
        <v>91.19</v>
      </c>
      <c r="O65" s="5">
        <v>0</v>
      </c>
      <c r="P65" s="4">
        <v>44.47</v>
      </c>
      <c r="Q65" s="4">
        <f t="shared" si="0"/>
        <v>273.57</v>
      </c>
      <c r="R65" s="4">
        <f t="shared" si="1"/>
        <v>133.41</v>
      </c>
      <c r="S65" s="4">
        <f t="shared" si="2"/>
        <v>140.16</v>
      </c>
      <c r="T65" s="6">
        <f t="shared" si="3"/>
        <v>0.5123368790437548</v>
      </c>
      <c r="U65" s="3">
        <f>YEAR(SalesDataTable[[#This Row],[Order Date]])</f>
        <v>2026</v>
      </c>
    </row>
    <row r="66" spans="1:21" ht="15.6">
      <c r="A66" s="9">
        <v>3705</v>
      </c>
      <c r="B66" s="10">
        <v>46037</v>
      </c>
      <c r="C66" s="11">
        <f>YEAR(SalesDataTable[[#This Row],[Order Date]])</f>
        <v>2026</v>
      </c>
      <c r="D66" s="11" t="str">
        <f>"Q"&amp;ROUNDUP(MONTH(SalesDataTable[[#This Row],[Order Date]])/3,0)</f>
        <v>Q1</v>
      </c>
      <c r="E66" s="11">
        <f>MONTH(SalesDataTable[[#This Row],[Order Date]])</f>
        <v>1</v>
      </c>
      <c r="F66" s="11" t="str">
        <f>TEXT(SalesDataTable[[#This Row],[Order Date]],"mmm")</f>
        <v>Jan</v>
      </c>
      <c r="G66" s="11" t="s">
        <v>20</v>
      </c>
      <c r="H66" s="11" t="s">
        <v>31</v>
      </c>
      <c r="I66" s="11" t="s">
        <v>19</v>
      </c>
      <c r="J66" s="2" t="s">
        <v>13</v>
      </c>
      <c r="K66" s="2" t="s">
        <v>14</v>
      </c>
      <c r="L66" s="2" t="s">
        <v>32</v>
      </c>
      <c r="M66" s="7">
        <v>2</v>
      </c>
      <c r="N66" s="4">
        <v>45.45</v>
      </c>
      <c r="O66" s="5">
        <v>0</v>
      </c>
      <c r="P66" s="4">
        <v>18.190000000000001</v>
      </c>
      <c r="Q66" s="4">
        <f t="shared" ref="Q66:Q129" si="4">M66*N66*(1-O66)</f>
        <v>90.9</v>
      </c>
      <c r="R66" s="4">
        <f t="shared" ref="R66:R129" si="5">M66*P66</f>
        <v>36.380000000000003</v>
      </c>
      <c r="S66" s="4">
        <f t="shared" ref="S66:S129" si="6">Q66-R66</f>
        <v>54.52</v>
      </c>
      <c r="T66" s="6">
        <f t="shared" ref="T66:T129" si="7">IFERROR(S66/Q66,0)</f>
        <v>0.59977997799779981</v>
      </c>
      <c r="U66" s="3">
        <f>YEAR(SalesDataTable[[#This Row],[Order Date]])</f>
        <v>2026</v>
      </c>
    </row>
    <row r="67" spans="1:21" ht="15.6">
      <c r="A67" s="9">
        <v>3736</v>
      </c>
      <c r="B67" s="10">
        <v>46037</v>
      </c>
      <c r="C67" s="11">
        <f>YEAR(SalesDataTable[[#This Row],[Order Date]])</f>
        <v>2026</v>
      </c>
      <c r="D67" s="11" t="str">
        <f>"Q"&amp;ROUNDUP(MONTH(SalesDataTable[[#This Row],[Order Date]])/3,0)</f>
        <v>Q1</v>
      </c>
      <c r="E67" s="11">
        <f>MONTH(SalesDataTable[[#This Row],[Order Date]])</f>
        <v>1</v>
      </c>
      <c r="F67" s="11" t="str">
        <f>TEXT(SalesDataTable[[#This Row],[Order Date]],"mmm")</f>
        <v>Jan</v>
      </c>
      <c r="G67" s="11" t="s">
        <v>6</v>
      </c>
      <c r="H67" s="11" t="s">
        <v>7</v>
      </c>
      <c r="I67" s="11" t="s">
        <v>28</v>
      </c>
      <c r="J67" s="2" t="s">
        <v>13</v>
      </c>
      <c r="K67" s="2" t="s">
        <v>34</v>
      </c>
      <c r="L67" s="2" t="s">
        <v>35</v>
      </c>
      <c r="M67" s="7">
        <v>1</v>
      </c>
      <c r="N67" s="4">
        <v>40.72</v>
      </c>
      <c r="O67" s="5">
        <v>0</v>
      </c>
      <c r="P67" s="4">
        <v>14.94</v>
      </c>
      <c r="Q67" s="4">
        <f t="shared" si="4"/>
        <v>40.72</v>
      </c>
      <c r="R67" s="4">
        <f t="shared" si="5"/>
        <v>14.94</v>
      </c>
      <c r="S67" s="4">
        <f t="shared" si="6"/>
        <v>25.78</v>
      </c>
      <c r="T67" s="6">
        <f t="shared" si="7"/>
        <v>0.6331041257367388</v>
      </c>
      <c r="U67" s="3">
        <f>YEAR(SalesDataTable[[#This Row],[Order Date]])</f>
        <v>2026</v>
      </c>
    </row>
    <row r="68" spans="1:21" ht="15.6">
      <c r="A68" s="9">
        <v>3967</v>
      </c>
      <c r="B68" s="10">
        <v>46037</v>
      </c>
      <c r="C68" s="11">
        <f>YEAR(SalesDataTable[[#This Row],[Order Date]])</f>
        <v>2026</v>
      </c>
      <c r="D68" s="11" t="str">
        <f>"Q"&amp;ROUNDUP(MONTH(SalesDataTable[[#This Row],[Order Date]])/3,0)</f>
        <v>Q1</v>
      </c>
      <c r="E68" s="11">
        <f>MONTH(SalesDataTable[[#This Row],[Order Date]])</f>
        <v>1</v>
      </c>
      <c r="F68" s="11" t="str">
        <f>TEXT(SalesDataTable[[#This Row],[Order Date]],"mmm")</f>
        <v>Jan</v>
      </c>
      <c r="G68" s="11" t="s">
        <v>6</v>
      </c>
      <c r="H68" s="11" t="s">
        <v>43</v>
      </c>
      <c r="I68" s="11" t="s">
        <v>2</v>
      </c>
      <c r="J68" s="2" t="s">
        <v>16</v>
      </c>
      <c r="K68" s="2" t="s">
        <v>14</v>
      </c>
      <c r="L68" s="2" t="s">
        <v>15</v>
      </c>
      <c r="M68" s="7">
        <v>2</v>
      </c>
      <c r="N68" s="4">
        <v>37.090000000000003</v>
      </c>
      <c r="O68" s="5">
        <v>0</v>
      </c>
      <c r="P68" s="4">
        <v>13.29</v>
      </c>
      <c r="Q68" s="4">
        <f t="shared" si="4"/>
        <v>74.180000000000007</v>
      </c>
      <c r="R68" s="4">
        <f t="shared" si="5"/>
        <v>26.58</v>
      </c>
      <c r="S68" s="4">
        <f t="shared" si="6"/>
        <v>47.600000000000009</v>
      </c>
      <c r="T68" s="6">
        <f t="shared" si="7"/>
        <v>0.64168239417632789</v>
      </c>
      <c r="U68" s="3">
        <f>YEAR(SalesDataTable[[#This Row],[Order Date]])</f>
        <v>2026</v>
      </c>
    </row>
    <row r="69" spans="1:21" ht="15.6">
      <c r="A69" s="9">
        <v>170</v>
      </c>
      <c r="B69" s="10">
        <v>46038</v>
      </c>
      <c r="C69" s="11">
        <f>YEAR(SalesDataTable[[#This Row],[Order Date]])</f>
        <v>2026</v>
      </c>
      <c r="D69" s="11" t="str">
        <f>"Q"&amp;ROUNDUP(MONTH(SalesDataTable[[#This Row],[Order Date]])/3,0)</f>
        <v>Q1</v>
      </c>
      <c r="E69" s="11">
        <f>MONTH(SalesDataTable[[#This Row],[Order Date]])</f>
        <v>1</v>
      </c>
      <c r="F69" s="11" t="str">
        <f>TEXT(SalesDataTable[[#This Row],[Order Date]],"mmm")</f>
        <v>Jan</v>
      </c>
      <c r="G69" s="11" t="s">
        <v>11</v>
      </c>
      <c r="H69" s="11" t="s">
        <v>39</v>
      </c>
      <c r="I69" s="11" t="s">
        <v>2</v>
      </c>
      <c r="J69" s="2" t="s">
        <v>13</v>
      </c>
      <c r="K69" s="2" t="s">
        <v>23</v>
      </c>
      <c r="L69" s="2" t="s">
        <v>51</v>
      </c>
      <c r="M69" s="7">
        <v>1</v>
      </c>
      <c r="N69" s="4">
        <v>124.45</v>
      </c>
      <c r="O69" s="5">
        <v>0.15</v>
      </c>
      <c r="P69" s="4">
        <v>59.77</v>
      </c>
      <c r="Q69" s="4">
        <f t="shared" si="4"/>
        <v>105.7825</v>
      </c>
      <c r="R69" s="4">
        <f t="shared" si="5"/>
        <v>59.77</v>
      </c>
      <c r="S69" s="4">
        <f t="shared" si="6"/>
        <v>46.012499999999996</v>
      </c>
      <c r="T69" s="6">
        <f t="shared" si="7"/>
        <v>0.43497270342447941</v>
      </c>
      <c r="U69" s="3">
        <f>YEAR(SalesDataTable[[#This Row],[Order Date]])</f>
        <v>2026</v>
      </c>
    </row>
    <row r="70" spans="1:21" ht="15.6">
      <c r="A70" s="9">
        <v>1040</v>
      </c>
      <c r="B70" s="10">
        <v>46038</v>
      </c>
      <c r="C70" s="11">
        <f>YEAR(SalesDataTable[[#This Row],[Order Date]])</f>
        <v>2026</v>
      </c>
      <c r="D70" s="11" t="str">
        <f>"Q"&amp;ROUNDUP(MONTH(SalesDataTable[[#This Row],[Order Date]])/3,0)</f>
        <v>Q1</v>
      </c>
      <c r="E70" s="11">
        <f>MONTH(SalesDataTable[[#This Row],[Order Date]])</f>
        <v>1</v>
      </c>
      <c r="F70" s="11" t="str">
        <f>TEXT(SalesDataTable[[#This Row],[Order Date]],"mmm")</f>
        <v>Jan</v>
      </c>
      <c r="G70" s="11" t="s">
        <v>0</v>
      </c>
      <c r="H70" s="11" t="s">
        <v>1</v>
      </c>
      <c r="I70" s="11" t="s">
        <v>19</v>
      </c>
      <c r="J70" s="2" t="s">
        <v>13</v>
      </c>
      <c r="K70" s="2" t="s">
        <v>14</v>
      </c>
      <c r="L70" s="2" t="s">
        <v>15</v>
      </c>
      <c r="M70" s="7">
        <v>1</v>
      </c>
      <c r="N70" s="4">
        <v>35.93</v>
      </c>
      <c r="O70" s="5">
        <v>0.05</v>
      </c>
      <c r="P70" s="4">
        <v>13.33</v>
      </c>
      <c r="Q70" s="4">
        <f t="shared" si="4"/>
        <v>34.133499999999998</v>
      </c>
      <c r="R70" s="4">
        <f t="shared" si="5"/>
        <v>13.33</v>
      </c>
      <c r="S70" s="4">
        <f t="shared" si="6"/>
        <v>20.8035</v>
      </c>
      <c r="T70" s="6">
        <f t="shared" si="7"/>
        <v>0.60947456311248482</v>
      </c>
      <c r="U70" s="3">
        <f>YEAR(SalesDataTable[[#This Row],[Order Date]])</f>
        <v>2026</v>
      </c>
    </row>
    <row r="71" spans="1:21" ht="15.6">
      <c r="A71" s="9">
        <v>2380</v>
      </c>
      <c r="B71" s="10">
        <v>46038</v>
      </c>
      <c r="C71" s="11">
        <f>YEAR(SalesDataTable[[#This Row],[Order Date]])</f>
        <v>2026</v>
      </c>
      <c r="D71" s="11" t="str">
        <f>"Q"&amp;ROUNDUP(MONTH(SalesDataTable[[#This Row],[Order Date]])/3,0)</f>
        <v>Q1</v>
      </c>
      <c r="E71" s="11">
        <f>MONTH(SalesDataTable[[#This Row],[Order Date]])</f>
        <v>1</v>
      </c>
      <c r="F71" s="11" t="str">
        <f>TEXT(SalesDataTable[[#This Row],[Order Date]],"mmm")</f>
        <v>Jan</v>
      </c>
      <c r="G71" s="11" t="s">
        <v>20</v>
      </c>
      <c r="H71" s="11" t="s">
        <v>47</v>
      </c>
      <c r="I71" s="11" t="s">
        <v>2</v>
      </c>
      <c r="J71" s="2" t="s">
        <v>3</v>
      </c>
      <c r="K71" s="2" t="s">
        <v>23</v>
      </c>
      <c r="L71" s="2" t="s">
        <v>51</v>
      </c>
      <c r="M71" s="7">
        <v>4</v>
      </c>
      <c r="N71" s="4">
        <v>121.8</v>
      </c>
      <c r="O71" s="5">
        <v>0.05</v>
      </c>
      <c r="P71" s="4">
        <v>59.57</v>
      </c>
      <c r="Q71" s="4">
        <f t="shared" si="4"/>
        <v>462.84</v>
      </c>
      <c r="R71" s="4">
        <f t="shared" si="5"/>
        <v>238.28</v>
      </c>
      <c r="S71" s="4">
        <f t="shared" si="6"/>
        <v>224.55999999999997</v>
      </c>
      <c r="T71" s="6">
        <f t="shared" si="7"/>
        <v>0.48517846339987897</v>
      </c>
      <c r="U71" s="3">
        <f>YEAR(SalesDataTable[[#This Row],[Order Date]])</f>
        <v>2026</v>
      </c>
    </row>
    <row r="72" spans="1:21" ht="15.6">
      <c r="A72" s="9">
        <v>3219</v>
      </c>
      <c r="B72" s="10">
        <v>46038</v>
      </c>
      <c r="C72" s="11">
        <f>YEAR(SalesDataTable[[#This Row],[Order Date]])</f>
        <v>2026</v>
      </c>
      <c r="D72" s="11" t="str">
        <f>"Q"&amp;ROUNDUP(MONTH(SalesDataTable[[#This Row],[Order Date]])/3,0)</f>
        <v>Q1</v>
      </c>
      <c r="E72" s="11">
        <f>MONTH(SalesDataTable[[#This Row],[Order Date]])</f>
        <v>1</v>
      </c>
      <c r="F72" s="11" t="str">
        <f>TEXT(SalesDataTable[[#This Row],[Order Date]],"mmm")</f>
        <v>Jan</v>
      </c>
      <c r="G72" s="11" t="s">
        <v>6</v>
      </c>
      <c r="H72" s="11" t="s">
        <v>41</v>
      </c>
      <c r="I72" s="11" t="s">
        <v>19</v>
      </c>
      <c r="J72" s="2" t="s">
        <v>3</v>
      </c>
      <c r="K72" s="2" t="s">
        <v>9</v>
      </c>
      <c r="L72" s="2" t="s">
        <v>10</v>
      </c>
      <c r="M72" s="7">
        <v>1</v>
      </c>
      <c r="N72" s="4">
        <v>92.6</v>
      </c>
      <c r="O72" s="5">
        <v>0.05</v>
      </c>
      <c r="P72" s="4">
        <v>44.15</v>
      </c>
      <c r="Q72" s="4">
        <f t="shared" si="4"/>
        <v>87.969999999999985</v>
      </c>
      <c r="R72" s="4">
        <f t="shared" si="5"/>
        <v>44.15</v>
      </c>
      <c r="S72" s="4">
        <f t="shared" si="6"/>
        <v>43.819999999999986</v>
      </c>
      <c r="T72" s="6">
        <f t="shared" si="7"/>
        <v>0.4981243605774695</v>
      </c>
      <c r="U72" s="3">
        <f>YEAR(SalesDataTable[[#This Row],[Order Date]])</f>
        <v>2026</v>
      </c>
    </row>
    <row r="73" spans="1:21" ht="15.6">
      <c r="A73" s="9">
        <v>4425</v>
      </c>
      <c r="B73" s="10">
        <v>46038</v>
      </c>
      <c r="C73" s="11">
        <f>YEAR(SalesDataTable[[#This Row],[Order Date]])</f>
        <v>2026</v>
      </c>
      <c r="D73" s="11" t="str">
        <f>"Q"&amp;ROUNDUP(MONTH(SalesDataTable[[#This Row],[Order Date]])/3,0)</f>
        <v>Q1</v>
      </c>
      <c r="E73" s="11">
        <f>MONTH(SalesDataTable[[#This Row],[Order Date]])</f>
        <v>1</v>
      </c>
      <c r="F73" s="11" t="str">
        <f>TEXT(SalesDataTable[[#This Row],[Order Date]],"mmm")</f>
        <v>Jan</v>
      </c>
      <c r="G73" s="11" t="s">
        <v>6</v>
      </c>
      <c r="H73" s="11" t="s">
        <v>43</v>
      </c>
      <c r="I73" s="11" t="s">
        <v>8</v>
      </c>
      <c r="J73" s="2" t="s">
        <v>16</v>
      </c>
      <c r="K73" s="2" t="s">
        <v>4</v>
      </c>
      <c r="L73" s="2" t="s">
        <v>30</v>
      </c>
      <c r="M73" s="7">
        <v>10</v>
      </c>
      <c r="N73" s="4">
        <v>102.68</v>
      </c>
      <c r="O73" s="5">
        <v>0.15</v>
      </c>
      <c r="P73" s="4">
        <v>51.07</v>
      </c>
      <c r="Q73" s="4">
        <f t="shared" si="4"/>
        <v>872.78000000000009</v>
      </c>
      <c r="R73" s="4">
        <f t="shared" si="5"/>
        <v>510.7</v>
      </c>
      <c r="S73" s="4">
        <f t="shared" si="6"/>
        <v>362.0800000000001</v>
      </c>
      <c r="T73" s="6">
        <f t="shared" si="7"/>
        <v>0.41485826897958256</v>
      </c>
      <c r="U73" s="3">
        <f>YEAR(SalesDataTable[[#This Row],[Order Date]])</f>
        <v>2026</v>
      </c>
    </row>
    <row r="74" spans="1:21" ht="15.6">
      <c r="A74" s="9">
        <v>4508</v>
      </c>
      <c r="B74" s="10">
        <v>46038</v>
      </c>
      <c r="C74" s="11">
        <f>YEAR(SalesDataTable[[#This Row],[Order Date]])</f>
        <v>2026</v>
      </c>
      <c r="D74" s="11" t="str">
        <f>"Q"&amp;ROUNDUP(MONTH(SalesDataTable[[#This Row],[Order Date]])/3,0)</f>
        <v>Q1</v>
      </c>
      <c r="E74" s="11">
        <f>MONTH(SalesDataTable[[#This Row],[Order Date]])</f>
        <v>1</v>
      </c>
      <c r="F74" s="11" t="str">
        <f>TEXT(SalesDataTable[[#This Row],[Order Date]],"mmm")</f>
        <v>Jan</v>
      </c>
      <c r="G74" s="11" t="s">
        <v>20</v>
      </c>
      <c r="H74" s="11" t="s">
        <v>47</v>
      </c>
      <c r="I74" s="11" t="s">
        <v>28</v>
      </c>
      <c r="J74" s="2" t="s">
        <v>13</v>
      </c>
      <c r="K74" s="2" t="s">
        <v>4</v>
      </c>
      <c r="L74" s="2" t="s">
        <v>26</v>
      </c>
      <c r="M74" s="7">
        <v>3</v>
      </c>
      <c r="N74" s="4">
        <v>40.92</v>
      </c>
      <c r="O74" s="5">
        <v>0.15</v>
      </c>
      <c r="P74" s="4">
        <v>16.71</v>
      </c>
      <c r="Q74" s="4">
        <f t="shared" si="4"/>
        <v>104.346</v>
      </c>
      <c r="R74" s="4">
        <f t="shared" si="5"/>
        <v>50.13</v>
      </c>
      <c r="S74" s="4">
        <f t="shared" si="6"/>
        <v>54.216000000000001</v>
      </c>
      <c r="T74" s="6">
        <f t="shared" si="7"/>
        <v>0.51957909263412105</v>
      </c>
      <c r="U74" s="3">
        <f>YEAR(SalesDataTable[[#This Row],[Order Date]])</f>
        <v>2026</v>
      </c>
    </row>
    <row r="75" spans="1:21" ht="15.6">
      <c r="A75" s="9">
        <v>4806</v>
      </c>
      <c r="B75" s="10">
        <v>46038</v>
      </c>
      <c r="C75" s="11">
        <f>YEAR(SalesDataTable[[#This Row],[Order Date]])</f>
        <v>2026</v>
      </c>
      <c r="D75" s="11" t="str">
        <f>"Q"&amp;ROUNDUP(MONTH(SalesDataTable[[#This Row],[Order Date]])/3,0)</f>
        <v>Q1</v>
      </c>
      <c r="E75" s="11">
        <f>MONTH(SalesDataTable[[#This Row],[Order Date]])</f>
        <v>1</v>
      </c>
      <c r="F75" s="11" t="str">
        <f>TEXT(SalesDataTable[[#This Row],[Order Date]],"mmm")</f>
        <v>Jan</v>
      </c>
      <c r="G75" s="11" t="s">
        <v>11</v>
      </c>
      <c r="H75" s="11" t="s">
        <v>52</v>
      </c>
      <c r="I75" s="11" t="s">
        <v>19</v>
      </c>
      <c r="J75" s="2" t="s">
        <v>13</v>
      </c>
      <c r="K75" s="2" t="s">
        <v>4</v>
      </c>
      <c r="L75" s="2" t="s">
        <v>30</v>
      </c>
      <c r="M75" s="7">
        <v>4</v>
      </c>
      <c r="N75" s="4">
        <v>102.68</v>
      </c>
      <c r="O75" s="5">
        <v>0</v>
      </c>
      <c r="P75" s="4">
        <v>50.83</v>
      </c>
      <c r="Q75" s="4">
        <f t="shared" si="4"/>
        <v>410.72</v>
      </c>
      <c r="R75" s="4">
        <f t="shared" si="5"/>
        <v>203.32</v>
      </c>
      <c r="S75" s="4">
        <f t="shared" si="6"/>
        <v>207.40000000000003</v>
      </c>
      <c r="T75" s="6">
        <f t="shared" si="7"/>
        <v>0.50496688741721862</v>
      </c>
      <c r="U75" s="3">
        <f>YEAR(SalesDataTable[[#This Row],[Order Date]])</f>
        <v>2026</v>
      </c>
    </row>
    <row r="76" spans="1:21" ht="15.6">
      <c r="A76" s="9">
        <v>755</v>
      </c>
      <c r="B76" s="10">
        <v>46039</v>
      </c>
      <c r="C76" s="11">
        <f>YEAR(SalesDataTable[[#This Row],[Order Date]])</f>
        <v>2026</v>
      </c>
      <c r="D76" s="11" t="str">
        <f>"Q"&amp;ROUNDUP(MONTH(SalesDataTable[[#This Row],[Order Date]])/3,0)</f>
        <v>Q1</v>
      </c>
      <c r="E76" s="11">
        <f>MONTH(SalesDataTable[[#This Row],[Order Date]])</f>
        <v>1</v>
      </c>
      <c r="F76" s="11" t="str">
        <f>TEXT(SalesDataTable[[#This Row],[Order Date]],"mmm")</f>
        <v>Jan</v>
      </c>
      <c r="G76" s="11" t="s">
        <v>0</v>
      </c>
      <c r="H76" s="11" t="s">
        <v>36</v>
      </c>
      <c r="I76" s="11" t="s">
        <v>28</v>
      </c>
      <c r="J76" s="2" t="s">
        <v>13</v>
      </c>
      <c r="K76" s="2" t="s">
        <v>14</v>
      </c>
      <c r="L76" s="2" t="s">
        <v>48</v>
      </c>
      <c r="M76" s="7">
        <v>2</v>
      </c>
      <c r="N76" s="4">
        <v>164.38</v>
      </c>
      <c r="O76" s="5">
        <v>0.05</v>
      </c>
      <c r="P76" s="4">
        <v>85.93</v>
      </c>
      <c r="Q76" s="4">
        <f t="shared" si="4"/>
        <v>312.322</v>
      </c>
      <c r="R76" s="4">
        <f t="shared" si="5"/>
        <v>171.86</v>
      </c>
      <c r="S76" s="4">
        <f t="shared" si="6"/>
        <v>140.46199999999999</v>
      </c>
      <c r="T76" s="6">
        <f t="shared" si="7"/>
        <v>0.44973456881039436</v>
      </c>
      <c r="U76" s="3">
        <f>YEAR(SalesDataTable[[#This Row],[Order Date]])</f>
        <v>2026</v>
      </c>
    </row>
    <row r="77" spans="1:21" ht="15.6">
      <c r="A77" s="9">
        <v>3171</v>
      </c>
      <c r="B77" s="10">
        <v>46039</v>
      </c>
      <c r="C77" s="11">
        <f>YEAR(SalesDataTable[[#This Row],[Order Date]])</f>
        <v>2026</v>
      </c>
      <c r="D77" s="11" t="str">
        <f>"Q"&amp;ROUNDUP(MONTH(SalesDataTable[[#This Row],[Order Date]])/3,0)</f>
        <v>Q1</v>
      </c>
      <c r="E77" s="11">
        <f>MONTH(SalesDataTable[[#This Row],[Order Date]])</f>
        <v>1</v>
      </c>
      <c r="F77" s="11" t="str">
        <f>TEXT(SalesDataTable[[#This Row],[Order Date]],"mmm")</f>
        <v>Jan</v>
      </c>
      <c r="G77" s="11" t="s">
        <v>0</v>
      </c>
      <c r="H77" s="11" t="s">
        <v>50</v>
      </c>
      <c r="I77" s="11" t="s">
        <v>19</v>
      </c>
      <c r="J77" s="2" t="s">
        <v>3</v>
      </c>
      <c r="K77" s="2" t="s">
        <v>4</v>
      </c>
      <c r="L77" s="2" t="s">
        <v>22</v>
      </c>
      <c r="M77" s="7">
        <v>1</v>
      </c>
      <c r="N77" s="4">
        <v>51.78</v>
      </c>
      <c r="O77" s="5">
        <v>0</v>
      </c>
      <c r="P77" s="4">
        <v>22.64</v>
      </c>
      <c r="Q77" s="4">
        <f t="shared" si="4"/>
        <v>51.78</v>
      </c>
      <c r="R77" s="4">
        <f t="shared" si="5"/>
        <v>22.64</v>
      </c>
      <c r="S77" s="4">
        <f t="shared" si="6"/>
        <v>29.14</v>
      </c>
      <c r="T77" s="6">
        <f t="shared" si="7"/>
        <v>0.56276554654306687</v>
      </c>
      <c r="U77" s="3">
        <f>YEAR(SalesDataTable[[#This Row],[Order Date]])</f>
        <v>2026</v>
      </c>
    </row>
    <row r="78" spans="1:21" ht="15.6">
      <c r="A78" s="9">
        <v>4277</v>
      </c>
      <c r="B78" s="10">
        <v>46039</v>
      </c>
      <c r="C78" s="11">
        <f>YEAR(SalesDataTable[[#This Row],[Order Date]])</f>
        <v>2026</v>
      </c>
      <c r="D78" s="11" t="str">
        <f>"Q"&amp;ROUNDUP(MONTH(SalesDataTable[[#This Row],[Order Date]])/3,0)</f>
        <v>Q1</v>
      </c>
      <c r="E78" s="11">
        <f>MONTH(SalesDataTable[[#This Row],[Order Date]])</f>
        <v>1</v>
      </c>
      <c r="F78" s="11" t="str">
        <f>TEXT(SalesDataTable[[#This Row],[Order Date]],"mmm")</f>
        <v>Jan</v>
      </c>
      <c r="G78" s="11" t="s">
        <v>6</v>
      </c>
      <c r="H78" s="11" t="s">
        <v>41</v>
      </c>
      <c r="I78" s="11" t="s">
        <v>19</v>
      </c>
      <c r="J78" s="2" t="s">
        <v>3</v>
      </c>
      <c r="K78" s="2" t="s">
        <v>34</v>
      </c>
      <c r="L78" s="2" t="s">
        <v>45</v>
      </c>
      <c r="M78" s="7">
        <v>1</v>
      </c>
      <c r="N78" s="4">
        <v>50.52</v>
      </c>
      <c r="O78" s="5">
        <v>0.05</v>
      </c>
      <c r="P78" s="4">
        <v>22.37</v>
      </c>
      <c r="Q78" s="4">
        <f t="shared" si="4"/>
        <v>47.994</v>
      </c>
      <c r="R78" s="4">
        <f t="shared" si="5"/>
        <v>22.37</v>
      </c>
      <c r="S78" s="4">
        <f t="shared" si="6"/>
        <v>25.623999999999999</v>
      </c>
      <c r="T78" s="6">
        <f t="shared" si="7"/>
        <v>0.5339000708421886</v>
      </c>
      <c r="U78" s="3">
        <f>YEAR(SalesDataTable[[#This Row],[Order Date]])</f>
        <v>2026</v>
      </c>
    </row>
    <row r="79" spans="1:21" ht="15.6">
      <c r="A79" s="9">
        <v>4648</v>
      </c>
      <c r="B79" s="10">
        <v>46039</v>
      </c>
      <c r="C79" s="11">
        <f>YEAR(SalesDataTable[[#This Row],[Order Date]])</f>
        <v>2026</v>
      </c>
      <c r="D79" s="11" t="str">
        <f>"Q"&amp;ROUNDUP(MONTH(SalesDataTable[[#This Row],[Order Date]])/3,0)</f>
        <v>Q1</v>
      </c>
      <c r="E79" s="11">
        <f>MONTH(SalesDataTable[[#This Row],[Order Date]])</f>
        <v>1</v>
      </c>
      <c r="F79" s="11" t="str">
        <f>TEXT(SalesDataTable[[#This Row],[Order Date]],"mmm")</f>
        <v>Jan</v>
      </c>
      <c r="G79" s="11" t="s">
        <v>6</v>
      </c>
      <c r="H79" s="11" t="s">
        <v>49</v>
      </c>
      <c r="I79" s="11" t="s">
        <v>28</v>
      </c>
      <c r="J79" s="2" t="s">
        <v>13</v>
      </c>
      <c r="K79" s="2" t="s">
        <v>23</v>
      </c>
      <c r="L79" s="2" t="s">
        <v>29</v>
      </c>
      <c r="M79" s="7">
        <v>1</v>
      </c>
      <c r="N79" s="4">
        <v>199.02</v>
      </c>
      <c r="O79" s="5">
        <v>0</v>
      </c>
      <c r="P79" s="4">
        <v>106.49</v>
      </c>
      <c r="Q79" s="4">
        <f t="shared" si="4"/>
        <v>199.02</v>
      </c>
      <c r="R79" s="4">
        <f t="shared" si="5"/>
        <v>106.49</v>
      </c>
      <c r="S79" s="4">
        <f t="shared" si="6"/>
        <v>92.530000000000015</v>
      </c>
      <c r="T79" s="6">
        <f t="shared" si="7"/>
        <v>0.46492814792483173</v>
      </c>
      <c r="U79" s="3">
        <f>YEAR(SalesDataTable[[#This Row],[Order Date]])</f>
        <v>2026</v>
      </c>
    </row>
    <row r="80" spans="1:21" ht="15.6">
      <c r="A80" s="9">
        <v>157</v>
      </c>
      <c r="B80" s="10">
        <v>46040</v>
      </c>
      <c r="C80" s="11">
        <f>YEAR(SalesDataTable[[#This Row],[Order Date]])</f>
        <v>2026</v>
      </c>
      <c r="D80" s="11" t="str">
        <f>"Q"&amp;ROUNDUP(MONTH(SalesDataTable[[#This Row],[Order Date]])/3,0)</f>
        <v>Q1</v>
      </c>
      <c r="E80" s="11">
        <f>MONTH(SalesDataTable[[#This Row],[Order Date]])</f>
        <v>1</v>
      </c>
      <c r="F80" s="11" t="str">
        <f>TEXT(SalesDataTable[[#This Row],[Order Date]],"mmm")</f>
        <v>Jan</v>
      </c>
      <c r="G80" s="11" t="s">
        <v>20</v>
      </c>
      <c r="H80" s="11" t="s">
        <v>33</v>
      </c>
      <c r="I80" s="11" t="s">
        <v>19</v>
      </c>
      <c r="J80" s="2" t="s">
        <v>3</v>
      </c>
      <c r="K80" s="2" t="s">
        <v>23</v>
      </c>
      <c r="L80" s="2" t="s">
        <v>40</v>
      </c>
      <c r="M80" s="7">
        <v>3</v>
      </c>
      <c r="N80" s="4">
        <v>80.27</v>
      </c>
      <c r="O80" s="5">
        <v>0.1</v>
      </c>
      <c r="P80" s="4">
        <v>39.26</v>
      </c>
      <c r="Q80" s="4">
        <f t="shared" si="4"/>
        <v>216.72900000000001</v>
      </c>
      <c r="R80" s="4">
        <f t="shared" si="5"/>
        <v>117.78</v>
      </c>
      <c r="S80" s="4">
        <f t="shared" si="6"/>
        <v>98.949000000000012</v>
      </c>
      <c r="T80" s="6">
        <f t="shared" si="7"/>
        <v>0.45655634455933447</v>
      </c>
      <c r="U80" s="3">
        <f>YEAR(SalesDataTable[[#This Row],[Order Date]])</f>
        <v>2026</v>
      </c>
    </row>
    <row r="81" spans="1:21" ht="15.6">
      <c r="A81" s="9">
        <v>2271</v>
      </c>
      <c r="B81" s="10">
        <v>46040</v>
      </c>
      <c r="C81" s="11">
        <f>YEAR(SalesDataTable[[#This Row],[Order Date]])</f>
        <v>2026</v>
      </c>
      <c r="D81" s="11" t="str">
        <f>"Q"&amp;ROUNDUP(MONTH(SalesDataTable[[#This Row],[Order Date]])/3,0)</f>
        <v>Q1</v>
      </c>
      <c r="E81" s="11">
        <f>MONTH(SalesDataTable[[#This Row],[Order Date]])</f>
        <v>1</v>
      </c>
      <c r="F81" s="11" t="str">
        <f>TEXT(SalesDataTable[[#This Row],[Order Date]],"mmm")</f>
        <v>Jan</v>
      </c>
      <c r="G81" s="11" t="s">
        <v>6</v>
      </c>
      <c r="H81" s="11" t="s">
        <v>7</v>
      </c>
      <c r="I81" s="11" t="s">
        <v>19</v>
      </c>
      <c r="J81" s="2" t="s">
        <v>13</v>
      </c>
      <c r="K81" s="2" t="s">
        <v>23</v>
      </c>
      <c r="L81" s="2" t="s">
        <v>24</v>
      </c>
      <c r="M81" s="7">
        <v>4</v>
      </c>
      <c r="N81" s="4">
        <v>333.28</v>
      </c>
      <c r="O81" s="5">
        <v>0</v>
      </c>
      <c r="P81" s="4">
        <v>195.76</v>
      </c>
      <c r="Q81" s="4">
        <f t="shared" si="4"/>
        <v>1333.12</v>
      </c>
      <c r="R81" s="4">
        <f t="shared" si="5"/>
        <v>783.04</v>
      </c>
      <c r="S81" s="4">
        <f t="shared" si="6"/>
        <v>550.07999999999993</v>
      </c>
      <c r="T81" s="6">
        <f t="shared" si="7"/>
        <v>0.41262602016322608</v>
      </c>
      <c r="U81" s="3">
        <f>YEAR(SalesDataTable[[#This Row],[Order Date]])</f>
        <v>2026</v>
      </c>
    </row>
    <row r="82" spans="1:21" ht="15.6">
      <c r="A82" s="9">
        <v>3330</v>
      </c>
      <c r="B82" s="10">
        <v>46040</v>
      </c>
      <c r="C82" s="11">
        <f>YEAR(SalesDataTable[[#This Row],[Order Date]])</f>
        <v>2026</v>
      </c>
      <c r="D82" s="11" t="str">
        <f>"Q"&amp;ROUNDUP(MONTH(SalesDataTable[[#This Row],[Order Date]])/3,0)</f>
        <v>Q1</v>
      </c>
      <c r="E82" s="11">
        <f>MONTH(SalesDataTable[[#This Row],[Order Date]])</f>
        <v>1</v>
      </c>
      <c r="F82" s="11" t="str">
        <f>TEXT(SalesDataTable[[#This Row],[Order Date]],"mmm")</f>
        <v>Jan</v>
      </c>
      <c r="G82" s="11" t="s">
        <v>20</v>
      </c>
      <c r="H82" s="11" t="s">
        <v>47</v>
      </c>
      <c r="I82" s="11" t="s">
        <v>28</v>
      </c>
      <c r="J82" s="2" t="s">
        <v>13</v>
      </c>
      <c r="K82" s="2" t="s">
        <v>4</v>
      </c>
      <c r="L82" s="2" t="s">
        <v>30</v>
      </c>
      <c r="M82" s="7">
        <v>1</v>
      </c>
      <c r="N82" s="4">
        <v>104.36</v>
      </c>
      <c r="O82" s="5">
        <v>0</v>
      </c>
      <c r="P82" s="4">
        <v>51.63</v>
      </c>
      <c r="Q82" s="4">
        <f t="shared" si="4"/>
        <v>104.36</v>
      </c>
      <c r="R82" s="4">
        <f t="shared" si="5"/>
        <v>51.63</v>
      </c>
      <c r="S82" s="4">
        <f t="shared" si="6"/>
        <v>52.73</v>
      </c>
      <c r="T82" s="6">
        <f t="shared" si="7"/>
        <v>0.50527021847451126</v>
      </c>
      <c r="U82" s="3">
        <f>YEAR(SalesDataTable[[#This Row],[Order Date]])</f>
        <v>2026</v>
      </c>
    </row>
    <row r="83" spans="1:21" ht="15.6">
      <c r="A83" s="9">
        <v>4547</v>
      </c>
      <c r="B83" s="10">
        <v>46040</v>
      </c>
      <c r="C83" s="11">
        <f>YEAR(SalesDataTable[[#This Row],[Order Date]])</f>
        <v>2026</v>
      </c>
      <c r="D83" s="11" t="str">
        <f>"Q"&amp;ROUNDUP(MONTH(SalesDataTable[[#This Row],[Order Date]])/3,0)</f>
        <v>Q1</v>
      </c>
      <c r="E83" s="11">
        <f>MONTH(SalesDataTable[[#This Row],[Order Date]])</f>
        <v>1</v>
      </c>
      <c r="F83" s="11" t="str">
        <f>TEXT(SalesDataTable[[#This Row],[Order Date]],"mmm")</f>
        <v>Jan</v>
      </c>
      <c r="G83" s="11" t="s">
        <v>11</v>
      </c>
      <c r="H83" s="11" t="s">
        <v>25</v>
      </c>
      <c r="I83" s="11" t="s">
        <v>28</v>
      </c>
      <c r="J83" s="2" t="s">
        <v>13</v>
      </c>
      <c r="K83" s="2" t="s">
        <v>4</v>
      </c>
      <c r="L83" s="2" t="s">
        <v>5</v>
      </c>
      <c r="M83" s="7">
        <v>1</v>
      </c>
      <c r="N83" s="4">
        <v>83.52</v>
      </c>
      <c r="O83" s="5">
        <v>0.05</v>
      </c>
      <c r="P83" s="4">
        <v>42.97</v>
      </c>
      <c r="Q83" s="4">
        <f t="shared" si="4"/>
        <v>79.343999999999994</v>
      </c>
      <c r="R83" s="4">
        <f t="shared" si="5"/>
        <v>42.97</v>
      </c>
      <c r="S83" s="4">
        <f t="shared" si="6"/>
        <v>36.373999999999995</v>
      </c>
      <c r="T83" s="6">
        <f t="shared" si="7"/>
        <v>0.45843416011292598</v>
      </c>
      <c r="U83" s="3">
        <f>YEAR(SalesDataTable[[#This Row],[Order Date]])</f>
        <v>2026</v>
      </c>
    </row>
    <row r="84" spans="1:21" ht="15.6">
      <c r="A84" s="9">
        <v>1840</v>
      </c>
      <c r="B84" s="10">
        <v>46041</v>
      </c>
      <c r="C84" s="11">
        <f>YEAR(SalesDataTable[[#This Row],[Order Date]])</f>
        <v>2026</v>
      </c>
      <c r="D84" s="11" t="str">
        <f>"Q"&amp;ROUNDUP(MONTH(SalesDataTable[[#This Row],[Order Date]])/3,0)</f>
        <v>Q1</v>
      </c>
      <c r="E84" s="11">
        <f>MONTH(SalesDataTable[[#This Row],[Order Date]])</f>
        <v>1</v>
      </c>
      <c r="F84" s="11" t="str">
        <f>TEXT(SalesDataTable[[#This Row],[Order Date]],"mmm")</f>
        <v>Jan</v>
      </c>
      <c r="G84" s="11" t="s">
        <v>11</v>
      </c>
      <c r="H84" s="11" t="s">
        <v>39</v>
      </c>
      <c r="I84" s="11" t="s">
        <v>2</v>
      </c>
      <c r="J84" s="2" t="s">
        <v>13</v>
      </c>
      <c r="K84" s="2" t="s">
        <v>34</v>
      </c>
      <c r="L84" s="2" t="s">
        <v>38</v>
      </c>
      <c r="M84" s="7">
        <v>2</v>
      </c>
      <c r="N84" s="4">
        <v>125.93</v>
      </c>
      <c r="O84" s="5">
        <v>0</v>
      </c>
      <c r="P84" s="4">
        <v>69.150000000000006</v>
      </c>
      <c r="Q84" s="4">
        <f t="shared" si="4"/>
        <v>251.86</v>
      </c>
      <c r="R84" s="4">
        <f t="shared" si="5"/>
        <v>138.30000000000001</v>
      </c>
      <c r="S84" s="4">
        <f t="shared" si="6"/>
        <v>113.56</v>
      </c>
      <c r="T84" s="6">
        <f t="shared" si="7"/>
        <v>0.45088541253077102</v>
      </c>
      <c r="U84" s="3">
        <f>YEAR(SalesDataTable[[#This Row],[Order Date]])</f>
        <v>2026</v>
      </c>
    </row>
    <row r="85" spans="1:21" ht="15.6">
      <c r="A85" s="9">
        <v>1850</v>
      </c>
      <c r="B85" s="10">
        <v>46041</v>
      </c>
      <c r="C85" s="11">
        <f>YEAR(SalesDataTable[[#This Row],[Order Date]])</f>
        <v>2026</v>
      </c>
      <c r="D85" s="11" t="str">
        <f>"Q"&amp;ROUNDUP(MONTH(SalesDataTable[[#This Row],[Order Date]])/3,0)</f>
        <v>Q1</v>
      </c>
      <c r="E85" s="11">
        <f>MONTH(SalesDataTable[[#This Row],[Order Date]])</f>
        <v>1</v>
      </c>
      <c r="F85" s="11" t="str">
        <f>TEXT(SalesDataTable[[#This Row],[Order Date]],"mmm")</f>
        <v>Jan</v>
      </c>
      <c r="G85" s="11" t="s">
        <v>6</v>
      </c>
      <c r="H85" s="11" t="s">
        <v>27</v>
      </c>
      <c r="I85" s="11" t="s">
        <v>2</v>
      </c>
      <c r="J85" s="2" t="s">
        <v>16</v>
      </c>
      <c r="K85" s="2" t="s">
        <v>4</v>
      </c>
      <c r="L85" s="2" t="s">
        <v>22</v>
      </c>
      <c r="M85" s="7">
        <v>1</v>
      </c>
      <c r="N85" s="4">
        <v>49.85</v>
      </c>
      <c r="O85" s="5">
        <v>0</v>
      </c>
      <c r="P85" s="4">
        <v>23.07</v>
      </c>
      <c r="Q85" s="4">
        <f t="shared" si="4"/>
        <v>49.85</v>
      </c>
      <c r="R85" s="4">
        <f t="shared" si="5"/>
        <v>23.07</v>
      </c>
      <c r="S85" s="4">
        <f t="shared" si="6"/>
        <v>26.78</v>
      </c>
      <c r="T85" s="6">
        <f t="shared" si="7"/>
        <v>0.53721163490471413</v>
      </c>
      <c r="U85" s="3">
        <f>YEAR(SalesDataTable[[#This Row],[Order Date]])</f>
        <v>2026</v>
      </c>
    </row>
    <row r="86" spans="1:21" ht="15.6">
      <c r="A86" s="9">
        <v>1858</v>
      </c>
      <c r="B86" s="10">
        <v>46041</v>
      </c>
      <c r="C86" s="11">
        <f>YEAR(SalesDataTable[[#This Row],[Order Date]])</f>
        <v>2026</v>
      </c>
      <c r="D86" s="11" t="str">
        <f>"Q"&amp;ROUNDUP(MONTH(SalesDataTable[[#This Row],[Order Date]])/3,0)</f>
        <v>Q1</v>
      </c>
      <c r="E86" s="11">
        <f>MONTH(SalesDataTable[[#This Row],[Order Date]])</f>
        <v>1</v>
      </c>
      <c r="F86" s="11" t="str">
        <f>TEXT(SalesDataTable[[#This Row],[Order Date]],"mmm")</f>
        <v>Jan</v>
      </c>
      <c r="G86" s="11" t="s">
        <v>6</v>
      </c>
      <c r="H86" s="11" t="s">
        <v>7</v>
      </c>
      <c r="I86" s="11" t="s">
        <v>2</v>
      </c>
      <c r="J86" s="2" t="s">
        <v>3</v>
      </c>
      <c r="K86" s="2" t="s">
        <v>14</v>
      </c>
      <c r="L86" s="2" t="s">
        <v>15</v>
      </c>
      <c r="M86" s="7">
        <v>1</v>
      </c>
      <c r="N86" s="4">
        <v>36.130000000000003</v>
      </c>
      <c r="O86" s="5">
        <v>0</v>
      </c>
      <c r="P86" s="4">
        <v>13.39</v>
      </c>
      <c r="Q86" s="4">
        <f t="shared" si="4"/>
        <v>36.130000000000003</v>
      </c>
      <c r="R86" s="4">
        <f t="shared" si="5"/>
        <v>13.39</v>
      </c>
      <c r="S86" s="4">
        <f t="shared" si="6"/>
        <v>22.740000000000002</v>
      </c>
      <c r="T86" s="6">
        <f t="shared" si="7"/>
        <v>0.62939385552172711</v>
      </c>
      <c r="U86" s="3">
        <f>YEAR(SalesDataTable[[#This Row],[Order Date]])</f>
        <v>2026</v>
      </c>
    </row>
    <row r="87" spans="1:21" ht="15.6">
      <c r="A87" s="9">
        <v>2910</v>
      </c>
      <c r="B87" s="10">
        <v>46041</v>
      </c>
      <c r="C87" s="11">
        <f>YEAR(SalesDataTable[[#This Row],[Order Date]])</f>
        <v>2026</v>
      </c>
      <c r="D87" s="11" t="str">
        <f>"Q"&amp;ROUNDUP(MONTH(SalesDataTable[[#This Row],[Order Date]])/3,0)</f>
        <v>Q1</v>
      </c>
      <c r="E87" s="11">
        <f>MONTH(SalesDataTable[[#This Row],[Order Date]])</f>
        <v>1</v>
      </c>
      <c r="F87" s="11" t="str">
        <f>TEXT(SalesDataTable[[#This Row],[Order Date]],"mmm")</f>
        <v>Jan</v>
      </c>
      <c r="G87" s="11" t="s">
        <v>20</v>
      </c>
      <c r="H87" s="11" t="s">
        <v>47</v>
      </c>
      <c r="I87" s="11" t="s">
        <v>19</v>
      </c>
      <c r="J87" s="2" t="s">
        <v>3</v>
      </c>
      <c r="K87" s="2" t="s">
        <v>4</v>
      </c>
      <c r="L87" s="2" t="s">
        <v>30</v>
      </c>
      <c r="M87" s="7">
        <v>1</v>
      </c>
      <c r="N87" s="4">
        <v>104.83</v>
      </c>
      <c r="O87" s="5">
        <v>0.05</v>
      </c>
      <c r="P87" s="4">
        <v>51.06</v>
      </c>
      <c r="Q87" s="4">
        <f t="shared" si="4"/>
        <v>99.588499999999996</v>
      </c>
      <c r="R87" s="4">
        <f t="shared" si="5"/>
        <v>51.06</v>
      </c>
      <c r="S87" s="4">
        <f t="shared" si="6"/>
        <v>48.528499999999994</v>
      </c>
      <c r="T87" s="6">
        <f t="shared" si="7"/>
        <v>0.48729019916958277</v>
      </c>
      <c r="U87" s="3">
        <f>YEAR(SalesDataTable[[#This Row],[Order Date]])</f>
        <v>2026</v>
      </c>
    </row>
    <row r="88" spans="1:21" ht="15.6">
      <c r="A88" s="9">
        <v>3694</v>
      </c>
      <c r="B88" s="10">
        <v>46041</v>
      </c>
      <c r="C88" s="11">
        <f>YEAR(SalesDataTable[[#This Row],[Order Date]])</f>
        <v>2026</v>
      </c>
      <c r="D88" s="11" t="str">
        <f>"Q"&amp;ROUNDUP(MONTH(SalesDataTable[[#This Row],[Order Date]])/3,0)</f>
        <v>Q1</v>
      </c>
      <c r="E88" s="11">
        <f>MONTH(SalesDataTable[[#This Row],[Order Date]])</f>
        <v>1</v>
      </c>
      <c r="F88" s="11" t="str">
        <f>TEXT(SalesDataTable[[#This Row],[Order Date]],"mmm")</f>
        <v>Jan</v>
      </c>
      <c r="G88" s="11" t="s">
        <v>0</v>
      </c>
      <c r="H88" s="11" t="s">
        <v>1</v>
      </c>
      <c r="I88" s="11" t="s">
        <v>19</v>
      </c>
      <c r="J88" s="2" t="s">
        <v>3</v>
      </c>
      <c r="K88" s="2" t="s">
        <v>14</v>
      </c>
      <c r="L88" s="2" t="s">
        <v>15</v>
      </c>
      <c r="M88" s="7">
        <v>1</v>
      </c>
      <c r="N88" s="4">
        <v>35.46</v>
      </c>
      <c r="O88" s="5">
        <v>0.05</v>
      </c>
      <c r="P88" s="4">
        <v>13.81</v>
      </c>
      <c r="Q88" s="4">
        <f t="shared" si="4"/>
        <v>33.686999999999998</v>
      </c>
      <c r="R88" s="4">
        <f t="shared" si="5"/>
        <v>13.81</v>
      </c>
      <c r="S88" s="4">
        <f t="shared" si="6"/>
        <v>19.876999999999995</v>
      </c>
      <c r="T88" s="6">
        <f t="shared" si="7"/>
        <v>0.59004957401965141</v>
      </c>
      <c r="U88" s="3">
        <f>YEAR(SalesDataTable[[#This Row],[Order Date]])</f>
        <v>2026</v>
      </c>
    </row>
    <row r="89" spans="1:21" ht="15.6">
      <c r="A89" s="9">
        <v>631</v>
      </c>
      <c r="B89" s="10">
        <v>46042</v>
      </c>
      <c r="C89" s="11">
        <f>YEAR(SalesDataTable[[#This Row],[Order Date]])</f>
        <v>2026</v>
      </c>
      <c r="D89" s="11" t="str">
        <f>"Q"&amp;ROUNDUP(MONTH(SalesDataTable[[#This Row],[Order Date]])/3,0)</f>
        <v>Q1</v>
      </c>
      <c r="E89" s="11">
        <f>MONTH(SalesDataTable[[#This Row],[Order Date]])</f>
        <v>1</v>
      </c>
      <c r="F89" s="11" t="str">
        <f>TEXT(SalesDataTable[[#This Row],[Order Date]],"mmm")</f>
        <v>Jan</v>
      </c>
      <c r="G89" s="11" t="s">
        <v>20</v>
      </c>
      <c r="H89" s="11" t="s">
        <v>33</v>
      </c>
      <c r="I89" s="11" t="s">
        <v>28</v>
      </c>
      <c r="J89" s="2" t="s">
        <v>3</v>
      </c>
      <c r="K89" s="2" t="s">
        <v>14</v>
      </c>
      <c r="L89" s="2" t="s">
        <v>48</v>
      </c>
      <c r="M89" s="7">
        <v>1</v>
      </c>
      <c r="N89" s="4">
        <v>165.42</v>
      </c>
      <c r="O89" s="5">
        <v>0</v>
      </c>
      <c r="P89" s="4">
        <v>85.69</v>
      </c>
      <c r="Q89" s="4">
        <f t="shared" si="4"/>
        <v>165.42</v>
      </c>
      <c r="R89" s="4">
        <f t="shared" si="5"/>
        <v>85.69</v>
      </c>
      <c r="S89" s="4">
        <f t="shared" si="6"/>
        <v>79.72999999999999</v>
      </c>
      <c r="T89" s="6">
        <f t="shared" si="7"/>
        <v>0.48198524966751299</v>
      </c>
      <c r="U89" s="3">
        <f>YEAR(SalesDataTable[[#This Row],[Order Date]])</f>
        <v>2026</v>
      </c>
    </row>
    <row r="90" spans="1:21" ht="15.6">
      <c r="A90" s="9">
        <v>1113</v>
      </c>
      <c r="B90" s="10">
        <v>46042</v>
      </c>
      <c r="C90" s="11">
        <f>YEAR(SalesDataTable[[#This Row],[Order Date]])</f>
        <v>2026</v>
      </c>
      <c r="D90" s="11" t="str">
        <f>"Q"&amp;ROUNDUP(MONTH(SalesDataTable[[#This Row],[Order Date]])/3,0)</f>
        <v>Q1</v>
      </c>
      <c r="E90" s="11">
        <f>MONTH(SalesDataTable[[#This Row],[Order Date]])</f>
        <v>1</v>
      </c>
      <c r="F90" s="11" t="str">
        <f>TEXT(SalesDataTable[[#This Row],[Order Date]],"mmm")</f>
        <v>Jan</v>
      </c>
      <c r="G90" s="11" t="s">
        <v>11</v>
      </c>
      <c r="H90" s="11" t="s">
        <v>25</v>
      </c>
      <c r="I90" s="11" t="s">
        <v>2</v>
      </c>
      <c r="J90" s="2" t="s">
        <v>3</v>
      </c>
      <c r="K90" s="2" t="s">
        <v>23</v>
      </c>
      <c r="L90" s="2" t="s">
        <v>51</v>
      </c>
      <c r="M90" s="7">
        <v>1</v>
      </c>
      <c r="N90" s="4">
        <v>122.86</v>
      </c>
      <c r="O90" s="5">
        <v>0.05</v>
      </c>
      <c r="P90" s="4">
        <v>60.36</v>
      </c>
      <c r="Q90" s="4">
        <f t="shared" si="4"/>
        <v>116.717</v>
      </c>
      <c r="R90" s="4">
        <f t="shared" si="5"/>
        <v>60.36</v>
      </c>
      <c r="S90" s="4">
        <f t="shared" si="6"/>
        <v>56.356999999999999</v>
      </c>
      <c r="T90" s="6">
        <f t="shared" si="7"/>
        <v>0.48285168398776529</v>
      </c>
      <c r="U90" s="3">
        <f>YEAR(SalesDataTable[[#This Row],[Order Date]])</f>
        <v>2026</v>
      </c>
    </row>
    <row r="91" spans="1:21" ht="15.6">
      <c r="A91" s="9">
        <v>1525</v>
      </c>
      <c r="B91" s="10">
        <v>46042</v>
      </c>
      <c r="C91" s="11">
        <f>YEAR(SalesDataTable[[#This Row],[Order Date]])</f>
        <v>2026</v>
      </c>
      <c r="D91" s="11" t="str">
        <f>"Q"&amp;ROUNDUP(MONTH(SalesDataTable[[#This Row],[Order Date]])/3,0)</f>
        <v>Q1</v>
      </c>
      <c r="E91" s="11">
        <f>MONTH(SalesDataTable[[#This Row],[Order Date]])</f>
        <v>1</v>
      </c>
      <c r="F91" s="11" t="str">
        <f>TEXT(SalesDataTable[[#This Row],[Order Date]],"mmm")</f>
        <v>Jan</v>
      </c>
      <c r="G91" s="11" t="s">
        <v>0</v>
      </c>
      <c r="H91" s="11" t="s">
        <v>1</v>
      </c>
      <c r="I91" s="11" t="s">
        <v>19</v>
      </c>
      <c r="J91" s="2" t="s">
        <v>3</v>
      </c>
      <c r="K91" s="2" t="s">
        <v>34</v>
      </c>
      <c r="L91" s="2" t="s">
        <v>42</v>
      </c>
      <c r="M91" s="7">
        <v>2</v>
      </c>
      <c r="N91" s="4">
        <v>35.82</v>
      </c>
      <c r="O91" s="5">
        <v>0</v>
      </c>
      <c r="P91" s="4">
        <v>14.09</v>
      </c>
      <c r="Q91" s="4">
        <f t="shared" si="4"/>
        <v>71.64</v>
      </c>
      <c r="R91" s="4">
        <f t="shared" si="5"/>
        <v>28.18</v>
      </c>
      <c r="S91" s="4">
        <f t="shared" si="6"/>
        <v>43.46</v>
      </c>
      <c r="T91" s="6">
        <f t="shared" si="7"/>
        <v>0.60664433277498608</v>
      </c>
      <c r="U91" s="3">
        <f>YEAR(SalesDataTable[[#This Row],[Order Date]])</f>
        <v>2026</v>
      </c>
    </row>
    <row r="92" spans="1:21" ht="15.6">
      <c r="A92" s="9">
        <v>3233</v>
      </c>
      <c r="B92" s="10">
        <v>46042</v>
      </c>
      <c r="C92" s="11">
        <f>YEAR(SalesDataTable[[#This Row],[Order Date]])</f>
        <v>2026</v>
      </c>
      <c r="D92" s="11" t="str">
        <f>"Q"&amp;ROUNDUP(MONTH(SalesDataTable[[#This Row],[Order Date]])/3,0)</f>
        <v>Q1</v>
      </c>
      <c r="E92" s="11">
        <f>MONTH(SalesDataTable[[#This Row],[Order Date]])</f>
        <v>1</v>
      </c>
      <c r="F92" s="11" t="str">
        <f>TEXT(SalesDataTable[[#This Row],[Order Date]],"mmm")</f>
        <v>Jan</v>
      </c>
      <c r="G92" s="11" t="s">
        <v>0</v>
      </c>
      <c r="H92" s="11" t="s">
        <v>1</v>
      </c>
      <c r="I92" s="11" t="s">
        <v>2</v>
      </c>
      <c r="J92" s="2" t="s">
        <v>13</v>
      </c>
      <c r="K92" s="2" t="s">
        <v>23</v>
      </c>
      <c r="L92" s="2" t="s">
        <v>51</v>
      </c>
      <c r="M92" s="7">
        <v>3</v>
      </c>
      <c r="N92" s="4">
        <v>120.29</v>
      </c>
      <c r="O92" s="5">
        <v>0.1</v>
      </c>
      <c r="P92" s="4">
        <v>62.41</v>
      </c>
      <c r="Q92" s="4">
        <f t="shared" si="4"/>
        <v>324.78300000000002</v>
      </c>
      <c r="R92" s="4">
        <f t="shared" si="5"/>
        <v>187.23</v>
      </c>
      <c r="S92" s="4">
        <f t="shared" si="6"/>
        <v>137.55300000000003</v>
      </c>
      <c r="T92" s="6">
        <f t="shared" si="7"/>
        <v>0.42352278290427769</v>
      </c>
      <c r="U92" s="3">
        <f>YEAR(SalesDataTable[[#This Row],[Order Date]])</f>
        <v>2026</v>
      </c>
    </row>
    <row r="93" spans="1:21" ht="15.6">
      <c r="A93" s="9">
        <v>4455</v>
      </c>
      <c r="B93" s="10">
        <v>46042</v>
      </c>
      <c r="C93" s="11">
        <f>YEAR(SalesDataTable[[#This Row],[Order Date]])</f>
        <v>2026</v>
      </c>
      <c r="D93" s="11" t="str">
        <f>"Q"&amp;ROUNDUP(MONTH(SalesDataTable[[#This Row],[Order Date]])/3,0)</f>
        <v>Q1</v>
      </c>
      <c r="E93" s="11">
        <f>MONTH(SalesDataTable[[#This Row],[Order Date]])</f>
        <v>1</v>
      </c>
      <c r="F93" s="11" t="str">
        <f>TEXT(SalesDataTable[[#This Row],[Order Date]],"mmm")</f>
        <v>Jan</v>
      </c>
      <c r="G93" s="11" t="s">
        <v>6</v>
      </c>
      <c r="H93" s="11" t="s">
        <v>41</v>
      </c>
      <c r="I93" s="11" t="s">
        <v>28</v>
      </c>
      <c r="J93" s="2" t="s">
        <v>3</v>
      </c>
      <c r="K93" s="2" t="s">
        <v>23</v>
      </c>
      <c r="L93" s="2" t="s">
        <v>40</v>
      </c>
      <c r="M93" s="7">
        <v>1</v>
      </c>
      <c r="N93" s="4">
        <v>80.239999999999995</v>
      </c>
      <c r="O93" s="5">
        <v>0.1</v>
      </c>
      <c r="P93" s="4">
        <v>39.950000000000003</v>
      </c>
      <c r="Q93" s="4">
        <f t="shared" si="4"/>
        <v>72.215999999999994</v>
      </c>
      <c r="R93" s="4">
        <f t="shared" si="5"/>
        <v>39.950000000000003</v>
      </c>
      <c r="S93" s="4">
        <f t="shared" si="6"/>
        <v>32.265999999999991</v>
      </c>
      <c r="T93" s="6">
        <f t="shared" si="7"/>
        <v>0.44679849340866279</v>
      </c>
      <c r="U93" s="3">
        <f>YEAR(SalesDataTable[[#This Row],[Order Date]])</f>
        <v>2026</v>
      </c>
    </row>
    <row r="94" spans="1:21" ht="15.6">
      <c r="A94" s="9">
        <v>1769</v>
      </c>
      <c r="B94" s="10">
        <v>46043</v>
      </c>
      <c r="C94" s="11">
        <f>YEAR(SalesDataTable[[#This Row],[Order Date]])</f>
        <v>2026</v>
      </c>
      <c r="D94" s="11" t="str">
        <f>"Q"&amp;ROUNDUP(MONTH(SalesDataTable[[#This Row],[Order Date]])/3,0)</f>
        <v>Q1</v>
      </c>
      <c r="E94" s="11">
        <f>MONTH(SalesDataTable[[#This Row],[Order Date]])</f>
        <v>1</v>
      </c>
      <c r="F94" s="11" t="str">
        <f>TEXT(SalesDataTable[[#This Row],[Order Date]],"mmm")</f>
        <v>Jan</v>
      </c>
      <c r="G94" s="11" t="s">
        <v>0</v>
      </c>
      <c r="H94" s="11" t="s">
        <v>50</v>
      </c>
      <c r="I94" s="11" t="s">
        <v>19</v>
      </c>
      <c r="J94" s="2" t="s">
        <v>13</v>
      </c>
      <c r="K94" s="2" t="s">
        <v>34</v>
      </c>
      <c r="L94" s="2" t="s">
        <v>42</v>
      </c>
      <c r="M94" s="7">
        <v>2</v>
      </c>
      <c r="N94" s="4">
        <v>35.97</v>
      </c>
      <c r="O94" s="5">
        <v>0</v>
      </c>
      <c r="P94" s="4">
        <v>13.55</v>
      </c>
      <c r="Q94" s="4">
        <f t="shared" si="4"/>
        <v>71.94</v>
      </c>
      <c r="R94" s="4">
        <f t="shared" si="5"/>
        <v>27.1</v>
      </c>
      <c r="S94" s="4">
        <f t="shared" si="6"/>
        <v>44.839999999999996</v>
      </c>
      <c r="T94" s="6">
        <f t="shared" si="7"/>
        <v>0.62329719210453149</v>
      </c>
      <c r="U94" s="3">
        <f>YEAR(SalesDataTable[[#This Row],[Order Date]])</f>
        <v>2026</v>
      </c>
    </row>
    <row r="95" spans="1:21" ht="15.6">
      <c r="A95" s="9">
        <v>3467</v>
      </c>
      <c r="B95" s="10">
        <v>46043</v>
      </c>
      <c r="C95" s="11">
        <f>YEAR(SalesDataTable[[#This Row],[Order Date]])</f>
        <v>2026</v>
      </c>
      <c r="D95" s="11" t="str">
        <f>"Q"&amp;ROUNDUP(MONTH(SalesDataTable[[#This Row],[Order Date]])/3,0)</f>
        <v>Q1</v>
      </c>
      <c r="E95" s="11">
        <f>MONTH(SalesDataTable[[#This Row],[Order Date]])</f>
        <v>1</v>
      </c>
      <c r="F95" s="11" t="str">
        <f>TEXT(SalesDataTable[[#This Row],[Order Date]],"mmm")</f>
        <v>Jan</v>
      </c>
      <c r="G95" s="11" t="s">
        <v>6</v>
      </c>
      <c r="H95" s="11" t="s">
        <v>41</v>
      </c>
      <c r="I95" s="11" t="s">
        <v>2</v>
      </c>
      <c r="J95" s="2" t="s">
        <v>13</v>
      </c>
      <c r="K95" s="2" t="s">
        <v>9</v>
      </c>
      <c r="L95" s="2" t="s">
        <v>46</v>
      </c>
      <c r="M95" s="7">
        <v>1</v>
      </c>
      <c r="N95" s="4">
        <v>72.239999999999995</v>
      </c>
      <c r="O95" s="5">
        <v>0</v>
      </c>
      <c r="P95" s="4">
        <v>33.26</v>
      </c>
      <c r="Q95" s="4">
        <f t="shared" si="4"/>
        <v>72.239999999999995</v>
      </c>
      <c r="R95" s="4">
        <f t="shared" si="5"/>
        <v>33.26</v>
      </c>
      <c r="S95" s="4">
        <f t="shared" si="6"/>
        <v>38.979999999999997</v>
      </c>
      <c r="T95" s="6">
        <f t="shared" si="7"/>
        <v>0.53959025470653377</v>
      </c>
      <c r="U95" s="3">
        <f>YEAR(SalesDataTable[[#This Row],[Order Date]])</f>
        <v>2026</v>
      </c>
    </row>
    <row r="96" spans="1:21" ht="15.6">
      <c r="A96" s="9">
        <v>3911</v>
      </c>
      <c r="B96" s="10">
        <v>46043</v>
      </c>
      <c r="C96" s="11">
        <f>YEAR(SalesDataTable[[#This Row],[Order Date]])</f>
        <v>2026</v>
      </c>
      <c r="D96" s="11" t="str">
        <f>"Q"&amp;ROUNDUP(MONTH(SalesDataTable[[#This Row],[Order Date]])/3,0)</f>
        <v>Q1</v>
      </c>
      <c r="E96" s="11">
        <f>MONTH(SalesDataTable[[#This Row],[Order Date]])</f>
        <v>1</v>
      </c>
      <c r="F96" s="11" t="str">
        <f>TEXT(SalesDataTable[[#This Row],[Order Date]],"mmm")</f>
        <v>Jan</v>
      </c>
      <c r="G96" s="11" t="s">
        <v>0</v>
      </c>
      <c r="H96" s="11" t="s">
        <v>50</v>
      </c>
      <c r="I96" s="11" t="s">
        <v>2</v>
      </c>
      <c r="J96" s="2" t="s">
        <v>3</v>
      </c>
      <c r="K96" s="2" t="s">
        <v>9</v>
      </c>
      <c r="L96" s="2" t="s">
        <v>37</v>
      </c>
      <c r="M96" s="7">
        <v>5</v>
      </c>
      <c r="N96" s="4">
        <v>152.81</v>
      </c>
      <c r="O96" s="5">
        <v>0</v>
      </c>
      <c r="P96" s="4">
        <v>78.989999999999995</v>
      </c>
      <c r="Q96" s="4">
        <f t="shared" si="4"/>
        <v>764.05</v>
      </c>
      <c r="R96" s="4">
        <f t="shared" si="5"/>
        <v>394.95</v>
      </c>
      <c r="S96" s="4">
        <f t="shared" si="6"/>
        <v>369.09999999999997</v>
      </c>
      <c r="T96" s="6">
        <f t="shared" si="7"/>
        <v>0.48308356782933054</v>
      </c>
      <c r="U96" s="3">
        <f>YEAR(SalesDataTable[[#This Row],[Order Date]])</f>
        <v>2026</v>
      </c>
    </row>
    <row r="97" spans="1:21" ht="15.6">
      <c r="A97" s="9">
        <v>4401</v>
      </c>
      <c r="B97" s="10">
        <v>46043</v>
      </c>
      <c r="C97" s="11">
        <f>YEAR(SalesDataTable[[#This Row],[Order Date]])</f>
        <v>2026</v>
      </c>
      <c r="D97" s="11" t="str">
        <f>"Q"&amp;ROUNDUP(MONTH(SalesDataTable[[#This Row],[Order Date]])/3,0)</f>
        <v>Q1</v>
      </c>
      <c r="E97" s="11">
        <f>MONTH(SalesDataTable[[#This Row],[Order Date]])</f>
        <v>1</v>
      </c>
      <c r="F97" s="11" t="str">
        <f>TEXT(SalesDataTable[[#This Row],[Order Date]],"mmm")</f>
        <v>Jan</v>
      </c>
      <c r="G97" s="11" t="s">
        <v>0</v>
      </c>
      <c r="H97" s="11" t="s">
        <v>50</v>
      </c>
      <c r="I97" s="11" t="s">
        <v>2</v>
      </c>
      <c r="J97" s="2" t="s">
        <v>13</v>
      </c>
      <c r="K97" s="2" t="s">
        <v>4</v>
      </c>
      <c r="L97" s="2" t="s">
        <v>5</v>
      </c>
      <c r="M97" s="7">
        <v>3</v>
      </c>
      <c r="N97" s="4">
        <v>83.34</v>
      </c>
      <c r="O97" s="5">
        <v>0</v>
      </c>
      <c r="P97" s="4">
        <v>41.44</v>
      </c>
      <c r="Q97" s="4">
        <f t="shared" si="4"/>
        <v>250.02</v>
      </c>
      <c r="R97" s="4">
        <f t="shared" si="5"/>
        <v>124.32</v>
      </c>
      <c r="S97" s="4">
        <f t="shared" si="6"/>
        <v>125.70000000000002</v>
      </c>
      <c r="T97" s="6">
        <f t="shared" si="7"/>
        <v>0.50275977921766268</v>
      </c>
      <c r="U97" s="3">
        <f>YEAR(SalesDataTable[[#This Row],[Order Date]])</f>
        <v>2026</v>
      </c>
    </row>
    <row r="98" spans="1:21" ht="15.6">
      <c r="A98" s="9">
        <v>4864</v>
      </c>
      <c r="B98" s="10">
        <v>46043</v>
      </c>
      <c r="C98" s="11">
        <f>YEAR(SalesDataTable[[#This Row],[Order Date]])</f>
        <v>2026</v>
      </c>
      <c r="D98" s="11" t="str">
        <f>"Q"&amp;ROUNDUP(MONTH(SalesDataTable[[#This Row],[Order Date]])/3,0)</f>
        <v>Q1</v>
      </c>
      <c r="E98" s="11">
        <f>MONTH(SalesDataTable[[#This Row],[Order Date]])</f>
        <v>1</v>
      </c>
      <c r="F98" s="11" t="str">
        <f>TEXT(SalesDataTable[[#This Row],[Order Date]],"mmm")</f>
        <v>Jan</v>
      </c>
      <c r="G98" s="11" t="s">
        <v>20</v>
      </c>
      <c r="H98" s="11" t="s">
        <v>47</v>
      </c>
      <c r="I98" s="11" t="s">
        <v>2</v>
      </c>
      <c r="J98" s="2" t="s">
        <v>3</v>
      </c>
      <c r="K98" s="2" t="s">
        <v>34</v>
      </c>
      <c r="L98" s="2" t="s">
        <v>42</v>
      </c>
      <c r="M98" s="7">
        <v>1</v>
      </c>
      <c r="N98" s="4">
        <v>35.869999999999997</v>
      </c>
      <c r="O98" s="5">
        <v>0</v>
      </c>
      <c r="P98" s="4">
        <v>13.64</v>
      </c>
      <c r="Q98" s="4">
        <f t="shared" si="4"/>
        <v>35.869999999999997</v>
      </c>
      <c r="R98" s="4">
        <f t="shared" si="5"/>
        <v>13.64</v>
      </c>
      <c r="S98" s="4">
        <f t="shared" si="6"/>
        <v>22.229999999999997</v>
      </c>
      <c r="T98" s="6">
        <f t="shared" si="7"/>
        <v>0.61973794257039305</v>
      </c>
      <c r="U98" s="3">
        <f>YEAR(SalesDataTable[[#This Row],[Order Date]])</f>
        <v>2026</v>
      </c>
    </row>
    <row r="99" spans="1:21" ht="15.6">
      <c r="A99" s="9">
        <v>347</v>
      </c>
      <c r="B99" s="10">
        <v>46044</v>
      </c>
      <c r="C99" s="11">
        <f>YEAR(SalesDataTable[[#This Row],[Order Date]])</f>
        <v>2026</v>
      </c>
      <c r="D99" s="11" t="str">
        <f>"Q"&amp;ROUNDUP(MONTH(SalesDataTable[[#This Row],[Order Date]])/3,0)</f>
        <v>Q1</v>
      </c>
      <c r="E99" s="11">
        <f>MONTH(SalesDataTable[[#This Row],[Order Date]])</f>
        <v>1</v>
      </c>
      <c r="F99" s="11" t="str">
        <f>TEXT(SalesDataTable[[#This Row],[Order Date]],"mmm")</f>
        <v>Jan</v>
      </c>
      <c r="G99" s="11" t="s">
        <v>20</v>
      </c>
      <c r="H99" s="11" t="s">
        <v>21</v>
      </c>
      <c r="I99" s="11" t="s">
        <v>28</v>
      </c>
      <c r="J99" s="2" t="s">
        <v>13</v>
      </c>
      <c r="K99" s="2" t="s">
        <v>23</v>
      </c>
      <c r="L99" s="2" t="s">
        <v>29</v>
      </c>
      <c r="M99" s="7">
        <v>1</v>
      </c>
      <c r="N99" s="4">
        <v>199.42</v>
      </c>
      <c r="O99" s="5">
        <v>0.05</v>
      </c>
      <c r="P99" s="4">
        <v>101.82</v>
      </c>
      <c r="Q99" s="4">
        <f t="shared" si="4"/>
        <v>189.44899999999998</v>
      </c>
      <c r="R99" s="4">
        <f t="shared" si="5"/>
        <v>101.82</v>
      </c>
      <c r="S99" s="4">
        <f t="shared" si="6"/>
        <v>87.628999999999991</v>
      </c>
      <c r="T99" s="6">
        <f t="shared" si="7"/>
        <v>0.46254664843836601</v>
      </c>
      <c r="U99" s="3">
        <f>YEAR(SalesDataTable[[#This Row],[Order Date]])</f>
        <v>2026</v>
      </c>
    </row>
    <row r="100" spans="1:21" ht="15.6">
      <c r="A100" s="9">
        <v>2051</v>
      </c>
      <c r="B100" s="10">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11" t="s">
        <v>11</v>
      </c>
      <c r="H100" s="11" t="s">
        <v>25</v>
      </c>
      <c r="I100" s="11" t="s">
        <v>2</v>
      </c>
      <c r="J100" s="2" t="s">
        <v>13</v>
      </c>
      <c r="K100" s="2" t="s">
        <v>23</v>
      </c>
      <c r="L100" s="2" t="s">
        <v>24</v>
      </c>
      <c r="M100" s="7">
        <v>3</v>
      </c>
      <c r="N100" s="4">
        <v>347.41</v>
      </c>
      <c r="O100" s="5">
        <v>0.1</v>
      </c>
      <c r="P100" s="4">
        <v>192.13</v>
      </c>
      <c r="Q100" s="4">
        <f t="shared" si="4"/>
        <v>938.00700000000006</v>
      </c>
      <c r="R100" s="4">
        <f t="shared" si="5"/>
        <v>576.39</v>
      </c>
      <c r="S100" s="4">
        <f t="shared" si="6"/>
        <v>361.61700000000008</v>
      </c>
      <c r="T100" s="6">
        <f t="shared" si="7"/>
        <v>0.38551631277804971</v>
      </c>
      <c r="U100" s="3">
        <f>YEAR(SalesDataTable[[#This Row],[Order Date]])</f>
        <v>2026</v>
      </c>
    </row>
    <row r="101" spans="1:21" ht="15.6">
      <c r="A101" s="9">
        <v>2314</v>
      </c>
      <c r="B101" s="10">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11" t="s">
        <v>0</v>
      </c>
      <c r="H101" s="11" t="s">
        <v>36</v>
      </c>
      <c r="I101" s="11" t="s">
        <v>2</v>
      </c>
      <c r="J101" s="2" t="s">
        <v>13</v>
      </c>
      <c r="K101" s="2" t="s">
        <v>4</v>
      </c>
      <c r="L101" s="2" t="s">
        <v>26</v>
      </c>
      <c r="M101" s="7">
        <v>1</v>
      </c>
      <c r="N101" s="4">
        <v>40.28</v>
      </c>
      <c r="O101" s="5">
        <v>0</v>
      </c>
      <c r="P101" s="4">
        <v>16.79</v>
      </c>
      <c r="Q101" s="4">
        <f t="shared" si="4"/>
        <v>40.28</v>
      </c>
      <c r="R101" s="4">
        <f t="shared" si="5"/>
        <v>16.79</v>
      </c>
      <c r="S101" s="4">
        <f t="shared" si="6"/>
        <v>23.490000000000002</v>
      </c>
      <c r="T101" s="6">
        <f t="shared" si="7"/>
        <v>0.58316782522343602</v>
      </c>
      <c r="U101" s="3">
        <f>YEAR(SalesDataTable[[#This Row],[Order Date]])</f>
        <v>2026</v>
      </c>
    </row>
    <row r="102" spans="1:21" ht="15.6">
      <c r="A102" s="9">
        <v>3861</v>
      </c>
      <c r="B102" s="10">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11" t="s">
        <v>20</v>
      </c>
      <c r="H102" s="11" t="s">
        <v>47</v>
      </c>
      <c r="I102" s="11" t="s">
        <v>2</v>
      </c>
      <c r="J102" s="2" t="s">
        <v>3</v>
      </c>
      <c r="K102" s="2" t="s">
        <v>23</v>
      </c>
      <c r="L102" s="2" t="s">
        <v>29</v>
      </c>
      <c r="M102" s="7">
        <v>3</v>
      </c>
      <c r="N102" s="4">
        <v>195.49</v>
      </c>
      <c r="O102" s="5">
        <v>0.05</v>
      </c>
      <c r="P102" s="4">
        <v>106.38</v>
      </c>
      <c r="Q102" s="4">
        <f t="shared" si="4"/>
        <v>557.14649999999995</v>
      </c>
      <c r="R102" s="4">
        <f t="shared" si="5"/>
        <v>319.14</v>
      </c>
      <c r="S102" s="4">
        <f t="shared" si="6"/>
        <v>238.00649999999996</v>
      </c>
      <c r="T102" s="6">
        <f t="shared" si="7"/>
        <v>0.42718836069148775</v>
      </c>
      <c r="U102" s="3">
        <f>YEAR(SalesDataTable[[#This Row],[Order Date]])</f>
        <v>2026</v>
      </c>
    </row>
    <row r="103" spans="1:21" ht="15.6">
      <c r="A103" s="9">
        <v>843</v>
      </c>
      <c r="B103" s="10">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11" t="s">
        <v>6</v>
      </c>
      <c r="H103" s="11" t="s">
        <v>41</v>
      </c>
      <c r="I103" s="11" t="s">
        <v>2</v>
      </c>
      <c r="J103" s="2" t="s">
        <v>3</v>
      </c>
      <c r="K103" s="2" t="s">
        <v>34</v>
      </c>
      <c r="L103" s="2" t="s">
        <v>42</v>
      </c>
      <c r="M103" s="7">
        <v>2</v>
      </c>
      <c r="N103" s="4">
        <v>35.75</v>
      </c>
      <c r="O103" s="5">
        <v>0</v>
      </c>
      <c r="P103" s="4">
        <v>13.94</v>
      </c>
      <c r="Q103" s="4">
        <f t="shared" si="4"/>
        <v>71.5</v>
      </c>
      <c r="R103" s="4">
        <f t="shared" si="5"/>
        <v>27.88</v>
      </c>
      <c r="S103" s="4">
        <f t="shared" si="6"/>
        <v>43.620000000000005</v>
      </c>
      <c r="T103" s="6">
        <f t="shared" si="7"/>
        <v>0.61006993006993016</v>
      </c>
      <c r="U103" s="3">
        <f>YEAR(SalesDataTable[[#This Row],[Order Date]])</f>
        <v>2026</v>
      </c>
    </row>
    <row r="104" spans="1:21" ht="15.6">
      <c r="A104" s="9">
        <v>868</v>
      </c>
      <c r="B104" s="10">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11" t="s">
        <v>0</v>
      </c>
      <c r="H104" s="11" t="s">
        <v>50</v>
      </c>
      <c r="I104" s="11" t="s">
        <v>2</v>
      </c>
      <c r="J104" s="2" t="s">
        <v>3</v>
      </c>
      <c r="K104" s="2" t="s">
        <v>4</v>
      </c>
      <c r="L104" s="2" t="s">
        <v>30</v>
      </c>
      <c r="M104" s="7">
        <v>1</v>
      </c>
      <c r="N104" s="4">
        <v>103.39</v>
      </c>
      <c r="O104" s="5">
        <v>0</v>
      </c>
      <c r="P104" s="4">
        <v>51.32</v>
      </c>
      <c r="Q104" s="4">
        <f t="shared" si="4"/>
        <v>103.39</v>
      </c>
      <c r="R104" s="4">
        <f t="shared" si="5"/>
        <v>51.32</v>
      </c>
      <c r="S104" s="4">
        <f t="shared" si="6"/>
        <v>52.07</v>
      </c>
      <c r="T104" s="6">
        <f t="shared" si="7"/>
        <v>0.50362704323435536</v>
      </c>
      <c r="U104" s="3">
        <f>YEAR(SalesDataTable[[#This Row],[Order Date]])</f>
        <v>2026</v>
      </c>
    </row>
    <row r="105" spans="1:21" ht="15.6">
      <c r="A105" s="9">
        <v>890</v>
      </c>
      <c r="B105" s="10">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11" t="s">
        <v>0</v>
      </c>
      <c r="H105" s="11" t="s">
        <v>50</v>
      </c>
      <c r="I105" s="11" t="s">
        <v>2</v>
      </c>
      <c r="J105" s="2" t="s">
        <v>13</v>
      </c>
      <c r="K105" s="2" t="s">
        <v>23</v>
      </c>
      <c r="L105" s="2" t="s">
        <v>40</v>
      </c>
      <c r="M105" s="7">
        <v>3</v>
      </c>
      <c r="N105" s="4">
        <v>81.98</v>
      </c>
      <c r="O105" s="5">
        <v>0.1</v>
      </c>
      <c r="P105" s="4">
        <v>40.229999999999997</v>
      </c>
      <c r="Q105" s="4">
        <f t="shared" si="4"/>
        <v>221.346</v>
      </c>
      <c r="R105" s="4">
        <f t="shared" si="5"/>
        <v>120.69</v>
      </c>
      <c r="S105" s="4">
        <f t="shared" si="6"/>
        <v>100.65600000000001</v>
      </c>
      <c r="T105" s="6">
        <f t="shared" si="7"/>
        <v>0.45474505977067581</v>
      </c>
      <c r="U105" s="3">
        <f>YEAR(SalesDataTable[[#This Row],[Order Date]])</f>
        <v>2026</v>
      </c>
    </row>
    <row r="106" spans="1:21" ht="15.6">
      <c r="A106" s="9">
        <v>2185</v>
      </c>
      <c r="B106" s="10">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11" t="s">
        <v>11</v>
      </c>
      <c r="H106" s="11" t="s">
        <v>12</v>
      </c>
      <c r="I106" s="11" t="s">
        <v>8</v>
      </c>
      <c r="J106" s="2" t="s">
        <v>16</v>
      </c>
      <c r="K106" s="2" t="s">
        <v>23</v>
      </c>
      <c r="L106" s="2" t="s">
        <v>24</v>
      </c>
      <c r="M106" s="7">
        <v>10</v>
      </c>
      <c r="N106" s="4">
        <v>337.69</v>
      </c>
      <c r="O106" s="5">
        <v>0.1</v>
      </c>
      <c r="P106" s="4">
        <v>200.27</v>
      </c>
      <c r="Q106" s="4">
        <f t="shared" si="4"/>
        <v>3039.21</v>
      </c>
      <c r="R106" s="4">
        <f t="shared" si="5"/>
        <v>2002.7</v>
      </c>
      <c r="S106" s="4">
        <f t="shared" si="6"/>
        <v>1036.51</v>
      </c>
      <c r="T106" s="6">
        <f t="shared" si="7"/>
        <v>0.34104586389226149</v>
      </c>
      <c r="U106" s="3">
        <f>YEAR(SalesDataTable[[#This Row],[Order Date]])</f>
        <v>2026</v>
      </c>
    </row>
    <row r="107" spans="1:21" ht="15.6">
      <c r="A107" s="9">
        <v>2335</v>
      </c>
      <c r="B107" s="10">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11" t="s">
        <v>20</v>
      </c>
      <c r="H107" s="11" t="s">
        <v>33</v>
      </c>
      <c r="I107" s="11" t="s">
        <v>2</v>
      </c>
      <c r="J107" s="2" t="s">
        <v>13</v>
      </c>
      <c r="K107" s="2" t="s">
        <v>23</v>
      </c>
      <c r="L107" s="2" t="s">
        <v>24</v>
      </c>
      <c r="M107" s="7">
        <v>2</v>
      </c>
      <c r="N107" s="4">
        <v>333.29</v>
      </c>
      <c r="O107" s="5">
        <v>0</v>
      </c>
      <c r="P107" s="4">
        <v>197.18</v>
      </c>
      <c r="Q107" s="4">
        <f t="shared" si="4"/>
        <v>666.58</v>
      </c>
      <c r="R107" s="4">
        <f t="shared" si="5"/>
        <v>394.36</v>
      </c>
      <c r="S107" s="4">
        <f t="shared" si="6"/>
        <v>272.22000000000003</v>
      </c>
      <c r="T107" s="6">
        <f t="shared" si="7"/>
        <v>0.40838308980167426</v>
      </c>
      <c r="U107" s="3">
        <f>YEAR(SalesDataTable[[#This Row],[Order Date]])</f>
        <v>2026</v>
      </c>
    </row>
    <row r="108" spans="1:21" ht="15.6">
      <c r="A108" s="9">
        <v>2784</v>
      </c>
      <c r="B108" s="10">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11" t="s">
        <v>0</v>
      </c>
      <c r="H108" s="11" t="s">
        <v>50</v>
      </c>
      <c r="I108" s="11" t="s">
        <v>19</v>
      </c>
      <c r="J108" s="2" t="s">
        <v>13</v>
      </c>
      <c r="K108" s="2" t="s">
        <v>4</v>
      </c>
      <c r="L108" s="2" t="s">
        <v>5</v>
      </c>
      <c r="M108" s="7">
        <v>1</v>
      </c>
      <c r="N108" s="4">
        <v>80.11</v>
      </c>
      <c r="O108" s="5">
        <v>0.05</v>
      </c>
      <c r="P108" s="4">
        <v>43.54</v>
      </c>
      <c r="Q108" s="4">
        <f t="shared" si="4"/>
        <v>76.104500000000002</v>
      </c>
      <c r="R108" s="4">
        <f t="shared" si="5"/>
        <v>43.54</v>
      </c>
      <c r="S108" s="4">
        <f t="shared" si="6"/>
        <v>32.564500000000002</v>
      </c>
      <c r="T108" s="6">
        <f t="shared" si="7"/>
        <v>0.42789191177919839</v>
      </c>
      <c r="U108" s="3">
        <f>YEAR(SalesDataTable[[#This Row],[Order Date]])</f>
        <v>2026</v>
      </c>
    </row>
    <row r="109" spans="1:21" ht="15.6">
      <c r="A109" s="9">
        <v>3820</v>
      </c>
      <c r="B109" s="10">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11" t="s">
        <v>20</v>
      </c>
      <c r="H109" s="11" t="s">
        <v>47</v>
      </c>
      <c r="I109" s="11" t="s">
        <v>19</v>
      </c>
      <c r="J109" s="2" t="s">
        <v>13</v>
      </c>
      <c r="K109" s="2" t="s">
        <v>23</v>
      </c>
      <c r="L109" s="2" t="s">
        <v>40</v>
      </c>
      <c r="M109" s="7">
        <v>1</v>
      </c>
      <c r="N109" s="4">
        <v>82.6</v>
      </c>
      <c r="O109" s="5">
        <v>0.05</v>
      </c>
      <c r="P109" s="4">
        <v>38.299999999999997</v>
      </c>
      <c r="Q109" s="4">
        <f t="shared" si="4"/>
        <v>78.469999999999985</v>
      </c>
      <c r="R109" s="4">
        <f t="shared" si="5"/>
        <v>38.299999999999997</v>
      </c>
      <c r="S109" s="4">
        <f t="shared" si="6"/>
        <v>40.169999999999987</v>
      </c>
      <c r="T109" s="6">
        <f t="shared" si="7"/>
        <v>0.51191538167452522</v>
      </c>
      <c r="U109" s="3">
        <f>YEAR(SalesDataTable[[#This Row],[Order Date]])</f>
        <v>2026</v>
      </c>
    </row>
    <row r="110" spans="1:21" ht="15.6">
      <c r="A110" s="9">
        <v>994</v>
      </c>
      <c r="B110" s="10">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11" t="s">
        <v>0</v>
      </c>
      <c r="H110" s="11" t="s">
        <v>50</v>
      </c>
      <c r="I110" s="11" t="s">
        <v>2</v>
      </c>
      <c r="J110" s="2" t="s">
        <v>3</v>
      </c>
      <c r="K110" s="2" t="s">
        <v>9</v>
      </c>
      <c r="L110" s="2" t="s">
        <v>10</v>
      </c>
      <c r="M110" s="7">
        <v>1</v>
      </c>
      <c r="N110" s="4">
        <v>94.07</v>
      </c>
      <c r="O110" s="5">
        <v>0</v>
      </c>
      <c r="P110" s="4">
        <v>46.28</v>
      </c>
      <c r="Q110" s="4">
        <f t="shared" si="4"/>
        <v>94.07</v>
      </c>
      <c r="R110" s="4">
        <f t="shared" si="5"/>
        <v>46.28</v>
      </c>
      <c r="S110" s="4">
        <f t="shared" si="6"/>
        <v>47.789999999999992</v>
      </c>
      <c r="T110" s="6">
        <f t="shared" si="7"/>
        <v>0.50802593813117891</v>
      </c>
      <c r="U110" s="3">
        <f>YEAR(SalesDataTable[[#This Row],[Order Date]])</f>
        <v>2026</v>
      </c>
    </row>
    <row r="111" spans="1:21" ht="15.6">
      <c r="A111" s="9">
        <v>1643</v>
      </c>
      <c r="B111" s="10">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11" t="s">
        <v>0</v>
      </c>
      <c r="H111" s="11" t="s">
        <v>50</v>
      </c>
      <c r="I111" s="11" t="s">
        <v>2</v>
      </c>
      <c r="J111" s="2" t="s">
        <v>3</v>
      </c>
      <c r="K111" s="2" t="s">
        <v>14</v>
      </c>
      <c r="L111" s="2" t="s">
        <v>48</v>
      </c>
      <c r="M111" s="7">
        <v>1</v>
      </c>
      <c r="N111" s="4">
        <v>163.71</v>
      </c>
      <c r="O111" s="5">
        <v>0</v>
      </c>
      <c r="P111" s="4">
        <v>90.06</v>
      </c>
      <c r="Q111" s="4">
        <f t="shared" si="4"/>
        <v>163.71</v>
      </c>
      <c r="R111" s="4">
        <f t="shared" si="5"/>
        <v>90.06</v>
      </c>
      <c r="S111" s="4">
        <f t="shared" si="6"/>
        <v>73.650000000000006</v>
      </c>
      <c r="T111" s="6">
        <f t="shared" si="7"/>
        <v>0.44988088693421296</v>
      </c>
      <c r="U111" s="3">
        <f>YEAR(SalesDataTable[[#This Row],[Order Date]])</f>
        <v>2026</v>
      </c>
    </row>
    <row r="112" spans="1:21" ht="15.6">
      <c r="A112" s="9">
        <v>1971</v>
      </c>
      <c r="B112" s="10">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11" t="s">
        <v>20</v>
      </c>
      <c r="H112" s="11" t="s">
        <v>33</v>
      </c>
      <c r="I112" s="11" t="s">
        <v>19</v>
      </c>
      <c r="J112" s="2" t="s">
        <v>3</v>
      </c>
      <c r="K112" s="2" t="s">
        <v>23</v>
      </c>
      <c r="L112" s="2" t="s">
        <v>29</v>
      </c>
      <c r="M112" s="7">
        <v>4</v>
      </c>
      <c r="N112" s="4">
        <v>191.43</v>
      </c>
      <c r="O112" s="5">
        <v>0</v>
      </c>
      <c r="P112" s="4">
        <v>106.82</v>
      </c>
      <c r="Q112" s="4">
        <f t="shared" si="4"/>
        <v>765.72</v>
      </c>
      <c r="R112" s="4">
        <f t="shared" si="5"/>
        <v>427.28</v>
      </c>
      <c r="S112" s="4">
        <f t="shared" si="6"/>
        <v>338.44000000000005</v>
      </c>
      <c r="T112" s="6">
        <f t="shared" si="7"/>
        <v>0.441989238886277</v>
      </c>
      <c r="U112" s="3">
        <f>YEAR(SalesDataTable[[#This Row],[Order Date]])</f>
        <v>2026</v>
      </c>
    </row>
    <row r="113" spans="1:21" ht="15.6">
      <c r="A113" s="9">
        <v>2828</v>
      </c>
      <c r="B113" s="10">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11" t="s">
        <v>6</v>
      </c>
      <c r="H113" s="11" t="s">
        <v>41</v>
      </c>
      <c r="I113" s="11" t="s">
        <v>8</v>
      </c>
      <c r="J113" s="2" t="s">
        <v>16</v>
      </c>
      <c r="K113" s="2" t="s">
        <v>14</v>
      </c>
      <c r="L113" s="2" t="s">
        <v>32</v>
      </c>
      <c r="M113" s="7">
        <v>3</v>
      </c>
      <c r="N113" s="4">
        <v>46.94</v>
      </c>
      <c r="O113" s="5">
        <v>0.05</v>
      </c>
      <c r="P113" s="4">
        <v>18.18</v>
      </c>
      <c r="Q113" s="4">
        <f t="shared" si="4"/>
        <v>133.779</v>
      </c>
      <c r="R113" s="4">
        <f t="shared" si="5"/>
        <v>54.54</v>
      </c>
      <c r="S113" s="4">
        <f t="shared" si="6"/>
        <v>79.239000000000004</v>
      </c>
      <c r="T113" s="6">
        <f t="shared" si="7"/>
        <v>0.59231269481757232</v>
      </c>
      <c r="U113" s="3">
        <f>YEAR(SalesDataTable[[#This Row],[Order Date]])</f>
        <v>2026</v>
      </c>
    </row>
    <row r="114" spans="1:21" ht="15.6">
      <c r="A114" s="9">
        <v>5175</v>
      </c>
      <c r="B114" s="10">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11" t="s">
        <v>20</v>
      </c>
      <c r="H114" s="11" t="s">
        <v>31</v>
      </c>
      <c r="I114" s="11" t="s">
        <v>2</v>
      </c>
      <c r="J114" s="2" t="s">
        <v>3</v>
      </c>
      <c r="K114" s="2" t="s">
        <v>9</v>
      </c>
      <c r="L114" s="2" t="s">
        <v>17</v>
      </c>
      <c r="M114" s="7">
        <v>1</v>
      </c>
      <c r="N114" s="4">
        <v>147.21</v>
      </c>
      <c r="O114" s="5">
        <v>0</v>
      </c>
      <c r="P114" s="4">
        <v>79.510000000000005</v>
      </c>
      <c r="Q114" s="4">
        <f t="shared" si="4"/>
        <v>147.21</v>
      </c>
      <c r="R114" s="4">
        <f t="shared" si="5"/>
        <v>79.510000000000005</v>
      </c>
      <c r="S114" s="4">
        <f t="shared" si="6"/>
        <v>67.7</v>
      </c>
      <c r="T114" s="6">
        <f t="shared" si="7"/>
        <v>0.45988723592147274</v>
      </c>
      <c r="U114" s="3">
        <f>YEAR(SalesDataTable[[#This Row],[Order Date]])</f>
        <v>2026</v>
      </c>
    </row>
    <row r="115" spans="1:21" ht="15.6">
      <c r="A115" s="9">
        <v>1874</v>
      </c>
      <c r="B115" s="10">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11" t="s">
        <v>0</v>
      </c>
      <c r="H115" s="11" t="s">
        <v>1</v>
      </c>
      <c r="I115" s="11" t="s">
        <v>2</v>
      </c>
      <c r="J115" s="2" t="s">
        <v>16</v>
      </c>
      <c r="K115" s="2" t="s">
        <v>14</v>
      </c>
      <c r="L115" s="2" t="s">
        <v>15</v>
      </c>
      <c r="M115" s="7">
        <v>1</v>
      </c>
      <c r="N115" s="4">
        <v>35.729999999999997</v>
      </c>
      <c r="O115" s="5">
        <v>0</v>
      </c>
      <c r="P115" s="4">
        <v>13.57</v>
      </c>
      <c r="Q115" s="4">
        <f t="shared" si="4"/>
        <v>35.729999999999997</v>
      </c>
      <c r="R115" s="4">
        <f t="shared" si="5"/>
        <v>13.57</v>
      </c>
      <c r="S115" s="4">
        <f t="shared" si="6"/>
        <v>22.159999999999997</v>
      </c>
      <c r="T115" s="6">
        <f t="shared" si="7"/>
        <v>0.62020710887209629</v>
      </c>
      <c r="U115" s="3">
        <f>YEAR(SalesDataTable[[#This Row],[Order Date]])</f>
        <v>2026</v>
      </c>
    </row>
    <row r="116" spans="1:21" ht="15.6">
      <c r="A116" s="9">
        <v>2490</v>
      </c>
      <c r="B116" s="10">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11" t="s">
        <v>6</v>
      </c>
      <c r="H116" s="11" t="s">
        <v>49</v>
      </c>
      <c r="I116" s="11" t="s">
        <v>2</v>
      </c>
      <c r="J116" s="2" t="s">
        <v>13</v>
      </c>
      <c r="K116" s="2" t="s">
        <v>4</v>
      </c>
      <c r="L116" s="2" t="s">
        <v>30</v>
      </c>
      <c r="M116" s="7">
        <v>2</v>
      </c>
      <c r="N116" s="4">
        <v>103.99</v>
      </c>
      <c r="O116" s="5">
        <v>0.15</v>
      </c>
      <c r="P116" s="4">
        <v>51.94</v>
      </c>
      <c r="Q116" s="4">
        <f t="shared" si="4"/>
        <v>176.78299999999999</v>
      </c>
      <c r="R116" s="4">
        <f t="shared" si="5"/>
        <v>103.88</v>
      </c>
      <c r="S116" s="4">
        <f t="shared" si="6"/>
        <v>72.902999999999992</v>
      </c>
      <c r="T116" s="6">
        <f t="shared" si="7"/>
        <v>0.41238693765803269</v>
      </c>
      <c r="U116" s="3">
        <f>YEAR(SalesDataTable[[#This Row],[Order Date]])</f>
        <v>2026</v>
      </c>
    </row>
    <row r="117" spans="1:21" ht="15.6">
      <c r="A117" s="9">
        <v>5078</v>
      </c>
      <c r="B117" s="10">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11" t="s">
        <v>6</v>
      </c>
      <c r="H117" s="11" t="s">
        <v>43</v>
      </c>
      <c r="I117" s="11" t="s">
        <v>2</v>
      </c>
      <c r="J117" s="2" t="s">
        <v>3</v>
      </c>
      <c r="K117" s="2" t="s">
        <v>9</v>
      </c>
      <c r="L117" s="2" t="s">
        <v>46</v>
      </c>
      <c r="M117" s="7">
        <v>2</v>
      </c>
      <c r="N117" s="4">
        <v>72.739999999999995</v>
      </c>
      <c r="O117" s="5">
        <v>0</v>
      </c>
      <c r="P117" s="4">
        <v>31.96</v>
      </c>
      <c r="Q117" s="4">
        <f t="shared" si="4"/>
        <v>145.47999999999999</v>
      </c>
      <c r="R117" s="4">
        <f t="shared" si="5"/>
        <v>63.92</v>
      </c>
      <c r="S117" s="4">
        <f t="shared" si="6"/>
        <v>81.559999999999988</v>
      </c>
      <c r="T117" s="6">
        <f t="shared" si="7"/>
        <v>0.56062689029419843</v>
      </c>
      <c r="U117" s="3">
        <f>YEAR(SalesDataTable[[#This Row],[Order Date]])</f>
        <v>2026</v>
      </c>
    </row>
    <row r="118" spans="1:21" ht="15.6">
      <c r="A118" s="9">
        <v>230</v>
      </c>
      <c r="B118" s="10">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11" t="s">
        <v>11</v>
      </c>
      <c r="H118" s="11" t="s">
        <v>39</v>
      </c>
      <c r="I118" s="11" t="s">
        <v>19</v>
      </c>
      <c r="J118" s="2" t="s">
        <v>3</v>
      </c>
      <c r="K118" s="2" t="s">
        <v>4</v>
      </c>
      <c r="L118" s="2" t="s">
        <v>30</v>
      </c>
      <c r="M118" s="7">
        <v>1</v>
      </c>
      <c r="N118" s="4">
        <v>100.01</v>
      </c>
      <c r="O118" s="5">
        <v>0.05</v>
      </c>
      <c r="P118" s="4">
        <v>49.41</v>
      </c>
      <c r="Q118" s="4">
        <f t="shared" si="4"/>
        <v>95.009500000000003</v>
      </c>
      <c r="R118" s="4">
        <f t="shared" si="5"/>
        <v>49.41</v>
      </c>
      <c r="S118" s="4">
        <f t="shared" si="6"/>
        <v>45.599500000000006</v>
      </c>
      <c r="T118" s="6">
        <f t="shared" si="7"/>
        <v>0.47994674216788852</v>
      </c>
      <c r="U118" s="3">
        <f>YEAR(SalesDataTable[[#This Row],[Order Date]])</f>
        <v>2026</v>
      </c>
    </row>
    <row r="119" spans="1:21" ht="15.6">
      <c r="A119" s="9">
        <v>1757</v>
      </c>
      <c r="B119" s="10">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11" t="s">
        <v>20</v>
      </c>
      <c r="H119" s="11" t="s">
        <v>31</v>
      </c>
      <c r="I119" s="11" t="s">
        <v>2</v>
      </c>
      <c r="J119" s="2" t="s">
        <v>16</v>
      </c>
      <c r="K119" s="2" t="s">
        <v>14</v>
      </c>
      <c r="L119" s="2" t="s">
        <v>32</v>
      </c>
      <c r="M119" s="7">
        <v>2</v>
      </c>
      <c r="N119" s="4">
        <v>45.73</v>
      </c>
      <c r="O119" s="5">
        <v>0</v>
      </c>
      <c r="P119" s="4">
        <v>18.11</v>
      </c>
      <c r="Q119" s="4">
        <f t="shared" si="4"/>
        <v>91.46</v>
      </c>
      <c r="R119" s="4">
        <f t="shared" si="5"/>
        <v>36.22</v>
      </c>
      <c r="S119" s="4">
        <f t="shared" si="6"/>
        <v>55.239999999999995</v>
      </c>
      <c r="T119" s="6">
        <f t="shared" si="7"/>
        <v>0.60397988191559149</v>
      </c>
      <c r="U119" s="3">
        <f>YEAR(SalesDataTable[[#This Row],[Order Date]])</f>
        <v>2026</v>
      </c>
    </row>
    <row r="120" spans="1:21" ht="15.6">
      <c r="A120" s="9">
        <v>1944</v>
      </c>
      <c r="B120" s="10">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11" t="s">
        <v>11</v>
      </c>
      <c r="H120" s="11" t="s">
        <v>52</v>
      </c>
      <c r="I120" s="11" t="s">
        <v>2</v>
      </c>
      <c r="J120" s="2" t="s">
        <v>3</v>
      </c>
      <c r="K120" s="2" t="s">
        <v>9</v>
      </c>
      <c r="L120" s="2" t="s">
        <v>17</v>
      </c>
      <c r="M120" s="7">
        <v>2</v>
      </c>
      <c r="N120" s="4">
        <v>143.66</v>
      </c>
      <c r="O120" s="5">
        <v>0.15</v>
      </c>
      <c r="P120" s="4">
        <v>78.14</v>
      </c>
      <c r="Q120" s="4">
        <f t="shared" si="4"/>
        <v>244.22199999999998</v>
      </c>
      <c r="R120" s="4">
        <f t="shared" si="5"/>
        <v>156.28</v>
      </c>
      <c r="S120" s="4">
        <f t="shared" si="6"/>
        <v>87.941999999999979</v>
      </c>
      <c r="T120" s="6">
        <f t="shared" si="7"/>
        <v>0.36009040954541355</v>
      </c>
      <c r="U120" s="3">
        <f>YEAR(SalesDataTable[[#This Row],[Order Date]])</f>
        <v>2026</v>
      </c>
    </row>
    <row r="121" spans="1:21" ht="15.6">
      <c r="A121" s="9">
        <v>3485</v>
      </c>
      <c r="B121" s="10">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11" t="s">
        <v>11</v>
      </c>
      <c r="H121" s="11" t="s">
        <v>39</v>
      </c>
      <c r="I121" s="11" t="s">
        <v>2</v>
      </c>
      <c r="J121" s="2" t="s">
        <v>16</v>
      </c>
      <c r="K121" s="2" t="s">
        <v>23</v>
      </c>
      <c r="L121" s="2" t="s">
        <v>51</v>
      </c>
      <c r="M121" s="7">
        <v>2</v>
      </c>
      <c r="N121" s="4">
        <v>121.88</v>
      </c>
      <c r="O121" s="5">
        <v>0.05</v>
      </c>
      <c r="P121" s="4">
        <v>62.17</v>
      </c>
      <c r="Q121" s="4">
        <f t="shared" si="4"/>
        <v>231.57199999999997</v>
      </c>
      <c r="R121" s="4">
        <f t="shared" si="5"/>
        <v>124.34</v>
      </c>
      <c r="S121" s="4">
        <f t="shared" si="6"/>
        <v>107.23199999999997</v>
      </c>
      <c r="T121" s="6">
        <f t="shared" si="7"/>
        <v>0.46306116456220953</v>
      </c>
      <c r="U121" s="3">
        <f>YEAR(SalesDataTable[[#This Row],[Order Date]])</f>
        <v>2026</v>
      </c>
    </row>
    <row r="122" spans="1:21" ht="15.6">
      <c r="A122" s="9">
        <v>4002</v>
      </c>
      <c r="B122" s="10">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11" t="s">
        <v>0</v>
      </c>
      <c r="H122" s="11" t="s">
        <v>50</v>
      </c>
      <c r="I122" s="11" t="s">
        <v>2</v>
      </c>
      <c r="J122" s="2" t="s">
        <v>3</v>
      </c>
      <c r="K122" s="2" t="s">
        <v>34</v>
      </c>
      <c r="L122" s="2" t="s">
        <v>45</v>
      </c>
      <c r="M122" s="7">
        <v>3</v>
      </c>
      <c r="N122" s="4">
        <v>50.92</v>
      </c>
      <c r="O122" s="5">
        <v>0.05</v>
      </c>
      <c r="P122" s="4">
        <v>21.87</v>
      </c>
      <c r="Q122" s="4">
        <f t="shared" si="4"/>
        <v>145.12199999999999</v>
      </c>
      <c r="R122" s="4">
        <f t="shared" si="5"/>
        <v>65.61</v>
      </c>
      <c r="S122" s="4">
        <f t="shared" si="6"/>
        <v>79.511999999999986</v>
      </c>
      <c r="T122" s="6">
        <f t="shared" si="7"/>
        <v>0.54789763095877941</v>
      </c>
      <c r="U122" s="3">
        <f>YEAR(SalesDataTable[[#This Row],[Order Date]])</f>
        <v>2026</v>
      </c>
    </row>
    <row r="123" spans="1:21" ht="15.6">
      <c r="A123" s="9">
        <v>818</v>
      </c>
      <c r="B123" s="10">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11" t="s">
        <v>0</v>
      </c>
      <c r="H123" s="11" t="s">
        <v>1</v>
      </c>
      <c r="I123" s="11" t="s">
        <v>2</v>
      </c>
      <c r="J123" s="2" t="s">
        <v>3</v>
      </c>
      <c r="K123" s="2" t="s">
        <v>4</v>
      </c>
      <c r="L123" s="2" t="s">
        <v>30</v>
      </c>
      <c r="M123" s="7">
        <v>1</v>
      </c>
      <c r="N123" s="4">
        <v>103.78</v>
      </c>
      <c r="O123" s="5">
        <v>0</v>
      </c>
      <c r="P123" s="4">
        <v>49.36</v>
      </c>
      <c r="Q123" s="4">
        <f t="shared" si="4"/>
        <v>103.78</v>
      </c>
      <c r="R123" s="4">
        <f t="shared" si="5"/>
        <v>49.36</v>
      </c>
      <c r="S123" s="4">
        <f t="shared" si="6"/>
        <v>54.42</v>
      </c>
      <c r="T123" s="6">
        <f t="shared" si="7"/>
        <v>0.52437849296588934</v>
      </c>
      <c r="U123" s="3">
        <f>YEAR(SalesDataTable[[#This Row],[Order Date]])</f>
        <v>2026</v>
      </c>
    </row>
    <row r="124" spans="1:21" ht="15.6">
      <c r="A124" s="9">
        <v>1439</v>
      </c>
      <c r="B124" s="10">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11" t="s">
        <v>6</v>
      </c>
      <c r="H124" s="11" t="s">
        <v>27</v>
      </c>
      <c r="I124" s="11" t="s">
        <v>28</v>
      </c>
      <c r="J124" s="2" t="s">
        <v>13</v>
      </c>
      <c r="K124" s="2" t="s">
        <v>9</v>
      </c>
      <c r="L124" s="2" t="s">
        <v>37</v>
      </c>
      <c r="M124" s="7">
        <v>2</v>
      </c>
      <c r="N124" s="4">
        <v>157.16999999999999</v>
      </c>
      <c r="O124" s="5">
        <v>0</v>
      </c>
      <c r="P124" s="4">
        <v>81.260000000000005</v>
      </c>
      <c r="Q124" s="4">
        <f t="shared" si="4"/>
        <v>314.33999999999997</v>
      </c>
      <c r="R124" s="4">
        <f t="shared" si="5"/>
        <v>162.52000000000001</v>
      </c>
      <c r="S124" s="4">
        <f t="shared" si="6"/>
        <v>151.81999999999996</v>
      </c>
      <c r="T124" s="6">
        <f t="shared" si="7"/>
        <v>0.4829802125087484</v>
      </c>
      <c r="U124" s="3">
        <f>YEAR(SalesDataTable[[#This Row],[Order Date]])</f>
        <v>2026</v>
      </c>
    </row>
    <row r="125" spans="1:21" ht="15.6">
      <c r="A125" s="9">
        <v>1616</v>
      </c>
      <c r="B125" s="10">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11" t="s">
        <v>6</v>
      </c>
      <c r="H125" s="11" t="s">
        <v>43</v>
      </c>
      <c r="I125" s="11" t="s">
        <v>2</v>
      </c>
      <c r="J125" s="2" t="s">
        <v>16</v>
      </c>
      <c r="K125" s="2" t="s">
        <v>14</v>
      </c>
      <c r="L125" s="2" t="s">
        <v>44</v>
      </c>
      <c r="M125" s="7">
        <v>2</v>
      </c>
      <c r="N125" s="4">
        <v>132.91999999999999</v>
      </c>
      <c r="O125" s="5">
        <v>0</v>
      </c>
      <c r="P125" s="4">
        <v>69.02</v>
      </c>
      <c r="Q125" s="4">
        <f t="shared" si="4"/>
        <v>265.83999999999997</v>
      </c>
      <c r="R125" s="4">
        <f t="shared" si="5"/>
        <v>138.04</v>
      </c>
      <c r="S125" s="4">
        <f t="shared" si="6"/>
        <v>127.79999999999998</v>
      </c>
      <c r="T125" s="6">
        <f t="shared" si="7"/>
        <v>0.48074029491423409</v>
      </c>
      <c r="U125" s="3">
        <f>YEAR(SalesDataTable[[#This Row],[Order Date]])</f>
        <v>2026</v>
      </c>
    </row>
    <row r="126" spans="1:21" ht="15.6">
      <c r="A126" s="9">
        <v>1798</v>
      </c>
      <c r="B126" s="10">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11" t="s">
        <v>20</v>
      </c>
      <c r="H126" s="11" t="s">
        <v>33</v>
      </c>
      <c r="I126" s="11" t="s">
        <v>19</v>
      </c>
      <c r="J126" s="2" t="s">
        <v>3</v>
      </c>
      <c r="K126" s="2" t="s">
        <v>9</v>
      </c>
      <c r="L126" s="2" t="s">
        <v>46</v>
      </c>
      <c r="M126" s="7">
        <v>1</v>
      </c>
      <c r="N126" s="4">
        <v>71.41</v>
      </c>
      <c r="O126" s="5">
        <v>0.05</v>
      </c>
      <c r="P126" s="4">
        <v>32.28</v>
      </c>
      <c r="Q126" s="4">
        <f t="shared" si="4"/>
        <v>67.839499999999987</v>
      </c>
      <c r="R126" s="4">
        <f t="shared" si="5"/>
        <v>32.28</v>
      </c>
      <c r="S126" s="4">
        <f t="shared" si="6"/>
        <v>35.559499999999986</v>
      </c>
      <c r="T126" s="6">
        <f t="shared" si="7"/>
        <v>0.52417102130764515</v>
      </c>
      <c r="U126" s="3">
        <f>YEAR(SalesDataTable[[#This Row],[Order Date]])</f>
        <v>2026</v>
      </c>
    </row>
    <row r="127" spans="1:21" ht="15.6">
      <c r="A127" s="9">
        <v>4449</v>
      </c>
      <c r="B127" s="10">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11" t="s">
        <v>20</v>
      </c>
      <c r="H127" s="11" t="s">
        <v>33</v>
      </c>
      <c r="I127" s="11" t="s">
        <v>2</v>
      </c>
      <c r="J127" s="2" t="s">
        <v>13</v>
      </c>
      <c r="K127" s="2" t="s">
        <v>23</v>
      </c>
      <c r="L127" s="2" t="s">
        <v>29</v>
      </c>
      <c r="M127" s="7">
        <v>1</v>
      </c>
      <c r="N127" s="4">
        <v>199.67</v>
      </c>
      <c r="O127" s="5">
        <v>0</v>
      </c>
      <c r="P127" s="4">
        <v>103.81</v>
      </c>
      <c r="Q127" s="4">
        <f t="shared" si="4"/>
        <v>199.67</v>
      </c>
      <c r="R127" s="4">
        <f t="shared" si="5"/>
        <v>103.81</v>
      </c>
      <c r="S127" s="4">
        <f t="shared" si="6"/>
        <v>95.859999999999985</v>
      </c>
      <c r="T127" s="6">
        <f t="shared" si="7"/>
        <v>0.4800921520508839</v>
      </c>
      <c r="U127" s="3">
        <f>YEAR(SalesDataTable[[#This Row],[Order Date]])</f>
        <v>2026</v>
      </c>
    </row>
    <row r="128" spans="1:21" ht="15.6">
      <c r="A128" s="9">
        <v>4473</v>
      </c>
      <c r="B128" s="10">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11" t="s">
        <v>0</v>
      </c>
      <c r="H128" s="11" t="s">
        <v>1</v>
      </c>
      <c r="I128" s="11" t="s">
        <v>19</v>
      </c>
      <c r="J128" s="2" t="s">
        <v>3</v>
      </c>
      <c r="K128" s="2" t="s">
        <v>23</v>
      </c>
      <c r="L128" s="2" t="s">
        <v>29</v>
      </c>
      <c r="M128" s="7">
        <v>1</v>
      </c>
      <c r="N128" s="4">
        <v>196.88</v>
      </c>
      <c r="O128" s="5">
        <v>0</v>
      </c>
      <c r="P128" s="4">
        <v>102.76</v>
      </c>
      <c r="Q128" s="4">
        <f t="shared" si="4"/>
        <v>196.88</v>
      </c>
      <c r="R128" s="4">
        <f t="shared" si="5"/>
        <v>102.76</v>
      </c>
      <c r="S128" s="4">
        <f t="shared" si="6"/>
        <v>94.11999999999999</v>
      </c>
      <c r="T128" s="6">
        <f t="shared" si="7"/>
        <v>0.47805770012190163</v>
      </c>
      <c r="U128" s="3">
        <f>YEAR(SalesDataTable[[#This Row],[Order Date]])</f>
        <v>2026</v>
      </c>
    </row>
    <row r="129" spans="1:21" ht="15.6">
      <c r="A129" s="9">
        <v>203</v>
      </c>
      <c r="B129" s="10">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11" t="s">
        <v>20</v>
      </c>
      <c r="H129" s="11" t="s">
        <v>31</v>
      </c>
      <c r="I129" s="11" t="s">
        <v>2</v>
      </c>
      <c r="J129" s="2" t="s">
        <v>3</v>
      </c>
      <c r="K129" s="2" t="s">
        <v>4</v>
      </c>
      <c r="L129" s="2" t="s">
        <v>22</v>
      </c>
      <c r="M129" s="7">
        <v>3</v>
      </c>
      <c r="N129" s="4">
        <v>49.95</v>
      </c>
      <c r="O129" s="5">
        <v>0</v>
      </c>
      <c r="P129" s="4">
        <v>22.55</v>
      </c>
      <c r="Q129" s="4">
        <f t="shared" si="4"/>
        <v>149.85000000000002</v>
      </c>
      <c r="R129" s="4">
        <f t="shared" si="5"/>
        <v>67.650000000000006</v>
      </c>
      <c r="S129" s="4">
        <f t="shared" si="6"/>
        <v>82.200000000000017</v>
      </c>
      <c r="T129" s="6">
        <f t="shared" si="7"/>
        <v>0.54854854854854862</v>
      </c>
      <c r="U129" s="3">
        <f>YEAR(SalesDataTable[[#This Row],[Order Date]])</f>
        <v>2026</v>
      </c>
    </row>
    <row r="130" spans="1:21" ht="15.6">
      <c r="A130" s="9">
        <v>1654</v>
      </c>
      <c r="B130" s="10">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11" t="s">
        <v>6</v>
      </c>
      <c r="H130" s="11" t="s">
        <v>27</v>
      </c>
      <c r="I130" s="11" t="s">
        <v>28</v>
      </c>
      <c r="J130" s="2" t="s">
        <v>16</v>
      </c>
      <c r="K130" s="2" t="s">
        <v>9</v>
      </c>
      <c r="L130" s="2" t="s">
        <v>46</v>
      </c>
      <c r="M130" s="7">
        <v>1</v>
      </c>
      <c r="N130" s="4">
        <v>70.41</v>
      </c>
      <c r="O130" s="5">
        <v>0</v>
      </c>
      <c r="P130" s="4">
        <v>32.74</v>
      </c>
      <c r="Q130" s="4">
        <f t="shared" ref="Q130:Q193" si="8">M130*N130*(1-O130)</f>
        <v>70.41</v>
      </c>
      <c r="R130" s="4">
        <f t="shared" ref="R130:R193" si="9">M130*P130</f>
        <v>32.74</v>
      </c>
      <c r="S130" s="4">
        <f t="shared" ref="S130:S193" si="10">Q130-R130</f>
        <v>37.669999999999995</v>
      </c>
      <c r="T130" s="6">
        <f t="shared" ref="T130:T193" si="11">IFERROR(S130/Q130,0)</f>
        <v>0.53500923164323244</v>
      </c>
      <c r="U130" s="3">
        <f>YEAR(SalesDataTable[[#This Row],[Order Date]])</f>
        <v>2026</v>
      </c>
    </row>
    <row r="131" spans="1:21" ht="15.6">
      <c r="A131" s="9">
        <v>2203</v>
      </c>
      <c r="B131" s="10">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11" t="s">
        <v>11</v>
      </c>
      <c r="H131" s="11" t="s">
        <v>52</v>
      </c>
      <c r="I131" s="11" t="s">
        <v>28</v>
      </c>
      <c r="J131" s="2" t="s">
        <v>3</v>
      </c>
      <c r="K131" s="2" t="s">
        <v>9</v>
      </c>
      <c r="L131" s="2" t="s">
        <v>46</v>
      </c>
      <c r="M131" s="7">
        <v>2</v>
      </c>
      <c r="N131" s="4">
        <v>70.290000000000006</v>
      </c>
      <c r="O131" s="5">
        <v>0.15</v>
      </c>
      <c r="P131" s="4">
        <v>31.84</v>
      </c>
      <c r="Q131" s="4">
        <f t="shared" si="8"/>
        <v>119.49300000000001</v>
      </c>
      <c r="R131" s="4">
        <f t="shared" si="9"/>
        <v>63.68</v>
      </c>
      <c r="S131" s="4">
        <f t="shared" si="10"/>
        <v>55.813000000000009</v>
      </c>
      <c r="T131" s="6">
        <f t="shared" si="11"/>
        <v>0.46708175374289712</v>
      </c>
      <c r="U131" s="3">
        <f>YEAR(SalesDataTable[[#This Row],[Order Date]])</f>
        <v>2026</v>
      </c>
    </row>
    <row r="132" spans="1:21" ht="15.6">
      <c r="A132" s="9">
        <v>3352</v>
      </c>
      <c r="B132" s="10">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11" t="s">
        <v>11</v>
      </c>
      <c r="H132" s="11" t="s">
        <v>52</v>
      </c>
      <c r="I132" s="11" t="s">
        <v>2</v>
      </c>
      <c r="J132" s="2" t="s">
        <v>16</v>
      </c>
      <c r="K132" s="2" t="s">
        <v>9</v>
      </c>
      <c r="L132" s="2" t="s">
        <v>10</v>
      </c>
      <c r="M132" s="7">
        <v>4</v>
      </c>
      <c r="N132" s="4">
        <v>91.46</v>
      </c>
      <c r="O132" s="5">
        <v>0</v>
      </c>
      <c r="P132" s="4">
        <v>44.04</v>
      </c>
      <c r="Q132" s="4">
        <f t="shared" si="8"/>
        <v>365.84</v>
      </c>
      <c r="R132" s="4">
        <f t="shared" si="9"/>
        <v>176.16</v>
      </c>
      <c r="S132" s="4">
        <f t="shared" si="10"/>
        <v>189.67999999999998</v>
      </c>
      <c r="T132" s="6">
        <f t="shared" si="11"/>
        <v>0.51847802317953207</v>
      </c>
      <c r="U132" s="3">
        <f>YEAR(SalesDataTable[[#This Row],[Order Date]])</f>
        <v>2026</v>
      </c>
    </row>
    <row r="133" spans="1:21" ht="15.6">
      <c r="A133" s="9">
        <v>183</v>
      </c>
      <c r="B133" s="10">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11" t="s">
        <v>6</v>
      </c>
      <c r="H133" s="11" t="s">
        <v>43</v>
      </c>
      <c r="I133" s="11" t="s">
        <v>2</v>
      </c>
      <c r="J133" s="2" t="s">
        <v>13</v>
      </c>
      <c r="K133" s="2" t="s">
        <v>23</v>
      </c>
      <c r="L133" s="2" t="s">
        <v>51</v>
      </c>
      <c r="M133" s="7">
        <v>2</v>
      </c>
      <c r="N133" s="4">
        <v>123.27</v>
      </c>
      <c r="O133" s="5">
        <v>0</v>
      </c>
      <c r="P133" s="4">
        <v>60.26</v>
      </c>
      <c r="Q133" s="4">
        <f t="shared" si="8"/>
        <v>246.54</v>
      </c>
      <c r="R133" s="4">
        <f t="shared" si="9"/>
        <v>120.52</v>
      </c>
      <c r="S133" s="4">
        <f t="shared" si="10"/>
        <v>126.02</v>
      </c>
      <c r="T133" s="6">
        <f t="shared" si="11"/>
        <v>0.51115437657175311</v>
      </c>
      <c r="U133" s="3">
        <f>YEAR(SalesDataTable[[#This Row],[Order Date]])</f>
        <v>2026</v>
      </c>
    </row>
    <row r="134" spans="1:21" ht="15.6">
      <c r="A134" s="9">
        <v>3525</v>
      </c>
      <c r="B134" s="10">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11" t="s">
        <v>11</v>
      </c>
      <c r="H134" s="11" t="s">
        <v>25</v>
      </c>
      <c r="I134" s="11" t="s">
        <v>8</v>
      </c>
      <c r="J134" s="2" t="s">
        <v>16</v>
      </c>
      <c r="K134" s="2" t="s">
        <v>34</v>
      </c>
      <c r="L134" s="2" t="s">
        <v>45</v>
      </c>
      <c r="M134" s="7">
        <v>3</v>
      </c>
      <c r="N134" s="4">
        <v>49.63</v>
      </c>
      <c r="O134" s="5">
        <v>0.1</v>
      </c>
      <c r="P134" s="4">
        <v>22.06</v>
      </c>
      <c r="Q134" s="4">
        <f t="shared" si="8"/>
        <v>134.001</v>
      </c>
      <c r="R134" s="4">
        <f t="shared" si="9"/>
        <v>66.179999999999993</v>
      </c>
      <c r="S134" s="4">
        <f t="shared" si="10"/>
        <v>67.821000000000012</v>
      </c>
      <c r="T134" s="6">
        <f t="shared" si="11"/>
        <v>0.50612308863366695</v>
      </c>
      <c r="U134" s="3">
        <f>YEAR(SalesDataTable[[#This Row],[Order Date]])</f>
        <v>2026</v>
      </c>
    </row>
    <row r="135" spans="1:21" ht="15.6">
      <c r="A135" s="9">
        <v>4299</v>
      </c>
      <c r="B135" s="10">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11" t="s">
        <v>0</v>
      </c>
      <c r="H135" s="11" t="s">
        <v>36</v>
      </c>
      <c r="I135" s="11" t="s">
        <v>8</v>
      </c>
      <c r="J135" s="2" t="s">
        <v>16</v>
      </c>
      <c r="K135" s="2" t="s">
        <v>14</v>
      </c>
      <c r="L135" s="2" t="s">
        <v>44</v>
      </c>
      <c r="M135" s="7">
        <v>12</v>
      </c>
      <c r="N135" s="4">
        <v>132.21</v>
      </c>
      <c r="O135" s="5">
        <v>0.1</v>
      </c>
      <c r="P135" s="4">
        <v>68.95</v>
      </c>
      <c r="Q135" s="4">
        <f t="shared" si="8"/>
        <v>1427.8679999999999</v>
      </c>
      <c r="R135" s="4">
        <f t="shared" si="9"/>
        <v>827.40000000000009</v>
      </c>
      <c r="S135" s="4">
        <f t="shared" si="10"/>
        <v>600.46799999999985</v>
      </c>
      <c r="T135" s="6">
        <f t="shared" si="11"/>
        <v>0.42053467127213429</v>
      </c>
      <c r="U135" s="3">
        <f>YEAR(SalesDataTable[[#This Row],[Order Date]])</f>
        <v>2026</v>
      </c>
    </row>
    <row r="136" spans="1:21" ht="15.6">
      <c r="A136" s="9">
        <v>748</v>
      </c>
      <c r="B136" s="10">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11" t="s">
        <v>6</v>
      </c>
      <c r="H136" s="11" t="s">
        <v>7</v>
      </c>
      <c r="I136" s="11" t="s">
        <v>19</v>
      </c>
      <c r="J136" s="2" t="s">
        <v>16</v>
      </c>
      <c r="K136" s="2" t="s">
        <v>4</v>
      </c>
      <c r="L136" s="2" t="s">
        <v>26</v>
      </c>
      <c r="M136" s="7">
        <v>1</v>
      </c>
      <c r="N136" s="4">
        <v>39.549999999999997</v>
      </c>
      <c r="O136" s="5">
        <v>0</v>
      </c>
      <c r="P136" s="4">
        <v>17.059999999999999</v>
      </c>
      <c r="Q136" s="4">
        <f t="shared" si="8"/>
        <v>39.549999999999997</v>
      </c>
      <c r="R136" s="4">
        <f t="shared" si="9"/>
        <v>17.059999999999999</v>
      </c>
      <c r="S136" s="4">
        <f t="shared" si="10"/>
        <v>22.49</v>
      </c>
      <c r="T136" s="6">
        <f t="shared" si="11"/>
        <v>0.56864728192161818</v>
      </c>
      <c r="U136" s="3">
        <f>YEAR(SalesDataTable[[#This Row],[Order Date]])</f>
        <v>2026</v>
      </c>
    </row>
    <row r="137" spans="1:21" ht="15.6">
      <c r="A137" s="9">
        <v>3117</v>
      </c>
      <c r="B137" s="10">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11" t="s">
        <v>6</v>
      </c>
      <c r="H137" s="11" t="s">
        <v>43</v>
      </c>
      <c r="I137" s="11" t="s">
        <v>2</v>
      </c>
      <c r="J137" s="2" t="s">
        <v>13</v>
      </c>
      <c r="K137" s="2" t="s">
        <v>23</v>
      </c>
      <c r="L137" s="2" t="s">
        <v>40</v>
      </c>
      <c r="M137" s="7">
        <v>3</v>
      </c>
      <c r="N137" s="4">
        <v>80.08</v>
      </c>
      <c r="O137" s="5">
        <v>0</v>
      </c>
      <c r="P137" s="4">
        <v>39.450000000000003</v>
      </c>
      <c r="Q137" s="4">
        <f t="shared" si="8"/>
        <v>240.24</v>
      </c>
      <c r="R137" s="4">
        <f t="shared" si="9"/>
        <v>118.35000000000001</v>
      </c>
      <c r="S137" s="4">
        <f t="shared" si="10"/>
        <v>121.89</v>
      </c>
      <c r="T137" s="6">
        <f t="shared" si="11"/>
        <v>0.50736763236763238</v>
      </c>
      <c r="U137" s="3">
        <f>YEAR(SalesDataTable[[#This Row],[Order Date]])</f>
        <v>2026</v>
      </c>
    </row>
    <row r="138" spans="1:21" ht="15.6">
      <c r="A138" s="9">
        <v>3328</v>
      </c>
      <c r="B138" s="10">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11" t="s">
        <v>11</v>
      </c>
      <c r="H138" s="11" t="s">
        <v>25</v>
      </c>
      <c r="I138" s="11" t="s">
        <v>19</v>
      </c>
      <c r="J138" s="2" t="s">
        <v>3</v>
      </c>
      <c r="K138" s="2" t="s">
        <v>34</v>
      </c>
      <c r="L138" s="2" t="s">
        <v>38</v>
      </c>
      <c r="M138" s="7">
        <v>1</v>
      </c>
      <c r="N138" s="4">
        <v>120.48</v>
      </c>
      <c r="O138" s="5">
        <v>0</v>
      </c>
      <c r="P138" s="4">
        <v>69.55</v>
      </c>
      <c r="Q138" s="4">
        <f t="shared" si="8"/>
        <v>120.48</v>
      </c>
      <c r="R138" s="4">
        <f t="shared" si="9"/>
        <v>69.55</v>
      </c>
      <c r="S138" s="4">
        <f t="shared" si="10"/>
        <v>50.930000000000007</v>
      </c>
      <c r="T138" s="6">
        <f t="shared" si="11"/>
        <v>0.42272576361221786</v>
      </c>
      <c r="U138" s="3">
        <f>YEAR(SalesDataTable[[#This Row],[Order Date]])</f>
        <v>2026</v>
      </c>
    </row>
    <row r="139" spans="1:21" ht="15.6">
      <c r="A139" s="9">
        <v>3822</v>
      </c>
      <c r="B139" s="10">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11" t="s">
        <v>20</v>
      </c>
      <c r="H139" s="11" t="s">
        <v>31</v>
      </c>
      <c r="I139" s="11" t="s">
        <v>2</v>
      </c>
      <c r="J139" s="2" t="s">
        <v>3</v>
      </c>
      <c r="K139" s="2" t="s">
        <v>34</v>
      </c>
      <c r="L139" s="2" t="s">
        <v>35</v>
      </c>
      <c r="M139" s="7">
        <v>1</v>
      </c>
      <c r="N139" s="4">
        <v>39.369999999999997</v>
      </c>
      <c r="O139" s="5">
        <v>0.05</v>
      </c>
      <c r="P139" s="4">
        <v>14.66</v>
      </c>
      <c r="Q139" s="4">
        <f t="shared" si="8"/>
        <v>37.401499999999999</v>
      </c>
      <c r="R139" s="4">
        <f t="shared" si="9"/>
        <v>14.66</v>
      </c>
      <c r="S139" s="4">
        <f t="shared" si="10"/>
        <v>22.741499999999998</v>
      </c>
      <c r="T139" s="6">
        <f t="shared" si="11"/>
        <v>0.60803711081106371</v>
      </c>
      <c r="U139" s="3">
        <f>YEAR(SalesDataTable[[#This Row],[Order Date]])</f>
        <v>2026</v>
      </c>
    </row>
    <row r="140" spans="1:21" ht="15.6">
      <c r="A140" s="9">
        <v>4125</v>
      </c>
      <c r="B140" s="10">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11" t="s">
        <v>6</v>
      </c>
      <c r="H140" s="11" t="s">
        <v>43</v>
      </c>
      <c r="I140" s="11" t="s">
        <v>8</v>
      </c>
      <c r="J140" s="2" t="s">
        <v>16</v>
      </c>
      <c r="K140" s="2" t="s">
        <v>23</v>
      </c>
      <c r="L140" s="2" t="s">
        <v>40</v>
      </c>
      <c r="M140" s="7">
        <v>8</v>
      </c>
      <c r="N140" s="4">
        <v>81.06</v>
      </c>
      <c r="O140" s="5">
        <v>0.15</v>
      </c>
      <c r="P140" s="4">
        <v>39.549999999999997</v>
      </c>
      <c r="Q140" s="4">
        <f t="shared" si="8"/>
        <v>551.20799999999997</v>
      </c>
      <c r="R140" s="4">
        <f t="shared" si="9"/>
        <v>316.39999999999998</v>
      </c>
      <c r="S140" s="4">
        <f t="shared" si="10"/>
        <v>234.80799999999999</v>
      </c>
      <c r="T140" s="6">
        <f t="shared" si="11"/>
        <v>0.42598801178502488</v>
      </c>
      <c r="U140" s="3">
        <f>YEAR(SalesDataTable[[#This Row],[Order Date]])</f>
        <v>2026</v>
      </c>
    </row>
    <row r="141" spans="1:21" ht="15.6">
      <c r="A141" s="9">
        <v>4592</v>
      </c>
      <c r="B141" s="10">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11" t="s">
        <v>6</v>
      </c>
      <c r="H141" s="11" t="s">
        <v>43</v>
      </c>
      <c r="I141" s="11" t="s">
        <v>28</v>
      </c>
      <c r="J141" s="2" t="s">
        <v>3</v>
      </c>
      <c r="K141" s="2" t="s">
        <v>34</v>
      </c>
      <c r="L141" s="2" t="s">
        <v>38</v>
      </c>
      <c r="M141" s="7">
        <v>5</v>
      </c>
      <c r="N141" s="4">
        <v>120.4</v>
      </c>
      <c r="O141" s="5">
        <v>0</v>
      </c>
      <c r="P141" s="4">
        <v>69.510000000000005</v>
      </c>
      <c r="Q141" s="4">
        <f t="shared" si="8"/>
        <v>602</v>
      </c>
      <c r="R141" s="4">
        <f t="shared" si="9"/>
        <v>347.55</v>
      </c>
      <c r="S141" s="4">
        <f t="shared" si="10"/>
        <v>254.45</v>
      </c>
      <c r="T141" s="6">
        <f t="shared" si="11"/>
        <v>0.42267441860465116</v>
      </c>
      <c r="U141" s="3">
        <f>YEAR(SalesDataTable[[#This Row],[Order Date]])</f>
        <v>2026</v>
      </c>
    </row>
    <row r="142" spans="1:21" ht="15.6">
      <c r="A142" s="9">
        <v>373</v>
      </c>
      <c r="B142" s="10">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11" t="s">
        <v>11</v>
      </c>
      <c r="H142" s="11" t="s">
        <v>39</v>
      </c>
      <c r="I142" s="11" t="s">
        <v>8</v>
      </c>
      <c r="J142" s="2" t="s">
        <v>16</v>
      </c>
      <c r="K142" s="2" t="s">
        <v>14</v>
      </c>
      <c r="L142" s="2" t="s">
        <v>32</v>
      </c>
      <c r="M142" s="7">
        <v>10</v>
      </c>
      <c r="N142" s="4">
        <v>47.71</v>
      </c>
      <c r="O142" s="5">
        <v>0.1</v>
      </c>
      <c r="P142" s="4">
        <v>18.649999999999999</v>
      </c>
      <c r="Q142" s="4">
        <f t="shared" si="8"/>
        <v>429.39000000000004</v>
      </c>
      <c r="R142" s="4">
        <f t="shared" si="9"/>
        <v>186.5</v>
      </c>
      <c r="S142" s="4">
        <f t="shared" si="10"/>
        <v>242.89000000000004</v>
      </c>
      <c r="T142" s="6">
        <f t="shared" si="11"/>
        <v>0.56566291716155481</v>
      </c>
      <c r="U142" s="3">
        <f>YEAR(SalesDataTable[[#This Row],[Order Date]])</f>
        <v>2026</v>
      </c>
    </row>
    <row r="143" spans="1:21" ht="15.6">
      <c r="A143" s="9">
        <v>672</v>
      </c>
      <c r="B143" s="10">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11" t="s">
        <v>0</v>
      </c>
      <c r="H143" s="11" t="s">
        <v>36</v>
      </c>
      <c r="I143" s="11" t="s">
        <v>2</v>
      </c>
      <c r="J143" s="2" t="s">
        <v>16</v>
      </c>
      <c r="K143" s="2" t="s">
        <v>4</v>
      </c>
      <c r="L143" s="2" t="s">
        <v>30</v>
      </c>
      <c r="M143" s="7">
        <v>1</v>
      </c>
      <c r="N143" s="4">
        <v>102.92</v>
      </c>
      <c r="O143" s="5">
        <v>0.05</v>
      </c>
      <c r="P143" s="4">
        <v>50.92</v>
      </c>
      <c r="Q143" s="4">
        <f t="shared" si="8"/>
        <v>97.774000000000001</v>
      </c>
      <c r="R143" s="4">
        <f t="shared" si="9"/>
        <v>50.92</v>
      </c>
      <c r="S143" s="4">
        <f t="shared" si="10"/>
        <v>46.853999999999999</v>
      </c>
      <c r="T143" s="6">
        <f t="shared" si="11"/>
        <v>0.4792071511853867</v>
      </c>
      <c r="U143" s="3">
        <f>YEAR(SalesDataTable[[#This Row],[Order Date]])</f>
        <v>2026</v>
      </c>
    </row>
    <row r="144" spans="1:21" ht="15.6">
      <c r="A144" s="9">
        <v>1125</v>
      </c>
      <c r="B144" s="10">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11" t="s">
        <v>6</v>
      </c>
      <c r="H144" s="11" t="s">
        <v>7</v>
      </c>
      <c r="I144" s="11" t="s">
        <v>2</v>
      </c>
      <c r="J144" s="2" t="s">
        <v>3</v>
      </c>
      <c r="K144" s="2" t="s">
        <v>9</v>
      </c>
      <c r="L144" s="2" t="s">
        <v>46</v>
      </c>
      <c r="M144" s="7">
        <v>1</v>
      </c>
      <c r="N144" s="4">
        <v>72.69</v>
      </c>
      <c r="O144" s="5">
        <v>0.1</v>
      </c>
      <c r="P144" s="4">
        <v>32.67</v>
      </c>
      <c r="Q144" s="4">
        <f t="shared" si="8"/>
        <v>65.421000000000006</v>
      </c>
      <c r="R144" s="4">
        <f t="shared" si="9"/>
        <v>32.67</v>
      </c>
      <c r="S144" s="4">
        <f t="shared" si="10"/>
        <v>32.751000000000005</v>
      </c>
      <c r="T144" s="6">
        <f t="shared" si="11"/>
        <v>0.50061906727197691</v>
      </c>
      <c r="U144" s="3">
        <f>YEAR(SalesDataTable[[#This Row],[Order Date]])</f>
        <v>2026</v>
      </c>
    </row>
    <row r="145" spans="1:21" ht="15.6">
      <c r="A145" s="9">
        <v>1164</v>
      </c>
      <c r="B145" s="10">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11" t="s">
        <v>0</v>
      </c>
      <c r="H145" s="11" t="s">
        <v>1</v>
      </c>
      <c r="I145" s="11" t="s">
        <v>2</v>
      </c>
      <c r="J145" s="2" t="s">
        <v>13</v>
      </c>
      <c r="K145" s="2" t="s">
        <v>4</v>
      </c>
      <c r="L145" s="2" t="s">
        <v>5</v>
      </c>
      <c r="M145" s="7">
        <v>1</v>
      </c>
      <c r="N145" s="4">
        <v>79.989999999999995</v>
      </c>
      <c r="O145" s="5">
        <v>0.05</v>
      </c>
      <c r="P145" s="4">
        <v>43.02</v>
      </c>
      <c r="Q145" s="4">
        <f t="shared" si="8"/>
        <v>75.990499999999997</v>
      </c>
      <c r="R145" s="4">
        <f t="shared" si="9"/>
        <v>43.02</v>
      </c>
      <c r="S145" s="4">
        <f t="shared" si="10"/>
        <v>32.970499999999994</v>
      </c>
      <c r="T145" s="6">
        <f t="shared" si="11"/>
        <v>0.43387660299642711</v>
      </c>
      <c r="U145" s="3">
        <f>YEAR(SalesDataTable[[#This Row],[Order Date]])</f>
        <v>2026</v>
      </c>
    </row>
    <row r="146" spans="1:21" ht="15.6">
      <c r="A146" s="9">
        <v>1613</v>
      </c>
      <c r="B146" s="10">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11" t="s">
        <v>6</v>
      </c>
      <c r="H146" s="11" t="s">
        <v>27</v>
      </c>
      <c r="I146" s="11" t="s">
        <v>8</v>
      </c>
      <c r="J146" s="2" t="s">
        <v>16</v>
      </c>
      <c r="K146" s="2" t="s">
        <v>34</v>
      </c>
      <c r="L146" s="2" t="s">
        <v>45</v>
      </c>
      <c r="M146" s="7">
        <v>4</v>
      </c>
      <c r="N146" s="4">
        <v>51.11</v>
      </c>
      <c r="O146" s="5">
        <v>0.15</v>
      </c>
      <c r="P146" s="4">
        <v>22.25</v>
      </c>
      <c r="Q146" s="4">
        <f t="shared" si="8"/>
        <v>173.774</v>
      </c>
      <c r="R146" s="4">
        <f t="shared" si="9"/>
        <v>89</v>
      </c>
      <c r="S146" s="4">
        <f t="shared" si="10"/>
        <v>84.774000000000001</v>
      </c>
      <c r="T146" s="6">
        <f t="shared" si="11"/>
        <v>0.48784052850253778</v>
      </c>
      <c r="U146" s="3">
        <f>YEAR(SalesDataTable[[#This Row],[Order Date]])</f>
        <v>2026</v>
      </c>
    </row>
    <row r="147" spans="1:21" ht="15.6">
      <c r="A147" s="9">
        <v>2149</v>
      </c>
      <c r="B147" s="10">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11" t="s">
        <v>0</v>
      </c>
      <c r="H147" s="11" t="s">
        <v>50</v>
      </c>
      <c r="I147" s="11" t="s">
        <v>2</v>
      </c>
      <c r="J147" s="2" t="s">
        <v>3</v>
      </c>
      <c r="K147" s="2" t="s">
        <v>34</v>
      </c>
      <c r="L147" s="2" t="s">
        <v>38</v>
      </c>
      <c r="M147" s="7">
        <v>2</v>
      </c>
      <c r="N147" s="4">
        <v>124.83</v>
      </c>
      <c r="O147" s="5">
        <v>0</v>
      </c>
      <c r="P147" s="4">
        <v>70.91</v>
      </c>
      <c r="Q147" s="4">
        <f t="shared" si="8"/>
        <v>249.66</v>
      </c>
      <c r="R147" s="4">
        <f t="shared" si="9"/>
        <v>141.82</v>
      </c>
      <c r="S147" s="4">
        <f t="shared" si="10"/>
        <v>107.84</v>
      </c>
      <c r="T147" s="6">
        <f t="shared" si="11"/>
        <v>0.43194744853000083</v>
      </c>
      <c r="U147" s="3">
        <f>YEAR(SalesDataTable[[#This Row],[Order Date]])</f>
        <v>2026</v>
      </c>
    </row>
    <row r="148" spans="1:21" ht="15.6">
      <c r="A148" s="9">
        <v>2593</v>
      </c>
      <c r="B148" s="10">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11" t="s">
        <v>6</v>
      </c>
      <c r="H148" s="11" t="s">
        <v>41</v>
      </c>
      <c r="I148" s="11" t="s">
        <v>19</v>
      </c>
      <c r="J148" s="2" t="s">
        <v>13</v>
      </c>
      <c r="K148" s="2" t="s">
        <v>4</v>
      </c>
      <c r="L148" s="2" t="s">
        <v>26</v>
      </c>
      <c r="M148" s="7">
        <v>6</v>
      </c>
      <c r="N148" s="4">
        <v>41.07</v>
      </c>
      <c r="O148" s="5">
        <v>0.1</v>
      </c>
      <c r="P148" s="4">
        <v>16.29</v>
      </c>
      <c r="Q148" s="4">
        <f t="shared" si="8"/>
        <v>221.77800000000002</v>
      </c>
      <c r="R148" s="4">
        <f t="shared" si="9"/>
        <v>97.74</v>
      </c>
      <c r="S148" s="4">
        <f t="shared" si="10"/>
        <v>124.03800000000003</v>
      </c>
      <c r="T148" s="6">
        <f t="shared" si="11"/>
        <v>0.55928901874847825</v>
      </c>
      <c r="U148" s="3">
        <f>YEAR(SalesDataTable[[#This Row],[Order Date]])</f>
        <v>2026</v>
      </c>
    </row>
    <row r="149" spans="1:21" ht="15.6">
      <c r="A149" s="9">
        <v>2659</v>
      </c>
      <c r="B149" s="10">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11" t="s">
        <v>0</v>
      </c>
      <c r="H149" s="11" t="s">
        <v>50</v>
      </c>
      <c r="I149" s="11" t="s">
        <v>2</v>
      </c>
      <c r="J149" s="2" t="s">
        <v>13</v>
      </c>
      <c r="K149" s="2" t="s">
        <v>14</v>
      </c>
      <c r="L149" s="2" t="s">
        <v>15</v>
      </c>
      <c r="M149" s="7">
        <v>1</v>
      </c>
      <c r="N149" s="4">
        <v>36.020000000000003</v>
      </c>
      <c r="O149" s="5">
        <v>0</v>
      </c>
      <c r="P149" s="4">
        <v>13.34</v>
      </c>
      <c r="Q149" s="4">
        <f t="shared" si="8"/>
        <v>36.020000000000003</v>
      </c>
      <c r="R149" s="4">
        <f t="shared" si="9"/>
        <v>13.34</v>
      </c>
      <c r="S149" s="4">
        <f t="shared" si="10"/>
        <v>22.680000000000003</v>
      </c>
      <c r="T149" s="6">
        <f t="shared" si="11"/>
        <v>0.62965019433647973</v>
      </c>
      <c r="U149" s="3">
        <f>YEAR(SalesDataTable[[#This Row],[Order Date]])</f>
        <v>2026</v>
      </c>
    </row>
    <row r="150" spans="1:21" ht="15.6">
      <c r="A150" s="9">
        <v>3496</v>
      </c>
      <c r="B150" s="10">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11" t="s">
        <v>0</v>
      </c>
      <c r="H150" s="11" t="s">
        <v>1</v>
      </c>
      <c r="I150" s="11" t="s">
        <v>19</v>
      </c>
      <c r="J150" s="2" t="s">
        <v>3</v>
      </c>
      <c r="K150" s="2" t="s">
        <v>34</v>
      </c>
      <c r="L150" s="2" t="s">
        <v>42</v>
      </c>
      <c r="M150" s="7">
        <v>1</v>
      </c>
      <c r="N150" s="4">
        <v>35.82</v>
      </c>
      <c r="O150" s="5">
        <v>0.05</v>
      </c>
      <c r="P150" s="4">
        <v>14.32</v>
      </c>
      <c r="Q150" s="4">
        <f t="shared" si="8"/>
        <v>34.028999999999996</v>
      </c>
      <c r="R150" s="4">
        <f t="shared" si="9"/>
        <v>14.32</v>
      </c>
      <c r="S150" s="4">
        <f t="shared" si="10"/>
        <v>19.708999999999996</v>
      </c>
      <c r="T150" s="6">
        <f t="shared" si="11"/>
        <v>0.57918246201769075</v>
      </c>
      <c r="U150" s="3">
        <f>YEAR(SalesDataTable[[#This Row],[Order Date]])</f>
        <v>2026</v>
      </c>
    </row>
    <row r="151" spans="1:21" ht="15.6">
      <c r="A151" s="9">
        <v>3889</v>
      </c>
      <c r="B151" s="10">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11" t="s">
        <v>11</v>
      </c>
      <c r="H151" s="11" t="s">
        <v>18</v>
      </c>
      <c r="I151" s="11" t="s">
        <v>19</v>
      </c>
      <c r="J151" s="2" t="s">
        <v>3</v>
      </c>
      <c r="K151" s="2" t="s">
        <v>4</v>
      </c>
      <c r="L151" s="2" t="s">
        <v>30</v>
      </c>
      <c r="M151" s="7">
        <v>3</v>
      </c>
      <c r="N151" s="4">
        <v>103.94</v>
      </c>
      <c r="O151" s="5">
        <v>0.1</v>
      </c>
      <c r="P151" s="4">
        <v>50.67</v>
      </c>
      <c r="Q151" s="4">
        <f t="shared" si="8"/>
        <v>280.63799999999998</v>
      </c>
      <c r="R151" s="4">
        <f t="shared" si="9"/>
        <v>152.01</v>
      </c>
      <c r="S151" s="4">
        <f t="shared" si="10"/>
        <v>128.62799999999999</v>
      </c>
      <c r="T151" s="6">
        <f t="shared" si="11"/>
        <v>0.45834135077929572</v>
      </c>
      <c r="U151" s="3">
        <f>YEAR(SalesDataTable[[#This Row],[Order Date]])</f>
        <v>2026</v>
      </c>
    </row>
    <row r="152" spans="1:21" ht="15.6">
      <c r="A152" s="9">
        <v>1432</v>
      </c>
      <c r="B152" s="10">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11" t="s">
        <v>0</v>
      </c>
      <c r="H152" s="11" t="s">
        <v>1</v>
      </c>
      <c r="I152" s="11" t="s">
        <v>2</v>
      </c>
      <c r="J152" s="2" t="s">
        <v>3</v>
      </c>
      <c r="K152" s="2" t="s">
        <v>9</v>
      </c>
      <c r="L152" s="2" t="s">
        <v>17</v>
      </c>
      <c r="M152" s="7">
        <v>1</v>
      </c>
      <c r="N152" s="4">
        <v>140.53</v>
      </c>
      <c r="O152" s="5">
        <v>0</v>
      </c>
      <c r="P152" s="4">
        <v>77.36</v>
      </c>
      <c r="Q152" s="4">
        <f t="shared" si="8"/>
        <v>140.53</v>
      </c>
      <c r="R152" s="4">
        <f t="shared" si="9"/>
        <v>77.36</v>
      </c>
      <c r="S152" s="4">
        <f t="shared" si="10"/>
        <v>63.17</v>
      </c>
      <c r="T152" s="6">
        <f t="shared" si="11"/>
        <v>0.44951255959581587</v>
      </c>
      <c r="U152" s="3">
        <f>YEAR(SalesDataTable[[#This Row],[Order Date]])</f>
        <v>2026</v>
      </c>
    </row>
    <row r="153" spans="1:21" ht="15.6">
      <c r="A153" s="9">
        <v>1778</v>
      </c>
      <c r="B153" s="10">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11" t="s">
        <v>20</v>
      </c>
      <c r="H153" s="11" t="s">
        <v>31</v>
      </c>
      <c r="I153" s="11" t="s">
        <v>19</v>
      </c>
      <c r="J153" s="2" t="s">
        <v>3</v>
      </c>
      <c r="K153" s="2" t="s">
        <v>9</v>
      </c>
      <c r="L153" s="2" t="s">
        <v>17</v>
      </c>
      <c r="M153" s="7">
        <v>1</v>
      </c>
      <c r="N153" s="4">
        <v>142.03</v>
      </c>
      <c r="O153" s="5">
        <v>0.05</v>
      </c>
      <c r="P153" s="4">
        <v>77.069999999999993</v>
      </c>
      <c r="Q153" s="4">
        <f t="shared" si="8"/>
        <v>134.92849999999999</v>
      </c>
      <c r="R153" s="4">
        <f t="shared" si="9"/>
        <v>77.069999999999993</v>
      </c>
      <c r="S153" s="4">
        <f t="shared" si="10"/>
        <v>57.858499999999992</v>
      </c>
      <c r="T153" s="6">
        <f t="shared" si="11"/>
        <v>0.42880859121682963</v>
      </c>
      <c r="U153" s="3">
        <f>YEAR(SalesDataTable[[#This Row],[Order Date]])</f>
        <v>2026</v>
      </c>
    </row>
    <row r="154" spans="1:21" ht="15.6">
      <c r="A154" s="9">
        <v>2047</v>
      </c>
      <c r="B154" s="10">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11" t="s">
        <v>11</v>
      </c>
      <c r="H154" s="11" t="s">
        <v>25</v>
      </c>
      <c r="I154" s="11" t="s">
        <v>8</v>
      </c>
      <c r="J154" s="2" t="s">
        <v>16</v>
      </c>
      <c r="K154" s="2" t="s">
        <v>23</v>
      </c>
      <c r="L154" s="2" t="s">
        <v>51</v>
      </c>
      <c r="M154" s="7">
        <v>12</v>
      </c>
      <c r="N154" s="4">
        <v>124.84</v>
      </c>
      <c r="O154" s="5">
        <v>0.1</v>
      </c>
      <c r="P154" s="4">
        <v>59.47</v>
      </c>
      <c r="Q154" s="4">
        <f t="shared" si="8"/>
        <v>1348.2719999999999</v>
      </c>
      <c r="R154" s="4">
        <f t="shared" si="9"/>
        <v>713.64</v>
      </c>
      <c r="S154" s="4">
        <f t="shared" si="10"/>
        <v>634.63199999999995</v>
      </c>
      <c r="T154" s="6">
        <f t="shared" si="11"/>
        <v>0.47070027412866244</v>
      </c>
      <c r="U154" s="3">
        <f>YEAR(SalesDataTable[[#This Row],[Order Date]])</f>
        <v>2026</v>
      </c>
    </row>
    <row r="155" spans="1:21" ht="15.6">
      <c r="A155" s="9">
        <v>2668</v>
      </c>
      <c r="B155" s="10">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11" t="s">
        <v>6</v>
      </c>
      <c r="H155" s="11" t="s">
        <v>43</v>
      </c>
      <c r="I155" s="11" t="s">
        <v>2</v>
      </c>
      <c r="J155" s="2" t="s">
        <v>3</v>
      </c>
      <c r="K155" s="2" t="s">
        <v>34</v>
      </c>
      <c r="L155" s="2" t="s">
        <v>42</v>
      </c>
      <c r="M155" s="7">
        <v>3</v>
      </c>
      <c r="N155" s="4">
        <v>35.36</v>
      </c>
      <c r="O155" s="5">
        <v>0</v>
      </c>
      <c r="P155" s="4">
        <v>13.7</v>
      </c>
      <c r="Q155" s="4">
        <f t="shared" si="8"/>
        <v>106.08</v>
      </c>
      <c r="R155" s="4">
        <f t="shared" si="9"/>
        <v>41.099999999999994</v>
      </c>
      <c r="S155" s="4">
        <f t="shared" si="10"/>
        <v>64.98</v>
      </c>
      <c r="T155" s="6">
        <f t="shared" si="11"/>
        <v>0.61255656108597289</v>
      </c>
      <c r="U155" s="3">
        <f>YEAR(SalesDataTable[[#This Row],[Order Date]])</f>
        <v>2026</v>
      </c>
    </row>
    <row r="156" spans="1:21" ht="15.6">
      <c r="A156" s="9">
        <v>2706</v>
      </c>
      <c r="B156" s="10">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11" t="s">
        <v>20</v>
      </c>
      <c r="H156" s="11" t="s">
        <v>47</v>
      </c>
      <c r="I156" s="11" t="s">
        <v>28</v>
      </c>
      <c r="J156" s="2" t="s">
        <v>3</v>
      </c>
      <c r="K156" s="2" t="s">
        <v>34</v>
      </c>
      <c r="L156" s="2" t="s">
        <v>38</v>
      </c>
      <c r="M156" s="7">
        <v>2</v>
      </c>
      <c r="N156" s="4">
        <v>122.43</v>
      </c>
      <c r="O156" s="5">
        <v>0</v>
      </c>
      <c r="P156" s="4">
        <v>69.08</v>
      </c>
      <c r="Q156" s="4">
        <f t="shared" si="8"/>
        <v>244.86</v>
      </c>
      <c r="R156" s="4">
        <f t="shared" si="9"/>
        <v>138.16</v>
      </c>
      <c r="S156" s="4">
        <f t="shared" si="10"/>
        <v>106.70000000000002</v>
      </c>
      <c r="T156" s="6">
        <f t="shared" si="11"/>
        <v>0.43575920934411505</v>
      </c>
      <c r="U156" s="3">
        <f>YEAR(SalesDataTable[[#This Row],[Order Date]])</f>
        <v>2026</v>
      </c>
    </row>
    <row r="157" spans="1:21" ht="15.6">
      <c r="A157" s="9">
        <v>2940</v>
      </c>
      <c r="B157" s="10">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11" t="s">
        <v>0</v>
      </c>
      <c r="H157" s="11" t="s">
        <v>50</v>
      </c>
      <c r="I157" s="11" t="s">
        <v>28</v>
      </c>
      <c r="J157" s="2" t="s">
        <v>13</v>
      </c>
      <c r="K157" s="2" t="s">
        <v>9</v>
      </c>
      <c r="L157" s="2" t="s">
        <v>17</v>
      </c>
      <c r="M157" s="7">
        <v>2</v>
      </c>
      <c r="N157" s="4">
        <v>140.47</v>
      </c>
      <c r="O157" s="5">
        <v>0.05</v>
      </c>
      <c r="P157" s="4">
        <v>78.39</v>
      </c>
      <c r="Q157" s="4">
        <f t="shared" si="8"/>
        <v>266.89299999999997</v>
      </c>
      <c r="R157" s="4">
        <f t="shared" si="9"/>
        <v>156.78</v>
      </c>
      <c r="S157" s="4">
        <f t="shared" si="10"/>
        <v>110.11299999999997</v>
      </c>
      <c r="T157" s="6">
        <f t="shared" si="11"/>
        <v>0.41257357817552348</v>
      </c>
      <c r="U157" s="3">
        <f>YEAR(SalesDataTable[[#This Row],[Order Date]])</f>
        <v>2026</v>
      </c>
    </row>
    <row r="158" spans="1:21" ht="15.6">
      <c r="A158" s="9">
        <v>1263</v>
      </c>
      <c r="B158" s="10">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11" t="s">
        <v>6</v>
      </c>
      <c r="H158" s="11" t="s">
        <v>49</v>
      </c>
      <c r="I158" s="11" t="s">
        <v>2</v>
      </c>
      <c r="J158" s="2" t="s">
        <v>3</v>
      </c>
      <c r="K158" s="2" t="s">
        <v>14</v>
      </c>
      <c r="L158" s="2" t="s">
        <v>32</v>
      </c>
      <c r="M158" s="7">
        <v>1</v>
      </c>
      <c r="N158" s="4">
        <v>45.43</v>
      </c>
      <c r="O158" s="5">
        <v>0.05</v>
      </c>
      <c r="P158" s="4">
        <v>18.670000000000002</v>
      </c>
      <c r="Q158" s="4">
        <f t="shared" si="8"/>
        <v>43.158499999999997</v>
      </c>
      <c r="R158" s="4">
        <f t="shared" si="9"/>
        <v>18.670000000000002</v>
      </c>
      <c r="S158" s="4">
        <f t="shared" si="10"/>
        <v>24.488499999999995</v>
      </c>
      <c r="T158" s="6">
        <f t="shared" si="11"/>
        <v>0.56740850585632019</v>
      </c>
      <c r="U158" s="3">
        <f>YEAR(SalesDataTable[[#This Row],[Order Date]])</f>
        <v>2026</v>
      </c>
    </row>
    <row r="159" spans="1:21" ht="15.6">
      <c r="A159" s="9">
        <v>1641</v>
      </c>
      <c r="B159" s="10">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11" t="s">
        <v>20</v>
      </c>
      <c r="H159" s="11" t="s">
        <v>47</v>
      </c>
      <c r="I159" s="11" t="s">
        <v>8</v>
      </c>
      <c r="J159" s="2" t="s">
        <v>16</v>
      </c>
      <c r="K159" s="2" t="s">
        <v>4</v>
      </c>
      <c r="L159" s="2" t="s">
        <v>30</v>
      </c>
      <c r="M159" s="7">
        <v>8</v>
      </c>
      <c r="N159" s="4">
        <v>102.78</v>
      </c>
      <c r="O159" s="5">
        <v>0.15</v>
      </c>
      <c r="P159" s="4">
        <v>50.39</v>
      </c>
      <c r="Q159" s="4">
        <f t="shared" si="8"/>
        <v>698.904</v>
      </c>
      <c r="R159" s="4">
        <f t="shared" si="9"/>
        <v>403.12</v>
      </c>
      <c r="S159" s="4">
        <f t="shared" si="10"/>
        <v>295.78399999999999</v>
      </c>
      <c r="T159" s="6">
        <f t="shared" si="11"/>
        <v>0.42321119924911005</v>
      </c>
      <c r="U159" s="3">
        <f>YEAR(SalesDataTable[[#This Row],[Order Date]])</f>
        <v>2026</v>
      </c>
    </row>
    <row r="160" spans="1:21" ht="15.6">
      <c r="A160" s="9">
        <v>2014</v>
      </c>
      <c r="B160" s="10">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11" t="s">
        <v>6</v>
      </c>
      <c r="H160" s="11" t="s">
        <v>41</v>
      </c>
      <c r="I160" s="11" t="s">
        <v>28</v>
      </c>
      <c r="J160" s="2" t="s">
        <v>13</v>
      </c>
      <c r="K160" s="2" t="s">
        <v>23</v>
      </c>
      <c r="L160" s="2" t="s">
        <v>51</v>
      </c>
      <c r="M160" s="7">
        <v>1</v>
      </c>
      <c r="N160" s="4">
        <v>123.95</v>
      </c>
      <c r="O160" s="5">
        <v>0</v>
      </c>
      <c r="P160" s="4">
        <v>61.32</v>
      </c>
      <c r="Q160" s="4">
        <f t="shared" si="8"/>
        <v>123.95</v>
      </c>
      <c r="R160" s="4">
        <f t="shared" si="9"/>
        <v>61.32</v>
      </c>
      <c r="S160" s="4">
        <f t="shared" si="10"/>
        <v>62.63</v>
      </c>
      <c r="T160" s="6">
        <f t="shared" si="11"/>
        <v>0.50528438886647842</v>
      </c>
      <c r="U160" s="3">
        <f>YEAR(SalesDataTable[[#This Row],[Order Date]])</f>
        <v>2026</v>
      </c>
    </row>
    <row r="161" spans="1:21" ht="15.6">
      <c r="A161" s="9">
        <v>2642</v>
      </c>
      <c r="B161" s="10">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11" t="s">
        <v>6</v>
      </c>
      <c r="H161" s="11" t="s">
        <v>41</v>
      </c>
      <c r="I161" s="11" t="s">
        <v>28</v>
      </c>
      <c r="J161" s="2" t="s">
        <v>3</v>
      </c>
      <c r="K161" s="2" t="s">
        <v>23</v>
      </c>
      <c r="L161" s="2" t="s">
        <v>29</v>
      </c>
      <c r="M161" s="7">
        <v>3</v>
      </c>
      <c r="N161" s="4">
        <v>199.9</v>
      </c>
      <c r="O161" s="5">
        <v>0</v>
      </c>
      <c r="P161" s="4">
        <v>104.18</v>
      </c>
      <c r="Q161" s="4">
        <f t="shared" si="8"/>
        <v>599.70000000000005</v>
      </c>
      <c r="R161" s="4">
        <f t="shared" si="9"/>
        <v>312.54000000000002</v>
      </c>
      <c r="S161" s="4">
        <f t="shared" si="10"/>
        <v>287.16000000000003</v>
      </c>
      <c r="T161" s="6">
        <f t="shared" si="11"/>
        <v>0.47883941970985494</v>
      </c>
      <c r="U161" s="3">
        <f>YEAR(SalesDataTable[[#This Row],[Order Date]])</f>
        <v>2026</v>
      </c>
    </row>
    <row r="162" spans="1:21" ht="15.6">
      <c r="A162" s="9">
        <v>2929</v>
      </c>
      <c r="B162" s="10">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11" t="s">
        <v>6</v>
      </c>
      <c r="H162" s="11" t="s">
        <v>43</v>
      </c>
      <c r="I162" s="11" t="s">
        <v>28</v>
      </c>
      <c r="J162" s="2" t="s">
        <v>3</v>
      </c>
      <c r="K162" s="2" t="s">
        <v>9</v>
      </c>
      <c r="L162" s="2" t="s">
        <v>10</v>
      </c>
      <c r="M162" s="7">
        <v>1</v>
      </c>
      <c r="N162" s="4">
        <v>93.78</v>
      </c>
      <c r="O162" s="5">
        <v>0</v>
      </c>
      <c r="P162" s="4">
        <v>44.21</v>
      </c>
      <c r="Q162" s="4">
        <f t="shared" si="8"/>
        <v>93.78</v>
      </c>
      <c r="R162" s="4">
        <f t="shared" si="9"/>
        <v>44.21</v>
      </c>
      <c r="S162" s="4">
        <f t="shared" si="10"/>
        <v>49.57</v>
      </c>
      <c r="T162" s="6">
        <f t="shared" si="11"/>
        <v>0.52857752185967155</v>
      </c>
      <c r="U162" s="3">
        <f>YEAR(SalesDataTable[[#This Row],[Order Date]])</f>
        <v>2026</v>
      </c>
    </row>
    <row r="163" spans="1:21" ht="15.6">
      <c r="A163" s="9">
        <v>3855</v>
      </c>
      <c r="B163" s="10">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11" t="s">
        <v>0</v>
      </c>
      <c r="H163" s="11" t="s">
        <v>1</v>
      </c>
      <c r="I163" s="11" t="s">
        <v>2</v>
      </c>
      <c r="J163" s="2" t="s">
        <v>16</v>
      </c>
      <c r="K163" s="2" t="s">
        <v>34</v>
      </c>
      <c r="L163" s="2" t="s">
        <v>35</v>
      </c>
      <c r="M163" s="7">
        <v>1</v>
      </c>
      <c r="N163" s="4">
        <v>39.39</v>
      </c>
      <c r="O163" s="5">
        <v>0.1</v>
      </c>
      <c r="P163" s="4">
        <v>15.09</v>
      </c>
      <c r="Q163" s="4">
        <f t="shared" si="8"/>
        <v>35.451000000000001</v>
      </c>
      <c r="R163" s="4">
        <f t="shared" si="9"/>
        <v>15.09</v>
      </c>
      <c r="S163" s="4">
        <f t="shared" si="10"/>
        <v>20.361000000000001</v>
      </c>
      <c r="T163" s="6">
        <f t="shared" si="11"/>
        <v>0.57434204958957435</v>
      </c>
      <c r="U163" s="3">
        <f>YEAR(SalesDataTable[[#This Row],[Order Date]])</f>
        <v>2026</v>
      </c>
    </row>
    <row r="164" spans="1:21" ht="15.6">
      <c r="A164" s="9">
        <v>4031</v>
      </c>
      <c r="B164" s="10">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11" t="s">
        <v>0</v>
      </c>
      <c r="H164" s="11" t="s">
        <v>1</v>
      </c>
      <c r="I164" s="11" t="s">
        <v>2</v>
      </c>
      <c r="J164" s="2" t="s">
        <v>13</v>
      </c>
      <c r="K164" s="2" t="s">
        <v>4</v>
      </c>
      <c r="L164" s="2" t="s">
        <v>30</v>
      </c>
      <c r="M164" s="7">
        <v>6</v>
      </c>
      <c r="N164" s="4">
        <v>101.64</v>
      </c>
      <c r="O164" s="5">
        <v>0</v>
      </c>
      <c r="P164" s="4">
        <v>51.06</v>
      </c>
      <c r="Q164" s="4">
        <f t="shared" si="8"/>
        <v>609.84</v>
      </c>
      <c r="R164" s="4">
        <f t="shared" si="9"/>
        <v>306.36</v>
      </c>
      <c r="S164" s="4">
        <f t="shared" si="10"/>
        <v>303.48</v>
      </c>
      <c r="T164" s="6">
        <f t="shared" si="11"/>
        <v>0.49763872491145217</v>
      </c>
      <c r="U164" s="3">
        <f>YEAR(SalesDataTable[[#This Row],[Order Date]])</f>
        <v>2026</v>
      </c>
    </row>
    <row r="165" spans="1:21" ht="15.6">
      <c r="A165" s="9">
        <v>2</v>
      </c>
      <c r="B165" s="10">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11" t="s">
        <v>0</v>
      </c>
      <c r="H165" s="11" t="s">
        <v>1</v>
      </c>
      <c r="I165" s="11" t="s">
        <v>8</v>
      </c>
      <c r="J165" s="2" t="s">
        <v>16</v>
      </c>
      <c r="K165" s="2" t="s">
        <v>34</v>
      </c>
      <c r="L165" s="2" t="s">
        <v>42</v>
      </c>
      <c r="M165" s="7">
        <v>12</v>
      </c>
      <c r="N165" s="4">
        <v>36.74</v>
      </c>
      <c r="O165" s="5">
        <v>0.2</v>
      </c>
      <c r="P165" s="4">
        <v>13.53</v>
      </c>
      <c r="Q165" s="4">
        <f t="shared" si="8"/>
        <v>352.70400000000001</v>
      </c>
      <c r="R165" s="4">
        <f t="shared" si="9"/>
        <v>162.35999999999999</v>
      </c>
      <c r="S165" s="4">
        <f t="shared" si="10"/>
        <v>190.34400000000002</v>
      </c>
      <c r="T165" s="6">
        <f t="shared" si="11"/>
        <v>0.53967065868263475</v>
      </c>
      <c r="U165" s="3">
        <f>YEAR(SalesDataTable[[#This Row],[Order Date]])</f>
        <v>2026</v>
      </c>
    </row>
    <row r="166" spans="1:21" ht="15.6">
      <c r="A166" s="9">
        <v>4228</v>
      </c>
      <c r="B166" s="10">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11" t="s">
        <v>20</v>
      </c>
      <c r="H166" s="11" t="s">
        <v>33</v>
      </c>
      <c r="I166" s="11" t="s">
        <v>19</v>
      </c>
      <c r="J166" s="2" t="s">
        <v>13</v>
      </c>
      <c r="K166" s="2" t="s">
        <v>9</v>
      </c>
      <c r="L166" s="2" t="s">
        <v>37</v>
      </c>
      <c r="M166" s="7">
        <v>2</v>
      </c>
      <c r="N166" s="4">
        <v>154.62</v>
      </c>
      <c r="O166" s="5">
        <v>0</v>
      </c>
      <c r="P166" s="4">
        <v>78.209999999999994</v>
      </c>
      <c r="Q166" s="4">
        <f t="shared" si="8"/>
        <v>309.24</v>
      </c>
      <c r="R166" s="4">
        <f t="shared" si="9"/>
        <v>156.41999999999999</v>
      </c>
      <c r="S166" s="4">
        <f t="shared" si="10"/>
        <v>152.82000000000002</v>
      </c>
      <c r="T166" s="6">
        <f t="shared" si="11"/>
        <v>0.49417927823050062</v>
      </c>
      <c r="U166" s="3">
        <f>YEAR(SalesDataTable[[#This Row],[Order Date]])</f>
        <v>2026</v>
      </c>
    </row>
    <row r="167" spans="1:21" ht="15.6">
      <c r="A167" s="9">
        <v>928</v>
      </c>
      <c r="B167" s="10">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11" t="s">
        <v>0</v>
      </c>
      <c r="H167" s="11" t="s">
        <v>1</v>
      </c>
      <c r="I167" s="11" t="s">
        <v>28</v>
      </c>
      <c r="J167" s="2" t="s">
        <v>13</v>
      </c>
      <c r="K167" s="2" t="s">
        <v>23</v>
      </c>
      <c r="L167" s="2" t="s">
        <v>51</v>
      </c>
      <c r="M167" s="7">
        <v>1</v>
      </c>
      <c r="N167" s="4">
        <v>125.63</v>
      </c>
      <c r="O167" s="5">
        <v>0.1</v>
      </c>
      <c r="P167" s="4">
        <v>60.38</v>
      </c>
      <c r="Q167" s="4">
        <f t="shared" si="8"/>
        <v>113.06699999999999</v>
      </c>
      <c r="R167" s="4">
        <f t="shared" si="9"/>
        <v>60.38</v>
      </c>
      <c r="S167" s="4">
        <f t="shared" si="10"/>
        <v>52.686999999999991</v>
      </c>
      <c r="T167" s="6">
        <f t="shared" si="11"/>
        <v>0.46598034793529497</v>
      </c>
      <c r="U167" s="3">
        <f>YEAR(SalesDataTable[[#This Row],[Order Date]])</f>
        <v>2026</v>
      </c>
    </row>
    <row r="168" spans="1:21" ht="15.6">
      <c r="A168" s="9">
        <v>933</v>
      </c>
      <c r="B168" s="10">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11" t="s">
        <v>6</v>
      </c>
      <c r="H168" s="11" t="s">
        <v>41</v>
      </c>
      <c r="I168" s="11" t="s">
        <v>2</v>
      </c>
      <c r="J168" s="2" t="s">
        <v>13</v>
      </c>
      <c r="K168" s="2" t="s">
        <v>23</v>
      </c>
      <c r="L168" s="2" t="s">
        <v>40</v>
      </c>
      <c r="M168" s="7">
        <v>2</v>
      </c>
      <c r="N168" s="4">
        <v>81.59</v>
      </c>
      <c r="O168" s="5">
        <v>0.1</v>
      </c>
      <c r="P168" s="4">
        <v>38.64</v>
      </c>
      <c r="Q168" s="4">
        <f t="shared" si="8"/>
        <v>146.86200000000002</v>
      </c>
      <c r="R168" s="4">
        <f t="shared" si="9"/>
        <v>77.28</v>
      </c>
      <c r="S168" s="4">
        <f t="shared" si="10"/>
        <v>69.582000000000022</v>
      </c>
      <c r="T168" s="6">
        <f t="shared" si="11"/>
        <v>0.47379172284185161</v>
      </c>
      <c r="U168" s="3">
        <f>YEAR(SalesDataTable[[#This Row],[Order Date]])</f>
        <v>2026</v>
      </c>
    </row>
    <row r="169" spans="1:21" ht="15.6">
      <c r="A169" s="9">
        <v>1646</v>
      </c>
      <c r="B169" s="10">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11" t="s">
        <v>11</v>
      </c>
      <c r="H169" s="11" t="s">
        <v>25</v>
      </c>
      <c r="I169" s="11" t="s">
        <v>2</v>
      </c>
      <c r="J169" s="2" t="s">
        <v>13</v>
      </c>
      <c r="K169" s="2" t="s">
        <v>14</v>
      </c>
      <c r="L169" s="2" t="s">
        <v>32</v>
      </c>
      <c r="M169" s="7">
        <v>2</v>
      </c>
      <c r="N169" s="4">
        <v>45.81</v>
      </c>
      <c r="O169" s="5">
        <v>0.1</v>
      </c>
      <c r="P169" s="4">
        <v>18.420000000000002</v>
      </c>
      <c r="Q169" s="4">
        <f t="shared" si="8"/>
        <v>82.458000000000013</v>
      </c>
      <c r="R169" s="4">
        <f t="shared" si="9"/>
        <v>36.840000000000003</v>
      </c>
      <c r="S169" s="4">
        <f t="shared" si="10"/>
        <v>45.618000000000009</v>
      </c>
      <c r="T169" s="6">
        <f t="shared" si="11"/>
        <v>0.55322709743141962</v>
      </c>
      <c r="U169" s="3">
        <f>YEAR(SalesDataTable[[#This Row],[Order Date]])</f>
        <v>2026</v>
      </c>
    </row>
    <row r="170" spans="1:21" ht="15.6">
      <c r="A170" s="9">
        <v>380</v>
      </c>
      <c r="B170" s="10">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11" t="s">
        <v>6</v>
      </c>
      <c r="H170" s="11" t="s">
        <v>43</v>
      </c>
      <c r="I170" s="11" t="s">
        <v>2</v>
      </c>
      <c r="J170" s="2" t="s">
        <v>3</v>
      </c>
      <c r="K170" s="2" t="s">
        <v>34</v>
      </c>
      <c r="L170" s="2" t="s">
        <v>38</v>
      </c>
      <c r="M170" s="7">
        <v>3</v>
      </c>
      <c r="N170" s="4">
        <v>125.63</v>
      </c>
      <c r="O170" s="5">
        <v>0</v>
      </c>
      <c r="P170" s="4">
        <v>71.05</v>
      </c>
      <c r="Q170" s="4">
        <f t="shared" si="8"/>
        <v>376.89</v>
      </c>
      <c r="R170" s="4">
        <f t="shared" si="9"/>
        <v>213.14999999999998</v>
      </c>
      <c r="S170" s="4">
        <f t="shared" si="10"/>
        <v>163.74</v>
      </c>
      <c r="T170" s="6">
        <f t="shared" si="11"/>
        <v>0.43445037013452203</v>
      </c>
      <c r="U170" s="3">
        <f>YEAR(SalesDataTable[[#This Row],[Order Date]])</f>
        <v>2026</v>
      </c>
    </row>
    <row r="171" spans="1:21" ht="15.6">
      <c r="A171" s="9">
        <v>1723</v>
      </c>
      <c r="B171" s="10">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11" t="s">
        <v>20</v>
      </c>
      <c r="H171" s="11" t="s">
        <v>33</v>
      </c>
      <c r="I171" s="11" t="s">
        <v>2</v>
      </c>
      <c r="J171" s="2" t="s">
        <v>3</v>
      </c>
      <c r="K171" s="2" t="s">
        <v>4</v>
      </c>
      <c r="L171" s="2" t="s">
        <v>30</v>
      </c>
      <c r="M171" s="7">
        <v>2</v>
      </c>
      <c r="N171" s="4">
        <v>101.01</v>
      </c>
      <c r="O171" s="5">
        <v>0</v>
      </c>
      <c r="P171" s="4">
        <v>50.26</v>
      </c>
      <c r="Q171" s="4">
        <f t="shared" si="8"/>
        <v>202.02</v>
      </c>
      <c r="R171" s="4">
        <f t="shared" si="9"/>
        <v>100.52</v>
      </c>
      <c r="S171" s="4">
        <f t="shared" si="10"/>
        <v>101.50000000000001</v>
      </c>
      <c r="T171" s="6">
        <f t="shared" si="11"/>
        <v>0.50242550242550243</v>
      </c>
      <c r="U171" s="3">
        <f>YEAR(SalesDataTable[[#This Row],[Order Date]])</f>
        <v>2026</v>
      </c>
    </row>
    <row r="172" spans="1:21" ht="15.6">
      <c r="A172" s="9">
        <v>2529</v>
      </c>
      <c r="B172" s="10">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11" t="s">
        <v>20</v>
      </c>
      <c r="H172" s="11" t="s">
        <v>47</v>
      </c>
      <c r="I172" s="11" t="s">
        <v>2</v>
      </c>
      <c r="J172" s="2" t="s">
        <v>3</v>
      </c>
      <c r="K172" s="2" t="s">
        <v>9</v>
      </c>
      <c r="L172" s="2" t="s">
        <v>37</v>
      </c>
      <c r="M172" s="7">
        <v>6</v>
      </c>
      <c r="N172" s="4">
        <v>154.22</v>
      </c>
      <c r="O172" s="5">
        <v>0</v>
      </c>
      <c r="P172" s="4">
        <v>79.599999999999994</v>
      </c>
      <c r="Q172" s="4">
        <f t="shared" si="8"/>
        <v>925.31999999999994</v>
      </c>
      <c r="R172" s="4">
        <f t="shared" si="9"/>
        <v>477.59999999999997</v>
      </c>
      <c r="S172" s="4">
        <f t="shared" si="10"/>
        <v>447.71999999999997</v>
      </c>
      <c r="T172" s="6">
        <f t="shared" si="11"/>
        <v>0.4838542342108676</v>
      </c>
      <c r="U172" s="3">
        <f>YEAR(SalesDataTable[[#This Row],[Order Date]])</f>
        <v>2026</v>
      </c>
    </row>
    <row r="173" spans="1:21" ht="15.6">
      <c r="A173" s="9">
        <v>2685</v>
      </c>
      <c r="B173" s="10">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11" t="s">
        <v>6</v>
      </c>
      <c r="H173" s="11" t="s">
        <v>49</v>
      </c>
      <c r="I173" s="11" t="s">
        <v>2</v>
      </c>
      <c r="J173" s="2" t="s">
        <v>13</v>
      </c>
      <c r="K173" s="2" t="s">
        <v>9</v>
      </c>
      <c r="L173" s="2" t="s">
        <v>46</v>
      </c>
      <c r="M173" s="7">
        <v>1</v>
      </c>
      <c r="N173" s="4">
        <v>72.78</v>
      </c>
      <c r="O173" s="5">
        <v>0.05</v>
      </c>
      <c r="P173" s="4">
        <v>33.26</v>
      </c>
      <c r="Q173" s="4">
        <f t="shared" si="8"/>
        <v>69.140999999999991</v>
      </c>
      <c r="R173" s="4">
        <f t="shared" si="9"/>
        <v>33.26</v>
      </c>
      <c r="S173" s="4">
        <f t="shared" si="10"/>
        <v>35.880999999999993</v>
      </c>
      <c r="T173" s="6">
        <f t="shared" si="11"/>
        <v>0.51895402149231273</v>
      </c>
      <c r="U173" s="3">
        <f>YEAR(SalesDataTable[[#This Row],[Order Date]])</f>
        <v>2026</v>
      </c>
    </row>
    <row r="174" spans="1:21" ht="15.6">
      <c r="A174" s="9">
        <v>2793</v>
      </c>
      <c r="B174" s="10">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11" t="s">
        <v>6</v>
      </c>
      <c r="H174" s="11" t="s">
        <v>49</v>
      </c>
      <c r="I174" s="11" t="s">
        <v>8</v>
      </c>
      <c r="J174" s="2" t="s">
        <v>16</v>
      </c>
      <c r="K174" s="2" t="s">
        <v>23</v>
      </c>
      <c r="L174" s="2" t="s">
        <v>51</v>
      </c>
      <c r="M174" s="7">
        <v>3</v>
      </c>
      <c r="N174" s="4">
        <v>122.69</v>
      </c>
      <c r="O174" s="5">
        <v>0.05</v>
      </c>
      <c r="P174" s="4">
        <v>62.08</v>
      </c>
      <c r="Q174" s="4">
        <f t="shared" si="8"/>
        <v>349.66649999999998</v>
      </c>
      <c r="R174" s="4">
        <f t="shared" si="9"/>
        <v>186.24</v>
      </c>
      <c r="S174" s="4">
        <f t="shared" si="10"/>
        <v>163.42649999999998</v>
      </c>
      <c r="T174" s="6">
        <f t="shared" si="11"/>
        <v>0.46737820180085876</v>
      </c>
      <c r="U174" s="3">
        <f>YEAR(SalesDataTable[[#This Row],[Order Date]])</f>
        <v>2026</v>
      </c>
    </row>
    <row r="175" spans="1:21" ht="15.6">
      <c r="A175" s="9">
        <v>346</v>
      </c>
      <c r="B175" s="10">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11" t="s">
        <v>6</v>
      </c>
      <c r="H175" s="11" t="s">
        <v>7</v>
      </c>
      <c r="I175" s="11" t="s">
        <v>2</v>
      </c>
      <c r="J175" s="2" t="s">
        <v>16</v>
      </c>
      <c r="K175" s="2" t="s">
        <v>4</v>
      </c>
      <c r="L175" s="2" t="s">
        <v>30</v>
      </c>
      <c r="M175" s="7">
        <v>3</v>
      </c>
      <c r="N175" s="4">
        <v>103.22</v>
      </c>
      <c r="O175" s="5">
        <v>0</v>
      </c>
      <c r="P175" s="4">
        <v>50.74</v>
      </c>
      <c r="Q175" s="4">
        <f t="shared" si="8"/>
        <v>309.65999999999997</v>
      </c>
      <c r="R175" s="4">
        <f t="shared" si="9"/>
        <v>152.22</v>
      </c>
      <c r="S175" s="4">
        <f t="shared" si="10"/>
        <v>157.43999999999997</v>
      </c>
      <c r="T175" s="6">
        <f t="shared" si="11"/>
        <v>0.50842859910869986</v>
      </c>
      <c r="U175" s="3">
        <f>YEAR(SalesDataTable[[#This Row],[Order Date]])</f>
        <v>2026</v>
      </c>
    </row>
    <row r="176" spans="1:21" ht="15.6">
      <c r="A176" s="9">
        <v>539</v>
      </c>
      <c r="B176" s="10">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11" t="s">
        <v>0</v>
      </c>
      <c r="H176" s="11" t="s">
        <v>50</v>
      </c>
      <c r="I176" s="11" t="s">
        <v>28</v>
      </c>
      <c r="J176" s="2" t="s">
        <v>13</v>
      </c>
      <c r="K176" s="2" t="s">
        <v>9</v>
      </c>
      <c r="L176" s="2" t="s">
        <v>10</v>
      </c>
      <c r="M176" s="7">
        <v>3</v>
      </c>
      <c r="N176" s="4">
        <v>92.96</v>
      </c>
      <c r="O176" s="5">
        <v>0.15</v>
      </c>
      <c r="P176" s="4">
        <v>44.56</v>
      </c>
      <c r="Q176" s="4">
        <f t="shared" si="8"/>
        <v>237.048</v>
      </c>
      <c r="R176" s="4">
        <f t="shared" si="9"/>
        <v>133.68</v>
      </c>
      <c r="S176" s="4">
        <f t="shared" si="10"/>
        <v>103.36799999999999</v>
      </c>
      <c r="T176" s="6">
        <f t="shared" si="11"/>
        <v>0.43606358205932971</v>
      </c>
      <c r="U176" s="3">
        <f>YEAR(SalesDataTable[[#This Row],[Order Date]])</f>
        <v>2026</v>
      </c>
    </row>
    <row r="177" spans="1:21" ht="15.6">
      <c r="A177" s="9">
        <v>1368</v>
      </c>
      <c r="B177" s="10">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11" t="s">
        <v>6</v>
      </c>
      <c r="H177" s="11" t="s">
        <v>43</v>
      </c>
      <c r="I177" s="11" t="s">
        <v>19</v>
      </c>
      <c r="J177" s="2" t="s">
        <v>13</v>
      </c>
      <c r="K177" s="2" t="s">
        <v>14</v>
      </c>
      <c r="L177" s="2" t="s">
        <v>15</v>
      </c>
      <c r="M177" s="7">
        <v>1</v>
      </c>
      <c r="N177" s="4">
        <v>36.520000000000003</v>
      </c>
      <c r="O177" s="5">
        <v>0</v>
      </c>
      <c r="P177" s="4">
        <v>13.94</v>
      </c>
      <c r="Q177" s="4">
        <f t="shared" si="8"/>
        <v>36.520000000000003</v>
      </c>
      <c r="R177" s="4">
        <f t="shared" si="9"/>
        <v>13.94</v>
      </c>
      <c r="S177" s="4">
        <f t="shared" si="10"/>
        <v>22.580000000000005</v>
      </c>
      <c r="T177" s="6">
        <f t="shared" si="11"/>
        <v>0.61829134720700996</v>
      </c>
      <c r="U177" s="3">
        <f>YEAR(SalesDataTable[[#This Row],[Order Date]])</f>
        <v>2026</v>
      </c>
    </row>
    <row r="178" spans="1:21" ht="15.6">
      <c r="A178" s="9">
        <v>3506</v>
      </c>
      <c r="B178" s="10">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11" t="s">
        <v>0</v>
      </c>
      <c r="H178" s="11" t="s">
        <v>1</v>
      </c>
      <c r="I178" s="11" t="s">
        <v>19</v>
      </c>
      <c r="J178" s="2" t="s">
        <v>3</v>
      </c>
      <c r="K178" s="2" t="s">
        <v>34</v>
      </c>
      <c r="L178" s="2" t="s">
        <v>45</v>
      </c>
      <c r="M178" s="7">
        <v>3</v>
      </c>
      <c r="N178" s="4">
        <v>50.65</v>
      </c>
      <c r="O178" s="5">
        <v>0</v>
      </c>
      <c r="P178" s="4">
        <v>21.49</v>
      </c>
      <c r="Q178" s="4">
        <f t="shared" si="8"/>
        <v>151.94999999999999</v>
      </c>
      <c r="R178" s="4">
        <f t="shared" si="9"/>
        <v>64.47</v>
      </c>
      <c r="S178" s="4">
        <f t="shared" si="10"/>
        <v>87.47999999999999</v>
      </c>
      <c r="T178" s="6">
        <f t="shared" si="11"/>
        <v>0.57571569595261596</v>
      </c>
      <c r="U178" s="3">
        <f>YEAR(SalesDataTable[[#This Row],[Order Date]])</f>
        <v>2026</v>
      </c>
    </row>
    <row r="179" spans="1:21" ht="15.6">
      <c r="A179" s="9">
        <v>1314</v>
      </c>
      <c r="B179" s="10">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11" t="s">
        <v>20</v>
      </c>
      <c r="H179" s="11" t="s">
        <v>21</v>
      </c>
      <c r="I179" s="11" t="s">
        <v>2</v>
      </c>
      <c r="J179" s="2" t="s">
        <v>3</v>
      </c>
      <c r="K179" s="2" t="s">
        <v>14</v>
      </c>
      <c r="L179" s="2" t="s">
        <v>15</v>
      </c>
      <c r="M179" s="7">
        <v>2</v>
      </c>
      <c r="N179" s="4">
        <v>37.03</v>
      </c>
      <c r="O179" s="5">
        <v>0.15</v>
      </c>
      <c r="P179" s="4">
        <v>13.87</v>
      </c>
      <c r="Q179" s="4">
        <f t="shared" si="8"/>
        <v>62.951000000000001</v>
      </c>
      <c r="R179" s="4">
        <f t="shared" si="9"/>
        <v>27.74</v>
      </c>
      <c r="S179" s="4">
        <f t="shared" si="10"/>
        <v>35.210999999999999</v>
      </c>
      <c r="T179" s="6">
        <f t="shared" si="11"/>
        <v>0.55933980397451988</v>
      </c>
      <c r="U179" s="3">
        <f>YEAR(SalesDataTable[[#This Row],[Order Date]])</f>
        <v>2026</v>
      </c>
    </row>
    <row r="180" spans="1:21" ht="15.6">
      <c r="A180" s="9">
        <v>2092</v>
      </c>
      <c r="B180" s="10">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11" t="s">
        <v>11</v>
      </c>
      <c r="H180" s="11" t="s">
        <v>12</v>
      </c>
      <c r="I180" s="11" t="s">
        <v>2</v>
      </c>
      <c r="J180" s="2" t="s">
        <v>13</v>
      </c>
      <c r="K180" s="2" t="s">
        <v>34</v>
      </c>
      <c r="L180" s="2" t="s">
        <v>42</v>
      </c>
      <c r="M180" s="7">
        <v>1</v>
      </c>
      <c r="N180" s="4">
        <v>36.619999999999997</v>
      </c>
      <c r="O180" s="5">
        <v>0</v>
      </c>
      <c r="P180" s="4">
        <v>13.55</v>
      </c>
      <c r="Q180" s="4">
        <f t="shared" si="8"/>
        <v>36.619999999999997</v>
      </c>
      <c r="R180" s="4">
        <f t="shared" si="9"/>
        <v>13.55</v>
      </c>
      <c r="S180" s="4">
        <f t="shared" si="10"/>
        <v>23.069999999999997</v>
      </c>
      <c r="T180" s="6">
        <f t="shared" si="11"/>
        <v>0.62998361551064985</v>
      </c>
      <c r="U180" s="3">
        <f>YEAR(SalesDataTable[[#This Row],[Order Date]])</f>
        <v>2026</v>
      </c>
    </row>
    <row r="181" spans="1:21" ht="15.6">
      <c r="A181" s="9">
        <v>5083</v>
      </c>
      <c r="B181" s="10">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11" t="s">
        <v>11</v>
      </c>
      <c r="H181" s="11" t="s">
        <v>52</v>
      </c>
      <c r="I181" s="11" t="s">
        <v>19</v>
      </c>
      <c r="J181" s="2" t="s">
        <v>3</v>
      </c>
      <c r="K181" s="2" t="s">
        <v>23</v>
      </c>
      <c r="L181" s="2" t="s">
        <v>40</v>
      </c>
      <c r="M181" s="7">
        <v>1</v>
      </c>
      <c r="N181" s="4">
        <v>81.47</v>
      </c>
      <c r="O181" s="5">
        <v>0</v>
      </c>
      <c r="P181" s="4">
        <v>39.18</v>
      </c>
      <c r="Q181" s="4">
        <f t="shared" si="8"/>
        <v>81.47</v>
      </c>
      <c r="R181" s="4">
        <f t="shared" si="9"/>
        <v>39.18</v>
      </c>
      <c r="S181" s="4">
        <f t="shared" si="10"/>
        <v>42.29</v>
      </c>
      <c r="T181" s="6">
        <f t="shared" si="11"/>
        <v>0.51908678040996681</v>
      </c>
      <c r="U181" s="3">
        <f>YEAR(SalesDataTable[[#This Row],[Order Date]])</f>
        <v>2026</v>
      </c>
    </row>
    <row r="182" spans="1:21" ht="15.6">
      <c r="A182" s="9">
        <v>582</v>
      </c>
      <c r="B182" s="10">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11" t="s">
        <v>6</v>
      </c>
      <c r="H182" s="11" t="s">
        <v>7</v>
      </c>
      <c r="I182" s="11" t="s">
        <v>8</v>
      </c>
      <c r="J182" s="2" t="s">
        <v>3</v>
      </c>
      <c r="K182" s="2" t="s">
        <v>23</v>
      </c>
      <c r="L182" s="2" t="s">
        <v>51</v>
      </c>
      <c r="M182" s="7">
        <v>12</v>
      </c>
      <c r="N182" s="4">
        <v>122.75</v>
      </c>
      <c r="O182" s="5">
        <v>0.15</v>
      </c>
      <c r="P182" s="4">
        <v>62.51</v>
      </c>
      <c r="Q182" s="4">
        <f t="shared" si="8"/>
        <v>1252.05</v>
      </c>
      <c r="R182" s="4">
        <f t="shared" si="9"/>
        <v>750.12</v>
      </c>
      <c r="S182" s="4">
        <f t="shared" si="10"/>
        <v>501.92999999999995</v>
      </c>
      <c r="T182" s="6">
        <f t="shared" si="11"/>
        <v>0.40088654606445429</v>
      </c>
      <c r="U182" s="3">
        <f>YEAR(SalesDataTable[[#This Row],[Order Date]])</f>
        <v>2026</v>
      </c>
    </row>
    <row r="183" spans="1:21" ht="15.6">
      <c r="A183" s="9">
        <v>902</v>
      </c>
      <c r="B183" s="10">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11" t="s">
        <v>0</v>
      </c>
      <c r="H183" s="11" t="s">
        <v>36</v>
      </c>
      <c r="I183" s="11" t="s">
        <v>2</v>
      </c>
      <c r="J183" s="2" t="s">
        <v>16</v>
      </c>
      <c r="K183" s="2" t="s">
        <v>34</v>
      </c>
      <c r="L183" s="2" t="s">
        <v>45</v>
      </c>
      <c r="M183" s="7">
        <v>1</v>
      </c>
      <c r="N183" s="4">
        <v>50.38</v>
      </c>
      <c r="O183" s="5">
        <v>0.05</v>
      </c>
      <c r="P183" s="4">
        <v>21.95</v>
      </c>
      <c r="Q183" s="4">
        <f t="shared" si="8"/>
        <v>47.860999999999997</v>
      </c>
      <c r="R183" s="4">
        <f t="shared" si="9"/>
        <v>21.95</v>
      </c>
      <c r="S183" s="4">
        <f t="shared" si="10"/>
        <v>25.910999999999998</v>
      </c>
      <c r="T183" s="6">
        <f t="shared" si="11"/>
        <v>0.54138024696516995</v>
      </c>
      <c r="U183" s="3">
        <f>YEAR(SalesDataTable[[#This Row],[Order Date]])</f>
        <v>2026</v>
      </c>
    </row>
    <row r="184" spans="1:21" ht="15.6">
      <c r="A184" s="9">
        <v>2396</v>
      </c>
      <c r="B184" s="10">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11" t="s">
        <v>20</v>
      </c>
      <c r="H184" s="11" t="s">
        <v>31</v>
      </c>
      <c r="I184" s="11" t="s">
        <v>2</v>
      </c>
      <c r="J184" s="2" t="s">
        <v>16</v>
      </c>
      <c r="K184" s="2" t="s">
        <v>34</v>
      </c>
      <c r="L184" s="2" t="s">
        <v>45</v>
      </c>
      <c r="M184" s="7">
        <v>2</v>
      </c>
      <c r="N184" s="4">
        <v>50.4</v>
      </c>
      <c r="O184" s="5">
        <v>0</v>
      </c>
      <c r="P184" s="4">
        <v>21.43</v>
      </c>
      <c r="Q184" s="4">
        <f t="shared" si="8"/>
        <v>100.8</v>
      </c>
      <c r="R184" s="4">
        <f t="shared" si="9"/>
        <v>42.86</v>
      </c>
      <c r="S184" s="4">
        <f t="shared" si="10"/>
        <v>57.94</v>
      </c>
      <c r="T184" s="6">
        <f t="shared" si="11"/>
        <v>0.57480158730158726</v>
      </c>
      <c r="U184" s="3">
        <f>YEAR(SalesDataTable[[#This Row],[Order Date]])</f>
        <v>2026</v>
      </c>
    </row>
    <row r="185" spans="1:21" ht="15.6">
      <c r="A185" s="9">
        <v>2494</v>
      </c>
      <c r="B185" s="10">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11" t="s">
        <v>11</v>
      </c>
      <c r="H185" s="11" t="s">
        <v>25</v>
      </c>
      <c r="I185" s="11" t="s">
        <v>2</v>
      </c>
      <c r="J185" s="2" t="s">
        <v>13</v>
      </c>
      <c r="K185" s="2" t="s">
        <v>9</v>
      </c>
      <c r="L185" s="2" t="s">
        <v>46</v>
      </c>
      <c r="M185" s="7">
        <v>1</v>
      </c>
      <c r="N185" s="4">
        <v>69.98</v>
      </c>
      <c r="O185" s="5">
        <v>0</v>
      </c>
      <c r="P185" s="4">
        <v>33.21</v>
      </c>
      <c r="Q185" s="4">
        <f t="shared" si="8"/>
        <v>69.98</v>
      </c>
      <c r="R185" s="4">
        <f t="shared" si="9"/>
        <v>33.21</v>
      </c>
      <c r="S185" s="4">
        <f t="shared" si="10"/>
        <v>36.770000000000003</v>
      </c>
      <c r="T185" s="6">
        <f t="shared" si="11"/>
        <v>0.52543583881108891</v>
      </c>
      <c r="U185" s="3">
        <f>YEAR(SalesDataTable[[#This Row],[Order Date]])</f>
        <v>2026</v>
      </c>
    </row>
    <row r="186" spans="1:21" ht="15.6">
      <c r="A186" s="9">
        <v>2925</v>
      </c>
      <c r="B186" s="10">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11" t="s">
        <v>0</v>
      </c>
      <c r="H186" s="11" t="s">
        <v>1</v>
      </c>
      <c r="I186" s="11" t="s">
        <v>19</v>
      </c>
      <c r="J186" s="2" t="s">
        <v>13</v>
      </c>
      <c r="K186" s="2" t="s">
        <v>9</v>
      </c>
      <c r="L186" s="2" t="s">
        <v>10</v>
      </c>
      <c r="M186" s="7">
        <v>3</v>
      </c>
      <c r="N186" s="4">
        <v>90.04</v>
      </c>
      <c r="O186" s="5">
        <v>0.05</v>
      </c>
      <c r="P186" s="4">
        <v>45.25</v>
      </c>
      <c r="Q186" s="4">
        <f t="shared" si="8"/>
        <v>256.61399999999998</v>
      </c>
      <c r="R186" s="4">
        <f t="shared" si="9"/>
        <v>135.75</v>
      </c>
      <c r="S186" s="4">
        <f t="shared" si="10"/>
        <v>120.86399999999998</v>
      </c>
      <c r="T186" s="6">
        <f t="shared" si="11"/>
        <v>0.47099534709719654</v>
      </c>
      <c r="U186" s="3">
        <f>YEAR(SalesDataTable[[#This Row],[Order Date]])</f>
        <v>2026</v>
      </c>
    </row>
    <row r="187" spans="1:21" ht="15.6">
      <c r="A187" s="9">
        <v>3614</v>
      </c>
      <c r="B187" s="10">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11" t="s">
        <v>6</v>
      </c>
      <c r="H187" s="11" t="s">
        <v>49</v>
      </c>
      <c r="I187" s="11" t="s">
        <v>2</v>
      </c>
      <c r="J187" s="2" t="s">
        <v>13</v>
      </c>
      <c r="K187" s="2" t="s">
        <v>34</v>
      </c>
      <c r="L187" s="2" t="s">
        <v>45</v>
      </c>
      <c r="M187" s="7">
        <v>3</v>
      </c>
      <c r="N187" s="4">
        <v>51.18</v>
      </c>
      <c r="O187" s="5">
        <v>0</v>
      </c>
      <c r="P187" s="4">
        <v>21.95</v>
      </c>
      <c r="Q187" s="4">
        <f t="shared" si="8"/>
        <v>153.54</v>
      </c>
      <c r="R187" s="4">
        <f t="shared" si="9"/>
        <v>65.849999999999994</v>
      </c>
      <c r="S187" s="4">
        <f t="shared" si="10"/>
        <v>87.69</v>
      </c>
      <c r="T187" s="6">
        <f t="shared" si="11"/>
        <v>0.57112153184837833</v>
      </c>
      <c r="U187" s="3">
        <f>YEAR(SalesDataTable[[#This Row],[Order Date]])</f>
        <v>2026</v>
      </c>
    </row>
    <row r="188" spans="1:21" ht="15.6">
      <c r="A188" s="9">
        <v>4360</v>
      </c>
      <c r="B188" s="10">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11" t="s">
        <v>0</v>
      </c>
      <c r="H188" s="11" t="s">
        <v>50</v>
      </c>
      <c r="I188" s="11" t="s">
        <v>2</v>
      </c>
      <c r="J188" s="2" t="s">
        <v>13</v>
      </c>
      <c r="K188" s="2" t="s">
        <v>14</v>
      </c>
      <c r="L188" s="2" t="s">
        <v>15</v>
      </c>
      <c r="M188" s="7">
        <v>1</v>
      </c>
      <c r="N188" s="4">
        <v>35.69</v>
      </c>
      <c r="O188" s="5">
        <v>0</v>
      </c>
      <c r="P188" s="4">
        <v>13.38</v>
      </c>
      <c r="Q188" s="4">
        <f t="shared" si="8"/>
        <v>35.69</v>
      </c>
      <c r="R188" s="4">
        <f t="shared" si="9"/>
        <v>13.38</v>
      </c>
      <c r="S188" s="4">
        <f t="shared" si="10"/>
        <v>22.309999999999995</v>
      </c>
      <c r="T188" s="6">
        <f t="shared" si="11"/>
        <v>0.62510507144858496</v>
      </c>
      <c r="U188" s="3">
        <f>YEAR(SalesDataTable[[#This Row],[Order Date]])</f>
        <v>2026</v>
      </c>
    </row>
    <row r="189" spans="1:21" ht="15.6">
      <c r="A189" s="9">
        <v>4582</v>
      </c>
      <c r="B189" s="10">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11" t="s">
        <v>20</v>
      </c>
      <c r="H189" s="11" t="s">
        <v>31</v>
      </c>
      <c r="I189" s="11" t="s">
        <v>2</v>
      </c>
      <c r="J189" s="2" t="s">
        <v>13</v>
      </c>
      <c r="K189" s="2" t="s">
        <v>4</v>
      </c>
      <c r="L189" s="2" t="s">
        <v>22</v>
      </c>
      <c r="M189" s="7">
        <v>3</v>
      </c>
      <c r="N189" s="4">
        <v>50.29</v>
      </c>
      <c r="O189" s="5">
        <v>0.05</v>
      </c>
      <c r="P189" s="4">
        <v>22.87</v>
      </c>
      <c r="Q189" s="4">
        <f t="shared" si="8"/>
        <v>143.32650000000001</v>
      </c>
      <c r="R189" s="4">
        <f t="shared" si="9"/>
        <v>68.61</v>
      </c>
      <c r="S189" s="4">
        <f t="shared" si="10"/>
        <v>74.716500000000011</v>
      </c>
      <c r="T189" s="6">
        <f t="shared" si="11"/>
        <v>0.52130275978273388</v>
      </c>
      <c r="U189" s="3">
        <f>YEAR(SalesDataTable[[#This Row],[Order Date]])</f>
        <v>2026</v>
      </c>
    </row>
    <row r="190" spans="1:21" ht="15.6">
      <c r="A190" s="9">
        <v>4381</v>
      </c>
      <c r="B190" s="10">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11" t="s">
        <v>6</v>
      </c>
      <c r="H190" s="11" t="s">
        <v>43</v>
      </c>
      <c r="I190" s="11" t="s">
        <v>28</v>
      </c>
      <c r="J190" s="2" t="s">
        <v>3</v>
      </c>
      <c r="K190" s="2" t="s">
        <v>23</v>
      </c>
      <c r="L190" s="2" t="s">
        <v>29</v>
      </c>
      <c r="M190" s="7">
        <v>1</v>
      </c>
      <c r="N190" s="4">
        <v>194.32</v>
      </c>
      <c r="O190" s="5">
        <v>0.05</v>
      </c>
      <c r="P190" s="4">
        <v>102.52</v>
      </c>
      <c r="Q190" s="4">
        <f t="shared" si="8"/>
        <v>184.60399999999998</v>
      </c>
      <c r="R190" s="4">
        <f t="shared" si="9"/>
        <v>102.52</v>
      </c>
      <c r="S190" s="4">
        <f t="shared" si="10"/>
        <v>82.083999999999989</v>
      </c>
      <c r="T190" s="6">
        <f t="shared" si="11"/>
        <v>0.44464908669367942</v>
      </c>
      <c r="U190" s="3">
        <f>YEAR(SalesDataTable[[#This Row],[Order Date]])</f>
        <v>2026</v>
      </c>
    </row>
    <row r="191" spans="1:21" ht="15.6">
      <c r="A191" s="9">
        <v>4964</v>
      </c>
      <c r="B191" s="10">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11" t="s">
        <v>20</v>
      </c>
      <c r="H191" s="11" t="s">
        <v>47</v>
      </c>
      <c r="I191" s="11" t="s">
        <v>19</v>
      </c>
      <c r="J191" s="2" t="s">
        <v>13</v>
      </c>
      <c r="K191" s="2" t="s">
        <v>34</v>
      </c>
      <c r="L191" s="2" t="s">
        <v>35</v>
      </c>
      <c r="M191" s="7">
        <v>4</v>
      </c>
      <c r="N191" s="4">
        <v>40.44</v>
      </c>
      <c r="O191" s="5">
        <v>0</v>
      </c>
      <c r="P191" s="4">
        <v>14.75</v>
      </c>
      <c r="Q191" s="4">
        <f t="shared" si="8"/>
        <v>161.76</v>
      </c>
      <c r="R191" s="4">
        <f t="shared" si="9"/>
        <v>59</v>
      </c>
      <c r="S191" s="4">
        <f t="shared" si="10"/>
        <v>102.75999999999999</v>
      </c>
      <c r="T191" s="6">
        <f t="shared" si="11"/>
        <v>0.63526211671612265</v>
      </c>
      <c r="U191" s="3">
        <f>YEAR(SalesDataTable[[#This Row],[Order Date]])</f>
        <v>2026</v>
      </c>
    </row>
    <row r="192" spans="1:21" ht="15.6">
      <c r="A192" s="9">
        <v>255</v>
      </c>
      <c r="B192" s="10">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11" t="s">
        <v>20</v>
      </c>
      <c r="H192" s="11" t="s">
        <v>31</v>
      </c>
      <c r="I192" s="11" t="s">
        <v>2</v>
      </c>
      <c r="J192" s="2" t="s">
        <v>13</v>
      </c>
      <c r="K192" s="2" t="s">
        <v>14</v>
      </c>
      <c r="L192" s="2" t="s">
        <v>44</v>
      </c>
      <c r="M192" s="7">
        <v>3</v>
      </c>
      <c r="N192" s="4">
        <v>134.53</v>
      </c>
      <c r="O192" s="5">
        <v>0.1</v>
      </c>
      <c r="P192" s="4">
        <v>69.12</v>
      </c>
      <c r="Q192" s="4">
        <f t="shared" si="8"/>
        <v>363.23100000000005</v>
      </c>
      <c r="R192" s="4">
        <f t="shared" si="9"/>
        <v>207.36</v>
      </c>
      <c r="S192" s="4">
        <f t="shared" si="10"/>
        <v>155.87100000000004</v>
      </c>
      <c r="T192" s="6">
        <f t="shared" si="11"/>
        <v>0.42912361555043488</v>
      </c>
      <c r="U192" s="3">
        <f>YEAR(SalesDataTable[[#This Row],[Order Date]])</f>
        <v>2026</v>
      </c>
    </row>
    <row r="193" spans="1:21" ht="15.6">
      <c r="A193" s="9">
        <v>2178</v>
      </c>
      <c r="B193" s="10">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11" t="s">
        <v>11</v>
      </c>
      <c r="H193" s="11" t="s">
        <v>12</v>
      </c>
      <c r="I193" s="11" t="s">
        <v>28</v>
      </c>
      <c r="J193" s="2" t="s">
        <v>13</v>
      </c>
      <c r="K193" s="2" t="s">
        <v>9</v>
      </c>
      <c r="L193" s="2" t="s">
        <v>37</v>
      </c>
      <c r="M193" s="7">
        <v>6</v>
      </c>
      <c r="N193" s="4">
        <v>154.05000000000001</v>
      </c>
      <c r="O193" s="5">
        <v>0</v>
      </c>
      <c r="P193" s="4">
        <v>79.25</v>
      </c>
      <c r="Q193" s="4">
        <f t="shared" si="8"/>
        <v>924.30000000000007</v>
      </c>
      <c r="R193" s="4">
        <f t="shared" si="9"/>
        <v>475.5</v>
      </c>
      <c r="S193" s="4">
        <f t="shared" si="10"/>
        <v>448.80000000000007</v>
      </c>
      <c r="T193" s="6">
        <f t="shared" si="11"/>
        <v>0.4855566374553717</v>
      </c>
      <c r="U193" s="3">
        <f>YEAR(SalesDataTable[[#This Row],[Order Date]])</f>
        <v>2026</v>
      </c>
    </row>
    <row r="194" spans="1:21" ht="15.6">
      <c r="A194" s="9">
        <v>3416</v>
      </c>
      <c r="B194" s="10">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11" t="s">
        <v>11</v>
      </c>
      <c r="H194" s="11" t="s">
        <v>12</v>
      </c>
      <c r="I194" s="11" t="s">
        <v>2</v>
      </c>
      <c r="J194" s="2" t="s">
        <v>13</v>
      </c>
      <c r="K194" s="2" t="s">
        <v>14</v>
      </c>
      <c r="L194" s="2" t="s">
        <v>44</v>
      </c>
      <c r="M194" s="7">
        <v>1</v>
      </c>
      <c r="N194" s="4">
        <v>135.4</v>
      </c>
      <c r="O194" s="5">
        <v>0</v>
      </c>
      <c r="P194" s="4">
        <v>67.56</v>
      </c>
      <c r="Q194" s="4">
        <f t="shared" ref="Q194:Q257" si="12">M194*N194*(1-O194)</f>
        <v>135.4</v>
      </c>
      <c r="R194" s="4">
        <f t="shared" ref="R194:R257" si="13">M194*P194</f>
        <v>67.56</v>
      </c>
      <c r="S194" s="4">
        <f t="shared" ref="S194:S257" si="14">Q194-R194</f>
        <v>67.84</v>
      </c>
      <c r="T194" s="6">
        <f t="shared" ref="T194:T257" si="15">IFERROR(S194/Q194,0)</f>
        <v>0.50103397341211231</v>
      </c>
      <c r="U194" s="3">
        <f>YEAR(SalesDataTable[[#This Row],[Order Date]])</f>
        <v>2026</v>
      </c>
    </row>
    <row r="195" spans="1:21" ht="15.6">
      <c r="A195" s="9">
        <v>3854</v>
      </c>
      <c r="B195" s="10">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11" t="s">
        <v>0</v>
      </c>
      <c r="H195" s="11" t="s">
        <v>1</v>
      </c>
      <c r="I195" s="11" t="s">
        <v>2</v>
      </c>
      <c r="J195" s="2" t="s">
        <v>13</v>
      </c>
      <c r="K195" s="2" t="s">
        <v>4</v>
      </c>
      <c r="L195" s="2" t="s">
        <v>26</v>
      </c>
      <c r="M195" s="7">
        <v>2</v>
      </c>
      <c r="N195" s="4">
        <v>41.03</v>
      </c>
      <c r="O195" s="5">
        <v>0</v>
      </c>
      <c r="P195" s="4">
        <v>16.260000000000002</v>
      </c>
      <c r="Q195" s="4">
        <f t="shared" si="12"/>
        <v>82.06</v>
      </c>
      <c r="R195" s="4">
        <f t="shared" si="13"/>
        <v>32.520000000000003</v>
      </c>
      <c r="S195" s="4">
        <f t="shared" si="14"/>
        <v>49.54</v>
      </c>
      <c r="T195" s="6">
        <f t="shared" si="15"/>
        <v>0.60370460638557155</v>
      </c>
      <c r="U195" s="3">
        <f>YEAR(SalesDataTable[[#This Row],[Order Date]])</f>
        <v>2026</v>
      </c>
    </row>
    <row r="196" spans="1:21" ht="15.6">
      <c r="A196" s="9">
        <v>3952</v>
      </c>
      <c r="B196" s="10">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11" t="s">
        <v>20</v>
      </c>
      <c r="H196" s="11" t="s">
        <v>33</v>
      </c>
      <c r="I196" s="11" t="s">
        <v>28</v>
      </c>
      <c r="J196" s="2" t="s">
        <v>13</v>
      </c>
      <c r="K196" s="2" t="s">
        <v>4</v>
      </c>
      <c r="L196" s="2" t="s">
        <v>5</v>
      </c>
      <c r="M196" s="7">
        <v>1</v>
      </c>
      <c r="N196" s="4">
        <v>81.44</v>
      </c>
      <c r="O196" s="5">
        <v>0.05</v>
      </c>
      <c r="P196" s="4">
        <v>43.9</v>
      </c>
      <c r="Q196" s="4">
        <f t="shared" si="12"/>
        <v>77.367999999999995</v>
      </c>
      <c r="R196" s="4">
        <f t="shared" si="13"/>
        <v>43.9</v>
      </c>
      <c r="S196" s="4">
        <f t="shared" si="14"/>
        <v>33.467999999999996</v>
      </c>
      <c r="T196" s="6">
        <f t="shared" si="15"/>
        <v>0.43258194602419603</v>
      </c>
      <c r="U196" s="3">
        <f>YEAR(SalesDataTable[[#This Row],[Order Date]])</f>
        <v>2026</v>
      </c>
    </row>
    <row r="197" spans="1:21" ht="15.6">
      <c r="A197" s="9">
        <v>4076</v>
      </c>
      <c r="B197" s="10">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11" t="s">
        <v>0</v>
      </c>
      <c r="H197" s="11" t="s">
        <v>1</v>
      </c>
      <c r="I197" s="11" t="s">
        <v>8</v>
      </c>
      <c r="J197" s="2" t="s">
        <v>16</v>
      </c>
      <c r="K197" s="2" t="s">
        <v>23</v>
      </c>
      <c r="L197" s="2" t="s">
        <v>51</v>
      </c>
      <c r="M197" s="7">
        <v>8</v>
      </c>
      <c r="N197" s="4">
        <v>122.19</v>
      </c>
      <c r="O197" s="5">
        <v>0.1</v>
      </c>
      <c r="P197" s="4">
        <v>60</v>
      </c>
      <c r="Q197" s="4">
        <f t="shared" si="12"/>
        <v>879.76800000000003</v>
      </c>
      <c r="R197" s="4">
        <f t="shared" si="13"/>
        <v>480</v>
      </c>
      <c r="S197" s="4">
        <f t="shared" si="14"/>
        <v>399.76800000000003</v>
      </c>
      <c r="T197" s="6">
        <f t="shared" si="15"/>
        <v>0.45440161497121973</v>
      </c>
      <c r="U197" s="3">
        <f>YEAR(SalesDataTable[[#This Row],[Order Date]])</f>
        <v>2026</v>
      </c>
    </row>
    <row r="198" spans="1:21" ht="15.6">
      <c r="A198" s="9">
        <v>4156</v>
      </c>
      <c r="B198" s="10">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11" t="s">
        <v>11</v>
      </c>
      <c r="H198" s="11" t="s">
        <v>52</v>
      </c>
      <c r="I198" s="11" t="s">
        <v>19</v>
      </c>
      <c r="J198" s="2" t="s">
        <v>3</v>
      </c>
      <c r="K198" s="2" t="s">
        <v>9</v>
      </c>
      <c r="L198" s="2" t="s">
        <v>17</v>
      </c>
      <c r="M198" s="7">
        <v>2</v>
      </c>
      <c r="N198" s="4">
        <v>146.33000000000001</v>
      </c>
      <c r="O198" s="5">
        <v>0.1</v>
      </c>
      <c r="P198" s="4">
        <v>81.34</v>
      </c>
      <c r="Q198" s="4">
        <f t="shared" si="12"/>
        <v>263.39400000000001</v>
      </c>
      <c r="R198" s="4">
        <f t="shared" si="13"/>
        <v>162.68</v>
      </c>
      <c r="S198" s="4">
        <f t="shared" si="14"/>
        <v>100.714</v>
      </c>
      <c r="T198" s="6">
        <f t="shared" si="15"/>
        <v>0.38237013751262366</v>
      </c>
      <c r="U198" s="3">
        <f>YEAR(SalesDataTable[[#This Row],[Order Date]])</f>
        <v>2026</v>
      </c>
    </row>
    <row r="199" spans="1:21" ht="15.6">
      <c r="A199" s="9">
        <v>4260</v>
      </c>
      <c r="B199" s="10">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11" t="s">
        <v>11</v>
      </c>
      <c r="H199" s="11" t="s">
        <v>52</v>
      </c>
      <c r="I199" s="11" t="s">
        <v>28</v>
      </c>
      <c r="J199" s="2" t="s">
        <v>3</v>
      </c>
      <c r="K199" s="2" t="s">
        <v>14</v>
      </c>
      <c r="L199" s="2" t="s">
        <v>44</v>
      </c>
      <c r="M199" s="7">
        <v>1</v>
      </c>
      <c r="N199" s="4">
        <v>131.24</v>
      </c>
      <c r="O199" s="5">
        <v>0.05</v>
      </c>
      <c r="P199" s="4">
        <v>66.14</v>
      </c>
      <c r="Q199" s="4">
        <f t="shared" si="12"/>
        <v>124.678</v>
      </c>
      <c r="R199" s="4">
        <f t="shared" si="13"/>
        <v>66.14</v>
      </c>
      <c r="S199" s="4">
        <f t="shared" si="14"/>
        <v>58.537999999999997</v>
      </c>
      <c r="T199" s="6">
        <f t="shared" si="15"/>
        <v>0.46951346669019395</v>
      </c>
      <c r="U199" s="3">
        <f>YEAR(SalesDataTable[[#This Row],[Order Date]])</f>
        <v>2026</v>
      </c>
    </row>
    <row r="200" spans="1:21" ht="15.6">
      <c r="A200" s="9">
        <v>4294</v>
      </c>
      <c r="B200" s="10">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11" t="s">
        <v>6</v>
      </c>
      <c r="H200" s="11" t="s">
        <v>7</v>
      </c>
      <c r="I200" s="11" t="s">
        <v>8</v>
      </c>
      <c r="J200" s="2" t="s">
        <v>13</v>
      </c>
      <c r="K200" s="2" t="s">
        <v>34</v>
      </c>
      <c r="L200" s="2" t="s">
        <v>45</v>
      </c>
      <c r="M200" s="7">
        <v>5</v>
      </c>
      <c r="N200" s="4">
        <v>51.37</v>
      </c>
      <c r="O200" s="5">
        <v>0.05</v>
      </c>
      <c r="P200" s="4">
        <v>21.81</v>
      </c>
      <c r="Q200" s="4">
        <f t="shared" si="12"/>
        <v>244.00749999999996</v>
      </c>
      <c r="R200" s="4">
        <f t="shared" si="13"/>
        <v>109.05</v>
      </c>
      <c r="S200" s="4">
        <f t="shared" si="14"/>
        <v>134.95749999999998</v>
      </c>
      <c r="T200" s="6">
        <f t="shared" si="15"/>
        <v>0.55308750755612024</v>
      </c>
      <c r="U200" s="3">
        <f>YEAR(SalesDataTable[[#This Row],[Order Date]])</f>
        <v>2026</v>
      </c>
    </row>
    <row r="201" spans="1:21" ht="15.6">
      <c r="A201" s="9">
        <v>1019</v>
      </c>
      <c r="B201" s="10">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11" t="s">
        <v>6</v>
      </c>
      <c r="H201" s="11" t="s">
        <v>43</v>
      </c>
      <c r="I201" s="11" t="s">
        <v>19</v>
      </c>
      <c r="J201" s="2" t="s">
        <v>13</v>
      </c>
      <c r="K201" s="2" t="s">
        <v>23</v>
      </c>
      <c r="L201" s="2" t="s">
        <v>51</v>
      </c>
      <c r="M201" s="7">
        <v>5</v>
      </c>
      <c r="N201" s="4">
        <v>121.94</v>
      </c>
      <c r="O201" s="5">
        <v>0</v>
      </c>
      <c r="P201" s="4">
        <v>62.3</v>
      </c>
      <c r="Q201" s="4">
        <f t="shared" si="12"/>
        <v>609.70000000000005</v>
      </c>
      <c r="R201" s="4">
        <f t="shared" si="13"/>
        <v>311.5</v>
      </c>
      <c r="S201" s="4">
        <f t="shared" si="14"/>
        <v>298.20000000000005</v>
      </c>
      <c r="T201" s="6">
        <f t="shared" si="15"/>
        <v>0.48909299655568317</v>
      </c>
      <c r="U201" s="3">
        <f>YEAR(SalesDataTable[[#This Row],[Order Date]])</f>
        <v>2026</v>
      </c>
    </row>
    <row r="202" spans="1:21" ht="15.6">
      <c r="A202" s="9">
        <v>1471</v>
      </c>
      <c r="B202" s="10">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11" t="s">
        <v>0</v>
      </c>
      <c r="H202" s="11" t="s">
        <v>1</v>
      </c>
      <c r="I202" s="11" t="s">
        <v>2</v>
      </c>
      <c r="J202" s="2" t="s">
        <v>3</v>
      </c>
      <c r="K202" s="2" t="s">
        <v>23</v>
      </c>
      <c r="L202" s="2" t="s">
        <v>51</v>
      </c>
      <c r="M202" s="7">
        <v>4</v>
      </c>
      <c r="N202" s="4">
        <v>124.55</v>
      </c>
      <c r="O202" s="5">
        <v>0</v>
      </c>
      <c r="P202" s="4">
        <v>60.41</v>
      </c>
      <c r="Q202" s="4">
        <f t="shared" si="12"/>
        <v>498.2</v>
      </c>
      <c r="R202" s="4">
        <f t="shared" si="13"/>
        <v>241.64</v>
      </c>
      <c r="S202" s="4">
        <f t="shared" si="14"/>
        <v>256.56</v>
      </c>
      <c r="T202" s="6">
        <f t="shared" si="15"/>
        <v>0.51497390606182258</v>
      </c>
      <c r="U202" s="3">
        <f>YEAR(SalesDataTable[[#This Row],[Order Date]])</f>
        <v>2026</v>
      </c>
    </row>
    <row r="203" spans="1:21" ht="15.6">
      <c r="A203" s="9">
        <v>2520</v>
      </c>
      <c r="B203" s="10">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11" t="s">
        <v>6</v>
      </c>
      <c r="H203" s="11" t="s">
        <v>49</v>
      </c>
      <c r="I203" s="11" t="s">
        <v>8</v>
      </c>
      <c r="J203" s="2" t="s">
        <v>16</v>
      </c>
      <c r="K203" s="2" t="s">
        <v>23</v>
      </c>
      <c r="L203" s="2" t="s">
        <v>24</v>
      </c>
      <c r="M203" s="7">
        <v>10</v>
      </c>
      <c r="N203" s="4">
        <v>343.77</v>
      </c>
      <c r="O203" s="5">
        <v>0.15</v>
      </c>
      <c r="P203" s="4">
        <v>195.29</v>
      </c>
      <c r="Q203" s="4">
        <f t="shared" si="12"/>
        <v>2922.0449999999996</v>
      </c>
      <c r="R203" s="4">
        <f t="shared" si="13"/>
        <v>1952.8999999999999</v>
      </c>
      <c r="S203" s="4">
        <f t="shared" si="14"/>
        <v>969.14499999999975</v>
      </c>
      <c r="T203" s="6">
        <f t="shared" si="15"/>
        <v>0.33166669233362245</v>
      </c>
      <c r="U203" s="3">
        <f>YEAR(SalesDataTable[[#This Row],[Order Date]])</f>
        <v>2026</v>
      </c>
    </row>
    <row r="204" spans="1:21" ht="15.6">
      <c r="A204" s="9">
        <v>4649</v>
      </c>
      <c r="B204" s="10">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11" t="s">
        <v>6</v>
      </c>
      <c r="H204" s="11" t="s">
        <v>7</v>
      </c>
      <c r="I204" s="11" t="s">
        <v>28</v>
      </c>
      <c r="J204" s="2" t="s">
        <v>3</v>
      </c>
      <c r="K204" s="2" t="s">
        <v>4</v>
      </c>
      <c r="L204" s="2" t="s">
        <v>5</v>
      </c>
      <c r="M204" s="7">
        <v>1</v>
      </c>
      <c r="N204" s="4">
        <v>81.819999999999993</v>
      </c>
      <c r="O204" s="5">
        <v>0.05</v>
      </c>
      <c r="P204" s="4">
        <v>43.83</v>
      </c>
      <c r="Q204" s="4">
        <f t="shared" si="12"/>
        <v>77.728999999999985</v>
      </c>
      <c r="R204" s="4">
        <f t="shared" si="13"/>
        <v>43.83</v>
      </c>
      <c r="S204" s="4">
        <f t="shared" si="14"/>
        <v>33.898999999999987</v>
      </c>
      <c r="T204" s="6">
        <f t="shared" si="15"/>
        <v>0.43611779387358635</v>
      </c>
      <c r="U204" s="3">
        <f>YEAR(SalesDataTable[[#This Row],[Order Date]])</f>
        <v>2026</v>
      </c>
    </row>
    <row r="205" spans="1:21" ht="15.6">
      <c r="A205" s="9">
        <v>4545</v>
      </c>
      <c r="B205" s="10">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11" t="s">
        <v>0</v>
      </c>
      <c r="H205" s="11" t="s">
        <v>36</v>
      </c>
      <c r="I205" s="11" t="s">
        <v>19</v>
      </c>
      <c r="J205" s="2" t="s">
        <v>13</v>
      </c>
      <c r="K205" s="2" t="s">
        <v>14</v>
      </c>
      <c r="L205" s="2" t="s">
        <v>15</v>
      </c>
      <c r="M205" s="7">
        <v>1</v>
      </c>
      <c r="N205" s="4">
        <v>36.58</v>
      </c>
      <c r="O205" s="5">
        <v>0.1</v>
      </c>
      <c r="P205" s="4">
        <v>13.76</v>
      </c>
      <c r="Q205" s="4">
        <f t="shared" si="12"/>
        <v>32.921999999999997</v>
      </c>
      <c r="R205" s="4">
        <f t="shared" si="13"/>
        <v>13.76</v>
      </c>
      <c r="S205" s="4">
        <f t="shared" si="14"/>
        <v>19.161999999999999</v>
      </c>
      <c r="T205" s="6">
        <f t="shared" si="15"/>
        <v>0.58204240325618128</v>
      </c>
      <c r="U205" s="3">
        <f>YEAR(SalesDataTable[[#This Row],[Order Date]])</f>
        <v>2026</v>
      </c>
    </row>
    <row r="206" spans="1:21" ht="15.6">
      <c r="A206" s="9">
        <v>285</v>
      </c>
      <c r="B206" s="10">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11" t="s">
        <v>20</v>
      </c>
      <c r="H206" s="11" t="s">
        <v>33</v>
      </c>
      <c r="I206" s="11" t="s">
        <v>19</v>
      </c>
      <c r="J206" s="2" t="s">
        <v>13</v>
      </c>
      <c r="K206" s="2" t="s">
        <v>9</v>
      </c>
      <c r="L206" s="2" t="s">
        <v>10</v>
      </c>
      <c r="M206" s="7">
        <v>4</v>
      </c>
      <c r="N206" s="4">
        <v>92.87</v>
      </c>
      <c r="O206" s="5">
        <v>0</v>
      </c>
      <c r="P206" s="4">
        <v>44.95</v>
      </c>
      <c r="Q206" s="4">
        <f t="shared" si="12"/>
        <v>371.48</v>
      </c>
      <c r="R206" s="4">
        <f t="shared" si="13"/>
        <v>179.8</v>
      </c>
      <c r="S206" s="4">
        <f t="shared" si="14"/>
        <v>191.68</v>
      </c>
      <c r="T206" s="6">
        <f t="shared" si="15"/>
        <v>0.51599009367933668</v>
      </c>
      <c r="U206" s="3">
        <f>YEAR(SalesDataTable[[#This Row],[Order Date]])</f>
        <v>2026</v>
      </c>
    </row>
    <row r="207" spans="1:21" ht="15.6">
      <c r="A207" s="9">
        <v>1499</v>
      </c>
      <c r="B207" s="10">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11" t="s">
        <v>20</v>
      </c>
      <c r="H207" s="11" t="s">
        <v>33</v>
      </c>
      <c r="I207" s="11" t="s">
        <v>2</v>
      </c>
      <c r="J207" s="2" t="s">
        <v>13</v>
      </c>
      <c r="K207" s="2" t="s">
        <v>4</v>
      </c>
      <c r="L207" s="2" t="s">
        <v>26</v>
      </c>
      <c r="M207" s="7">
        <v>2</v>
      </c>
      <c r="N207" s="4">
        <v>41.21</v>
      </c>
      <c r="O207" s="5">
        <v>0</v>
      </c>
      <c r="P207" s="4">
        <v>16.64</v>
      </c>
      <c r="Q207" s="4">
        <f t="shared" si="12"/>
        <v>82.42</v>
      </c>
      <c r="R207" s="4">
        <f t="shared" si="13"/>
        <v>33.28</v>
      </c>
      <c r="S207" s="4">
        <f t="shared" si="14"/>
        <v>49.14</v>
      </c>
      <c r="T207" s="6">
        <f t="shared" si="15"/>
        <v>0.59621451104100942</v>
      </c>
      <c r="U207" s="3">
        <f>YEAR(SalesDataTable[[#This Row],[Order Date]])</f>
        <v>2026</v>
      </c>
    </row>
    <row r="208" spans="1:21" ht="15.6">
      <c r="A208" s="9">
        <v>2615</v>
      </c>
      <c r="B208" s="10">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11" t="s">
        <v>0</v>
      </c>
      <c r="H208" s="11" t="s">
        <v>50</v>
      </c>
      <c r="I208" s="11" t="s">
        <v>2</v>
      </c>
      <c r="J208" s="2" t="s">
        <v>3</v>
      </c>
      <c r="K208" s="2" t="s">
        <v>9</v>
      </c>
      <c r="L208" s="2" t="s">
        <v>37</v>
      </c>
      <c r="M208" s="7">
        <v>6</v>
      </c>
      <c r="N208" s="4">
        <v>155.79</v>
      </c>
      <c r="O208" s="5">
        <v>0</v>
      </c>
      <c r="P208" s="4">
        <v>77.48</v>
      </c>
      <c r="Q208" s="4">
        <f t="shared" si="12"/>
        <v>934.74</v>
      </c>
      <c r="R208" s="4">
        <f t="shared" si="13"/>
        <v>464.88</v>
      </c>
      <c r="S208" s="4">
        <f t="shared" si="14"/>
        <v>469.86</v>
      </c>
      <c r="T208" s="6">
        <f t="shared" si="15"/>
        <v>0.50266384235188399</v>
      </c>
      <c r="U208" s="3">
        <f>YEAR(SalesDataTable[[#This Row],[Order Date]])</f>
        <v>2026</v>
      </c>
    </row>
    <row r="209" spans="1:21" ht="15.6">
      <c r="A209" s="9">
        <v>479</v>
      </c>
      <c r="B209" s="10">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11" t="s">
        <v>0</v>
      </c>
      <c r="H209" s="11" t="s">
        <v>1</v>
      </c>
      <c r="I209" s="11" t="s">
        <v>2</v>
      </c>
      <c r="J209" s="2" t="s">
        <v>3</v>
      </c>
      <c r="K209" s="2" t="s">
        <v>34</v>
      </c>
      <c r="L209" s="2" t="s">
        <v>45</v>
      </c>
      <c r="M209" s="7">
        <v>2</v>
      </c>
      <c r="N209" s="4">
        <v>50.16</v>
      </c>
      <c r="O209" s="5">
        <v>0.1</v>
      </c>
      <c r="P209" s="4">
        <v>21.48</v>
      </c>
      <c r="Q209" s="4">
        <f t="shared" si="12"/>
        <v>90.287999999999997</v>
      </c>
      <c r="R209" s="4">
        <f t="shared" si="13"/>
        <v>42.96</v>
      </c>
      <c r="S209" s="4">
        <f t="shared" si="14"/>
        <v>47.327999999999996</v>
      </c>
      <c r="T209" s="6">
        <f t="shared" si="15"/>
        <v>0.52418926103136632</v>
      </c>
      <c r="U209" s="3">
        <f>YEAR(SalesDataTable[[#This Row],[Order Date]])</f>
        <v>2026</v>
      </c>
    </row>
    <row r="210" spans="1:21" ht="15.6">
      <c r="A210" s="9">
        <v>4069</v>
      </c>
      <c r="B210" s="10">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11" t="s">
        <v>20</v>
      </c>
      <c r="H210" s="11" t="s">
        <v>33</v>
      </c>
      <c r="I210" s="11" t="s">
        <v>2</v>
      </c>
      <c r="J210" s="2" t="s">
        <v>13</v>
      </c>
      <c r="K210" s="2" t="s">
        <v>9</v>
      </c>
      <c r="L210" s="2" t="s">
        <v>17</v>
      </c>
      <c r="M210" s="7">
        <v>4</v>
      </c>
      <c r="N210" s="4">
        <v>140.63999999999999</v>
      </c>
      <c r="O210" s="5">
        <v>0</v>
      </c>
      <c r="P210" s="4">
        <v>77.510000000000005</v>
      </c>
      <c r="Q210" s="4">
        <f t="shared" si="12"/>
        <v>562.55999999999995</v>
      </c>
      <c r="R210" s="4">
        <f t="shared" si="13"/>
        <v>310.04000000000002</v>
      </c>
      <c r="S210" s="4">
        <f t="shared" si="14"/>
        <v>252.51999999999992</v>
      </c>
      <c r="T210" s="6">
        <f t="shared" si="15"/>
        <v>0.4488765642775881</v>
      </c>
      <c r="U210" s="3">
        <f>YEAR(SalesDataTable[[#This Row],[Order Date]])</f>
        <v>2026</v>
      </c>
    </row>
    <row r="211" spans="1:21" ht="15.6">
      <c r="A211" s="9">
        <v>4588</v>
      </c>
      <c r="B211" s="10">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11" t="s">
        <v>0</v>
      </c>
      <c r="H211" s="11" t="s">
        <v>1</v>
      </c>
      <c r="I211" s="11" t="s">
        <v>28</v>
      </c>
      <c r="J211" s="2" t="s">
        <v>13</v>
      </c>
      <c r="K211" s="2" t="s">
        <v>23</v>
      </c>
      <c r="L211" s="2" t="s">
        <v>40</v>
      </c>
      <c r="M211" s="7">
        <v>1</v>
      </c>
      <c r="N211" s="4">
        <v>80.680000000000007</v>
      </c>
      <c r="O211" s="5">
        <v>0</v>
      </c>
      <c r="P211" s="4">
        <v>39.630000000000003</v>
      </c>
      <c r="Q211" s="4">
        <f t="shared" si="12"/>
        <v>80.680000000000007</v>
      </c>
      <c r="R211" s="4">
        <f t="shared" si="13"/>
        <v>39.630000000000003</v>
      </c>
      <c r="S211" s="4">
        <f t="shared" si="14"/>
        <v>41.050000000000004</v>
      </c>
      <c r="T211" s="6">
        <f t="shared" si="15"/>
        <v>0.50880019831432821</v>
      </c>
      <c r="U211" s="3">
        <f>YEAR(SalesDataTable[[#This Row],[Order Date]])</f>
        <v>2026</v>
      </c>
    </row>
    <row r="212" spans="1:21" ht="15.6">
      <c r="A212" s="9">
        <v>14</v>
      </c>
      <c r="B212" s="10">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11" t="s">
        <v>0</v>
      </c>
      <c r="H212" s="11" t="s">
        <v>1</v>
      </c>
      <c r="I212" s="11" t="s">
        <v>8</v>
      </c>
      <c r="J212" s="2" t="s">
        <v>16</v>
      </c>
      <c r="K212" s="2" t="s">
        <v>14</v>
      </c>
      <c r="L212" s="2" t="s">
        <v>48</v>
      </c>
      <c r="M212" s="7">
        <v>3</v>
      </c>
      <c r="N212" s="4">
        <v>162.44999999999999</v>
      </c>
      <c r="O212" s="5">
        <v>0.05</v>
      </c>
      <c r="P212" s="4">
        <v>86.43</v>
      </c>
      <c r="Q212" s="4">
        <f t="shared" si="12"/>
        <v>462.98249999999996</v>
      </c>
      <c r="R212" s="4">
        <f t="shared" si="13"/>
        <v>259.29000000000002</v>
      </c>
      <c r="S212" s="4">
        <f t="shared" si="14"/>
        <v>203.69249999999994</v>
      </c>
      <c r="T212" s="6">
        <f t="shared" si="15"/>
        <v>0.43995723380473334</v>
      </c>
      <c r="U212" s="3">
        <f>YEAR(SalesDataTable[[#This Row],[Order Date]])</f>
        <v>2026</v>
      </c>
    </row>
    <row r="213" spans="1:21" ht="15.6">
      <c r="A213" s="9">
        <v>303</v>
      </c>
      <c r="B213" s="10">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11" t="s">
        <v>6</v>
      </c>
      <c r="H213" s="11" t="s">
        <v>27</v>
      </c>
      <c r="I213" s="11" t="s">
        <v>28</v>
      </c>
      <c r="J213" s="2" t="s">
        <v>3</v>
      </c>
      <c r="K213" s="2" t="s">
        <v>4</v>
      </c>
      <c r="L213" s="2" t="s">
        <v>30</v>
      </c>
      <c r="M213" s="7">
        <v>2</v>
      </c>
      <c r="N213" s="4">
        <v>102.12</v>
      </c>
      <c r="O213" s="5">
        <v>0.15</v>
      </c>
      <c r="P213" s="4">
        <v>51.03</v>
      </c>
      <c r="Q213" s="4">
        <f t="shared" si="12"/>
        <v>173.60400000000001</v>
      </c>
      <c r="R213" s="4">
        <f t="shared" si="13"/>
        <v>102.06</v>
      </c>
      <c r="S213" s="4">
        <f t="shared" si="14"/>
        <v>71.544000000000011</v>
      </c>
      <c r="T213" s="6">
        <f t="shared" si="15"/>
        <v>0.41211032003870884</v>
      </c>
      <c r="U213" s="3">
        <f>YEAR(SalesDataTable[[#This Row],[Order Date]])</f>
        <v>2026</v>
      </c>
    </row>
    <row r="214" spans="1:21" ht="15.6">
      <c r="A214" s="9">
        <v>1197</v>
      </c>
      <c r="B214" s="10">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11" t="s">
        <v>11</v>
      </c>
      <c r="H214" s="11" t="s">
        <v>18</v>
      </c>
      <c r="I214" s="11" t="s">
        <v>2</v>
      </c>
      <c r="J214" s="2" t="s">
        <v>13</v>
      </c>
      <c r="K214" s="2" t="s">
        <v>4</v>
      </c>
      <c r="L214" s="2" t="s">
        <v>30</v>
      </c>
      <c r="M214" s="7">
        <v>2</v>
      </c>
      <c r="N214" s="4">
        <v>101.77</v>
      </c>
      <c r="O214" s="5">
        <v>0</v>
      </c>
      <c r="P214" s="4">
        <v>51.34</v>
      </c>
      <c r="Q214" s="4">
        <f t="shared" si="12"/>
        <v>203.54</v>
      </c>
      <c r="R214" s="4">
        <f t="shared" si="13"/>
        <v>102.68</v>
      </c>
      <c r="S214" s="4">
        <f t="shared" si="14"/>
        <v>100.85999999999999</v>
      </c>
      <c r="T214" s="6">
        <f t="shared" si="15"/>
        <v>0.49552913432249185</v>
      </c>
      <c r="U214" s="3">
        <f>YEAR(SalesDataTable[[#This Row],[Order Date]])</f>
        <v>2026</v>
      </c>
    </row>
    <row r="215" spans="1:21" ht="15.6">
      <c r="A215" s="9">
        <v>2714</v>
      </c>
      <c r="B215" s="10">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11" t="s">
        <v>0</v>
      </c>
      <c r="H215" s="11" t="s">
        <v>50</v>
      </c>
      <c r="I215" s="11" t="s">
        <v>2</v>
      </c>
      <c r="J215" s="2" t="s">
        <v>16</v>
      </c>
      <c r="K215" s="2" t="s">
        <v>9</v>
      </c>
      <c r="L215" s="2" t="s">
        <v>37</v>
      </c>
      <c r="M215" s="7">
        <v>3</v>
      </c>
      <c r="N215" s="4">
        <v>153.24</v>
      </c>
      <c r="O215" s="5">
        <v>0.15</v>
      </c>
      <c r="P215" s="4">
        <v>77.61</v>
      </c>
      <c r="Q215" s="4">
        <f t="shared" si="12"/>
        <v>390.762</v>
      </c>
      <c r="R215" s="4">
        <f t="shared" si="13"/>
        <v>232.82999999999998</v>
      </c>
      <c r="S215" s="4">
        <f t="shared" si="14"/>
        <v>157.93200000000002</v>
      </c>
      <c r="T215" s="6">
        <f t="shared" si="15"/>
        <v>0.40416417154175693</v>
      </c>
      <c r="U215" s="3">
        <f>YEAR(SalesDataTable[[#This Row],[Order Date]])</f>
        <v>2026</v>
      </c>
    </row>
    <row r="216" spans="1:21" ht="15.6">
      <c r="A216" s="9">
        <v>2753</v>
      </c>
      <c r="B216" s="10">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11" t="s">
        <v>20</v>
      </c>
      <c r="H216" s="11" t="s">
        <v>21</v>
      </c>
      <c r="I216" s="11" t="s">
        <v>28</v>
      </c>
      <c r="J216" s="2" t="s">
        <v>3</v>
      </c>
      <c r="K216" s="2" t="s">
        <v>9</v>
      </c>
      <c r="L216" s="2" t="s">
        <v>17</v>
      </c>
      <c r="M216" s="7">
        <v>1</v>
      </c>
      <c r="N216" s="4">
        <v>140.47</v>
      </c>
      <c r="O216" s="5">
        <v>0</v>
      </c>
      <c r="P216" s="4">
        <v>79.66</v>
      </c>
      <c r="Q216" s="4">
        <f t="shared" si="12"/>
        <v>140.47</v>
      </c>
      <c r="R216" s="4">
        <f t="shared" si="13"/>
        <v>79.66</v>
      </c>
      <c r="S216" s="4">
        <f t="shared" si="14"/>
        <v>60.81</v>
      </c>
      <c r="T216" s="6">
        <f t="shared" si="15"/>
        <v>0.43290382288033036</v>
      </c>
      <c r="U216" s="3">
        <f>YEAR(SalesDataTable[[#This Row],[Order Date]])</f>
        <v>2026</v>
      </c>
    </row>
    <row r="217" spans="1:21" ht="15.6">
      <c r="A217" s="9">
        <v>3901</v>
      </c>
      <c r="B217" s="10">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11" t="s">
        <v>20</v>
      </c>
      <c r="H217" s="11" t="s">
        <v>31</v>
      </c>
      <c r="I217" s="11" t="s">
        <v>19</v>
      </c>
      <c r="J217" s="2" t="s">
        <v>13</v>
      </c>
      <c r="K217" s="2" t="s">
        <v>9</v>
      </c>
      <c r="L217" s="2" t="s">
        <v>46</v>
      </c>
      <c r="M217" s="7">
        <v>4</v>
      </c>
      <c r="N217" s="4">
        <v>70.67</v>
      </c>
      <c r="O217" s="5">
        <v>0.05</v>
      </c>
      <c r="P217" s="4">
        <v>32.96</v>
      </c>
      <c r="Q217" s="4">
        <f t="shared" si="12"/>
        <v>268.54599999999999</v>
      </c>
      <c r="R217" s="4">
        <f t="shared" si="13"/>
        <v>131.84</v>
      </c>
      <c r="S217" s="4">
        <f t="shared" si="14"/>
        <v>136.70599999999999</v>
      </c>
      <c r="T217" s="6">
        <f t="shared" si="15"/>
        <v>0.50905990035226734</v>
      </c>
      <c r="U217" s="3">
        <f>YEAR(SalesDataTable[[#This Row],[Order Date]])</f>
        <v>2026</v>
      </c>
    </row>
    <row r="218" spans="1:21" ht="15.6">
      <c r="A218" s="9">
        <v>594</v>
      </c>
      <c r="B218" s="10">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11" t="s">
        <v>0</v>
      </c>
      <c r="H218" s="11" t="s">
        <v>50</v>
      </c>
      <c r="I218" s="11" t="s">
        <v>19</v>
      </c>
      <c r="J218" s="2" t="s">
        <v>16</v>
      </c>
      <c r="K218" s="2" t="s">
        <v>14</v>
      </c>
      <c r="L218" s="2" t="s">
        <v>44</v>
      </c>
      <c r="M218" s="7">
        <v>3</v>
      </c>
      <c r="N218" s="4">
        <v>134.91</v>
      </c>
      <c r="O218" s="5">
        <v>0</v>
      </c>
      <c r="P218" s="4">
        <v>67.69</v>
      </c>
      <c r="Q218" s="4">
        <f t="shared" si="12"/>
        <v>404.73</v>
      </c>
      <c r="R218" s="4">
        <f t="shared" si="13"/>
        <v>203.07</v>
      </c>
      <c r="S218" s="4">
        <f t="shared" si="14"/>
        <v>201.66000000000003</v>
      </c>
      <c r="T218" s="6">
        <f t="shared" si="15"/>
        <v>0.49825809799125348</v>
      </c>
      <c r="U218" s="3">
        <f>YEAR(SalesDataTable[[#This Row],[Order Date]])</f>
        <v>2026</v>
      </c>
    </row>
    <row r="219" spans="1:21" ht="15.6">
      <c r="A219" s="9">
        <v>624</v>
      </c>
      <c r="B219" s="10">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11" t="s">
        <v>11</v>
      </c>
      <c r="H219" s="11" t="s">
        <v>12</v>
      </c>
      <c r="I219" s="11" t="s">
        <v>2</v>
      </c>
      <c r="J219" s="2" t="s">
        <v>16</v>
      </c>
      <c r="K219" s="2" t="s">
        <v>9</v>
      </c>
      <c r="L219" s="2" t="s">
        <v>46</v>
      </c>
      <c r="M219" s="7">
        <v>1</v>
      </c>
      <c r="N219" s="4">
        <v>70.86</v>
      </c>
      <c r="O219" s="5">
        <v>0.1</v>
      </c>
      <c r="P219" s="4">
        <v>33.299999999999997</v>
      </c>
      <c r="Q219" s="4">
        <f t="shared" si="12"/>
        <v>63.774000000000001</v>
      </c>
      <c r="R219" s="4">
        <f t="shared" si="13"/>
        <v>33.299999999999997</v>
      </c>
      <c r="S219" s="4">
        <f t="shared" si="14"/>
        <v>30.474000000000004</v>
      </c>
      <c r="T219" s="6">
        <f t="shared" si="15"/>
        <v>0.47784363533728486</v>
      </c>
      <c r="U219" s="3">
        <f>YEAR(SalesDataTable[[#This Row],[Order Date]])</f>
        <v>2026</v>
      </c>
    </row>
    <row r="220" spans="1:21" ht="15.6">
      <c r="A220" s="9">
        <v>1013</v>
      </c>
      <c r="B220" s="10">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11" t="s">
        <v>6</v>
      </c>
      <c r="H220" s="11" t="s">
        <v>43</v>
      </c>
      <c r="I220" s="11" t="s">
        <v>19</v>
      </c>
      <c r="J220" s="2" t="s">
        <v>13</v>
      </c>
      <c r="K220" s="2" t="s">
        <v>4</v>
      </c>
      <c r="L220" s="2" t="s">
        <v>30</v>
      </c>
      <c r="M220" s="7">
        <v>1</v>
      </c>
      <c r="N220" s="4">
        <v>104.35</v>
      </c>
      <c r="O220" s="5">
        <v>0</v>
      </c>
      <c r="P220" s="4">
        <v>51.49</v>
      </c>
      <c r="Q220" s="4">
        <f t="shared" si="12"/>
        <v>104.35</v>
      </c>
      <c r="R220" s="4">
        <f t="shared" si="13"/>
        <v>51.49</v>
      </c>
      <c r="S220" s="4">
        <f t="shared" si="14"/>
        <v>52.859999999999992</v>
      </c>
      <c r="T220" s="6">
        <f t="shared" si="15"/>
        <v>0.50656444657402966</v>
      </c>
      <c r="U220" s="3">
        <f>YEAR(SalesDataTable[[#This Row],[Order Date]])</f>
        <v>2026</v>
      </c>
    </row>
    <row r="221" spans="1:21" ht="15.6">
      <c r="A221" s="9">
        <v>1100</v>
      </c>
      <c r="B221" s="10">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11" t="s">
        <v>20</v>
      </c>
      <c r="H221" s="11" t="s">
        <v>33</v>
      </c>
      <c r="I221" s="11" t="s">
        <v>2</v>
      </c>
      <c r="J221" s="2" t="s">
        <v>3</v>
      </c>
      <c r="K221" s="2" t="s">
        <v>34</v>
      </c>
      <c r="L221" s="2" t="s">
        <v>38</v>
      </c>
      <c r="M221" s="7">
        <v>2</v>
      </c>
      <c r="N221" s="4">
        <v>120.48</v>
      </c>
      <c r="O221" s="5">
        <v>0</v>
      </c>
      <c r="P221" s="4">
        <v>70.680000000000007</v>
      </c>
      <c r="Q221" s="4">
        <f t="shared" si="12"/>
        <v>240.96</v>
      </c>
      <c r="R221" s="4">
        <f t="shared" si="13"/>
        <v>141.36000000000001</v>
      </c>
      <c r="S221" s="4">
        <f t="shared" si="14"/>
        <v>99.6</v>
      </c>
      <c r="T221" s="6">
        <f t="shared" si="15"/>
        <v>0.4133466135458167</v>
      </c>
      <c r="U221" s="3">
        <f>YEAR(SalesDataTable[[#This Row],[Order Date]])</f>
        <v>2026</v>
      </c>
    </row>
    <row r="222" spans="1:21" ht="15.6">
      <c r="A222" s="9">
        <v>2353</v>
      </c>
      <c r="B222" s="10">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11" t="s">
        <v>6</v>
      </c>
      <c r="H222" s="11" t="s">
        <v>43</v>
      </c>
      <c r="I222" s="11" t="s">
        <v>2</v>
      </c>
      <c r="J222" s="2" t="s">
        <v>3</v>
      </c>
      <c r="K222" s="2" t="s">
        <v>23</v>
      </c>
      <c r="L222" s="2" t="s">
        <v>24</v>
      </c>
      <c r="M222" s="7">
        <v>1</v>
      </c>
      <c r="N222" s="4">
        <v>339.52</v>
      </c>
      <c r="O222" s="5">
        <v>0.1</v>
      </c>
      <c r="P222" s="4">
        <v>191.19</v>
      </c>
      <c r="Q222" s="4">
        <f t="shared" si="12"/>
        <v>305.56799999999998</v>
      </c>
      <c r="R222" s="4">
        <f t="shared" si="13"/>
        <v>191.19</v>
      </c>
      <c r="S222" s="4">
        <f t="shared" si="14"/>
        <v>114.37799999999999</v>
      </c>
      <c r="T222" s="6">
        <f t="shared" si="15"/>
        <v>0.3743127552623311</v>
      </c>
      <c r="U222" s="3">
        <f>YEAR(SalesDataTable[[#This Row],[Order Date]])</f>
        <v>2026</v>
      </c>
    </row>
    <row r="223" spans="1:21" ht="15.6">
      <c r="A223" s="9">
        <v>3020</v>
      </c>
      <c r="B223" s="10">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11" t="s">
        <v>6</v>
      </c>
      <c r="H223" s="11" t="s">
        <v>49</v>
      </c>
      <c r="I223" s="11" t="s">
        <v>8</v>
      </c>
      <c r="J223" s="2" t="s">
        <v>16</v>
      </c>
      <c r="K223" s="2" t="s">
        <v>9</v>
      </c>
      <c r="L223" s="2" t="s">
        <v>37</v>
      </c>
      <c r="M223" s="7">
        <v>5</v>
      </c>
      <c r="N223" s="4">
        <v>154.72999999999999</v>
      </c>
      <c r="O223" s="5">
        <v>0.1</v>
      </c>
      <c r="P223" s="4">
        <v>77.42</v>
      </c>
      <c r="Q223" s="4">
        <f t="shared" si="12"/>
        <v>696.28499999999997</v>
      </c>
      <c r="R223" s="4">
        <f t="shared" si="13"/>
        <v>387.1</v>
      </c>
      <c r="S223" s="4">
        <f t="shared" si="14"/>
        <v>309.18499999999995</v>
      </c>
      <c r="T223" s="6">
        <f t="shared" si="15"/>
        <v>0.44404949122844806</v>
      </c>
      <c r="U223" s="3">
        <f>YEAR(SalesDataTable[[#This Row],[Order Date]])</f>
        <v>2026</v>
      </c>
    </row>
    <row r="224" spans="1:21" ht="15.6">
      <c r="A224" s="9">
        <v>3227</v>
      </c>
      <c r="B224" s="10">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11" t="s">
        <v>11</v>
      </c>
      <c r="H224" s="11" t="s">
        <v>25</v>
      </c>
      <c r="I224" s="11" t="s">
        <v>19</v>
      </c>
      <c r="J224" s="2" t="s">
        <v>16</v>
      </c>
      <c r="K224" s="2" t="s">
        <v>9</v>
      </c>
      <c r="L224" s="2" t="s">
        <v>10</v>
      </c>
      <c r="M224" s="7">
        <v>4</v>
      </c>
      <c r="N224" s="4">
        <v>93.98</v>
      </c>
      <c r="O224" s="5">
        <v>0.05</v>
      </c>
      <c r="P224" s="4">
        <v>44.6</v>
      </c>
      <c r="Q224" s="4">
        <f t="shared" si="12"/>
        <v>357.12400000000002</v>
      </c>
      <c r="R224" s="4">
        <f t="shared" si="13"/>
        <v>178.4</v>
      </c>
      <c r="S224" s="4">
        <f t="shared" si="14"/>
        <v>178.72400000000002</v>
      </c>
      <c r="T224" s="6">
        <f t="shared" si="15"/>
        <v>0.50045362395134463</v>
      </c>
      <c r="U224" s="3">
        <f>YEAR(SalesDataTable[[#This Row],[Order Date]])</f>
        <v>2026</v>
      </c>
    </row>
    <row r="225" spans="1:21" ht="15.6">
      <c r="A225" s="9">
        <v>3530</v>
      </c>
      <c r="B225" s="10">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11" t="s">
        <v>0</v>
      </c>
      <c r="H225" s="11" t="s">
        <v>1</v>
      </c>
      <c r="I225" s="11" t="s">
        <v>2</v>
      </c>
      <c r="J225" s="2" t="s">
        <v>13</v>
      </c>
      <c r="K225" s="2" t="s">
        <v>23</v>
      </c>
      <c r="L225" s="2" t="s">
        <v>24</v>
      </c>
      <c r="M225" s="7">
        <v>2</v>
      </c>
      <c r="N225" s="4">
        <v>336.83</v>
      </c>
      <c r="O225" s="5">
        <v>0</v>
      </c>
      <c r="P225" s="4">
        <v>194.42</v>
      </c>
      <c r="Q225" s="4">
        <f t="shared" si="12"/>
        <v>673.66</v>
      </c>
      <c r="R225" s="4">
        <f t="shared" si="13"/>
        <v>388.84</v>
      </c>
      <c r="S225" s="4">
        <f t="shared" si="14"/>
        <v>284.82</v>
      </c>
      <c r="T225" s="6">
        <f t="shared" si="15"/>
        <v>0.42279488169106078</v>
      </c>
      <c r="U225" s="3">
        <f>YEAR(SalesDataTable[[#This Row],[Order Date]])</f>
        <v>2026</v>
      </c>
    </row>
    <row r="226" spans="1:21" ht="15.6">
      <c r="A226" s="9">
        <v>6</v>
      </c>
      <c r="B226" s="10">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11" t="s">
        <v>20</v>
      </c>
      <c r="H226" s="11" t="s">
        <v>33</v>
      </c>
      <c r="I226" s="11" t="s">
        <v>19</v>
      </c>
      <c r="J226" s="2" t="s">
        <v>3</v>
      </c>
      <c r="K226" s="2" t="s">
        <v>23</v>
      </c>
      <c r="L226" s="2" t="s">
        <v>24</v>
      </c>
      <c r="M226" s="7">
        <v>1</v>
      </c>
      <c r="N226" s="4">
        <v>338.93</v>
      </c>
      <c r="O226" s="5">
        <v>0</v>
      </c>
      <c r="P226" s="4">
        <v>197.92</v>
      </c>
      <c r="Q226" s="4">
        <f t="shared" si="12"/>
        <v>338.93</v>
      </c>
      <c r="R226" s="4">
        <f t="shared" si="13"/>
        <v>197.92</v>
      </c>
      <c r="S226" s="4">
        <f t="shared" si="14"/>
        <v>141.01000000000002</v>
      </c>
      <c r="T226" s="6">
        <f t="shared" si="15"/>
        <v>0.41604461098161866</v>
      </c>
      <c r="U226" s="3">
        <f>YEAR(SalesDataTable[[#This Row],[Order Date]])</f>
        <v>2026</v>
      </c>
    </row>
    <row r="227" spans="1:21" ht="15.6">
      <c r="A227" s="9">
        <v>2038</v>
      </c>
      <c r="B227" s="10">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11" t="s">
        <v>0</v>
      </c>
      <c r="H227" s="11" t="s">
        <v>36</v>
      </c>
      <c r="I227" s="11" t="s">
        <v>2</v>
      </c>
      <c r="J227" s="2" t="s">
        <v>13</v>
      </c>
      <c r="K227" s="2" t="s">
        <v>23</v>
      </c>
      <c r="L227" s="2" t="s">
        <v>51</v>
      </c>
      <c r="M227" s="7">
        <v>5</v>
      </c>
      <c r="N227" s="4">
        <v>122.72</v>
      </c>
      <c r="O227" s="5">
        <v>0</v>
      </c>
      <c r="P227" s="4">
        <v>62.41</v>
      </c>
      <c r="Q227" s="4">
        <f t="shared" si="12"/>
        <v>613.6</v>
      </c>
      <c r="R227" s="4">
        <f t="shared" si="13"/>
        <v>312.04999999999995</v>
      </c>
      <c r="S227" s="4">
        <f t="shared" si="14"/>
        <v>301.55000000000007</v>
      </c>
      <c r="T227" s="6">
        <f t="shared" si="15"/>
        <v>0.49144393741851378</v>
      </c>
      <c r="U227" s="3">
        <f>YEAR(SalesDataTable[[#This Row],[Order Date]])</f>
        <v>2026</v>
      </c>
    </row>
    <row r="228" spans="1:21" ht="15.6">
      <c r="A228" s="9">
        <v>4104</v>
      </c>
      <c r="B228" s="10">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11" t="s">
        <v>20</v>
      </c>
      <c r="H228" s="11" t="s">
        <v>21</v>
      </c>
      <c r="I228" s="11" t="s">
        <v>2</v>
      </c>
      <c r="J228" s="2" t="s">
        <v>13</v>
      </c>
      <c r="K228" s="2" t="s">
        <v>14</v>
      </c>
      <c r="L228" s="2" t="s">
        <v>44</v>
      </c>
      <c r="M228" s="7">
        <v>4</v>
      </c>
      <c r="N228" s="4">
        <v>135.63</v>
      </c>
      <c r="O228" s="5">
        <v>0.05</v>
      </c>
      <c r="P228" s="4">
        <v>65.900000000000006</v>
      </c>
      <c r="Q228" s="4">
        <f t="shared" si="12"/>
        <v>515.39400000000001</v>
      </c>
      <c r="R228" s="4">
        <f t="shared" si="13"/>
        <v>263.60000000000002</v>
      </c>
      <c r="S228" s="4">
        <f t="shared" si="14"/>
        <v>251.79399999999998</v>
      </c>
      <c r="T228" s="6">
        <f t="shared" si="15"/>
        <v>0.4885466264644136</v>
      </c>
      <c r="U228" s="3">
        <f>YEAR(SalesDataTable[[#This Row],[Order Date]])</f>
        <v>2026</v>
      </c>
    </row>
    <row r="229" spans="1:21" ht="15.6">
      <c r="A229" s="9">
        <v>1072</v>
      </c>
      <c r="B229" s="10">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11" t="s">
        <v>11</v>
      </c>
      <c r="H229" s="11" t="s">
        <v>52</v>
      </c>
      <c r="I229" s="11" t="s">
        <v>2</v>
      </c>
      <c r="J229" s="2" t="s">
        <v>3</v>
      </c>
      <c r="K229" s="2" t="s">
        <v>23</v>
      </c>
      <c r="L229" s="2" t="s">
        <v>40</v>
      </c>
      <c r="M229" s="7">
        <v>2</v>
      </c>
      <c r="N229" s="4">
        <v>81.34</v>
      </c>
      <c r="O229" s="5">
        <v>0.05</v>
      </c>
      <c r="P229" s="4">
        <v>40.64</v>
      </c>
      <c r="Q229" s="4">
        <f t="shared" si="12"/>
        <v>154.54599999999999</v>
      </c>
      <c r="R229" s="4">
        <f t="shared" si="13"/>
        <v>81.28</v>
      </c>
      <c r="S229" s="4">
        <f t="shared" si="14"/>
        <v>73.265999999999991</v>
      </c>
      <c r="T229" s="6">
        <f t="shared" si="15"/>
        <v>0.47407244445019603</v>
      </c>
      <c r="U229" s="3">
        <f>YEAR(SalesDataTable[[#This Row],[Order Date]])</f>
        <v>2026</v>
      </c>
    </row>
    <row r="230" spans="1:21" ht="15.6">
      <c r="A230" s="9">
        <v>2435</v>
      </c>
      <c r="B230" s="10">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11" t="s">
        <v>11</v>
      </c>
      <c r="H230" s="11" t="s">
        <v>18</v>
      </c>
      <c r="I230" s="11" t="s">
        <v>2</v>
      </c>
      <c r="J230" s="2" t="s">
        <v>13</v>
      </c>
      <c r="K230" s="2" t="s">
        <v>4</v>
      </c>
      <c r="L230" s="2" t="s">
        <v>26</v>
      </c>
      <c r="M230" s="7">
        <v>1</v>
      </c>
      <c r="N230" s="4">
        <v>41.01</v>
      </c>
      <c r="O230" s="5">
        <v>0.05</v>
      </c>
      <c r="P230" s="4">
        <v>16.489999999999998</v>
      </c>
      <c r="Q230" s="4">
        <f t="shared" si="12"/>
        <v>38.959499999999998</v>
      </c>
      <c r="R230" s="4">
        <f t="shared" si="13"/>
        <v>16.489999999999998</v>
      </c>
      <c r="S230" s="4">
        <f t="shared" si="14"/>
        <v>22.4695</v>
      </c>
      <c r="T230" s="6">
        <f t="shared" si="15"/>
        <v>0.57673994789460847</v>
      </c>
      <c r="U230" s="3">
        <f>YEAR(SalesDataTable[[#This Row],[Order Date]])</f>
        <v>2026</v>
      </c>
    </row>
    <row r="231" spans="1:21" ht="15.6">
      <c r="A231" s="9">
        <v>4476</v>
      </c>
      <c r="B231" s="10">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11" t="s">
        <v>6</v>
      </c>
      <c r="H231" s="11" t="s">
        <v>41</v>
      </c>
      <c r="I231" s="11" t="s">
        <v>28</v>
      </c>
      <c r="J231" s="2" t="s">
        <v>16</v>
      </c>
      <c r="K231" s="2" t="s">
        <v>9</v>
      </c>
      <c r="L231" s="2" t="s">
        <v>37</v>
      </c>
      <c r="M231" s="7">
        <v>2</v>
      </c>
      <c r="N231" s="4">
        <v>153.03</v>
      </c>
      <c r="O231" s="5">
        <v>0</v>
      </c>
      <c r="P231" s="4">
        <v>81.02</v>
      </c>
      <c r="Q231" s="4">
        <f t="shared" si="12"/>
        <v>306.06</v>
      </c>
      <c r="R231" s="4">
        <f t="shared" si="13"/>
        <v>162.04</v>
      </c>
      <c r="S231" s="4">
        <f t="shared" si="14"/>
        <v>144.02000000000001</v>
      </c>
      <c r="T231" s="6">
        <f t="shared" si="15"/>
        <v>0.47056132784421356</v>
      </c>
      <c r="U231" s="3">
        <f>YEAR(SalesDataTable[[#This Row],[Order Date]])</f>
        <v>2026</v>
      </c>
    </row>
    <row r="232" spans="1:21" ht="15.6">
      <c r="A232" s="9">
        <v>174</v>
      </c>
      <c r="B232" s="10">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11" t="s">
        <v>6</v>
      </c>
      <c r="H232" s="11" t="s">
        <v>41</v>
      </c>
      <c r="I232" s="11" t="s">
        <v>2</v>
      </c>
      <c r="J232" s="2" t="s">
        <v>13</v>
      </c>
      <c r="K232" s="2" t="s">
        <v>34</v>
      </c>
      <c r="L232" s="2" t="s">
        <v>38</v>
      </c>
      <c r="M232" s="7">
        <v>2</v>
      </c>
      <c r="N232" s="4">
        <v>124.92</v>
      </c>
      <c r="O232" s="5">
        <v>0</v>
      </c>
      <c r="P232" s="4">
        <v>69.98</v>
      </c>
      <c r="Q232" s="4">
        <f t="shared" si="12"/>
        <v>249.84</v>
      </c>
      <c r="R232" s="4">
        <f t="shared" si="13"/>
        <v>139.96</v>
      </c>
      <c r="S232" s="4">
        <f t="shared" si="14"/>
        <v>109.88</v>
      </c>
      <c r="T232" s="6">
        <f t="shared" si="15"/>
        <v>0.43980147294268329</v>
      </c>
      <c r="U232" s="3">
        <f>YEAR(SalesDataTable[[#This Row],[Order Date]])</f>
        <v>2026</v>
      </c>
    </row>
    <row r="233" spans="1:21" ht="15.6">
      <c r="A233" s="9">
        <v>304</v>
      </c>
      <c r="B233" s="10">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11" t="s">
        <v>6</v>
      </c>
      <c r="H233" s="11" t="s">
        <v>43</v>
      </c>
      <c r="I233" s="11" t="s">
        <v>2</v>
      </c>
      <c r="J233" s="2" t="s">
        <v>16</v>
      </c>
      <c r="K233" s="2" t="s">
        <v>14</v>
      </c>
      <c r="L233" s="2" t="s">
        <v>44</v>
      </c>
      <c r="M233" s="7">
        <v>2</v>
      </c>
      <c r="N233" s="4">
        <v>136.55000000000001</v>
      </c>
      <c r="O233" s="5">
        <v>0</v>
      </c>
      <c r="P233" s="4">
        <v>68.84</v>
      </c>
      <c r="Q233" s="4">
        <f t="shared" si="12"/>
        <v>273.10000000000002</v>
      </c>
      <c r="R233" s="4">
        <f t="shared" si="13"/>
        <v>137.68</v>
      </c>
      <c r="S233" s="4">
        <f t="shared" si="14"/>
        <v>135.42000000000002</v>
      </c>
      <c r="T233" s="6">
        <f t="shared" si="15"/>
        <v>0.49586232149395826</v>
      </c>
      <c r="U233" s="3">
        <f>YEAR(SalesDataTable[[#This Row],[Order Date]])</f>
        <v>2026</v>
      </c>
    </row>
    <row r="234" spans="1:21" ht="15.6">
      <c r="A234" s="9">
        <v>404</v>
      </c>
      <c r="B234" s="10">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11" t="s">
        <v>11</v>
      </c>
      <c r="H234" s="11" t="s">
        <v>25</v>
      </c>
      <c r="I234" s="11" t="s">
        <v>8</v>
      </c>
      <c r="J234" s="2" t="s">
        <v>16</v>
      </c>
      <c r="K234" s="2" t="s">
        <v>23</v>
      </c>
      <c r="L234" s="2" t="s">
        <v>51</v>
      </c>
      <c r="M234" s="7">
        <v>15</v>
      </c>
      <c r="N234" s="4">
        <v>121.98</v>
      </c>
      <c r="O234" s="5">
        <v>0.1</v>
      </c>
      <c r="P234" s="4">
        <v>59.86</v>
      </c>
      <c r="Q234" s="4">
        <f t="shared" si="12"/>
        <v>1646.73</v>
      </c>
      <c r="R234" s="4">
        <f t="shared" si="13"/>
        <v>897.9</v>
      </c>
      <c r="S234" s="4">
        <f t="shared" si="14"/>
        <v>748.83</v>
      </c>
      <c r="T234" s="6">
        <f t="shared" si="15"/>
        <v>0.45473757082217486</v>
      </c>
      <c r="U234" s="3">
        <f>YEAR(SalesDataTable[[#This Row],[Order Date]])</f>
        <v>2026</v>
      </c>
    </row>
    <row r="235" spans="1:21" ht="15.6">
      <c r="A235" s="9">
        <v>675</v>
      </c>
      <c r="B235" s="10">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11" t="s">
        <v>6</v>
      </c>
      <c r="H235" s="11" t="s">
        <v>43</v>
      </c>
      <c r="I235" s="11" t="s">
        <v>2</v>
      </c>
      <c r="J235" s="2" t="s">
        <v>13</v>
      </c>
      <c r="K235" s="2" t="s">
        <v>14</v>
      </c>
      <c r="L235" s="2" t="s">
        <v>32</v>
      </c>
      <c r="M235" s="7">
        <v>1</v>
      </c>
      <c r="N235" s="4">
        <v>45.54</v>
      </c>
      <c r="O235" s="5">
        <v>0</v>
      </c>
      <c r="P235" s="4">
        <v>18.29</v>
      </c>
      <c r="Q235" s="4">
        <f t="shared" si="12"/>
        <v>45.54</v>
      </c>
      <c r="R235" s="4">
        <f t="shared" si="13"/>
        <v>18.29</v>
      </c>
      <c r="S235" s="4">
        <f t="shared" si="14"/>
        <v>27.25</v>
      </c>
      <c r="T235" s="6">
        <f t="shared" si="15"/>
        <v>0.59837505489679399</v>
      </c>
      <c r="U235" s="3">
        <f>YEAR(SalesDataTable[[#This Row],[Order Date]])</f>
        <v>2026</v>
      </c>
    </row>
    <row r="236" spans="1:21" ht="15.6">
      <c r="A236" s="9">
        <v>940</v>
      </c>
      <c r="B236" s="10">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11" t="s">
        <v>11</v>
      </c>
      <c r="H236" s="11" t="s">
        <v>18</v>
      </c>
      <c r="I236" s="11" t="s">
        <v>28</v>
      </c>
      <c r="J236" s="2" t="s">
        <v>3</v>
      </c>
      <c r="K236" s="2" t="s">
        <v>34</v>
      </c>
      <c r="L236" s="2" t="s">
        <v>45</v>
      </c>
      <c r="M236" s="7">
        <v>1</v>
      </c>
      <c r="N236" s="4">
        <v>51.73</v>
      </c>
      <c r="O236" s="5">
        <v>0</v>
      </c>
      <c r="P236" s="4">
        <v>21.83</v>
      </c>
      <c r="Q236" s="4">
        <f t="shared" si="12"/>
        <v>51.73</v>
      </c>
      <c r="R236" s="4">
        <f t="shared" si="13"/>
        <v>21.83</v>
      </c>
      <c r="S236" s="4">
        <f t="shared" si="14"/>
        <v>29.9</v>
      </c>
      <c r="T236" s="6">
        <f t="shared" si="15"/>
        <v>0.57800115986854828</v>
      </c>
      <c r="U236" s="3">
        <f>YEAR(SalesDataTable[[#This Row],[Order Date]])</f>
        <v>2026</v>
      </c>
    </row>
    <row r="237" spans="1:21" ht="15.6">
      <c r="A237" s="9">
        <v>2375</v>
      </c>
      <c r="B237" s="10">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11" t="s">
        <v>6</v>
      </c>
      <c r="H237" s="11" t="s">
        <v>43</v>
      </c>
      <c r="I237" s="11" t="s">
        <v>28</v>
      </c>
      <c r="J237" s="2" t="s">
        <v>3</v>
      </c>
      <c r="K237" s="2" t="s">
        <v>23</v>
      </c>
      <c r="L237" s="2" t="s">
        <v>40</v>
      </c>
      <c r="M237" s="7">
        <v>2</v>
      </c>
      <c r="N237" s="4">
        <v>80.510000000000005</v>
      </c>
      <c r="O237" s="5">
        <v>0.05</v>
      </c>
      <c r="P237" s="4">
        <v>38.630000000000003</v>
      </c>
      <c r="Q237" s="4">
        <f t="shared" si="12"/>
        <v>152.96899999999999</v>
      </c>
      <c r="R237" s="4">
        <f t="shared" si="13"/>
        <v>77.260000000000005</v>
      </c>
      <c r="S237" s="4">
        <f t="shared" si="14"/>
        <v>75.708999999999989</v>
      </c>
      <c r="T237" s="6">
        <f t="shared" si="15"/>
        <v>0.4949303453640933</v>
      </c>
      <c r="U237" s="3">
        <f>YEAR(SalesDataTable[[#This Row],[Order Date]])</f>
        <v>2026</v>
      </c>
    </row>
    <row r="238" spans="1:21" ht="15.6">
      <c r="A238" s="9">
        <v>4184</v>
      </c>
      <c r="B238" s="10">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11" t="s">
        <v>20</v>
      </c>
      <c r="H238" s="11" t="s">
        <v>31</v>
      </c>
      <c r="I238" s="11" t="s">
        <v>2</v>
      </c>
      <c r="J238" s="2" t="s">
        <v>13</v>
      </c>
      <c r="K238" s="2" t="s">
        <v>34</v>
      </c>
      <c r="L238" s="2" t="s">
        <v>42</v>
      </c>
      <c r="M238" s="7">
        <v>1</v>
      </c>
      <c r="N238" s="4">
        <v>36.31</v>
      </c>
      <c r="O238" s="5">
        <v>0</v>
      </c>
      <c r="P238" s="4">
        <v>14</v>
      </c>
      <c r="Q238" s="4">
        <f t="shared" si="12"/>
        <v>36.31</v>
      </c>
      <c r="R238" s="4">
        <f t="shared" si="13"/>
        <v>14</v>
      </c>
      <c r="S238" s="4">
        <f t="shared" si="14"/>
        <v>22.310000000000002</v>
      </c>
      <c r="T238" s="6">
        <f t="shared" si="15"/>
        <v>0.61443128614706699</v>
      </c>
      <c r="U238" s="3">
        <f>YEAR(SalesDataTable[[#This Row],[Order Date]])</f>
        <v>2026</v>
      </c>
    </row>
    <row r="239" spans="1:21" ht="15.6">
      <c r="A239" s="9">
        <v>4390</v>
      </c>
      <c r="B239" s="10">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11" t="s">
        <v>11</v>
      </c>
      <c r="H239" s="11" t="s">
        <v>52</v>
      </c>
      <c r="I239" s="11" t="s">
        <v>2</v>
      </c>
      <c r="J239" s="2" t="s">
        <v>3</v>
      </c>
      <c r="K239" s="2" t="s">
        <v>4</v>
      </c>
      <c r="L239" s="2" t="s">
        <v>5</v>
      </c>
      <c r="M239" s="7">
        <v>1</v>
      </c>
      <c r="N239" s="4">
        <v>82.86</v>
      </c>
      <c r="O239" s="5">
        <v>0.05</v>
      </c>
      <c r="P239" s="4">
        <v>42.3</v>
      </c>
      <c r="Q239" s="4">
        <f t="shared" si="12"/>
        <v>78.716999999999999</v>
      </c>
      <c r="R239" s="4">
        <f t="shared" si="13"/>
        <v>42.3</v>
      </c>
      <c r="S239" s="4">
        <f t="shared" si="14"/>
        <v>36.417000000000002</v>
      </c>
      <c r="T239" s="6">
        <f t="shared" si="15"/>
        <v>0.46263196005945351</v>
      </c>
      <c r="U239" s="3">
        <f>YEAR(SalesDataTable[[#This Row],[Order Date]])</f>
        <v>2026</v>
      </c>
    </row>
    <row r="240" spans="1:21" ht="15.6">
      <c r="A240" s="9">
        <v>1475</v>
      </c>
      <c r="B240" s="10">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11" t="s">
        <v>0</v>
      </c>
      <c r="H240" s="11" t="s">
        <v>1</v>
      </c>
      <c r="I240" s="11" t="s">
        <v>19</v>
      </c>
      <c r="J240" s="2" t="s">
        <v>13</v>
      </c>
      <c r="K240" s="2" t="s">
        <v>4</v>
      </c>
      <c r="L240" s="2" t="s">
        <v>30</v>
      </c>
      <c r="M240" s="7">
        <v>2</v>
      </c>
      <c r="N240" s="4">
        <v>103.03</v>
      </c>
      <c r="O240" s="5">
        <v>0.05</v>
      </c>
      <c r="P240" s="4">
        <v>50.73</v>
      </c>
      <c r="Q240" s="4">
        <f t="shared" si="12"/>
        <v>195.75700000000001</v>
      </c>
      <c r="R240" s="4">
        <f t="shared" si="13"/>
        <v>101.46</v>
      </c>
      <c r="S240" s="4">
        <f t="shared" si="14"/>
        <v>94.297000000000011</v>
      </c>
      <c r="T240" s="6">
        <f t="shared" si="15"/>
        <v>0.48170435795399402</v>
      </c>
      <c r="U240" s="3">
        <f>YEAR(SalesDataTable[[#This Row],[Order Date]])</f>
        <v>2026</v>
      </c>
    </row>
    <row r="241" spans="1:21" ht="15.6">
      <c r="A241" s="9">
        <v>3504</v>
      </c>
      <c r="B241" s="10">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11" t="s">
        <v>6</v>
      </c>
      <c r="H241" s="11" t="s">
        <v>49</v>
      </c>
      <c r="I241" s="11" t="s">
        <v>2</v>
      </c>
      <c r="J241" s="2" t="s">
        <v>16</v>
      </c>
      <c r="K241" s="2" t="s">
        <v>14</v>
      </c>
      <c r="L241" s="2" t="s">
        <v>15</v>
      </c>
      <c r="M241" s="7">
        <v>1</v>
      </c>
      <c r="N241" s="4">
        <v>36.39</v>
      </c>
      <c r="O241" s="5">
        <v>0</v>
      </c>
      <c r="P241" s="4">
        <v>13.49</v>
      </c>
      <c r="Q241" s="4">
        <f t="shared" si="12"/>
        <v>36.39</v>
      </c>
      <c r="R241" s="4">
        <f t="shared" si="13"/>
        <v>13.49</v>
      </c>
      <c r="S241" s="4">
        <f t="shared" si="14"/>
        <v>22.9</v>
      </c>
      <c r="T241" s="6">
        <f t="shared" si="15"/>
        <v>0.62929376202253362</v>
      </c>
      <c r="U241" s="3">
        <f>YEAR(SalesDataTable[[#This Row],[Order Date]])</f>
        <v>2026</v>
      </c>
    </row>
    <row r="242" spans="1:21" ht="15.6">
      <c r="A242" s="9">
        <v>1649</v>
      </c>
      <c r="B242" s="10">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11" t="s">
        <v>11</v>
      </c>
      <c r="H242" s="11" t="s">
        <v>25</v>
      </c>
      <c r="I242" s="11" t="s">
        <v>2</v>
      </c>
      <c r="J242" s="2" t="s">
        <v>3</v>
      </c>
      <c r="K242" s="2" t="s">
        <v>23</v>
      </c>
      <c r="L242" s="2" t="s">
        <v>51</v>
      </c>
      <c r="M242" s="7">
        <v>1</v>
      </c>
      <c r="N242" s="4">
        <v>124.93</v>
      </c>
      <c r="O242" s="5">
        <v>0.1</v>
      </c>
      <c r="P242" s="4">
        <v>59.74</v>
      </c>
      <c r="Q242" s="4">
        <f t="shared" si="12"/>
        <v>112.43700000000001</v>
      </c>
      <c r="R242" s="4">
        <f t="shared" si="13"/>
        <v>59.74</v>
      </c>
      <c r="S242" s="4">
        <f t="shared" si="14"/>
        <v>52.69700000000001</v>
      </c>
      <c r="T242" s="6">
        <f t="shared" si="15"/>
        <v>0.46868023871145625</v>
      </c>
      <c r="U242" s="3">
        <f>YEAR(SalesDataTable[[#This Row],[Order Date]])</f>
        <v>2026</v>
      </c>
    </row>
    <row r="243" spans="1:21" ht="15.6">
      <c r="A243" s="9">
        <v>2170</v>
      </c>
      <c r="B243" s="10">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11" t="s">
        <v>6</v>
      </c>
      <c r="H243" s="11" t="s">
        <v>41</v>
      </c>
      <c r="I243" s="11" t="s">
        <v>28</v>
      </c>
      <c r="J243" s="2" t="s">
        <v>3</v>
      </c>
      <c r="K243" s="2" t="s">
        <v>4</v>
      </c>
      <c r="L243" s="2" t="s">
        <v>30</v>
      </c>
      <c r="M243" s="7">
        <v>1</v>
      </c>
      <c r="N243" s="4">
        <v>101.19</v>
      </c>
      <c r="O243" s="5">
        <v>0.05</v>
      </c>
      <c r="P243" s="4">
        <v>49.14</v>
      </c>
      <c r="Q243" s="4">
        <f t="shared" si="12"/>
        <v>96.130499999999998</v>
      </c>
      <c r="R243" s="4">
        <f t="shared" si="13"/>
        <v>49.14</v>
      </c>
      <c r="S243" s="4">
        <f t="shared" si="14"/>
        <v>46.990499999999997</v>
      </c>
      <c r="T243" s="6">
        <f t="shared" si="15"/>
        <v>0.48881988546819166</v>
      </c>
      <c r="U243" s="3">
        <f>YEAR(SalesDataTable[[#This Row],[Order Date]])</f>
        <v>2026</v>
      </c>
    </row>
    <row r="244" spans="1:21" ht="15.6">
      <c r="A244" s="9">
        <v>3402</v>
      </c>
      <c r="B244" s="10">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11" t="s">
        <v>20</v>
      </c>
      <c r="H244" s="11" t="s">
        <v>33</v>
      </c>
      <c r="I244" s="11" t="s">
        <v>2</v>
      </c>
      <c r="J244" s="2" t="s">
        <v>3</v>
      </c>
      <c r="K244" s="2" t="s">
        <v>34</v>
      </c>
      <c r="L244" s="2" t="s">
        <v>45</v>
      </c>
      <c r="M244" s="7">
        <v>2</v>
      </c>
      <c r="N244" s="4">
        <v>51.2</v>
      </c>
      <c r="O244" s="5">
        <v>0</v>
      </c>
      <c r="P244" s="4">
        <v>21.38</v>
      </c>
      <c r="Q244" s="4">
        <f t="shared" si="12"/>
        <v>102.4</v>
      </c>
      <c r="R244" s="4">
        <f t="shared" si="13"/>
        <v>42.76</v>
      </c>
      <c r="S244" s="4">
        <f t="shared" si="14"/>
        <v>59.640000000000008</v>
      </c>
      <c r="T244" s="6">
        <f t="shared" si="15"/>
        <v>0.58242187500000009</v>
      </c>
      <c r="U244" s="3">
        <f>YEAR(SalesDataTable[[#This Row],[Order Date]])</f>
        <v>2026</v>
      </c>
    </row>
    <row r="245" spans="1:21" ht="15.6">
      <c r="A245" s="9">
        <v>3773</v>
      </c>
      <c r="B245" s="10">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11" t="s">
        <v>20</v>
      </c>
      <c r="H245" s="11" t="s">
        <v>21</v>
      </c>
      <c r="I245" s="11" t="s">
        <v>2</v>
      </c>
      <c r="J245" s="2" t="s">
        <v>3</v>
      </c>
      <c r="K245" s="2" t="s">
        <v>23</v>
      </c>
      <c r="L245" s="2" t="s">
        <v>40</v>
      </c>
      <c r="M245" s="7">
        <v>1</v>
      </c>
      <c r="N245" s="4">
        <v>81.81</v>
      </c>
      <c r="O245" s="5">
        <v>0</v>
      </c>
      <c r="P245" s="4">
        <v>40.32</v>
      </c>
      <c r="Q245" s="4">
        <f t="shared" si="12"/>
        <v>81.81</v>
      </c>
      <c r="R245" s="4">
        <f t="shared" si="13"/>
        <v>40.32</v>
      </c>
      <c r="S245" s="4">
        <f t="shared" si="14"/>
        <v>41.49</v>
      </c>
      <c r="T245" s="6">
        <f t="shared" si="15"/>
        <v>0.50715071507150711</v>
      </c>
      <c r="U245" s="3">
        <f>YEAR(SalesDataTable[[#This Row],[Order Date]])</f>
        <v>2026</v>
      </c>
    </row>
    <row r="246" spans="1:21" ht="15.6">
      <c r="A246" s="9">
        <v>4670</v>
      </c>
      <c r="B246" s="10">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11" t="s">
        <v>0</v>
      </c>
      <c r="H246" s="11" t="s">
        <v>50</v>
      </c>
      <c r="I246" s="11" t="s">
        <v>19</v>
      </c>
      <c r="J246" s="2" t="s">
        <v>16</v>
      </c>
      <c r="K246" s="2" t="s">
        <v>9</v>
      </c>
      <c r="L246" s="2" t="s">
        <v>37</v>
      </c>
      <c r="M246" s="7">
        <v>1</v>
      </c>
      <c r="N246" s="4">
        <v>152.96</v>
      </c>
      <c r="O246" s="5">
        <v>0</v>
      </c>
      <c r="P246" s="4">
        <v>79.510000000000005</v>
      </c>
      <c r="Q246" s="4">
        <f t="shared" si="12"/>
        <v>152.96</v>
      </c>
      <c r="R246" s="4">
        <f t="shared" si="13"/>
        <v>79.510000000000005</v>
      </c>
      <c r="S246" s="4">
        <f t="shared" si="14"/>
        <v>73.45</v>
      </c>
      <c r="T246" s="6">
        <f t="shared" si="15"/>
        <v>0.48019089958158995</v>
      </c>
      <c r="U246" s="3">
        <f>YEAR(SalesDataTable[[#This Row],[Order Date]])</f>
        <v>2026</v>
      </c>
    </row>
    <row r="247" spans="1:21" ht="15.6">
      <c r="A247" s="9">
        <v>587</v>
      </c>
      <c r="B247" s="10">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11" t="s">
        <v>20</v>
      </c>
      <c r="H247" s="11" t="s">
        <v>31</v>
      </c>
      <c r="I247" s="11" t="s">
        <v>28</v>
      </c>
      <c r="J247" s="2" t="s">
        <v>16</v>
      </c>
      <c r="K247" s="2" t="s">
        <v>14</v>
      </c>
      <c r="L247" s="2" t="s">
        <v>48</v>
      </c>
      <c r="M247" s="7">
        <v>1</v>
      </c>
      <c r="N247" s="4">
        <v>166.13</v>
      </c>
      <c r="O247" s="5">
        <v>0.05</v>
      </c>
      <c r="P247" s="4">
        <v>85.7</v>
      </c>
      <c r="Q247" s="4">
        <f t="shared" si="12"/>
        <v>157.8235</v>
      </c>
      <c r="R247" s="4">
        <f t="shared" si="13"/>
        <v>85.7</v>
      </c>
      <c r="S247" s="4">
        <f t="shared" si="14"/>
        <v>72.123499999999993</v>
      </c>
      <c r="T247" s="6">
        <f t="shared" si="15"/>
        <v>0.45698834457479398</v>
      </c>
      <c r="U247" s="3">
        <f>YEAR(SalesDataTable[[#This Row],[Order Date]])</f>
        <v>2026</v>
      </c>
    </row>
    <row r="248" spans="1:21" ht="15.6">
      <c r="A248" s="9">
        <v>1085</v>
      </c>
      <c r="B248" s="10">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11" t="s">
        <v>0</v>
      </c>
      <c r="H248" s="11" t="s">
        <v>50</v>
      </c>
      <c r="I248" s="11" t="s">
        <v>2</v>
      </c>
      <c r="J248" s="2" t="s">
        <v>13</v>
      </c>
      <c r="K248" s="2" t="s">
        <v>23</v>
      </c>
      <c r="L248" s="2" t="s">
        <v>29</v>
      </c>
      <c r="M248" s="7">
        <v>3</v>
      </c>
      <c r="N248" s="4">
        <v>193.18</v>
      </c>
      <c r="O248" s="5">
        <v>0.05</v>
      </c>
      <c r="P248" s="4">
        <v>106.19</v>
      </c>
      <c r="Q248" s="4">
        <f t="shared" si="12"/>
        <v>550.56299999999999</v>
      </c>
      <c r="R248" s="4">
        <f t="shared" si="13"/>
        <v>318.57</v>
      </c>
      <c r="S248" s="4">
        <f t="shared" si="14"/>
        <v>231.99299999999999</v>
      </c>
      <c r="T248" s="6">
        <f t="shared" si="15"/>
        <v>0.42137412067283853</v>
      </c>
      <c r="U248" s="3">
        <f>YEAR(SalesDataTable[[#This Row],[Order Date]])</f>
        <v>2026</v>
      </c>
    </row>
    <row r="249" spans="1:21" ht="15.6">
      <c r="A249" s="9">
        <v>1635</v>
      </c>
      <c r="B249" s="10">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11" t="s">
        <v>11</v>
      </c>
      <c r="H249" s="11" t="s">
        <v>39</v>
      </c>
      <c r="I249" s="11" t="s">
        <v>2</v>
      </c>
      <c r="J249" s="2" t="s">
        <v>3</v>
      </c>
      <c r="K249" s="2" t="s">
        <v>4</v>
      </c>
      <c r="L249" s="2" t="s">
        <v>5</v>
      </c>
      <c r="M249" s="7">
        <v>1</v>
      </c>
      <c r="N249" s="4">
        <v>80.42</v>
      </c>
      <c r="O249" s="5">
        <v>0</v>
      </c>
      <c r="P249" s="4">
        <v>41.72</v>
      </c>
      <c r="Q249" s="4">
        <f t="shared" si="12"/>
        <v>80.42</v>
      </c>
      <c r="R249" s="4">
        <f t="shared" si="13"/>
        <v>41.72</v>
      </c>
      <c r="S249" s="4">
        <f t="shared" si="14"/>
        <v>38.700000000000003</v>
      </c>
      <c r="T249" s="6">
        <f t="shared" si="15"/>
        <v>0.4812235762248197</v>
      </c>
      <c r="U249" s="3">
        <f>YEAR(SalesDataTable[[#This Row],[Order Date]])</f>
        <v>2026</v>
      </c>
    </row>
    <row r="250" spans="1:21" ht="15.6">
      <c r="A250" s="9">
        <v>4067</v>
      </c>
      <c r="B250" s="10">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11" t="s">
        <v>20</v>
      </c>
      <c r="H250" s="11" t="s">
        <v>47</v>
      </c>
      <c r="I250" s="11" t="s">
        <v>2</v>
      </c>
      <c r="J250" s="2" t="s">
        <v>3</v>
      </c>
      <c r="K250" s="2" t="s">
        <v>23</v>
      </c>
      <c r="L250" s="2" t="s">
        <v>51</v>
      </c>
      <c r="M250" s="7">
        <v>2</v>
      </c>
      <c r="N250" s="4">
        <v>122.17</v>
      </c>
      <c r="O250" s="5">
        <v>0</v>
      </c>
      <c r="P250" s="4">
        <v>60.62</v>
      </c>
      <c r="Q250" s="4">
        <f t="shared" si="12"/>
        <v>244.34</v>
      </c>
      <c r="R250" s="4">
        <f t="shared" si="13"/>
        <v>121.24</v>
      </c>
      <c r="S250" s="4">
        <f t="shared" si="14"/>
        <v>123.10000000000001</v>
      </c>
      <c r="T250" s="6">
        <f t="shared" si="15"/>
        <v>0.50380617172792019</v>
      </c>
      <c r="U250" s="3">
        <f>YEAR(SalesDataTable[[#This Row],[Order Date]])</f>
        <v>2026</v>
      </c>
    </row>
    <row r="251" spans="1:21" ht="15.6">
      <c r="A251" s="9">
        <v>287</v>
      </c>
      <c r="B251" s="10">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11" t="s">
        <v>6</v>
      </c>
      <c r="H251" s="11" t="s">
        <v>27</v>
      </c>
      <c r="I251" s="11" t="s">
        <v>28</v>
      </c>
      <c r="J251" s="2" t="s">
        <v>13</v>
      </c>
      <c r="K251" s="2" t="s">
        <v>14</v>
      </c>
      <c r="L251" s="2" t="s">
        <v>48</v>
      </c>
      <c r="M251" s="7">
        <v>1</v>
      </c>
      <c r="N251" s="4">
        <v>164.6</v>
      </c>
      <c r="O251" s="5">
        <v>0</v>
      </c>
      <c r="P251" s="4">
        <v>85.07</v>
      </c>
      <c r="Q251" s="4">
        <f t="shared" si="12"/>
        <v>164.6</v>
      </c>
      <c r="R251" s="4">
        <f t="shared" si="13"/>
        <v>85.07</v>
      </c>
      <c r="S251" s="4">
        <f t="shared" si="14"/>
        <v>79.53</v>
      </c>
      <c r="T251" s="6">
        <f t="shared" si="15"/>
        <v>0.48317132442284327</v>
      </c>
      <c r="U251" s="3">
        <f>YEAR(SalesDataTable[[#This Row],[Order Date]])</f>
        <v>2026</v>
      </c>
    </row>
    <row r="252" spans="1:21" ht="15.6">
      <c r="A252" s="9">
        <v>794</v>
      </c>
      <c r="B252" s="10">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11" t="s">
        <v>6</v>
      </c>
      <c r="H252" s="11" t="s">
        <v>49</v>
      </c>
      <c r="I252" s="11" t="s">
        <v>2</v>
      </c>
      <c r="J252" s="2" t="s">
        <v>13</v>
      </c>
      <c r="K252" s="2" t="s">
        <v>14</v>
      </c>
      <c r="L252" s="2" t="s">
        <v>44</v>
      </c>
      <c r="M252" s="7">
        <v>1</v>
      </c>
      <c r="N252" s="4">
        <v>132.19999999999999</v>
      </c>
      <c r="O252" s="5">
        <v>0</v>
      </c>
      <c r="P252" s="4">
        <v>67.180000000000007</v>
      </c>
      <c r="Q252" s="4">
        <f t="shared" si="12"/>
        <v>132.19999999999999</v>
      </c>
      <c r="R252" s="4">
        <f t="shared" si="13"/>
        <v>67.180000000000007</v>
      </c>
      <c r="S252" s="4">
        <f t="shared" si="14"/>
        <v>65.019999999999982</v>
      </c>
      <c r="T252" s="6">
        <f t="shared" si="15"/>
        <v>0.49183055975794243</v>
      </c>
      <c r="U252" s="3">
        <f>YEAR(SalesDataTable[[#This Row],[Order Date]])</f>
        <v>2026</v>
      </c>
    </row>
    <row r="253" spans="1:21" ht="15.6">
      <c r="A253" s="9">
        <v>1609</v>
      </c>
      <c r="B253" s="10">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11" t="s">
        <v>20</v>
      </c>
      <c r="H253" s="11" t="s">
        <v>21</v>
      </c>
      <c r="I253" s="11" t="s">
        <v>2</v>
      </c>
      <c r="J253" s="2" t="s">
        <v>3</v>
      </c>
      <c r="K253" s="2" t="s">
        <v>4</v>
      </c>
      <c r="L253" s="2" t="s">
        <v>26</v>
      </c>
      <c r="M253" s="7">
        <v>2</v>
      </c>
      <c r="N253" s="4">
        <v>40.700000000000003</v>
      </c>
      <c r="O253" s="5">
        <v>0</v>
      </c>
      <c r="P253" s="4">
        <v>16.63</v>
      </c>
      <c r="Q253" s="4">
        <f t="shared" si="12"/>
        <v>81.400000000000006</v>
      </c>
      <c r="R253" s="4">
        <f t="shared" si="13"/>
        <v>33.26</v>
      </c>
      <c r="S253" s="4">
        <f t="shared" si="14"/>
        <v>48.140000000000008</v>
      </c>
      <c r="T253" s="6">
        <f t="shared" si="15"/>
        <v>0.59140049140049145</v>
      </c>
      <c r="U253" s="3">
        <f>YEAR(SalesDataTable[[#This Row],[Order Date]])</f>
        <v>2026</v>
      </c>
    </row>
    <row r="254" spans="1:21" ht="15.6">
      <c r="A254" s="9">
        <v>4921</v>
      </c>
      <c r="B254" s="10">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11" t="s">
        <v>6</v>
      </c>
      <c r="H254" s="11" t="s">
        <v>43</v>
      </c>
      <c r="I254" s="11" t="s">
        <v>2</v>
      </c>
      <c r="J254" s="2" t="s">
        <v>3</v>
      </c>
      <c r="K254" s="2" t="s">
        <v>14</v>
      </c>
      <c r="L254" s="2" t="s">
        <v>15</v>
      </c>
      <c r="M254" s="7">
        <v>1</v>
      </c>
      <c r="N254" s="4">
        <v>35.39</v>
      </c>
      <c r="O254" s="5">
        <v>0</v>
      </c>
      <c r="P254" s="4">
        <v>13.93</v>
      </c>
      <c r="Q254" s="4">
        <f t="shared" si="12"/>
        <v>35.39</v>
      </c>
      <c r="R254" s="4">
        <f t="shared" si="13"/>
        <v>13.93</v>
      </c>
      <c r="S254" s="4">
        <f t="shared" si="14"/>
        <v>21.46</v>
      </c>
      <c r="T254" s="6">
        <f t="shared" si="15"/>
        <v>0.60638598474145244</v>
      </c>
      <c r="U254" s="3">
        <f>YEAR(SalesDataTable[[#This Row],[Order Date]])</f>
        <v>2026</v>
      </c>
    </row>
    <row r="255" spans="1:21" ht="15.6">
      <c r="A255" s="9">
        <v>2209</v>
      </c>
      <c r="B255" s="10">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11" t="s">
        <v>0</v>
      </c>
      <c r="H255" s="11" t="s">
        <v>1</v>
      </c>
      <c r="I255" s="11" t="s">
        <v>2</v>
      </c>
      <c r="J255" s="2" t="s">
        <v>16</v>
      </c>
      <c r="K255" s="2" t="s">
        <v>4</v>
      </c>
      <c r="L255" s="2" t="s">
        <v>22</v>
      </c>
      <c r="M255" s="7">
        <v>5</v>
      </c>
      <c r="N255" s="4">
        <v>50.58</v>
      </c>
      <c r="O255" s="5">
        <v>0.1</v>
      </c>
      <c r="P255" s="4">
        <v>22.42</v>
      </c>
      <c r="Q255" s="4">
        <f t="shared" si="12"/>
        <v>227.60999999999999</v>
      </c>
      <c r="R255" s="4">
        <f t="shared" si="13"/>
        <v>112.10000000000001</v>
      </c>
      <c r="S255" s="4">
        <f t="shared" si="14"/>
        <v>115.50999999999998</v>
      </c>
      <c r="T255" s="6">
        <f t="shared" si="15"/>
        <v>0.50749088352884308</v>
      </c>
      <c r="U255" s="3">
        <f>YEAR(SalesDataTable[[#This Row],[Order Date]])</f>
        <v>2026</v>
      </c>
    </row>
    <row r="256" spans="1:21" ht="15.6">
      <c r="A256" s="9">
        <v>4757</v>
      </c>
      <c r="B256" s="10">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11" t="s">
        <v>6</v>
      </c>
      <c r="H256" s="11" t="s">
        <v>41</v>
      </c>
      <c r="I256" s="11" t="s">
        <v>28</v>
      </c>
      <c r="J256" s="2" t="s">
        <v>16</v>
      </c>
      <c r="K256" s="2" t="s">
        <v>34</v>
      </c>
      <c r="L256" s="2" t="s">
        <v>45</v>
      </c>
      <c r="M256" s="7">
        <v>2</v>
      </c>
      <c r="N256" s="4">
        <v>49.48</v>
      </c>
      <c r="O256" s="5">
        <v>0</v>
      </c>
      <c r="P256" s="4">
        <v>21.37</v>
      </c>
      <c r="Q256" s="4">
        <f t="shared" si="12"/>
        <v>98.96</v>
      </c>
      <c r="R256" s="4">
        <f t="shared" si="13"/>
        <v>42.74</v>
      </c>
      <c r="S256" s="4">
        <f t="shared" si="14"/>
        <v>56.219999999999992</v>
      </c>
      <c r="T256" s="6">
        <f t="shared" si="15"/>
        <v>0.5681083265966046</v>
      </c>
      <c r="U256" s="3">
        <f>YEAR(SalesDataTable[[#This Row],[Order Date]])</f>
        <v>2026</v>
      </c>
    </row>
    <row r="257" spans="1:21" ht="15.6">
      <c r="A257" s="9">
        <v>5155</v>
      </c>
      <c r="B257" s="10">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11" t="s">
        <v>20</v>
      </c>
      <c r="H257" s="11" t="s">
        <v>47</v>
      </c>
      <c r="I257" s="11" t="s">
        <v>19</v>
      </c>
      <c r="J257" s="2" t="s">
        <v>13</v>
      </c>
      <c r="K257" s="2" t="s">
        <v>34</v>
      </c>
      <c r="L257" s="2" t="s">
        <v>45</v>
      </c>
      <c r="M257" s="7">
        <v>1</v>
      </c>
      <c r="N257" s="4">
        <v>50.51</v>
      </c>
      <c r="O257" s="5">
        <v>0</v>
      </c>
      <c r="P257" s="4">
        <v>21.4</v>
      </c>
      <c r="Q257" s="4">
        <f t="shared" si="12"/>
        <v>50.51</v>
      </c>
      <c r="R257" s="4">
        <f t="shared" si="13"/>
        <v>21.4</v>
      </c>
      <c r="S257" s="4">
        <f t="shared" si="14"/>
        <v>29.11</v>
      </c>
      <c r="T257" s="6">
        <f t="shared" si="15"/>
        <v>0.57632152049099195</v>
      </c>
      <c r="U257" s="3">
        <f>YEAR(SalesDataTable[[#This Row],[Order Date]])</f>
        <v>2026</v>
      </c>
    </row>
    <row r="258" spans="1:21" ht="15.6">
      <c r="A258" s="9">
        <v>1737</v>
      </c>
      <c r="B258" s="10">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11" t="s">
        <v>0</v>
      </c>
      <c r="H258" s="11" t="s">
        <v>50</v>
      </c>
      <c r="I258" s="11" t="s">
        <v>2</v>
      </c>
      <c r="J258" s="2" t="s">
        <v>13</v>
      </c>
      <c r="K258" s="2" t="s">
        <v>23</v>
      </c>
      <c r="L258" s="2" t="s">
        <v>51</v>
      </c>
      <c r="M258" s="7">
        <v>2</v>
      </c>
      <c r="N258" s="4">
        <v>122.16</v>
      </c>
      <c r="O258" s="5">
        <v>0</v>
      </c>
      <c r="P258" s="4">
        <v>61.31</v>
      </c>
      <c r="Q258" s="4">
        <f t="shared" ref="Q258:Q321" si="16">M258*N258*(1-O258)</f>
        <v>244.32</v>
      </c>
      <c r="R258" s="4">
        <f t="shared" ref="R258:R321" si="17">M258*P258</f>
        <v>122.62</v>
      </c>
      <c r="S258" s="4">
        <f t="shared" ref="S258:S321" si="18">Q258-R258</f>
        <v>121.69999999999999</v>
      </c>
      <c r="T258" s="6">
        <f t="shared" ref="T258:T321" si="19">IFERROR(S258/Q258,0)</f>
        <v>0.49811722331368691</v>
      </c>
      <c r="U258" s="3">
        <f>YEAR(SalesDataTable[[#This Row],[Order Date]])</f>
        <v>2026</v>
      </c>
    </row>
    <row r="259" spans="1:21" ht="15.6">
      <c r="A259" s="9">
        <v>1905</v>
      </c>
      <c r="B259" s="10">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11" t="s">
        <v>20</v>
      </c>
      <c r="H259" s="11" t="s">
        <v>31</v>
      </c>
      <c r="I259" s="11" t="s">
        <v>19</v>
      </c>
      <c r="J259" s="2" t="s">
        <v>3</v>
      </c>
      <c r="K259" s="2" t="s">
        <v>4</v>
      </c>
      <c r="L259" s="2" t="s">
        <v>22</v>
      </c>
      <c r="M259" s="7">
        <v>3</v>
      </c>
      <c r="N259" s="4">
        <v>51.32</v>
      </c>
      <c r="O259" s="5">
        <v>0.1</v>
      </c>
      <c r="P259" s="4">
        <v>22.62</v>
      </c>
      <c r="Q259" s="4">
        <f t="shared" si="16"/>
        <v>138.56400000000002</v>
      </c>
      <c r="R259" s="4">
        <f t="shared" si="17"/>
        <v>67.86</v>
      </c>
      <c r="S259" s="4">
        <f t="shared" si="18"/>
        <v>70.704000000000022</v>
      </c>
      <c r="T259" s="6">
        <f t="shared" si="19"/>
        <v>0.51026240581969351</v>
      </c>
      <c r="U259" s="3">
        <f>YEAR(SalesDataTable[[#This Row],[Order Date]])</f>
        <v>2026</v>
      </c>
    </row>
    <row r="260" spans="1:21" ht="15.6">
      <c r="A260" s="9">
        <v>2359</v>
      </c>
      <c r="B260" s="10">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11" t="s">
        <v>11</v>
      </c>
      <c r="H260" s="11" t="s">
        <v>39</v>
      </c>
      <c r="I260" s="11" t="s">
        <v>2</v>
      </c>
      <c r="J260" s="2" t="s">
        <v>3</v>
      </c>
      <c r="K260" s="2" t="s">
        <v>23</v>
      </c>
      <c r="L260" s="2" t="s">
        <v>29</v>
      </c>
      <c r="M260" s="7">
        <v>2</v>
      </c>
      <c r="N260" s="4">
        <v>195.92</v>
      </c>
      <c r="O260" s="5">
        <v>0.05</v>
      </c>
      <c r="P260" s="4">
        <v>104.13</v>
      </c>
      <c r="Q260" s="4">
        <f t="shared" si="16"/>
        <v>372.24799999999993</v>
      </c>
      <c r="R260" s="4">
        <f t="shared" si="17"/>
        <v>208.26</v>
      </c>
      <c r="S260" s="4">
        <f t="shared" si="18"/>
        <v>163.98799999999994</v>
      </c>
      <c r="T260" s="6">
        <f t="shared" si="19"/>
        <v>0.4405342674775955</v>
      </c>
      <c r="U260" s="3">
        <f>YEAR(SalesDataTable[[#This Row],[Order Date]])</f>
        <v>2026</v>
      </c>
    </row>
    <row r="261" spans="1:21" ht="15.6">
      <c r="A261" s="9">
        <v>3666</v>
      </c>
      <c r="B261" s="10">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11" t="s">
        <v>0</v>
      </c>
      <c r="H261" s="11" t="s">
        <v>50</v>
      </c>
      <c r="I261" s="11" t="s">
        <v>2</v>
      </c>
      <c r="J261" s="2" t="s">
        <v>3</v>
      </c>
      <c r="K261" s="2" t="s">
        <v>14</v>
      </c>
      <c r="L261" s="2" t="s">
        <v>15</v>
      </c>
      <c r="M261" s="7">
        <v>1</v>
      </c>
      <c r="N261" s="4">
        <v>36.19</v>
      </c>
      <c r="O261" s="5">
        <v>0.1</v>
      </c>
      <c r="P261" s="4">
        <v>13.62</v>
      </c>
      <c r="Q261" s="4">
        <f t="shared" si="16"/>
        <v>32.570999999999998</v>
      </c>
      <c r="R261" s="4">
        <f t="shared" si="17"/>
        <v>13.62</v>
      </c>
      <c r="S261" s="4">
        <f t="shared" si="18"/>
        <v>18.951000000000001</v>
      </c>
      <c r="T261" s="6">
        <f t="shared" si="19"/>
        <v>0.58183660311319896</v>
      </c>
      <c r="U261" s="3">
        <f>YEAR(SalesDataTable[[#This Row],[Order Date]])</f>
        <v>2026</v>
      </c>
    </row>
    <row r="262" spans="1:21" ht="15.6">
      <c r="A262" s="9">
        <v>518</v>
      </c>
      <c r="B262" s="10">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11" t="s">
        <v>11</v>
      </c>
      <c r="H262" s="11" t="s">
        <v>12</v>
      </c>
      <c r="I262" s="11" t="s">
        <v>2</v>
      </c>
      <c r="J262" s="2" t="s">
        <v>13</v>
      </c>
      <c r="K262" s="2" t="s">
        <v>9</v>
      </c>
      <c r="L262" s="2" t="s">
        <v>46</v>
      </c>
      <c r="M262" s="7">
        <v>1</v>
      </c>
      <c r="N262" s="4">
        <v>72.97</v>
      </c>
      <c r="O262" s="5">
        <v>0</v>
      </c>
      <c r="P262" s="4">
        <v>32.43</v>
      </c>
      <c r="Q262" s="4">
        <f t="shared" si="16"/>
        <v>72.97</v>
      </c>
      <c r="R262" s="4">
        <f t="shared" si="17"/>
        <v>32.43</v>
      </c>
      <c r="S262" s="4">
        <f t="shared" si="18"/>
        <v>40.54</v>
      </c>
      <c r="T262" s="6">
        <f t="shared" si="19"/>
        <v>0.55557078251336167</v>
      </c>
      <c r="U262" s="3">
        <f>YEAR(SalesDataTable[[#This Row],[Order Date]])</f>
        <v>2026</v>
      </c>
    </row>
    <row r="263" spans="1:21" ht="15.6">
      <c r="A263" s="9">
        <v>892</v>
      </c>
      <c r="B263" s="10">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11" t="s">
        <v>20</v>
      </c>
      <c r="H263" s="11" t="s">
        <v>31</v>
      </c>
      <c r="I263" s="11" t="s">
        <v>8</v>
      </c>
      <c r="J263" s="2" t="s">
        <v>16</v>
      </c>
      <c r="K263" s="2" t="s">
        <v>14</v>
      </c>
      <c r="L263" s="2" t="s">
        <v>32</v>
      </c>
      <c r="M263" s="7">
        <v>12</v>
      </c>
      <c r="N263" s="4">
        <v>47.15</v>
      </c>
      <c r="O263" s="5">
        <v>0.1</v>
      </c>
      <c r="P263" s="4">
        <v>17.829999999999998</v>
      </c>
      <c r="Q263" s="4">
        <f t="shared" si="16"/>
        <v>509.21999999999997</v>
      </c>
      <c r="R263" s="4">
        <f t="shared" si="17"/>
        <v>213.95999999999998</v>
      </c>
      <c r="S263" s="4">
        <f t="shared" si="18"/>
        <v>295.26</v>
      </c>
      <c r="T263" s="6">
        <f t="shared" si="19"/>
        <v>0.57982797219276538</v>
      </c>
      <c r="U263" s="3">
        <f>YEAR(SalesDataTable[[#This Row],[Order Date]])</f>
        <v>2026</v>
      </c>
    </row>
    <row r="264" spans="1:21" ht="15.6">
      <c r="A264" s="9">
        <v>1115</v>
      </c>
      <c r="B264" s="10">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11" t="s">
        <v>0</v>
      </c>
      <c r="H264" s="11" t="s">
        <v>1</v>
      </c>
      <c r="I264" s="11" t="s">
        <v>19</v>
      </c>
      <c r="J264" s="2" t="s">
        <v>16</v>
      </c>
      <c r="K264" s="2" t="s">
        <v>14</v>
      </c>
      <c r="L264" s="2" t="s">
        <v>48</v>
      </c>
      <c r="M264" s="7">
        <v>3</v>
      </c>
      <c r="N264" s="4">
        <v>161.19999999999999</v>
      </c>
      <c r="O264" s="5">
        <v>0.1</v>
      </c>
      <c r="P264" s="4">
        <v>87.37</v>
      </c>
      <c r="Q264" s="4">
        <f t="shared" si="16"/>
        <v>435.23999999999995</v>
      </c>
      <c r="R264" s="4">
        <f t="shared" si="17"/>
        <v>262.11</v>
      </c>
      <c r="S264" s="4">
        <f t="shared" si="18"/>
        <v>173.12999999999994</v>
      </c>
      <c r="T264" s="6">
        <f t="shared" si="19"/>
        <v>0.39778053487730897</v>
      </c>
      <c r="U264" s="3">
        <f>YEAR(SalesDataTable[[#This Row],[Order Date]])</f>
        <v>2026</v>
      </c>
    </row>
    <row r="265" spans="1:21" ht="15.6">
      <c r="A265" s="9">
        <v>1186</v>
      </c>
      <c r="B265" s="10">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11" t="s">
        <v>0</v>
      </c>
      <c r="H265" s="11" t="s">
        <v>36</v>
      </c>
      <c r="I265" s="11" t="s">
        <v>19</v>
      </c>
      <c r="J265" s="2" t="s">
        <v>16</v>
      </c>
      <c r="K265" s="2" t="s">
        <v>4</v>
      </c>
      <c r="L265" s="2" t="s">
        <v>22</v>
      </c>
      <c r="M265" s="7">
        <v>1</v>
      </c>
      <c r="N265" s="4">
        <v>49.73</v>
      </c>
      <c r="O265" s="5">
        <v>0</v>
      </c>
      <c r="P265" s="4">
        <v>22</v>
      </c>
      <c r="Q265" s="4">
        <f t="shared" si="16"/>
        <v>49.73</v>
      </c>
      <c r="R265" s="4">
        <f t="shared" si="17"/>
        <v>22</v>
      </c>
      <c r="S265" s="4">
        <f t="shared" si="18"/>
        <v>27.729999999999997</v>
      </c>
      <c r="T265" s="6">
        <f t="shared" si="19"/>
        <v>0.55761109993967417</v>
      </c>
      <c r="U265" s="3">
        <f>YEAR(SalesDataTable[[#This Row],[Order Date]])</f>
        <v>2026</v>
      </c>
    </row>
    <row r="266" spans="1:21" ht="15.6">
      <c r="A266" s="9">
        <v>2093</v>
      </c>
      <c r="B266" s="10">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11" t="s">
        <v>11</v>
      </c>
      <c r="H266" s="11" t="s">
        <v>52</v>
      </c>
      <c r="I266" s="11" t="s">
        <v>2</v>
      </c>
      <c r="J266" s="2" t="s">
        <v>3</v>
      </c>
      <c r="K266" s="2" t="s">
        <v>23</v>
      </c>
      <c r="L266" s="2" t="s">
        <v>51</v>
      </c>
      <c r="M266" s="7">
        <v>2</v>
      </c>
      <c r="N266" s="4">
        <v>126.19</v>
      </c>
      <c r="O266" s="5">
        <v>0</v>
      </c>
      <c r="P266" s="4">
        <v>58.99</v>
      </c>
      <c r="Q266" s="4">
        <f t="shared" si="16"/>
        <v>252.38</v>
      </c>
      <c r="R266" s="4">
        <f t="shared" si="17"/>
        <v>117.98</v>
      </c>
      <c r="S266" s="4">
        <f t="shared" si="18"/>
        <v>134.39999999999998</v>
      </c>
      <c r="T266" s="6">
        <f t="shared" si="19"/>
        <v>0.5325303114351374</v>
      </c>
      <c r="U266" s="3">
        <f>YEAR(SalesDataTable[[#This Row],[Order Date]])</f>
        <v>2026</v>
      </c>
    </row>
    <row r="267" spans="1:21" ht="15.6">
      <c r="A267" s="9">
        <v>2136</v>
      </c>
      <c r="B267" s="10">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11" t="s">
        <v>6</v>
      </c>
      <c r="H267" s="11" t="s">
        <v>43</v>
      </c>
      <c r="I267" s="11" t="s">
        <v>2</v>
      </c>
      <c r="J267" s="2" t="s">
        <v>3</v>
      </c>
      <c r="K267" s="2" t="s">
        <v>14</v>
      </c>
      <c r="L267" s="2" t="s">
        <v>44</v>
      </c>
      <c r="M267" s="7">
        <v>2</v>
      </c>
      <c r="N267" s="4">
        <v>135.38999999999999</v>
      </c>
      <c r="O267" s="5">
        <v>0.05</v>
      </c>
      <c r="P267" s="4">
        <v>65.69</v>
      </c>
      <c r="Q267" s="4">
        <f t="shared" si="16"/>
        <v>257.24099999999999</v>
      </c>
      <c r="R267" s="4">
        <f t="shared" si="17"/>
        <v>131.38</v>
      </c>
      <c r="S267" s="4">
        <f t="shared" si="18"/>
        <v>125.86099999999999</v>
      </c>
      <c r="T267" s="6">
        <f t="shared" si="19"/>
        <v>0.48927270536189799</v>
      </c>
      <c r="U267" s="3">
        <f>YEAR(SalesDataTable[[#This Row],[Order Date]])</f>
        <v>2026</v>
      </c>
    </row>
    <row r="268" spans="1:21" ht="15.6">
      <c r="A268" s="9">
        <v>3538</v>
      </c>
      <c r="B268" s="10">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11" t="s">
        <v>6</v>
      </c>
      <c r="H268" s="11" t="s">
        <v>49</v>
      </c>
      <c r="I268" s="11" t="s">
        <v>8</v>
      </c>
      <c r="J268" s="2" t="s">
        <v>16</v>
      </c>
      <c r="K268" s="2" t="s">
        <v>34</v>
      </c>
      <c r="L268" s="2" t="s">
        <v>35</v>
      </c>
      <c r="M268" s="7">
        <v>12</v>
      </c>
      <c r="N268" s="4">
        <v>41.27</v>
      </c>
      <c r="O268" s="5">
        <v>0.1</v>
      </c>
      <c r="P268" s="4">
        <v>14.71</v>
      </c>
      <c r="Q268" s="4">
        <f t="shared" si="16"/>
        <v>445.71600000000001</v>
      </c>
      <c r="R268" s="4">
        <f t="shared" si="17"/>
        <v>176.52</v>
      </c>
      <c r="S268" s="4">
        <f t="shared" si="18"/>
        <v>269.19600000000003</v>
      </c>
      <c r="T268" s="6">
        <f t="shared" si="19"/>
        <v>0.60396306168053204</v>
      </c>
      <c r="U268" s="3">
        <f>YEAR(SalesDataTable[[#This Row],[Order Date]])</f>
        <v>2026</v>
      </c>
    </row>
    <row r="269" spans="1:21" ht="15.6">
      <c r="A269" s="9">
        <v>3891</v>
      </c>
      <c r="B269" s="10">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11" t="s">
        <v>0</v>
      </c>
      <c r="H269" s="11" t="s">
        <v>1</v>
      </c>
      <c r="I269" s="11" t="s">
        <v>19</v>
      </c>
      <c r="J269" s="2" t="s">
        <v>3</v>
      </c>
      <c r="K269" s="2" t="s">
        <v>4</v>
      </c>
      <c r="L269" s="2" t="s">
        <v>5</v>
      </c>
      <c r="M269" s="7">
        <v>1</v>
      </c>
      <c r="N269" s="4">
        <v>82.04</v>
      </c>
      <c r="O269" s="5">
        <v>0.1</v>
      </c>
      <c r="P269" s="4">
        <v>41.46</v>
      </c>
      <c r="Q269" s="4">
        <f t="shared" si="16"/>
        <v>73.836000000000013</v>
      </c>
      <c r="R269" s="4">
        <f t="shared" si="17"/>
        <v>41.46</v>
      </c>
      <c r="S269" s="4">
        <f t="shared" si="18"/>
        <v>32.376000000000012</v>
      </c>
      <c r="T269" s="6">
        <f t="shared" si="19"/>
        <v>0.43848529172761264</v>
      </c>
      <c r="U269" s="3">
        <f>YEAR(SalesDataTable[[#This Row],[Order Date]])</f>
        <v>2026</v>
      </c>
    </row>
    <row r="270" spans="1:21" ht="15.6">
      <c r="A270" s="9">
        <v>3917</v>
      </c>
      <c r="B270" s="10">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11" t="s">
        <v>20</v>
      </c>
      <c r="H270" s="11" t="s">
        <v>21</v>
      </c>
      <c r="I270" s="11" t="s">
        <v>2</v>
      </c>
      <c r="J270" s="2" t="s">
        <v>3</v>
      </c>
      <c r="K270" s="2" t="s">
        <v>14</v>
      </c>
      <c r="L270" s="2" t="s">
        <v>15</v>
      </c>
      <c r="M270" s="7">
        <v>3</v>
      </c>
      <c r="N270" s="4">
        <v>36.630000000000003</v>
      </c>
      <c r="O270" s="5">
        <v>0</v>
      </c>
      <c r="P270" s="4">
        <v>13.26</v>
      </c>
      <c r="Q270" s="4">
        <f t="shared" si="16"/>
        <v>109.89000000000001</v>
      </c>
      <c r="R270" s="4">
        <f t="shared" si="17"/>
        <v>39.78</v>
      </c>
      <c r="S270" s="4">
        <f t="shared" si="18"/>
        <v>70.110000000000014</v>
      </c>
      <c r="T270" s="6">
        <f t="shared" si="19"/>
        <v>0.63800163800163801</v>
      </c>
      <c r="U270" s="3">
        <f>YEAR(SalesDataTable[[#This Row],[Order Date]])</f>
        <v>2026</v>
      </c>
    </row>
    <row r="271" spans="1:21" ht="15.6">
      <c r="A271" s="9">
        <v>4594</v>
      </c>
      <c r="B271" s="10">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11" t="s">
        <v>20</v>
      </c>
      <c r="H271" s="11" t="s">
        <v>31</v>
      </c>
      <c r="I271" s="11" t="s">
        <v>19</v>
      </c>
      <c r="J271" s="2" t="s">
        <v>3</v>
      </c>
      <c r="K271" s="2" t="s">
        <v>9</v>
      </c>
      <c r="L271" s="2" t="s">
        <v>10</v>
      </c>
      <c r="M271" s="7">
        <v>5</v>
      </c>
      <c r="N271" s="4">
        <v>92.94</v>
      </c>
      <c r="O271" s="5">
        <v>0.05</v>
      </c>
      <c r="P271" s="4">
        <v>46.47</v>
      </c>
      <c r="Q271" s="4">
        <f t="shared" si="16"/>
        <v>441.46499999999997</v>
      </c>
      <c r="R271" s="4">
        <f t="shared" si="17"/>
        <v>232.35</v>
      </c>
      <c r="S271" s="4">
        <f t="shared" si="18"/>
        <v>209.11499999999998</v>
      </c>
      <c r="T271" s="6">
        <f t="shared" si="19"/>
        <v>0.47368421052631576</v>
      </c>
      <c r="U271" s="3">
        <f>YEAR(SalesDataTable[[#This Row],[Order Date]])</f>
        <v>2026</v>
      </c>
    </row>
    <row r="272" spans="1:21" ht="15.6">
      <c r="A272" s="9">
        <v>4750</v>
      </c>
      <c r="B272" s="10">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11" t="s">
        <v>6</v>
      </c>
      <c r="H272" s="11" t="s">
        <v>43</v>
      </c>
      <c r="I272" s="11" t="s">
        <v>19</v>
      </c>
      <c r="J272" s="2" t="s">
        <v>3</v>
      </c>
      <c r="K272" s="2" t="s">
        <v>34</v>
      </c>
      <c r="L272" s="2" t="s">
        <v>38</v>
      </c>
      <c r="M272" s="7">
        <v>2</v>
      </c>
      <c r="N272" s="4">
        <v>120.44</v>
      </c>
      <c r="O272" s="5">
        <v>0.05</v>
      </c>
      <c r="P272" s="4">
        <v>68.98</v>
      </c>
      <c r="Q272" s="4">
        <f t="shared" si="16"/>
        <v>228.83599999999998</v>
      </c>
      <c r="R272" s="4">
        <f t="shared" si="17"/>
        <v>137.96</v>
      </c>
      <c r="S272" s="4">
        <f t="shared" si="18"/>
        <v>90.875999999999976</v>
      </c>
      <c r="T272" s="6">
        <f t="shared" si="19"/>
        <v>0.3971228303239</v>
      </c>
      <c r="U272" s="3">
        <f>YEAR(SalesDataTable[[#This Row],[Order Date]])</f>
        <v>2026</v>
      </c>
    </row>
    <row r="273" spans="1:21" ht="15.6">
      <c r="A273" s="9">
        <v>4960</v>
      </c>
      <c r="B273" s="10">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11" t="s">
        <v>6</v>
      </c>
      <c r="H273" s="11" t="s">
        <v>27</v>
      </c>
      <c r="I273" s="11" t="s">
        <v>28</v>
      </c>
      <c r="J273" s="2" t="s">
        <v>13</v>
      </c>
      <c r="K273" s="2" t="s">
        <v>14</v>
      </c>
      <c r="L273" s="2" t="s">
        <v>15</v>
      </c>
      <c r="M273" s="7">
        <v>2</v>
      </c>
      <c r="N273" s="4">
        <v>36.130000000000003</v>
      </c>
      <c r="O273" s="5">
        <v>0</v>
      </c>
      <c r="P273" s="4">
        <v>13.72</v>
      </c>
      <c r="Q273" s="4">
        <f t="shared" si="16"/>
        <v>72.260000000000005</v>
      </c>
      <c r="R273" s="4">
        <f t="shared" si="17"/>
        <v>27.44</v>
      </c>
      <c r="S273" s="4">
        <f t="shared" si="18"/>
        <v>44.820000000000007</v>
      </c>
      <c r="T273" s="6">
        <f t="shared" si="19"/>
        <v>0.62026017160254643</v>
      </c>
      <c r="U273" s="3">
        <f>YEAR(SalesDataTable[[#This Row],[Order Date]])</f>
        <v>2026</v>
      </c>
    </row>
    <row r="274" spans="1:21" ht="15.6">
      <c r="A274" s="9">
        <v>4245</v>
      </c>
      <c r="B274" s="10">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11" t="s">
        <v>6</v>
      </c>
      <c r="H274" s="11" t="s">
        <v>7</v>
      </c>
      <c r="I274" s="11" t="s">
        <v>19</v>
      </c>
      <c r="J274" s="2" t="s">
        <v>3</v>
      </c>
      <c r="K274" s="2" t="s">
        <v>34</v>
      </c>
      <c r="L274" s="2" t="s">
        <v>38</v>
      </c>
      <c r="M274" s="7">
        <v>1</v>
      </c>
      <c r="N274" s="4">
        <v>124.97</v>
      </c>
      <c r="O274" s="5">
        <v>0.1</v>
      </c>
      <c r="P274" s="4">
        <v>69.790000000000006</v>
      </c>
      <c r="Q274" s="4">
        <f t="shared" si="16"/>
        <v>112.473</v>
      </c>
      <c r="R274" s="4">
        <f t="shared" si="17"/>
        <v>69.790000000000006</v>
      </c>
      <c r="S274" s="4">
        <f t="shared" si="18"/>
        <v>42.682999999999993</v>
      </c>
      <c r="T274" s="6">
        <f t="shared" si="19"/>
        <v>0.37949552337005321</v>
      </c>
      <c r="U274" s="3">
        <f>YEAR(SalesDataTable[[#This Row],[Order Date]])</f>
        <v>2026</v>
      </c>
    </row>
    <row r="275" spans="1:21" ht="15.6">
      <c r="A275" s="9">
        <v>4664</v>
      </c>
      <c r="B275" s="10">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11" t="s">
        <v>20</v>
      </c>
      <c r="H275" s="11" t="s">
        <v>47</v>
      </c>
      <c r="I275" s="11" t="s">
        <v>2</v>
      </c>
      <c r="J275" s="2" t="s">
        <v>3</v>
      </c>
      <c r="K275" s="2" t="s">
        <v>14</v>
      </c>
      <c r="L275" s="2" t="s">
        <v>48</v>
      </c>
      <c r="M275" s="7">
        <v>1</v>
      </c>
      <c r="N275" s="4">
        <v>163.31</v>
      </c>
      <c r="O275" s="5">
        <v>0.05</v>
      </c>
      <c r="P275" s="4">
        <v>87.22</v>
      </c>
      <c r="Q275" s="4">
        <f t="shared" si="16"/>
        <v>155.14449999999999</v>
      </c>
      <c r="R275" s="4">
        <f t="shared" si="17"/>
        <v>87.22</v>
      </c>
      <c r="S275" s="4">
        <f t="shared" si="18"/>
        <v>67.924499999999995</v>
      </c>
      <c r="T275" s="6">
        <f t="shared" si="19"/>
        <v>0.43781442461705056</v>
      </c>
      <c r="U275" s="3">
        <f>YEAR(SalesDataTable[[#This Row],[Order Date]])</f>
        <v>2026</v>
      </c>
    </row>
    <row r="276" spans="1:21" ht="15.6">
      <c r="A276" s="9">
        <v>383</v>
      </c>
      <c r="B276" s="10">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11" t="s">
        <v>11</v>
      </c>
      <c r="H276" s="11" t="s">
        <v>12</v>
      </c>
      <c r="I276" s="11" t="s">
        <v>19</v>
      </c>
      <c r="J276" s="2" t="s">
        <v>3</v>
      </c>
      <c r="K276" s="2" t="s">
        <v>9</v>
      </c>
      <c r="L276" s="2" t="s">
        <v>10</v>
      </c>
      <c r="M276" s="7">
        <v>3</v>
      </c>
      <c r="N276" s="4">
        <v>92.76</v>
      </c>
      <c r="O276" s="5">
        <v>0</v>
      </c>
      <c r="P276" s="4">
        <v>45.84</v>
      </c>
      <c r="Q276" s="4">
        <f t="shared" si="16"/>
        <v>278.28000000000003</v>
      </c>
      <c r="R276" s="4">
        <f t="shared" si="17"/>
        <v>137.52000000000001</v>
      </c>
      <c r="S276" s="4">
        <f t="shared" si="18"/>
        <v>140.76000000000002</v>
      </c>
      <c r="T276" s="6">
        <f t="shared" si="19"/>
        <v>0.50582147477360928</v>
      </c>
      <c r="U276" s="3">
        <f>YEAR(SalesDataTable[[#This Row],[Order Date]])</f>
        <v>2026</v>
      </c>
    </row>
    <row r="277" spans="1:21" ht="15.6">
      <c r="A277" s="9">
        <v>730</v>
      </c>
      <c r="B277" s="10">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11" t="s">
        <v>0</v>
      </c>
      <c r="H277" s="11" t="s">
        <v>50</v>
      </c>
      <c r="I277" s="11" t="s">
        <v>8</v>
      </c>
      <c r="J277" s="2" t="s">
        <v>16</v>
      </c>
      <c r="K277" s="2" t="s">
        <v>34</v>
      </c>
      <c r="L277" s="2" t="s">
        <v>35</v>
      </c>
      <c r="M277" s="7">
        <v>5</v>
      </c>
      <c r="N277" s="4">
        <v>41.31</v>
      </c>
      <c r="O277" s="5">
        <v>0.1</v>
      </c>
      <c r="P277" s="4">
        <v>15.14</v>
      </c>
      <c r="Q277" s="4">
        <f t="shared" si="16"/>
        <v>185.89500000000001</v>
      </c>
      <c r="R277" s="4">
        <f t="shared" si="17"/>
        <v>75.7</v>
      </c>
      <c r="S277" s="4">
        <f t="shared" si="18"/>
        <v>110.19500000000001</v>
      </c>
      <c r="T277" s="6">
        <f t="shared" si="19"/>
        <v>0.59278087092175691</v>
      </c>
      <c r="U277" s="3">
        <f>YEAR(SalesDataTable[[#This Row],[Order Date]])</f>
        <v>2026</v>
      </c>
    </row>
    <row r="278" spans="1:21" ht="15.6">
      <c r="A278" s="9">
        <v>985</v>
      </c>
      <c r="B278" s="10">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11" t="s">
        <v>6</v>
      </c>
      <c r="H278" s="11" t="s">
        <v>49</v>
      </c>
      <c r="I278" s="11" t="s">
        <v>28</v>
      </c>
      <c r="J278" s="2" t="s">
        <v>13</v>
      </c>
      <c r="K278" s="2" t="s">
        <v>34</v>
      </c>
      <c r="L278" s="2" t="s">
        <v>35</v>
      </c>
      <c r="M278" s="7">
        <v>2</v>
      </c>
      <c r="N278" s="4">
        <v>41.23</v>
      </c>
      <c r="O278" s="5">
        <v>0</v>
      </c>
      <c r="P278" s="4">
        <v>14.28</v>
      </c>
      <c r="Q278" s="4">
        <f t="shared" si="16"/>
        <v>82.46</v>
      </c>
      <c r="R278" s="4">
        <f t="shared" si="17"/>
        <v>28.56</v>
      </c>
      <c r="S278" s="4">
        <f t="shared" si="18"/>
        <v>53.899999999999991</v>
      </c>
      <c r="T278" s="6">
        <f t="shared" si="19"/>
        <v>0.65365025466893034</v>
      </c>
      <c r="U278" s="3">
        <f>YEAR(SalesDataTable[[#This Row],[Order Date]])</f>
        <v>2026</v>
      </c>
    </row>
    <row r="279" spans="1:21" ht="15.6">
      <c r="A279" s="9">
        <v>1457</v>
      </c>
      <c r="B279" s="10">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11" t="s">
        <v>6</v>
      </c>
      <c r="H279" s="11" t="s">
        <v>7</v>
      </c>
      <c r="I279" s="11" t="s">
        <v>2</v>
      </c>
      <c r="J279" s="2" t="s">
        <v>13</v>
      </c>
      <c r="K279" s="2" t="s">
        <v>14</v>
      </c>
      <c r="L279" s="2" t="s">
        <v>15</v>
      </c>
      <c r="M279" s="7">
        <v>1</v>
      </c>
      <c r="N279" s="4">
        <v>36.47</v>
      </c>
      <c r="O279" s="5">
        <v>0.05</v>
      </c>
      <c r="P279" s="4">
        <v>13.21</v>
      </c>
      <c r="Q279" s="4">
        <f t="shared" si="16"/>
        <v>34.646499999999996</v>
      </c>
      <c r="R279" s="4">
        <f t="shared" si="17"/>
        <v>13.21</v>
      </c>
      <c r="S279" s="4">
        <f t="shared" si="18"/>
        <v>21.436499999999995</v>
      </c>
      <c r="T279" s="6">
        <f t="shared" si="19"/>
        <v>0.61872050567878423</v>
      </c>
      <c r="U279" s="3">
        <f>YEAR(SalesDataTable[[#This Row],[Order Date]])</f>
        <v>2026</v>
      </c>
    </row>
    <row r="280" spans="1:21" ht="15.6">
      <c r="A280" s="9">
        <v>2558</v>
      </c>
      <c r="B280" s="10">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11" t="s">
        <v>0</v>
      </c>
      <c r="H280" s="11" t="s">
        <v>50</v>
      </c>
      <c r="I280" s="11" t="s">
        <v>28</v>
      </c>
      <c r="J280" s="2" t="s">
        <v>13</v>
      </c>
      <c r="K280" s="2" t="s">
        <v>34</v>
      </c>
      <c r="L280" s="2" t="s">
        <v>42</v>
      </c>
      <c r="M280" s="7">
        <v>1</v>
      </c>
      <c r="N280" s="4">
        <v>36.67</v>
      </c>
      <c r="O280" s="5">
        <v>0</v>
      </c>
      <c r="P280" s="4">
        <v>13.97</v>
      </c>
      <c r="Q280" s="4">
        <f t="shared" si="16"/>
        <v>36.67</v>
      </c>
      <c r="R280" s="4">
        <f t="shared" si="17"/>
        <v>13.97</v>
      </c>
      <c r="S280" s="4">
        <f t="shared" si="18"/>
        <v>22.700000000000003</v>
      </c>
      <c r="T280" s="6">
        <f t="shared" si="19"/>
        <v>0.61903463321516228</v>
      </c>
      <c r="U280" s="3">
        <f>YEAR(SalesDataTable[[#This Row],[Order Date]])</f>
        <v>2026</v>
      </c>
    </row>
    <row r="281" spans="1:21" ht="15.6">
      <c r="A281" s="9">
        <v>3024</v>
      </c>
      <c r="B281" s="10">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11" t="s">
        <v>6</v>
      </c>
      <c r="H281" s="11" t="s">
        <v>41</v>
      </c>
      <c r="I281" s="11" t="s">
        <v>2</v>
      </c>
      <c r="J281" s="2" t="s">
        <v>16</v>
      </c>
      <c r="K281" s="2" t="s">
        <v>4</v>
      </c>
      <c r="L281" s="2" t="s">
        <v>22</v>
      </c>
      <c r="M281" s="7">
        <v>2</v>
      </c>
      <c r="N281" s="4">
        <v>51.87</v>
      </c>
      <c r="O281" s="5">
        <v>0.1</v>
      </c>
      <c r="P281" s="4">
        <v>22.95</v>
      </c>
      <c r="Q281" s="4">
        <f t="shared" si="16"/>
        <v>93.366</v>
      </c>
      <c r="R281" s="4">
        <f t="shared" si="17"/>
        <v>45.9</v>
      </c>
      <c r="S281" s="4">
        <f t="shared" si="18"/>
        <v>47.466000000000001</v>
      </c>
      <c r="T281" s="6">
        <f t="shared" si="19"/>
        <v>0.50838635049161363</v>
      </c>
      <c r="U281" s="3">
        <f>YEAR(SalesDataTable[[#This Row],[Order Date]])</f>
        <v>2026</v>
      </c>
    </row>
    <row r="282" spans="1:21" ht="15.6">
      <c r="A282" s="9">
        <v>3225</v>
      </c>
      <c r="B282" s="10">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11" t="s">
        <v>11</v>
      </c>
      <c r="H282" s="11" t="s">
        <v>12</v>
      </c>
      <c r="I282" s="11" t="s">
        <v>19</v>
      </c>
      <c r="J282" s="2" t="s">
        <v>16</v>
      </c>
      <c r="K282" s="2" t="s">
        <v>23</v>
      </c>
      <c r="L282" s="2" t="s">
        <v>29</v>
      </c>
      <c r="M282" s="7">
        <v>1</v>
      </c>
      <c r="N282" s="4">
        <v>195.06</v>
      </c>
      <c r="O282" s="5">
        <v>0.1</v>
      </c>
      <c r="P282" s="4">
        <v>106.68</v>
      </c>
      <c r="Q282" s="4">
        <f t="shared" si="16"/>
        <v>175.554</v>
      </c>
      <c r="R282" s="4">
        <f t="shared" si="17"/>
        <v>106.68</v>
      </c>
      <c r="S282" s="4">
        <f t="shared" si="18"/>
        <v>68.873999999999995</v>
      </c>
      <c r="T282" s="6">
        <f t="shared" si="19"/>
        <v>0.39232372945076727</v>
      </c>
      <c r="U282" s="3">
        <f>YEAR(SalesDataTable[[#This Row],[Order Date]])</f>
        <v>2026</v>
      </c>
    </row>
    <row r="283" spans="1:21" ht="15.6">
      <c r="A283" s="9">
        <v>3551</v>
      </c>
      <c r="B283" s="10">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11" t="s">
        <v>6</v>
      </c>
      <c r="H283" s="11" t="s">
        <v>41</v>
      </c>
      <c r="I283" s="11" t="s">
        <v>28</v>
      </c>
      <c r="J283" s="2" t="s">
        <v>3</v>
      </c>
      <c r="K283" s="2" t="s">
        <v>4</v>
      </c>
      <c r="L283" s="2" t="s">
        <v>30</v>
      </c>
      <c r="M283" s="7">
        <v>2</v>
      </c>
      <c r="N283" s="4">
        <v>100.79</v>
      </c>
      <c r="O283" s="5">
        <v>0.05</v>
      </c>
      <c r="P283" s="4">
        <v>49</v>
      </c>
      <c r="Q283" s="4">
        <f t="shared" si="16"/>
        <v>191.501</v>
      </c>
      <c r="R283" s="4">
        <f t="shared" si="17"/>
        <v>98</v>
      </c>
      <c r="S283" s="4">
        <f t="shared" si="18"/>
        <v>93.501000000000005</v>
      </c>
      <c r="T283" s="6">
        <f t="shared" si="19"/>
        <v>0.48825332504791097</v>
      </c>
      <c r="U283" s="3">
        <f>YEAR(SalesDataTable[[#This Row],[Order Date]])</f>
        <v>2026</v>
      </c>
    </row>
    <row r="284" spans="1:21" ht="15.6">
      <c r="A284" s="9">
        <v>4157</v>
      </c>
      <c r="B284" s="10">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11" t="s">
        <v>20</v>
      </c>
      <c r="H284" s="11" t="s">
        <v>33</v>
      </c>
      <c r="I284" s="11" t="s">
        <v>2</v>
      </c>
      <c r="J284" s="2" t="s">
        <v>13</v>
      </c>
      <c r="K284" s="2" t="s">
        <v>4</v>
      </c>
      <c r="L284" s="2" t="s">
        <v>22</v>
      </c>
      <c r="M284" s="7">
        <v>5</v>
      </c>
      <c r="N284" s="4">
        <v>51.92</v>
      </c>
      <c r="O284" s="5">
        <v>0.15</v>
      </c>
      <c r="P284" s="4">
        <v>22.24</v>
      </c>
      <c r="Q284" s="4">
        <f t="shared" si="16"/>
        <v>220.66000000000003</v>
      </c>
      <c r="R284" s="4">
        <f t="shared" si="17"/>
        <v>111.19999999999999</v>
      </c>
      <c r="S284" s="4">
        <f t="shared" si="18"/>
        <v>109.46000000000004</v>
      </c>
      <c r="T284" s="6">
        <f t="shared" si="19"/>
        <v>0.49605728269736254</v>
      </c>
      <c r="U284" s="3">
        <f>YEAR(SalesDataTable[[#This Row],[Order Date]])</f>
        <v>2026</v>
      </c>
    </row>
    <row r="285" spans="1:21" ht="15.6">
      <c r="A285" s="9">
        <v>4398</v>
      </c>
      <c r="B285" s="10">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11" t="s">
        <v>20</v>
      </c>
      <c r="H285" s="11" t="s">
        <v>31</v>
      </c>
      <c r="I285" s="11" t="s">
        <v>2</v>
      </c>
      <c r="J285" s="2" t="s">
        <v>13</v>
      </c>
      <c r="K285" s="2" t="s">
        <v>23</v>
      </c>
      <c r="L285" s="2" t="s">
        <v>51</v>
      </c>
      <c r="M285" s="7">
        <v>1</v>
      </c>
      <c r="N285" s="4">
        <v>123.99</v>
      </c>
      <c r="O285" s="5">
        <v>0.05</v>
      </c>
      <c r="P285" s="4">
        <v>61.67</v>
      </c>
      <c r="Q285" s="4">
        <f t="shared" si="16"/>
        <v>117.79049999999999</v>
      </c>
      <c r="R285" s="4">
        <f t="shared" si="17"/>
        <v>61.67</v>
      </c>
      <c r="S285" s="4">
        <f t="shared" si="18"/>
        <v>56.120499999999993</v>
      </c>
      <c r="T285" s="6">
        <f t="shared" si="19"/>
        <v>0.47644334644984099</v>
      </c>
      <c r="U285" s="3">
        <f>YEAR(SalesDataTable[[#This Row],[Order Date]])</f>
        <v>2026</v>
      </c>
    </row>
    <row r="286" spans="1:21" ht="15.6">
      <c r="A286" s="9">
        <v>4951</v>
      </c>
      <c r="B286" s="10">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11" t="s">
        <v>6</v>
      </c>
      <c r="H286" s="11" t="s">
        <v>49</v>
      </c>
      <c r="I286" s="11" t="s">
        <v>2</v>
      </c>
      <c r="J286" s="2" t="s">
        <v>13</v>
      </c>
      <c r="K286" s="2" t="s">
        <v>23</v>
      </c>
      <c r="L286" s="2" t="s">
        <v>24</v>
      </c>
      <c r="M286" s="7">
        <v>1</v>
      </c>
      <c r="N286" s="4">
        <v>344.8</v>
      </c>
      <c r="O286" s="5">
        <v>0.05</v>
      </c>
      <c r="P286" s="4">
        <v>196.14</v>
      </c>
      <c r="Q286" s="4">
        <f t="shared" si="16"/>
        <v>327.56</v>
      </c>
      <c r="R286" s="4">
        <f t="shared" si="17"/>
        <v>196.14</v>
      </c>
      <c r="S286" s="4">
        <f t="shared" si="18"/>
        <v>131.42000000000002</v>
      </c>
      <c r="T286" s="6">
        <f t="shared" si="19"/>
        <v>0.40120893882036884</v>
      </c>
      <c r="U286" s="3">
        <f>YEAR(SalesDataTable[[#This Row],[Order Date]])</f>
        <v>2026</v>
      </c>
    </row>
    <row r="287" spans="1:21" ht="15.6">
      <c r="A287" s="9">
        <v>1354</v>
      </c>
      <c r="B287" s="10">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11" t="s">
        <v>20</v>
      </c>
      <c r="H287" s="11" t="s">
        <v>33</v>
      </c>
      <c r="I287" s="11" t="s">
        <v>28</v>
      </c>
      <c r="J287" s="2" t="s">
        <v>3</v>
      </c>
      <c r="K287" s="2" t="s">
        <v>14</v>
      </c>
      <c r="L287" s="2" t="s">
        <v>44</v>
      </c>
      <c r="M287" s="7">
        <v>3</v>
      </c>
      <c r="N287" s="4">
        <v>131.91999999999999</v>
      </c>
      <c r="O287" s="5">
        <v>0.05</v>
      </c>
      <c r="P287" s="4">
        <v>67.47</v>
      </c>
      <c r="Q287" s="4">
        <f t="shared" si="16"/>
        <v>375.97199999999998</v>
      </c>
      <c r="R287" s="4">
        <f t="shared" si="17"/>
        <v>202.41</v>
      </c>
      <c r="S287" s="4">
        <f t="shared" si="18"/>
        <v>173.56199999999998</v>
      </c>
      <c r="T287" s="6">
        <f t="shared" si="19"/>
        <v>0.46163544093709102</v>
      </c>
      <c r="U287" s="3">
        <f>YEAR(SalesDataTable[[#This Row],[Order Date]])</f>
        <v>2026</v>
      </c>
    </row>
    <row r="288" spans="1:21" ht="15.6">
      <c r="A288" s="9">
        <v>2042</v>
      </c>
      <c r="B288" s="10">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11" t="s">
        <v>11</v>
      </c>
      <c r="H288" s="11" t="s">
        <v>52</v>
      </c>
      <c r="I288" s="11" t="s">
        <v>2</v>
      </c>
      <c r="J288" s="2" t="s">
        <v>16</v>
      </c>
      <c r="K288" s="2" t="s">
        <v>9</v>
      </c>
      <c r="L288" s="2" t="s">
        <v>17</v>
      </c>
      <c r="M288" s="7">
        <v>3</v>
      </c>
      <c r="N288" s="4">
        <v>146.99</v>
      </c>
      <c r="O288" s="5">
        <v>0</v>
      </c>
      <c r="P288" s="4">
        <v>80.069999999999993</v>
      </c>
      <c r="Q288" s="4">
        <f t="shared" si="16"/>
        <v>440.97</v>
      </c>
      <c r="R288" s="4">
        <f t="shared" si="17"/>
        <v>240.20999999999998</v>
      </c>
      <c r="S288" s="4">
        <f t="shared" si="18"/>
        <v>200.76000000000005</v>
      </c>
      <c r="T288" s="6">
        <f t="shared" si="19"/>
        <v>0.45526906592285199</v>
      </c>
      <c r="U288" s="3">
        <f>YEAR(SalesDataTable[[#This Row],[Order Date]])</f>
        <v>2026</v>
      </c>
    </row>
    <row r="289" spans="1:21" ht="15.6">
      <c r="A289" s="9">
        <v>3895</v>
      </c>
      <c r="B289" s="10">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11" t="s">
        <v>20</v>
      </c>
      <c r="H289" s="11" t="s">
        <v>31</v>
      </c>
      <c r="I289" s="11" t="s">
        <v>2</v>
      </c>
      <c r="J289" s="2" t="s">
        <v>16</v>
      </c>
      <c r="K289" s="2" t="s">
        <v>14</v>
      </c>
      <c r="L289" s="2" t="s">
        <v>48</v>
      </c>
      <c r="M289" s="7">
        <v>2</v>
      </c>
      <c r="N289" s="4">
        <v>164.74</v>
      </c>
      <c r="O289" s="5">
        <v>0.05</v>
      </c>
      <c r="P289" s="4">
        <v>89.9</v>
      </c>
      <c r="Q289" s="4">
        <f t="shared" si="16"/>
        <v>313.00600000000003</v>
      </c>
      <c r="R289" s="4">
        <f t="shared" si="17"/>
        <v>179.8</v>
      </c>
      <c r="S289" s="4">
        <f t="shared" si="18"/>
        <v>133.20600000000002</v>
      </c>
      <c r="T289" s="6">
        <f t="shared" si="19"/>
        <v>0.42557011686676932</v>
      </c>
      <c r="U289" s="3">
        <f>YEAR(SalesDataTable[[#This Row],[Order Date]])</f>
        <v>2026</v>
      </c>
    </row>
    <row r="290" spans="1:21" ht="15.6">
      <c r="A290" s="9">
        <v>5074</v>
      </c>
      <c r="B290" s="10">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11" t="s">
        <v>20</v>
      </c>
      <c r="H290" s="11" t="s">
        <v>31</v>
      </c>
      <c r="I290" s="11" t="s">
        <v>2</v>
      </c>
      <c r="J290" s="2" t="s">
        <v>3</v>
      </c>
      <c r="K290" s="2" t="s">
        <v>9</v>
      </c>
      <c r="L290" s="2" t="s">
        <v>10</v>
      </c>
      <c r="M290" s="7">
        <v>2</v>
      </c>
      <c r="N290" s="4">
        <v>89.81</v>
      </c>
      <c r="O290" s="5">
        <v>0</v>
      </c>
      <c r="P290" s="4">
        <v>46.44</v>
      </c>
      <c r="Q290" s="4">
        <f t="shared" si="16"/>
        <v>179.62</v>
      </c>
      <c r="R290" s="4">
        <f t="shared" si="17"/>
        <v>92.88</v>
      </c>
      <c r="S290" s="4">
        <f t="shared" si="18"/>
        <v>86.740000000000009</v>
      </c>
      <c r="T290" s="6">
        <f t="shared" si="19"/>
        <v>0.482908362097762</v>
      </c>
      <c r="U290" s="3">
        <f>YEAR(SalesDataTable[[#This Row],[Order Date]])</f>
        <v>2026</v>
      </c>
    </row>
    <row r="291" spans="1:21" ht="15.6">
      <c r="A291" s="9">
        <v>179</v>
      </c>
      <c r="B291" s="10">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11" t="s">
        <v>11</v>
      </c>
      <c r="H291" s="11" t="s">
        <v>52</v>
      </c>
      <c r="I291" s="11" t="s">
        <v>19</v>
      </c>
      <c r="J291" s="2" t="s">
        <v>3</v>
      </c>
      <c r="K291" s="2" t="s">
        <v>34</v>
      </c>
      <c r="L291" s="2" t="s">
        <v>42</v>
      </c>
      <c r="M291" s="7">
        <v>1</v>
      </c>
      <c r="N291" s="4">
        <v>35.369999999999997</v>
      </c>
      <c r="O291" s="5">
        <v>0</v>
      </c>
      <c r="P291" s="4">
        <v>13.88</v>
      </c>
      <c r="Q291" s="4">
        <f t="shared" si="16"/>
        <v>35.369999999999997</v>
      </c>
      <c r="R291" s="4">
        <f t="shared" si="17"/>
        <v>13.88</v>
      </c>
      <c r="S291" s="4">
        <f t="shared" si="18"/>
        <v>21.489999999999995</v>
      </c>
      <c r="T291" s="6">
        <f t="shared" si="19"/>
        <v>0.60757704269154644</v>
      </c>
      <c r="U291" s="3">
        <f>YEAR(SalesDataTable[[#This Row],[Order Date]])</f>
        <v>2026</v>
      </c>
    </row>
    <row r="292" spans="1:21" ht="15.6">
      <c r="A292" s="9">
        <v>459</v>
      </c>
      <c r="B292" s="10">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11" t="s">
        <v>6</v>
      </c>
      <c r="H292" s="11" t="s">
        <v>43</v>
      </c>
      <c r="I292" s="11" t="s">
        <v>28</v>
      </c>
      <c r="J292" s="2" t="s">
        <v>13</v>
      </c>
      <c r="K292" s="2" t="s">
        <v>4</v>
      </c>
      <c r="L292" s="2" t="s">
        <v>22</v>
      </c>
      <c r="M292" s="7">
        <v>4</v>
      </c>
      <c r="N292" s="4">
        <v>50.64</v>
      </c>
      <c r="O292" s="5">
        <v>0</v>
      </c>
      <c r="P292" s="4">
        <v>23.09</v>
      </c>
      <c r="Q292" s="4">
        <f t="shared" si="16"/>
        <v>202.56</v>
      </c>
      <c r="R292" s="4">
        <f t="shared" si="17"/>
        <v>92.36</v>
      </c>
      <c r="S292" s="4">
        <f t="shared" si="18"/>
        <v>110.2</v>
      </c>
      <c r="T292" s="6">
        <f t="shared" si="19"/>
        <v>0.54403633491311221</v>
      </c>
      <c r="U292" s="3">
        <f>YEAR(SalesDataTable[[#This Row],[Order Date]])</f>
        <v>2026</v>
      </c>
    </row>
    <row r="293" spans="1:21" ht="15.6">
      <c r="A293" s="9">
        <v>525</v>
      </c>
      <c r="B293" s="10">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11" t="s">
        <v>20</v>
      </c>
      <c r="H293" s="11" t="s">
        <v>31</v>
      </c>
      <c r="I293" s="11" t="s">
        <v>19</v>
      </c>
      <c r="J293" s="2" t="s">
        <v>3</v>
      </c>
      <c r="K293" s="2" t="s">
        <v>9</v>
      </c>
      <c r="L293" s="2" t="s">
        <v>17</v>
      </c>
      <c r="M293" s="7">
        <v>1</v>
      </c>
      <c r="N293" s="4">
        <v>146.37</v>
      </c>
      <c r="O293" s="5">
        <v>0</v>
      </c>
      <c r="P293" s="4">
        <v>78.3</v>
      </c>
      <c r="Q293" s="4">
        <f t="shared" si="16"/>
        <v>146.37</v>
      </c>
      <c r="R293" s="4">
        <f t="shared" si="17"/>
        <v>78.3</v>
      </c>
      <c r="S293" s="4">
        <f t="shared" si="18"/>
        <v>68.070000000000007</v>
      </c>
      <c r="T293" s="6">
        <f t="shared" si="19"/>
        <v>0.46505431440869033</v>
      </c>
      <c r="U293" s="3">
        <f>YEAR(SalesDataTable[[#This Row],[Order Date]])</f>
        <v>2026</v>
      </c>
    </row>
    <row r="294" spans="1:21" ht="15.6">
      <c r="A294" s="9">
        <v>3374</v>
      </c>
      <c r="B294" s="10">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11" t="s">
        <v>11</v>
      </c>
      <c r="H294" s="11" t="s">
        <v>12</v>
      </c>
      <c r="I294" s="11" t="s">
        <v>2</v>
      </c>
      <c r="J294" s="2" t="s">
        <v>3</v>
      </c>
      <c r="K294" s="2" t="s">
        <v>9</v>
      </c>
      <c r="L294" s="2" t="s">
        <v>17</v>
      </c>
      <c r="M294" s="7">
        <v>3</v>
      </c>
      <c r="N294" s="4">
        <v>143.74</v>
      </c>
      <c r="O294" s="5">
        <v>0</v>
      </c>
      <c r="P294" s="4">
        <v>81.58</v>
      </c>
      <c r="Q294" s="4">
        <f t="shared" si="16"/>
        <v>431.22</v>
      </c>
      <c r="R294" s="4">
        <f t="shared" si="17"/>
        <v>244.74</v>
      </c>
      <c r="S294" s="4">
        <f t="shared" si="18"/>
        <v>186.48000000000002</v>
      </c>
      <c r="T294" s="6">
        <f t="shared" si="19"/>
        <v>0.43244747460692917</v>
      </c>
      <c r="U294" s="3">
        <f>YEAR(SalesDataTable[[#This Row],[Order Date]])</f>
        <v>2026</v>
      </c>
    </row>
    <row r="295" spans="1:21" ht="15.6">
      <c r="A295" s="9">
        <v>3850</v>
      </c>
      <c r="B295" s="10">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11" t="s">
        <v>20</v>
      </c>
      <c r="H295" s="11" t="s">
        <v>31</v>
      </c>
      <c r="I295" s="11" t="s">
        <v>28</v>
      </c>
      <c r="J295" s="2" t="s">
        <v>13</v>
      </c>
      <c r="K295" s="2" t="s">
        <v>23</v>
      </c>
      <c r="L295" s="2" t="s">
        <v>40</v>
      </c>
      <c r="M295" s="7">
        <v>2</v>
      </c>
      <c r="N295" s="4">
        <v>81.94</v>
      </c>
      <c r="O295" s="5">
        <v>0.1</v>
      </c>
      <c r="P295" s="4">
        <v>39.9</v>
      </c>
      <c r="Q295" s="4">
        <f t="shared" si="16"/>
        <v>147.49199999999999</v>
      </c>
      <c r="R295" s="4">
        <f t="shared" si="17"/>
        <v>79.8</v>
      </c>
      <c r="S295" s="4">
        <f t="shared" si="18"/>
        <v>67.691999999999993</v>
      </c>
      <c r="T295" s="6">
        <f t="shared" si="19"/>
        <v>0.45895370596371327</v>
      </c>
      <c r="U295" s="3">
        <f>YEAR(SalesDataTable[[#This Row],[Order Date]])</f>
        <v>2026</v>
      </c>
    </row>
    <row r="296" spans="1:21" ht="15.6">
      <c r="A296" s="9">
        <v>4004</v>
      </c>
      <c r="B296" s="10">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11" t="s">
        <v>11</v>
      </c>
      <c r="H296" s="11" t="s">
        <v>25</v>
      </c>
      <c r="I296" s="11" t="s">
        <v>2</v>
      </c>
      <c r="J296" s="2" t="s">
        <v>13</v>
      </c>
      <c r="K296" s="2" t="s">
        <v>14</v>
      </c>
      <c r="L296" s="2" t="s">
        <v>32</v>
      </c>
      <c r="M296" s="7">
        <v>1</v>
      </c>
      <c r="N296" s="4">
        <v>46.46</v>
      </c>
      <c r="O296" s="5">
        <v>0.1</v>
      </c>
      <c r="P296" s="4">
        <v>17.989999999999998</v>
      </c>
      <c r="Q296" s="4">
        <f t="shared" si="16"/>
        <v>41.814</v>
      </c>
      <c r="R296" s="4">
        <f t="shared" si="17"/>
        <v>17.989999999999998</v>
      </c>
      <c r="S296" s="4">
        <f t="shared" si="18"/>
        <v>23.824000000000002</v>
      </c>
      <c r="T296" s="6">
        <f t="shared" si="19"/>
        <v>0.56976132395848289</v>
      </c>
      <c r="U296" s="3">
        <f>YEAR(SalesDataTable[[#This Row],[Order Date]])</f>
        <v>2026</v>
      </c>
    </row>
    <row r="297" spans="1:21" ht="15.6">
      <c r="A297" s="9">
        <v>788</v>
      </c>
      <c r="B297" s="10">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11" t="s">
        <v>6</v>
      </c>
      <c r="H297" s="11" t="s">
        <v>41</v>
      </c>
      <c r="I297" s="11" t="s">
        <v>2</v>
      </c>
      <c r="J297" s="2" t="s">
        <v>13</v>
      </c>
      <c r="K297" s="2" t="s">
        <v>4</v>
      </c>
      <c r="L297" s="2" t="s">
        <v>26</v>
      </c>
      <c r="M297" s="7">
        <v>3</v>
      </c>
      <c r="N297" s="4">
        <v>39.49</v>
      </c>
      <c r="O297" s="5">
        <v>0</v>
      </c>
      <c r="P297" s="4">
        <v>16.420000000000002</v>
      </c>
      <c r="Q297" s="4">
        <f t="shared" si="16"/>
        <v>118.47</v>
      </c>
      <c r="R297" s="4">
        <f t="shared" si="17"/>
        <v>49.260000000000005</v>
      </c>
      <c r="S297" s="4">
        <f t="shared" si="18"/>
        <v>69.209999999999994</v>
      </c>
      <c r="T297" s="6">
        <f t="shared" si="19"/>
        <v>0.58419853127374011</v>
      </c>
      <c r="U297" s="3">
        <f>YEAR(SalesDataTable[[#This Row],[Order Date]])</f>
        <v>2026</v>
      </c>
    </row>
    <row r="298" spans="1:21" ht="15.6">
      <c r="A298" s="9">
        <v>1717</v>
      </c>
      <c r="B298" s="10">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11" t="s">
        <v>20</v>
      </c>
      <c r="H298" s="11" t="s">
        <v>47</v>
      </c>
      <c r="I298" s="11" t="s">
        <v>2</v>
      </c>
      <c r="J298" s="2" t="s">
        <v>3</v>
      </c>
      <c r="K298" s="2" t="s">
        <v>34</v>
      </c>
      <c r="L298" s="2" t="s">
        <v>35</v>
      </c>
      <c r="M298" s="7">
        <v>1</v>
      </c>
      <c r="N298" s="4">
        <v>40.909999999999997</v>
      </c>
      <c r="O298" s="5">
        <v>0</v>
      </c>
      <c r="P298" s="4">
        <v>14.89</v>
      </c>
      <c r="Q298" s="4">
        <f t="shared" si="16"/>
        <v>40.909999999999997</v>
      </c>
      <c r="R298" s="4">
        <f t="shared" si="17"/>
        <v>14.89</v>
      </c>
      <c r="S298" s="4">
        <f t="shared" si="18"/>
        <v>26.019999999999996</v>
      </c>
      <c r="T298" s="6">
        <f t="shared" si="19"/>
        <v>0.63603031043754577</v>
      </c>
      <c r="U298" s="3">
        <f>YEAR(SalesDataTable[[#This Row],[Order Date]])</f>
        <v>2026</v>
      </c>
    </row>
    <row r="299" spans="1:21" ht="15.6">
      <c r="A299" s="9">
        <v>1819</v>
      </c>
      <c r="B299" s="10">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11" t="s">
        <v>20</v>
      </c>
      <c r="H299" s="11" t="s">
        <v>33</v>
      </c>
      <c r="I299" s="11" t="s">
        <v>28</v>
      </c>
      <c r="J299" s="2" t="s">
        <v>13</v>
      </c>
      <c r="K299" s="2" t="s">
        <v>4</v>
      </c>
      <c r="L299" s="2" t="s">
        <v>22</v>
      </c>
      <c r="M299" s="7">
        <v>1</v>
      </c>
      <c r="N299" s="4">
        <v>49.94</v>
      </c>
      <c r="O299" s="5">
        <v>0.1</v>
      </c>
      <c r="P299" s="4">
        <v>21.84</v>
      </c>
      <c r="Q299" s="4">
        <f t="shared" si="16"/>
        <v>44.945999999999998</v>
      </c>
      <c r="R299" s="4">
        <f t="shared" si="17"/>
        <v>21.84</v>
      </c>
      <c r="S299" s="4">
        <f t="shared" si="18"/>
        <v>23.105999999999998</v>
      </c>
      <c r="T299" s="6">
        <f t="shared" si="19"/>
        <v>0.51408356694700308</v>
      </c>
      <c r="U299" s="3">
        <f>YEAR(SalesDataTable[[#This Row],[Order Date]])</f>
        <v>2026</v>
      </c>
    </row>
    <row r="300" spans="1:21" ht="15.6">
      <c r="A300" s="9">
        <v>1992</v>
      </c>
      <c r="B300" s="10">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11" t="s">
        <v>11</v>
      </c>
      <c r="H300" s="11" t="s">
        <v>25</v>
      </c>
      <c r="I300" s="11" t="s">
        <v>2</v>
      </c>
      <c r="J300" s="2" t="s">
        <v>16</v>
      </c>
      <c r="K300" s="2" t="s">
        <v>14</v>
      </c>
      <c r="L300" s="2" t="s">
        <v>15</v>
      </c>
      <c r="M300" s="7">
        <v>1</v>
      </c>
      <c r="N300" s="4">
        <v>35.520000000000003</v>
      </c>
      <c r="O300" s="5">
        <v>0</v>
      </c>
      <c r="P300" s="4">
        <v>13.21</v>
      </c>
      <c r="Q300" s="4">
        <f t="shared" si="16"/>
        <v>35.520000000000003</v>
      </c>
      <c r="R300" s="4">
        <f t="shared" si="17"/>
        <v>13.21</v>
      </c>
      <c r="S300" s="4">
        <f t="shared" si="18"/>
        <v>22.310000000000002</v>
      </c>
      <c r="T300" s="6">
        <f t="shared" si="19"/>
        <v>0.62809684684684686</v>
      </c>
      <c r="U300" s="3">
        <f>YEAR(SalesDataTable[[#This Row],[Order Date]])</f>
        <v>2026</v>
      </c>
    </row>
    <row r="301" spans="1:21" ht="15.6">
      <c r="A301" s="9">
        <v>2499</v>
      </c>
      <c r="B301" s="10">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11" t="s">
        <v>20</v>
      </c>
      <c r="H301" s="11" t="s">
        <v>31</v>
      </c>
      <c r="I301" s="11" t="s">
        <v>19</v>
      </c>
      <c r="J301" s="2" t="s">
        <v>13</v>
      </c>
      <c r="K301" s="2" t="s">
        <v>23</v>
      </c>
      <c r="L301" s="2" t="s">
        <v>24</v>
      </c>
      <c r="M301" s="7">
        <v>2</v>
      </c>
      <c r="N301" s="4">
        <v>341.1</v>
      </c>
      <c r="O301" s="5">
        <v>0</v>
      </c>
      <c r="P301" s="4">
        <v>200.19</v>
      </c>
      <c r="Q301" s="4">
        <f t="shared" si="16"/>
        <v>682.2</v>
      </c>
      <c r="R301" s="4">
        <f t="shared" si="17"/>
        <v>400.38</v>
      </c>
      <c r="S301" s="4">
        <f t="shared" si="18"/>
        <v>281.82000000000005</v>
      </c>
      <c r="T301" s="6">
        <f t="shared" si="19"/>
        <v>0.41310466138962187</v>
      </c>
      <c r="U301" s="3">
        <f>YEAR(SalesDataTable[[#This Row],[Order Date]])</f>
        <v>2026</v>
      </c>
    </row>
    <row r="302" spans="1:21" ht="15.6">
      <c r="A302" s="9">
        <v>2698</v>
      </c>
      <c r="B302" s="10">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11" t="s">
        <v>11</v>
      </c>
      <c r="H302" s="11" t="s">
        <v>52</v>
      </c>
      <c r="I302" s="11" t="s">
        <v>28</v>
      </c>
      <c r="J302" s="2" t="s">
        <v>13</v>
      </c>
      <c r="K302" s="2" t="s">
        <v>34</v>
      </c>
      <c r="L302" s="2" t="s">
        <v>42</v>
      </c>
      <c r="M302" s="7">
        <v>4</v>
      </c>
      <c r="N302" s="4">
        <v>36.08</v>
      </c>
      <c r="O302" s="5">
        <v>0</v>
      </c>
      <c r="P302" s="4">
        <v>13.89</v>
      </c>
      <c r="Q302" s="4">
        <f t="shared" si="16"/>
        <v>144.32</v>
      </c>
      <c r="R302" s="4">
        <f t="shared" si="17"/>
        <v>55.56</v>
      </c>
      <c r="S302" s="4">
        <f t="shared" si="18"/>
        <v>88.759999999999991</v>
      </c>
      <c r="T302" s="6">
        <f t="shared" si="19"/>
        <v>0.61502217294900219</v>
      </c>
      <c r="U302" s="3">
        <f>YEAR(SalesDataTable[[#This Row],[Order Date]])</f>
        <v>2026</v>
      </c>
    </row>
    <row r="303" spans="1:21" ht="15.6">
      <c r="A303" s="9">
        <v>4416</v>
      </c>
      <c r="B303" s="10">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11" t="s">
        <v>20</v>
      </c>
      <c r="H303" s="11" t="s">
        <v>21</v>
      </c>
      <c r="I303" s="11" t="s">
        <v>2</v>
      </c>
      <c r="J303" s="2" t="s">
        <v>16</v>
      </c>
      <c r="K303" s="2" t="s">
        <v>9</v>
      </c>
      <c r="L303" s="2" t="s">
        <v>37</v>
      </c>
      <c r="M303" s="7">
        <v>2</v>
      </c>
      <c r="N303" s="4">
        <v>151.69999999999999</v>
      </c>
      <c r="O303" s="5">
        <v>0</v>
      </c>
      <c r="P303" s="4">
        <v>80.44</v>
      </c>
      <c r="Q303" s="4">
        <f t="shared" si="16"/>
        <v>303.39999999999998</v>
      </c>
      <c r="R303" s="4">
        <f t="shared" si="17"/>
        <v>160.88</v>
      </c>
      <c r="S303" s="4">
        <f t="shared" si="18"/>
        <v>142.51999999999998</v>
      </c>
      <c r="T303" s="6">
        <f t="shared" si="19"/>
        <v>0.46974291364535264</v>
      </c>
      <c r="U303" s="3">
        <f>YEAR(SalesDataTable[[#This Row],[Order Date]])</f>
        <v>2026</v>
      </c>
    </row>
    <row r="304" spans="1:21" ht="15.6">
      <c r="A304" s="9">
        <v>4434</v>
      </c>
      <c r="B304" s="10">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11" t="s">
        <v>6</v>
      </c>
      <c r="H304" s="11" t="s">
        <v>27</v>
      </c>
      <c r="I304" s="11" t="s">
        <v>28</v>
      </c>
      <c r="J304" s="2" t="s">
        <v>13</v>
      </c>
      <c r="K304" s="2" t="s">
        <v>9</v>
      </c>
      <c r="L304" s="2" t="s">
        <v>37</v>
      </c>
      <c r="M304" s="7">
        <v>2</v>
      </c>
      <c r="N304" s="4">
        <v>151.55000000000001</v>
      </c>
      <c r="O304" s="5">
        <v>0.1</v>
      </c>
      <c r="P304" s="4">
        <v>80.680000000000007</v>
      </c>
      <c r="Q304" s="4">
        <f t="shared" si="16"/>
        <v>272.79000000000002</v>
      </c>
      <c r="R304" s="4">
        <f t="shared" si="17"/>
        <v>161.36000000000001</v>
      </c>
      <c r="S304" s="4">
        <f t="shared" si="18"/>
        <v>111.43</v>
      </c>
      <c r="T304" s="6">
        <f t="shared" si="19"/>
        <v>0.40848271564206901</v>
      </c>
      <c r="U304" s="3">
        <f>YEAR(SalesDataTable[[#This Row],[Order Date]])</f>
        <v>2026</v>
      </c>
    </row>
    <row r="305" spans="1:21" ht="15.6">
      <c r="A305" s="9">
        <v>4992</v>
      </c>
      <c r="B305" s="10">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11" t="s">
        <v>11</v>
      </c>
      <c r="H305" s="11" t="s">
        <v>12</v>
      </c>
      <c r="I305" s="11" t="s">
        <v>8</v>
      </c>
      <c r="J305" s="2" t="s">
        <v>16</v>
      </c>
      <c r="K305" s="2" t="s">
        <v>4</v>
      </c>
      <c r="L305" s="2" t="s">
        <v>5</v>
      </c>
      <c r="M305" s="7">
        <v>5</v>
      </c>
      <c r="N305" s="4">
        <v>82.44</v>
      </c>
      <c r="O305" s="5">
        <v>0.1</v>
      </c>
      <c r="P305" s="4">
        <v>41.57</v>
      </c>
      <c r="Q305" s="4">
        <f t="shared" si="16"/>
        <v>370.98</v>
      </c>
      <c r="R305" s="4">
        <f t="shared" si="17"/>
        <v>207.85</v>
      </c>
      <c r="S305" s="4">
        <f t="shared" si="18"/>
        <v>163.13000000000002</v>
      </c>
      <c r="T305" s="6">
        <f t="shared" si="19"/>
        <v>0.43972720901396306</v>
      </c>
      <c r="U305" s="3">
        <f>YEAR(SalesDataTable[[#This Row],[Order Date]])</f>
        <v>2026</v>
      </c>
    </row>
    <row r="306" spans="1:21" ht="15.6">
      <c r="A306" s="9">
        <v>388</v>
      </c>
      <c r="B306" s="10">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11" t="s">
        <v>20</v>
      </c>
      <c r="H306" s="11" t="s">
        <v>33</v>
      </c>
      <c r="I306" s="11" t="s">
        <v>2</v>
      </c>
      <c r="J306" s="2" t="s">
        <v>3</v>
      </c>
      <c r="K306" s="2" t="s">
        <v>34</v>
      </c>
      <c r="L306" s="2" t="s">
        <v>42</v>
      </c>
      <c r="M306" s="7">
        <v>1</v>
      </c>
      <c r="N306" s="4">
        <v>35.61</v>
      </c>
      <c r="O306" s="5">
        <v>0.05</v>
      </c>
      <c r="P306" s="4">
        <v>13.8</v>
      </c>
      <c r="Q306" s="4">
        <f t="shared" si="16"/>
        <v>33.829499999999996</v>
      </c>
      <c r="R306" s="4">
        <f t="shared" si="17"/>
        <v>13.8</v>
      </c>
      <c r="S306" s="4">
        <f t="shared" si="18"/>
        <v>20.029499999999995</v>
      </c>
      <c r="T306" s="6">
        <f t="shared" si="19"/>
        <v>0.59207200815855976</v>
      </c>
      <c r="U306" s="3">
        <f>YEAR(SalesDataTable[[#This Row],[Order Date]])</f>
        <v>2026</v>
      </c>
    </row>
    <row r="307" spans="1:21" ht="15.6">
      <c r="A307" s="9">
        <v>977</v>
      </c>
      <c r="B307" s="10">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11" t="s">
        <v>0</v>
      </c>
      <c r="H307" s="11" t="s">
        <v>1</v>
      </c>
      <c r="I307" s="11" t="s">
        <v>28</v>
      </c>
      <c r="J307" s="2" t="s">
        <v>13</v>
      </c>
      <c r="K307" s="2" t="s">
        <v>9</v>
      </c>
      <c r="L307" s="2" t="s">
        <v>37</v>
      </c>
      <c r="M307" s="7">
        <v>5</v>
      </c>
      <c r="N307" s="4">
        <v>156.13</v>
      </c>
      <c r="O307" s="5">
        <v>0</v>
      </c>
      <c r="P307" s="4">
        <v>77.03</v>
      </c>
      <c r="Q307" s="4">
        <f t="shared" si="16"/>
        <v>780.65</v>
      </c>
      <c r="R307" s="4">
        <f t="shared" si="17"/>
        <v>385.15</v>
      </c>
      <c r="S307" s="4">
        <f t="shared" si="18"/>
        <v>395.5</v>
      </c>
      <c r="T307" s="6">
        <f t="shared" si="19"/>
        <v>0.50662909114199706</v>
      </c>
      <c r="U307" s="3">
        <f>YEAR(SalesDataTable[[#This Row],[Order Date]])</f>
        <v>2026</v>
      </c>
    </row>
    <row r="308" spans="1:21" ht="15.6">
      <c r="A308" s="9">
        <v>996</v>
      </c>
      <c r="B308" s="10">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11" t="s">
        <v>0</v>
      </c>
      <c r="H308" s="11" t="s">
        <v>50</v>
      </c>
      <c r="I308" s="11" t="s">
        <v>2</v>
      </c>
      <c r="J308" s="2" t="s">
        <v>3</v>
      </c>
      <c r="K308" s="2" t="s">
        <v>23</v>
      </c>
      <c r="L308" s="2" t="s">
        <v>51</v>
      </c>
      <c r="M308" s="7">
        <v>1</v>
      </c>
      <c r="N308" s="4">
        <v>124.31</v>
      </c>
      <c r="O308" s="5">
        <v>0</v>
      </c>
      <c r="P308" s="4">
        <v>61.16</v>
      </c>
      <c r="Q308" s="4">
        <f t="shared" si="16"/>
        <v>124.31</v>
      </c>
      <c r="R308" s="4">
        <f t="shared" si="17"/>
        <v>61.16</v>
      </c>
      <c r="S308" s="4">
        <f t="shared" si="18"/>
        <v>63.150000000000006</v>
      </c>
      <c r="T308" s="6">
        <f t="shared" si="19"/>
        <v>0.50800418309066053</v>
      </c>
      <c r="U308" s="3">
        <f>YEAR(SalesDataTable[[#This Row],[Order Date]])</f>
        <v>2026</v>
      </c>
    </row>
    <row r="309" spans="1:21" ht="15.6">
      <c r="A309" s="9">
        <v>1923</v>
      </c>
      <c r="B309" s="10">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11" t="s">
        <v>6</v>
      </c>
      <c r="H309" s="11" t="s">
        <v>49</v>
      </c>
      <c r="I309" s="11" t="s">
        <v>19</v>
      </c>
      <c r="J309" s="2" t="s">
        <v>16</v>
      </c>
      <c r="K309" s="2" t="s">
        <v>23</v>
      </c>
      <c r="L309" s="2" t="s">
        <v>40</v>
      </c>
      <c r="M309" s="7">
        <v>3</v>
      </c>
      <c r="N309" s="4">
        <v>82.9</v>
      </c>
      <c r="O309" s="5">
        <v>0.1</v>
      </c>
      <c r="P309" s="4">
        <v>38.31</v>
      </c>
      <c r="Q309" s="4">
        <f t="shared" si="16"/>
        <v>223.83</v>
      </c>
      <c r="R309" s="4">
        <f t="shared" si="17"/>
        <v>114.93</v>
      </c>
      <c r="S309" s="4">
        <f t="shared" si="18"/>
        <v>108.9</v>
      </c>
      <c r="T309" s="6">
        <f t="shared" si="19"/>
        <v>0.48652995577000402</v>
      </c>
      <c r="U309" s="3">
        <f>YEAR(SalesDataTable[[#This Row],[Order Date]])</f>
        <v>2026</v>
      </c>
    </row>
    <row r="310" spans="1:21" ht="15.6">
      <c r="A310" s="9">
        <v>4904</v>
      </c>
      <c r="B310" s="10">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11" t="s">
        <v>6</v>
      </c>
      <c r="H310" s="11" t="s">
        <v>41</v>
      </c>
      <c r="I310" s="11" t="s">
        <v>19</v>
      </c>
      <c r="J310" s="2" t="s">
        <v>16</v>
      </c>
      <c r="K310" s="2" t="s">
        <v>4</v>
      </c>
      <c r="L310" s="2" t="s">
        <v>26</v>
      </c>
      <c r="M310" s="7">
        <v>1</v>
      </c>
      <c r="N310" s="4">
        <v>41.1</v>
      </c>
      <c r="O310" s="5">
        <v>0</v>
      </c>
      <c r="P310" s="4">
        <v>16.34</v>
      </c>
      <c r="Q310" s="4">
        <f t="shared" si="16"/>
        <v>41.1</v>
      </c>
      <c r="R310" s="4">
        <f t="shared" si="17"/>
        <v>16.34</v>
      </c>
      <c r="S310" s="4">
        <f t="shared" si="18"/>
        <v>24.76</v>
      </c>
      <c r="T310" s="6">
        <f t="shared" si="19"/>
        <v>0.60243309002433088</v>
      </c>
      <c r="U310" s="3">
        <f>YEAR(SalesDataTable[[#This Row],[Order Date]])</f>
        <v>2026</v>
      </c>
    </row>
    <row r="311" spans="1:21" ht="15.6">
      <c r="A311" s="9">
        <v>1036</v>
      </c>
      <c r="B311" s="10">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11" t="s">
        <v>0</v>
      </c>
      <c r="H311" s="11" t="s">
        <v>1</v>
      </c>
      <c r="I311" s="11" t="s">
        <v>2</v>
      </c>
      <c r="J311" s="2" t="s">
        <v>16</v>
      </c>
      <c r="K311" s="2" t="s">
        <v>4</v>
      </c>
      <c r="L311" s="2" t="s">
        <v>26</v>
      </c>
      <c r="M311" s="7">
        <v>1</v>
      </c>
      <c r="N311" s="4">
        <v>40.380000000000003</v>
      </c>
      <c r="O311" s="5">
        <v>0</v>
      </c>
      <c r="P311" s="4">
        <v>16.41</v>
      </c>
      <c r="Q311" s="4">
        <f t="shared" si="16"/>
        <v>40.380000000000003</v>
      </c>
      <c r="R311" s="4">
        <f t="shared" si="17"/>
        <v>16.41</v>
      </c>
      <c r="S311" s="4">
        <f t="shared" si="18"/>
        <v>23.970000000000002</v>
      </c>
      <c r="T311" s="6">
        <f t="shared" si="19"/>
        <v>0.59361069836552749</v>
      </c>
      <c r="U311" s="3">
        <f>YEAR(SalesDataTable[[#This Row],[Order Date]])</f>
        <v>2026</v>
      </c>
    </row>
    <row r="312" spans="1:21" ht="15.6">
      <c r="A312" s="9">
        <v>1470</v>
      </c>
      <c r="B312" s="10">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11" t="s">
        <v>11</v>
      </c>
      <c r="H312" s="11" t="s">
        <v>12</v>
      </c>
      <c r="I312" s="11" t="s">
        <v>2</v>
      </c>
      <c r="J312" s="2" t="s">
        <v>3</v>
      </c>
      <c r="K312" s="2" t="s">
        <v>4</v>
      </c>
      <c r="L312" s="2" t="s">
        <v>5</v>
      </c>
      <c r="M312" s="7">
        <v>1</v>
      </c>
      <c r="N312" s="4">
        <v>80.349999999999994</v>
      </c>
      <c r="O312" s="5">
        <v>0.1</v>
      </c>
      <c r="P312" s="4">
        <v>42.43</v>
      </c>
      <c r="Q312" s="4">
        <f t="shared" si="16"/>
        <v>72.314999999999998</v>
      </c>
      <c r="R312" s="4">
        <f t="shared" si="17"/>
        <v>42.43</v>
      </c>
      <c r="S312" s="4">
        <f t="shared" si="18"/>
        <v>29.884999999999998</v>
      </c>
      <c r="T312" s="6">
        <f t="shared" si="19"/>
        <v>0.41326142570697638</v>
      </c>
      <c r="U312" s="3">
        <f>YEAR(SalesDataTable[[#This Row],[Order Date]])</f>
        <v>2026</v>
      </c>
    </row>
    <row r="313" spans="1:21" ht="15.6">
      <c r="A313" s="9">
        <v>2907</v>
      </c>
      <c r="B313" s="10">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11" t="s">
        <v>20</v>
      </c>
      <c r="H313" s="11" t="s">
        <v>47</v>
      </c>
      <c r="I313" s="11" t="s">
        <v>2</v>
      </c>
      <c r="J313" s="2" t="s">
        <v>3</v>
      </c>
      <c r="K313" s="2" t="s">
        <v>4</v>
      </c>
      <c r="L313" s="2" t="s">
        <v>26</v>
      </c>
      <c r="M313" s="7">
        <v>1</v>
      </c>
      <c r="N313" s="4">
        <v>40.44</v>
      </c>
      <c r="O313" s="5">
        <v>0.05</v>
      </c>
      <c r="P313" s="4">
        <v>16.829999999999998</v>
      </c>
      <c r="Q313" s="4">
        <f t="shared" si="16"/>
        <v>38.417999999999999</v>
      </c>
      <c r="R313" s="4">
        <f t="shared" si="17"/>
        <v>16.829999999999998</v>
      </c>
      <c r="S313" s="4">
        <f t="shared" si="18"/>
        <v>21.588000000000001</v>
      </c>
      <c r="T313" s="6">
        <f t="shared" si="19"/>
        <v>0.56192409807902555</v>
      </c>
      <c r="U313" s="3">
        <f>YEAR(SalesDataTable[[#This Row],[Order Date]])</f>
        <v>2026</v>
      </c>
    </row>
    <row r="314" spans="1:21" ht="15.6">
      <c r="A314" s="9">
        <v>2997</v>
      </c>
      <c r="B314" s="10">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11" t="s">
        <v>11</v>
      </c>
      <c r="H314" s="11" t="s">
        <v>52</v>
      </c>
      <c r="I314" s="11" t="s">
        <v>2</v>
      </c>
      <c r="J314" s="2" t="s">
        <v>3</v>
      </c>
      <c r="K314" s="2" t="s">
        <v>14</v>
      </c>
      <c r="L314" s="2" t="s">
        <v>15</v>
      </c>
      <c r="M314" s="7">
        <v>3</v>
      </c>
      <c r="N314" s="4">
        <v>35.89</v>
      </c>
      <c r="O314" s="5">
        <v>0</v>
      </c>
      <c r="P314" s="4">
        <v>13.25</v>
      </c>
      <c r="Q314" s="4">
        <f t="shared" si="16"/>
        <v>107.67</v>
      </c>
      <c r="R314" s="4">
        <f t="shared" si="17"/>
        <v>39.75</v>
      </c>
      <c r="S314" s="4">
        <f t="shared" si="18"/>
        <v>67.92</v>
      </c>
      <c r="T314" s="6">
        <f t="shared" si="19"/>
        <v>0.63081638339370294</v>
      </c>
      <c r="U314" s="3">
        <f>YEAR(SalesDataTable[[#This Row],[Order Date]])</f>
        <v>2026</v>
      </c>
    </row>
    <row r="315" spans="1:21" ht="15.6">
      <c r="A315" s="9">
        <v>3056</v>
      </c>
      <c r="B315" s="10">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11" t="s">
        <v>6</v>
      </c>
      <c r="H315" s="11" t="s">
        <v>43</v>
      </c>
      <c r="I315" s="11" t="s">
        <v>28</v>
      </c>
      <c r="J315" s="2" t="s">
        <v>3</v>
      </c>
      <c r="K315" s="2" t="s">
        <v>14</v>
      </c>
      <c r="L315" s="2" t="s">
        <v>48</v>
      </c>
      <c r="M315" s="7">
        <v>3</v>
      </c>
      <c r="N315" s="4">
        <v>163.44999999999999</v>
      </c>
      <c r="O315" s="5">
        <v>0</v>
      </c>
      <c r="P315" s="4">
        <v>86.88</v>
      </c>
      <c r="Q315" s="4">
        <f t="shared" si="16"/>
        <v>490.34999999999997</v>
      </c>
      <c r="R315" s="4">
        <f t="shared" si="17"/>
        <v>260.64</v>
      </c>
      <c r="S315" s="4">
        <f t="shared" si="18"/>
        <v>229.70999999999998</v>
      </c>
      <c r="T315" s="6">
        <f t="shared" si="19"/>
        <v>0.46846130315081064</v>
      </c>
      <c r="U315" s="3">
        <f>YEAR(SalesDataTable[[#This Row],[Order Date]])</f>
        <v>2026</v>
      </c>
    </row>
    <row r="316" spans="1:21" ht="15.6">
      <c r="A316" s="9">
        <v>471</v>
      </c>
      <c r="B316" s="10">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11" t="s">
        <v>6</v>
      </c>
      <c r="H316" s="11" t="s">
        <v>7</v>
      </c>
      <c r="I316" s="11" t="s">
        <v>19</v>
      </c>
      <c r="J316" s="2" t="s">
        <v>3</v>
      </c>
      <c r="K316" s="2" t="s">
        <v>34</v>
      </c>
      <c r="L316" s="2" t="s">
        <v>35</v>
      </c>
      <c r="M316" s="7">
        <v>2</v>
      </c>
      <c r="N316" s="4">
        <v>40.020000000000003</v>
      </c>
      <c r="O316" s="5">
        <v>0</v>
      </c>
      <c r="P316" s="4">
        <v>14.38</v>
      </c>
      <c r="Q316" s="4">
        <f t="shared" si="16"/>
        <v>80.040000000000006</v>
      </c>
      <c r="R316" s="4">
        <f t="shared" si="17"/>
        <v>28.76</v>
      </c>
      <c r="S316" s="4">
        <f t="shared" si="18"/>
        <v>51.28</v>
      </c>
      <c r="T316" s="6">
        <f t="shared" si="19"/>
        <v>0.64067966016991496</v>
      </c>
      <c r="U316" s="3">
        <f>YEAR(SalesDataTable[[#This Row],[Order Date]])</f>
        <v>2026</v>
      </c>
    </row>
    <row r="317" spans="1:21" ht="15.6">
      <c r="A317" s="9">
        <v>842</v>
      </c>
      <c r="B317" s="10">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11" t="s">
        <v>0</v>
      </c>
      <c r="H317" s="11" t="s">
        <v>50</v>
      </c>
      <c r="I317" s="11" t="s">
        <v>2</v>
      </c>
      <c r="J317" s="2" t="s">
        <v>13</v>
      </c>
      <c r="K317" s="2" t="s">
        <v>34</v>
      </c>
      <c r="L317" s="2" t="s">
        <v>35</v>
      </c>
      <c r="M317" s="7">
        <v>1</v>
      </c>
      <c r="N317" s="4">
        <v>40.01</v>
      </c>
      <c r="O317" s="5">
        <v>0.05</v>
      </c>
      <c r="P317" s="4">
        <v>14.35</v>
      </c>
      <c r="Q317" s="4">
        <f t="shared" si="16"/>
        <v>38.009499999999996</v>
      </c>
      <c r="R317" s="4">
        <f t="shared" si="17"/>
        <v>14.35</v>
      </c>
      <c r="S317" s="4">
        <f t="shared" si="18"/>
        <v>23.659499999999994</v>
      </c>
      <c r="T317" s="6">
        <f t="shared" si="19"/>
        <v>0.62246280535129372</v>
      </c>
      <c r="U317" s="3">
        <f>YEAR(SalesDataTable[[#This Row],[Order Date]])</f>
        <v>2026</v>
      </c>
    </row>
    <row r="318" spans="1:21" ht="15.6">
      <c r="A318" s="9">
        <v>3386</v>
      </c>
      <c r="B318" s="10">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11" t="s">
        <v>6</v>
      </c>
      <c r="H318" s="11" t="s">
        <v>43</v>
      </c>
      <c r="I318" s="11" t="s">
        <v>2</v>
      </c>
      <c r="J318" s="2" t="s">
        <v>3</v>
      </c>
      <c r="K318" s="2" t="s">
        <v>9</v>
      </c>
      <c r="L318" s="2" t="s">
        <v>37</v>
      </c>
      <c r="M318" s="7">
        <v>3</v>
      </c>
      <c r="N318" s="4">
        <v>155.16</v>
      </c>
      <c r="O318" s="5">
        <v>0</v>
      </c>
      <c r="P318" s="4">
        <v>76.849999999999994</v>
      </c>
      <c r="Q318" s="4">
        <f t="shared" si="16"/>
        <v>465.48</v>
      </c>
      <c r="R318" s="4">
        <f t="shared" si="17"/>
        <v>230.54999999999998</v>
      </c>
      <c r="S318" s="4">
        <f t="shared" si="18"/>
        <v>234.93000000000004</v>
      </c>
      <c r="T318" s="6">
        <f t="shared" si="19"/>
        <v>0.50470482083011092</v>
      </c>
      <c r="U318" s="3">
        <f>YEAR(SalesDataTable[[#This Row],[Order Date]])</f>
        <v>2026</v>
      </c>
    </row>
    <row r="319" spans="1:21" ht="15.6">
      <c r="A319" s="9">
        <v>4505</v>
      </c>
      <c r="B319" s="10">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11" t="s">
        <v>6</v>
      </c>
      <c r="H319" s="11" t="s">
        <v>49</v>
      </c>
      <c r="I319" s="11" t="s">
        <v>28</v>
      </c>
      <c r="J319" s="2" t="s">
        <v>13</v>
      </c>
      <c r="K319" s="2" t="s">
        <v>34</v>
      </c>
      <c r="L319" s="2" t="s">
        <v>35</v>
      </c>
      <c r="M319" s="7">
        <v>1</v>
      </c>
      <c r="N319" s="4">
        <v>39.96</v>
      </c>
      <c r="O319" s="5">
        <v>0</v>
      </c>
      <c r="P319" s="4">
        <v>14.5</v>
      </c>
      <c r="Q319" s="4">
        <f t="shared" si="16"/>
        <v>39.96</v>
      </c>
      <c r="R319" s="4">
        <f t="shared" si="17"/>
        <v>14.5</v>
      </c>
      <c r="S319" s="4">
        <f t="shared" si="18"/>
        <v>25.46</v>
      </c>
      <c r="T319" s="6">
        <f t="shared" si="19"/>
        <v>0.63713713713713716</v>
      </c>
      <c r="U319" s="3">
        <f>YEAR(SalesDataTable[[#This Row],[Order Date]])</f>
        <v>2026</v>
      </c>
    </row>
    <row r="320" spans="1:21" ht="15.6">
      <c r="A320" s="9">
        <v>1286</v>
      </c>
      <c r="B320" s="10">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11" t="s">
        <v>6</v>
      </c>
      <c r="H320" s="11" t="s">
        <v>7</v>
      </c>
      <c r="I320" s="11" t="s">
        <v>2</v>
      </c>
      <c r="J320" s="2" t="s">
        <v>13</v>
      </c>
      <c r="K320" s="2" t="s">
        <v>9</v>
      </c>
      <c r="L320" s="2" t="s">
        <v>17</v>
      </c>
      <c r="M320" s="7">
        <v>1</v>
      </c>
      <c r="N320" s="4">
        <v>146.6</v>
      </c>
      <c r="O320" s="5">
        <v>0</v>
      </c>
      <c r="P320" s="4">
        <v>78.92</v>
      </c>
      <c r="Q320" s="4">
        <f t="shared" si="16"/>
        <v>146.6</v>
      </c>
      <c r="R320" s="4">
        <f t="shared" si="17"/>
        <v>78.92</v>
      </c>
      <c r="S320" s="4">
        <f t="shared" si="18"/>
        <v>67.679999999999993</v>
      </c>
      <c r="T320" s="6">
        <f t="shared" si="19"/>
        <v>0.46166439290586625</v>
      </c>
      <c r="U320" s="3">
        <f>YEAR(SalesDataTable[[#This Row],[Order Date]])</f>
        <v>2026</v>
      </c>
    </row>
    <row r="321" spans="1:21" ht="15.6">
      <c r="A321" s="9">
        <v>2653</v>
      </c>
      <c r="B321" s="10">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11" t="s">
        <v>6</v>
      </c>
      <c r="H321" s="11" t="s">
        <v>49</v>
      </c>
      <c r="I321" s="11" t="s">
        <v>19</v>
      </c>
      <c r="J321" s="2" t="s">
        <v>3</v>
      </c>
      <c r="K321" s="2" t="s">
        <v>9</v>
      </c>
      <c r="L321" s="2" t="s">
        <v>10</v>
      </c>
      <c r="M321" s="7">
        <v>1</v>
      </c>
      <c r="N321" s="4">
        <v>94.38</v>
      </c>
      <c r="O321" s="5">
        <v>0</v>
      </c>
      <c r="P321" s="4">
        <v>44.78</v>
      </c>
      <c r="Q321" s="4">
        <f t="shared" si="16"/>
        <v>94.38</v>
      </c>
      <c r="R321" s="4">
        <f t="shared" si="17"/>
        <v>44.78</v>
      </c>
      <c r="S321" s="4">
        <f t="shared" si="18"/>
        <v>49.599999999999994</v>
      </c>
      <c r="T321" s="6">
        <f t="shared" si="19"/>
        <v>0.52553507098961638</v>
      </c>
      <c r="U321" s="3">
        <f>YEAR(SalesDataTable[[#This Row],[Order Date]])</f>
        <v>2026</v>
      </c>
    </row>
    <row r="322" spans="1:21" ht="15.6">
      <c r="A322" s="9">
        <v>4465</v>
      </c>
      <c r="B322" s="10">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11" t="s">
        <v>6</v>
      </c>
      <c r="H322" s="11" t="s">
        <v>43</v>
      </c>
      <c r="I322" s="11" t="s">
        <v>19</v>
      </c>
      <c r="J322" s="2" t="s">
        <v>3</v>
      </c>
      <c r="K322" s="2" t="s">
        <v>34</v>
      </c>
      <c r="L322" s="2" t="s">
        <v>38</v>
      </c>
      <c r="M322" s="7">
        <v>1</v>
      </c>
      <c r="N322" s="4">
        <v>121.77</v>
      </c>
      <c r="O322" s="5">
        <v>0</v>
      </c>
      <c r="P322" s="4">
        <v>67.52</v>
      </c>
      <c r="Q322" s="4">
        <f t="shared" ref="Q322:Q385" si="20">M322*N322*(1-O322)</f>
        <v>121.77</v>
      </c>
      <c r="R322" s="4">
        <f t="shared" ref="R322:R385" si="21">M322*P322</f>
        <v>67.52</v>
      </c>
      <c r="S322" s="4">
        <f t="shared" ref="S322:S385" si="22">Q322-R322</f>
        <v>54.25</v>
      </c>
      <c r="T322" s="6">
        <f t="shared" ref="T322:T385" si="23">IFERROR(S322/Q322,0)</f>
        <v>0.44551203087788455</v>
      </c>
      <c r="U322" s="3">
        <f>YEAR(SalesDataTable[[#This Row],[Order Date]])</f>
        <v>2026</v>
      </c>
    </row>
    <row r="323" spans="1:21" ht="15.6">
      <c r="A323" s="9">
        <v>4576</v>
      </c>
      <c r="B323" s="10">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11" t="s">
        <v>20</v>
      </c>
      <c r="H323" s="11" t="s">
        <v>33</v>
      </c>
      <c r="I323" s="11" t="s">
        <v>28</v>
      </c>
      <c r="J323" s="2" t="s">
        <v>3</v>
      </c>
      <c r="K323" s="2" t="s">
        <v>23</v>
      </c>
      <c r="L323" s="2" t="s">
        <v>51</v>
      </c>
      <c r="M323" s="7">
        <v>5</v>
      </c>
      <c r="N323" s="4">
        <v>123.29</v>
      </c>
      <c r="O323" s="5">
        <v>0</v>
      </c>
      <c r="P323" s="4">
        <v>61.34</v>
      </c>
      <c r="Q323" s="4">
        <f t="shared" si="20"/>
        <v>616.45000000000005</v>
      </c>
      <c r="R323" s="4">
        <f t="shared" si="21"/>
        <v>306.70000000000005</v>
      </c>
      <c r="S323" s="4">
        <f t="shared" si="22"/>
        <v>309.75</v>
      </c>
      <c r="T323" s="6">
        <f t="shared" si="23"/>
        <v>0.50247384216075919</v>
      </c>
      <c r="U323" s="3">
        <f>YEAR(SalesDataTable[[#This Row],[Order Date]])</f>
        <v>2026</v>
      </c>
    </row>
    <row r="324" spans="1:21" ht="15.6">
      <c r="A324" s="9">
        <v>718</v>
      </c>
      <c r="B324" s="10">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11" t="s">
        <v>6</v>
      </c>
      <c r="H324" s="11" t="s">
        <v>43</v>
      </c>
      <c r="I324" s="11" t="s">
        <v>2</v>
      </c>
      <c r="J324" s="2" t="s">
        <v>13</v>
      </c>
      <c r="K324" s="2" t="s">
        <v>34</v>
      </c>
      <c r="L324" s="2" t="s">
        <v>35</v>
      </c>
      <c r="M324" s="7">
        <v>1</v>
      </c>
      <c r="N324" s="4">
        <v>41.15</v>
      </c>
      <c r="O324" s="5">
        <v>0.05</v>
      </c>
      <c r="P324" s="4">
        <v>14.4</v>
      </c>
      <c r="Q324" s="4">
        <f t="shared" si="20"/>
        <v>39.092499999999994</v>
      </c>
      <c r="R324" s="4">
        <f t="shared" si="21"/>
        <v>14.4</v>
      </c>
      <c r="S324" s="4">
        <f t="shared" si="22"/>
        <v>24.692499999999995</v>
      </c>
      <c r="T324" s="6">
        <f t="shared" si="23"/>
        <v>0.63164289825414077</v>
      </c>
      <c r="U324" s="3">
        <f>YEAR(SalesDataTable[[#This Row],[Order Date]])</f>
        <v>2026</v>
      </c>
    </row>
    <row r="325" spans="1:21" ht="15.6">
      <c r="A325" s="9">
        <v>1527</v>
      </c>
      <c r="B325" s="10">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11" t="s">
        <v>20</v>
      </c>
      <c r="H325" s="11" t="s">
        <v>21</v>
      </c>
      <c r="I325" s="11" t="s">
        <v>28</v>
      </c>
      <c r="J325" s="2" t="s">
        <v>13</v>
      </c>
      <c r="K325" s="2" t="s">
        <v>14</v>
      </c>
      <c r="L325" s="2" t="s">
        <v>15</v>
      </c>
      <c r="M325" s="7">
        <v>4</v>
      </c>
      <c r="N325" s="4">
        <v>35.42</v>
      </c>
      <c r="O325" s="5">
        <v>0</v>
      </c>
      <c r="P325" s="4">
        <v>13.31</v>
      </c>
      <c r="Q325" s="4">
        <f t="shared" si="20"/>
        <v>141.68</v>
      </c>
      <c r="R325" s="4">
        <f t="shared" si="21"/>
        <v>53.24</v>
      </c>
      <c r="S325" s="4">
        <f t="shared" si="22"/>
        <v>88.44</v>
      </c>
      <c r="T325" s="6">
        <f t="shared" si="23"/>
        <v>0.62422360248447195</v>
      </c>
      <c r="U325" s="3">
        <f>YEAR(SalesDataTable[[#This Row],[Order Date]])</f>
        <v>2026</v>
      </c>
    </row>
    <row r="326" spans="1:21" ht="15.6">
      <c r="A326" s="9">
        <v>1797</v>
      </c>
      <c r="B326" s="10">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11" t="s">
        <v>6</v>
      </c>
      <c r="H326" s="11" t="s">
        <v>43</v>
      </c>
      <c r="I326" s="11" t="s">
        <v>2</v>
      </c>
      <c r="J326" s="2" t="s">
        <v>16</v>
      </c>
      <c r="K326" s="2" t="s">
        <v>4</v>
      </c>
      <c r="L326" s="2" t="s">
        <v>30</v>
      </c>
      <c r="M326" s="7">
        <v>1</v>
      </c>
      <c r="N326" s="4">
        <v>103.74</v>
      </c>
      <c r="O326" s="5">
        <v>0.1</v>
      </c>
      <c r="P326" s="4">
        <v>51.32</v>
      </c>
      <c r="Q326" s="4">
        <f t="shared" si="20"/>
        <v>93.366</v>
      </c>
      <c r="R326" s="4">
        <f t="shared" si="21"/>
        <v>51.32</v>
      </c>
      <c r="S326" s="4">
        <f t="shared" si="22"/>
        <v>42.045999999999999</v>
      </c>
      <c r="T326" s="6">
        <f t="shared" si="23"/>
        <v>0.45033523980892404</v>
      </c>
      <c r="U326" s="3">
        <f>YEAR(SalesDataTable[[#This Row],[Order Date]])</f>
        <v>2026</v>
      </c>
    </row>
    <row r="327" spans="1:21" ht="15.6">
      <c r="A327" s="9">
        <v>2917</v>
      </c>
      <c r="B327" s="10">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11" t="s">
        <v>11</v>
      </c>
      <c r="H327" s="11" t="s">
        <v>52</v>
      </c>
      <c r="I327" s="11" t="s">
        <v>28</v>
      </c>
      <c r="J327" s="2" t="s">
        <v>16</v>
      </c>
      <c r="K327" s="2" t="s">
        <v>14</v>
      </c>
      <c r="L327" s="2" t="s">
        <v>48</v>
      </c>
      <c r="M327" s="7">
        <v>2</v>
      </c>
      <c r="N327" s="4">
        <v>165.49</v>
      </c>
      <c r="O327" s="5">
        <v>0.05</v>
      </c>
      <c r="P327" s="4">
        <v>89.82</v>
      </c>
      <c r="Q327" s="4">
        <f t="shared" si="20"/>
        <v>314.43099999999998</v>
      </c>
      <c r="R327" s="4">
        <f t="shared" si="21"/>
        <v>179.64</v>
      </c>
      <c r="S327" s="4">
        <f t="shared" si="22"/>
        <v>134.791</v>
      </c>
      <c r="T327" s="6">
        <f t="shared" si="23"/>
        <v>0.4286822864157796</v>
      </c>
      <c r="U327" s="3">
        <f>YEAR(SalesDataTable[[#This Row],[Order Date]])</f>
        <v>2026</v>
      </c>
    </row>
    <row r="328" spans="1:21" ht="15.6">
      <c r="A328" s="9">
        <v>4095</v>
      </c>
      <c r="B328" s="10">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11" t="s">
        <v>6</v>
      </c>
      <c r="H328" s="11" t="s">
        <v>27</v>
      </c>
      <c r="I328" s="11" t="s">
        <v>28</v>
      </c>
      <c r="J328" s="2" t="s">
        <v>13</v>
      </c>
      <c r="K328" s="2" t="s">
        <v>9</v>
      </c>
      <c r="L328" s="2" t="s">
        <v>46</v>
      </c>
      <c r="M328" s="7">
        <v>1</v>
      </c>
      <c r="N328" s="4">
        <v>72.87</v>
      </c>
      <c r="O328" s="5">
        <v>0.05</v>
      </c>
      <c r="P328" s="4">
        <v>32</v>
      </c>
      <c r="Q328" s="4">
        <f t="shared" si="20"/>
        <v>69.226500000000001</v>
      </c>
      <c r="R328" s="4">
        <f t="shared" si="21"/>
        <v>32</v>
      </c>
      <c r="S328" s="4">
        <f t="shared" si="22"/>
        <v>37.226500000000001</v>
      </c>
      <c r="T328" s="6">
        <f t="shared" si="23"/>
        <v>0.53774927231623726</v>
      </c>
      <c r="U328" s="3">
        <f>YEAR(SalesDataTable[[#This Row],[Order Date]])</f>
        <v>2026</v>
      </c>
    </row>
    <row r="329" spans="1:21" ht="15.6">
      <c r="A329" s="9">
        <v>5050</v>
      </c>
      <c r="B329" s="10">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11" t="s">
        <v>20</v>
      </c>
      <c r="H329" s="11" t="s">
        <v>47</v>
      </c>
      <c r="I329" s="11" t="s">
        <v>19</v>
      </c>
      <c r="J329" s="2" t="s">
        <v>3</v>
      </c>
      <c r="K329" s="2" t="s">
        <v>14</v>
      </c>
      <c r="L329" s="2" t="s">
        <v>48</v>
      </c>
      <c r="M329" s="7">
        <v>1</v>
      </c>
      <c r="N329" s="4">
        <v>161.04</v>
      </c>
      <c r="O329" s="5">
        <v>0</v>
      </c>
      <c r="P329" s="4">
        <v>85.83</v>
      </c>
      <c r="Q329" s="4">
        <f t="shared" si="20"/>
        <v>161.04</v>
      </c>
      <c r="R329" s="4">
        <f t="shared" si="21"/>
        <v>85.83</v>
      </c>
      <c r="S329" s="4">
        <f t="shared" si="22"/>
        <v>75.209999999999994</v>
      </c>
      <c r="T329" s="6">
        <f t="shared" si="23"/>
        <v>0.46702682563338299</v>
      </c>
      <c r="U329" s="3">
        <f>YEAR(SalesDataTable[[#This Row],[Order Date]])</f>
        <v>2026</v>
      </c>
    </row>
    <row r="330" spans="1:21" ht="15.6">
      <c r="A330" s="9">
        <v>709</v>
      </c>
      <c r="B330" s="10">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11" t="s">
        <v>0</v>
      </c>
      <c r="H330" s="11" t="s">
        <v>1</v>
      </c>
      <c r="I330" s="11" t="s">
        <v>2</v>
      </c>
      <c r="J330" s="2" t="s">
        <v>13</v>
      </c>
      <c r="K330" s="2" t="s">
        <v>14</v>
      </c>
      <c r="L330" s="2" t="s">
        <v>44</v>
      </c>
      <c r="M330" s="7">
        <v>3</v>
      </c>
      <c r="N330" s="4">
        <v>130.6</v>
      </c>
      <c r="O330" s="5">
        <v>0.05</v>
      </c>
      <c r="P330" s="4">
        <v>65.62</v>
      </c>
      <c r="Q330" s="4">
        <f t="shared" si="20"/>
        <v>372.20999999999992</v>
      </c>
      <c r="R330" s="4">
        <f t="shared" si="21"/>
        <v>196.86</v>
      </c>
      <c r="S330" s="4">
        <f t="shared" si="22"/>
        <v>175.34999999999991</v>
      </c>
      <c r="T330" s="6">
        <f t="shared" si="23"/>
        <v>0.47110502135891014</v>
      </c>
      <c r="U330" s="3">
        <f>YEAR(SalesDataTable[[#This Row],[Order Date]])</f>
        <v>2026</v>
      </c>
    </row>
    <row r="331" spans="1:21" ht="15.6">
      <c r="A331" s="9">
        <v>1073</v>
      </c>
      <c r="B331" s="10">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11" t="s">
        <v>11</v>
      </c>
      <c r="H331" s="11" t="s">
        <v>39</v>
      </c>
      <c r="I331" s="11" t="s">
        <v>28</v>
      </c>
      <c r="J331" s="2" t="s">
        <v>3</v>
      </c>
      <c r="K331" s="2" t="s">
        <v>4</v>
      </c>
      <c r="L331" s="2" t="s">
        <v>5</v>
      </c>
      <c r="M331" s="7">
        <v>2</v>
      </c>
      <c r="N331" s="4">
        <v>81.290000000000006</v>
      </c>
      <c r="O331" s="5">
        <v>0</v>
      </c>
      <c r="P331" s="4">
        <v>43.9</v>
      </c>
      <c r="Q331" s="4">
        <f t="shared" si="20"/>
        <v>162.58000000000001</v>
      </c>
      <c r="R331" s="4">
        <f t="shared" si="21"/>
        <v>87.8</v>
      </c>
      <c r="S331" s="4">
        <f t="shared" si="22"/>
        <v>74.780000000000015</v>
      </c>
      <c r="T331" s="6">
        <f t="shared" si="23"/>
        <v>0.45995817443720022</v>
      </c>
      <c r="U331" s="3">
        <f>YEAR(SalesDataTable[[#This Row],[Order Date]])</f>
        <v>2026</v>
      </c>
    </row>
    <row r="332" spans="1:21" ht="15.6">
      <c r="A332" s="9">
        <v>2623</v>
      </c>
      <c r="B332" s="10">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11" t="s">
        <v>6</v>
      </c>
      <c r="H332" s="11" t="s">
        <v>43</v>
      </c>
      <c r="I332" s="11" t="s">
        <v>28</v>
      </c>
      <c r="J332" s="2" t="s">
        <v>13</v>
      </c>
      <c r="K332" s="2" t="s">
        <v>4</v>
      </c>
      <c r="L332" s="2" t="s">
        <v>30</v>
      </c>
      <c r="M332" s="7">
        <v>2</v>
      </c>
      <c r="N332" s="4">
        <v>103.33</v>
      </c>
      <c r="O332" s="5">
        <v>0.05</v>
      </c>
      <c r="P332" s="4">
        <v>51.58</v>
      </c>
      <c r="Q332" s="4">
        <f t="shared" si="20"/>
        <v>196.327</v>
      </c>
      <c r="R332" s="4">
        <f t="shared" si="21"/>
        <v>103.16</v>
      </c>
      <c r="S332" s="4">
        <f t="shared" si="22"/>
        <v>93.167000000000002</v>
      </c>
      <c r="T332" s="6">
        <f t="shared" si="23"/>
        <v>0.47455011282197557</v>
      </c>
      <c r="U332" s="3">
        <f>YEAR(SalesDataTable[[#This Row],[Order Date]])</f>
        <v>2026</v>
      </c>
    </row>
    <row r="333" spans="1:21" ht="15.6">
      <c r="A333" s="9">
        <v>2625</v>
      </c>
      <c r="B333" s="10">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11" t="s">
        <v>20</v>
      </c>
      <c r="H333" s="11" t="s">
        <v>31</v>
      </c>
      <c r="I333" s="11" t="s">
        <v>19</v>
      </c>
      <c r="J333" s="2" t="s">
        <v>16</v>
      </c>
      <c r="K333" s="2" t="s">
        <v>34</v>
      </c>
      <c r="L333" s="2" t="s">
        <v>45</v>
      </c>
      <c r="M333" s="7">
        <v>2</v>
      </c>
      <c r="N333" s="4">
        <v>51.14</v>
      </c>
      <c r="O333" s="5">
        <v>0</v>
      </c>
      <c r="P333" s="4">
        <v>21.58</v>
      </c>
      <c r="Q333" s="4">
        <f t="shared" si="20"/>
        <v>102.28</v>
      </c>
      <c r="R333" s="4">
        <f t="shared" si="21"/>
        <v>43.16</v>
      </c>
      <c r="S333" s="4">
        <f t="shared" si="22"/>
        <v>59.120000000000005</v>
      </c>
      <c r="T333" s="6">
        <f t="shared" si="23"/>
        <v>0.57802111849824012</v>
      </c>
      <c r="U333" s="3">
        <f>YEAR(SalesDataTable[[#This Row],[Order Date]])</f>
        <v>2026</v>
      </c>
    </row>
    <row r="334" spans="1:21" ht="15.6">
      <c r="A334" s="9">
        <v>3304</v>
      </c>
      <c r="B334" s="10">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11" t="s">
        <v>6</v>
      </c>
      <c r="H334" s="11" t="s">
        <v>43</v>
      </c>
      <c r="I334" s="11" t="s">
        <v>28</v>
      </c>
      <c r="J334" s="2" t="s">
        <v>3</v>
      </c>
      <c r="K334" s="2" t="s">
        <v>4</v>
      </c>
      <c r="L334" s="2" t="s">
        <v>22</v>
      </c>
      <c r="M334" s="7">
        <v>2</v>
      </c>
      <c r="N334" s="4">
        <v>49.7</v>
      </c>
      <c r="O334" s="5">
        <v>0</v>
      </c>
      <c r="P334" s="4">
        <v>23.14</v>
      </c>
      <c r="Q334" s="4">
        <f t="shared" si="20"/>
        <v>99.4</v>
      </c>
      <c r="R334" s="4">
        <f t="shared" si="21"/>
        <v>46.28</v>
      </c>
      <c r="S334" s="4">
        <f t="shared" si="22"/>
        <v>53.120000000000005</v>
      </c>
      <c r="T334" s="6">
        <f t="shared" si="23"/>
        <v>0.53440643863179071</v>
      </c>
      <c r="U334" s="3">
        <f>YEAR(SalesDataTable[[#This Row],[Order Date]])</f>
        <v>2026</v>
      </c>
    </row>
    <row r="335" spans="1:21" ht="15.6">
      <c r="A335" s="9">
        <v>4876</v>
      </c>
      <c r="B335" s="10">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11" t="s">
        <v>20</v>
      </c>
      <c r="H335" s="11" t="s">
        <v>21</v>
      </c>
      <c r="I335" s="11" t="s">
        <v>2</v>
      </c>
      <c r="J335" s="2" t="s">
        <v>3</v>
      </c>
      <c r="K335" s="2" t="s">
        <v>4</v>
      </c>
      <c r="L335" s="2" t="s">
        <v>26</v>
      </c>
      <c r="M335" s="7">
        <v>1</v>
      </c>
      <c r="N335" s="4">
        <v>39.659999999999997</v>
      </c>
      <c r="O335" s="5">
        <v>0.05</v>
      </c>
      <c r="P335" s="4">
        <v>16.93</v>
      </c>
      <c r="Q335" s="4">
        <f t="shared" si="20"/>
        <v>37.676999999999992</v>
      </c>
      <c r="R335" s="4">
        <f t="shared" si="21"/>
        <v>16.93</v>
      </c>
      <c r="S335" s="4">
        <f t="shared" si="22"/>
        <v>20.746999999999993</v>
      </c>
      <c r="T335" s="6">
        <f t="shared" si="23"/>
        <v>0.5506542452955383</v>
      </c>
      <c r="U335" s="3">
        <f>YEAR(SalesDataTable[[#This Row],[Order Date]])</f>
        <v>2026</v>
      </c>
    </row>
    <row r="336" spans="1:21" ht="15.6">
      <c r="A336" s="9">
        <v>83</v>
      </c>
      <c r="B336" s="10">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11" t="s">
        <v>6</v>
      </c>
      <c r="H336" s="11" t="s">
        <v>43</v>
      </c>
      <c r="I336" s="11" t="s">
        <v>8</v>
      </c>
      <c r="J336" s="2" t="s">
        <v>16</v>
      </c>
      <c r="K336" s="2" t="s">
        <v>34</v>
      </c>
      <c r="L336" s="2" t="s">
        <v>45</v>
      </c>
      <c r="M336" s="7">
        <v>4</v>
      </c>
      <c r="N336" s="4">
        <v>50.65</v>
      </c>
      <c r="O336" s="5">
        <v>0.15</v>
      </c>
      <c r="P336" s="4">
        <v>22</v>
      </c>
      <c r="Q336" s="4">
        <f t="shared" si="20"/>
        <v>172.20999999999998</v>
      </c>
      <c r="R336" s="4">
        <f t="shared" si="21"/>
        <v>88</v>
      </c>
      <c r="S336" s="4">
        <f t="shared" si="22"/>
        <v>84.20999999999998</v>
      </c>
      <c r="T336" s="6">
        <f t="shared" si="23"/>
        <v>0.48899599326403803</v>
      </c>
      <c r="U336" s="3">
        <f>YEAR(SalesDataTable[[#This Row],[Order Date]])</f>
        <v>2026</v>
      </c>
    </row>
    <row r="337" spans="1:21" ht="15.6">
      <c r="A337" s="9">
        <v>863</v>
      </c>
      <c r="B337" s="10">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11" t="s">
        <v>11</v>
      </c>
      <c r="H337" s="11" t="s">
        <v>12</v>
      </c>
      <c r="I337" s="11" t="s">
        <v>28</v>
      </c>
      <c r="J337" s="2" t="s">
        <v>3</v>
      </c>
      <c r="K337" s="2" t="s">
        <v>34</v>
      </c>
      <c r="L337" s="2" t="s">
        <v>45</v>
      </c>
      <c r="M337" s="7">
        <v>2</v>
      </c>
      <c r="N337" s="4">
        <v>50.72</v>
      </c>
      <c r="O337" s="5">
        <v>0</v>
      </c>
      <c r="P337" s="4">
        <v>21.88</v>
      </c>
      <c r="Q337" s="4">
        <f t="shared" si="20"/>
        <v>101.44</v>
      </c>
      <c r="R337" s="4">
        <f t="shared" si="21"/>
        <v>43.76</v>
      </c>
      <c r="S337" s="4">
        <f t="shared" si="22"/>
        <v>57.68</v>
      </c>
      <c r="T337" s="6">
        <f t="shared" si="23"/>
        <v>0.56861198738170349</v>
      </c>
      <c r="U337" s="3">
        <f>YEAR(SalesDataTable[[#This Row],[Order Date]])</f>
        <v>2026</v>
      </c>
    </row>
    <row r="338" spans="1:21" ht="15.6">
      <c r="A338" s="9">
        <v>2323</v>
      </c>
      <c r="B338" s="10">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11" t="s">
        <v>6</v>
      </c>
      <c r="H338" s="11" t="s">
        <v>43</v>
      </c>
      <c r="I338" s="11" t="s">
        <v>19</v>
      </c>
      <c r="J338" s="2" t="s">
        <v>13</v>
      </c>
      <c r="K338" s="2" t="s">
        <v>14</v>
      </c>
      <c r="L338" s="2" t="s">
        <v>15</v>
      </c>
      <c r="M338" s="7">
        <v>2</v>
      </c>
      <c r="N338" s="4">
        <v>36.08</v>
      </c>
      <c r="O338" s="5">
        <v>0.05</v>
      </c>
      <c r="P338" s="4">
        <v>13.19</v>
      </c>
      <c r="Q338" s="4">
        <f t="shared" si="20"/>
        <v>68.551999999999992</v>
      </c>
      <c r="R338" s="4">
        <f t="shared" si="21"/>
        <v>26.38</v>
      </c>
      <c r="S338" s="4">
        <f t="shared" si="22"/>
        <v>42.171999999999997</v>
      </c>
      <c r="T338" s="6">
        <f t="shared" si="23"/>
        <v>0.61518263507993931</v>
      </c>
      <c r="U338" s="3">
        <f>YEAR(SalesDataTable[[#This Row],[Order Date]])</f>
        <v>2026</v>
      </c>
    </row>
    <row r="339" spans="1:21" ht="15.6">
      <c r="A339" s="9">
        <v>3064</v>
      </c>
      <c r="B339" s="10">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11" t="s">
        <v>20</v>
      </c>
      <c r="H339" s="11" t="s">
        <v>33</v>
      </c>
      <c r="I339" s="11" t="s">
        <v>2</v>
      </c>
      <c r="J339" s="2" t="s">
        <v>3</v>
      </c>
      <c r="K339" s="2" t="s">
        <v>23</v>
      </c>
      <c r="L339" s="2" t="s">
        <v>51</v>
      </c>
      <c r="M339" s="7">
        <v>6</v>
      </c>
      <c r="N339" s="4">
        <v>124.04</v>
      </c>
      <c r="O339" s="5">
        <v>0.05</v>
      </c>
      <c r="P339" s="4">
        <v>61.17</v>
      </c>
      <c r="Q339" s="4">
        <f t="shared" si="20"/>
        <v>707.02800000000002</v>
      </c>
      <c r="R339" s="4">
        <f t="shared" si="21"/>
        <v>367.02</v>
      </c>
      <c r="S339" s="4">
        <f t="shared" si="22"/>
        <v>340.00800000000004</v>
      </c>
      <c r="T339" s="6">
        <f t="shared" si="23"/>
        <v>0.48089750335205966</v>
      </c>
      <c r="U339" s="3">
        <f>YEAR(SalesDataTable[[#This Row],[Order Date]])</f>
        <v>2026</v>
      </c>
    </row>
    <row r="340" spans="1:21" ht="15.6">
      <c r="A340" s="9">
        <v>4995</v>
      </c>
      <c r="B340" s="10">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11" t="s">
        <v>6</v>
      </c>
      <c r="H340" s="11" t="s">
        <v>43</v>
      </c>
      <c r="I340" s="11" t="s">
        <v>28</v>
      </c>
      <c r="J340" s="2" t="s">
        <v>13</v>
      </c>
      <c r="K340" s="2" t="s">
        <v>9</v>
      </c>
      <c r="L340" s="2" t="s">
        <v>10</v>
      </c>
      <c r="M340" s="7">
        <v>3</v>
      </c>
      <c r="N340" s="4">
        <v>90.31</v>
      </c>
      <c r="O340" s="5">
        <v>0</v>
      </c>
      <c r="P340" s="4">
        <v>44.58</v>
      </c>
      <c r="Q340" s="4">
        <f t="shared" si="20"/>
        <v>270.93</v>
      </c>
      <c r="R340" s="4">
        <f t="shared" si="21"/>
        <v>133.74</v>
      </c>
      <c r="S340" s="4">
        <f t="shared" si="22"/>
        <v>137.19</v>
      </c>
      <c r="T340" s="6">
        <f t="shared" si="23"/>
        <v>0.50636695825489975</v>
      </c>
      <c r="U340" s="3">
        <f>YEAR(SalesDataTable[[#This Row],[Order Date]])</f>
        <v>2026</v>
      </c>
    </row>
    <row r="341" spans="1:21" ht="15.6">
      <c r="A341" s="9">
        <v>46</v>
      </c>
      <c r="B341" s="10">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11" t="s">
        <v>20</v>
      </c>
      <c r="H341" s="11" t="s">
        <v>31</v>
      </c>
      <c r="I341" s="11" t="s">
        <v>2</v>
      </c>
      <c r="J341" s="2" t="s">
        <v>3</v>
      </c>
      <c r="K341" s="2" t="s">
        <v>9</v>
      </c>
      <c r="L341" s="2" t="s">
        <v>46</v>
      </c>
      <c r="M341" s="7">
        <v>4</v>
      </c>
      <c r="N341" s="4">
        <v>72.63</v>
      </c>
      <c r="O341" s="5">
        <v>0.1</v>
      </c>
      <c r="P341" s="4">
        <v>31.45</v>
      </c>
      <c r="Q341" s="4">
        <f t="shared" si="20"/>
        <v>261.46800000000002</v>
      </c>
      <c r="R341" s="4">
        <f t="shared" si="21"/>
        <v>125.8</v>
      </c>
      <c r="S341" s="4">
        <f t="shared" si="22"/>
        <v>135.66800000000001</v>
      </c>
      <c r="T341" s="6">
        <f t="shared" si="23"/>
        <v>0.51887037801948999</v>
      </c>
      <c r="U341" s="3">
        <f>YEAR(SalesDataTable[[#This Row],[Order Date]])</f>
        <v>2026</v>
      </c>
    </row>
    <row r="342" spans="1:21" ht="15.6">
      <c r="A342" s="9">
        <v>443</v>
      </c>
      <c r="B342" s="10">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11" t="s">
        <v>6</v>
      </c>
      <c r="H342" s="11" t="s">
        <v>49</v>
      </c>
      <c r="I342" s="11" t="s">
        <v>2</v>
      </c>
      <c r="J342" s="2" t="s">
        <v>3</v>
      </c>
      <c r="K342" s="2" t="s">
        <v>34</v>
      </c>
      <c r="L342" s="2" t="s">
        <v>35</v>
      </c>
      <c r="M342" s="7">
        <v>3</v>
      </c>
      <c r="N342" s="4">
        <v>39.9</v>
      </c>
      <c r="O342" s="5">
        <v>0</v>
      </c>
      <c r="P342" s="4">
        <v>14.49</v>
      </c>
      <c r="Q342" s="4">
        <f t="shared" si="20"/>
        <v>119.69999999999999</v>
      </c>
      <c r="R342" s="4">
        <f t="shared" si="21"/>
        <v>43.47</v>
      </c>
      <c r="S342" s="4">
        <f t="shared" si="22"/>
        <v>76.22999999999999</v>
      </c>
      <c r="T342" s="6">
        <f t="shared" si="23"/>
        <v>0.63684210526315788</v>
      </c>
      <c r="U342" s="3">
        <f>YEAR(SalesDataTable[[#This Row],[Order Date]])</f>
        <v>2026</v>
      </c>
    </row>
    <row r="343" spans="1:21" ht="15.6">
      <c r="A343" s="9">
        <v>759</v>
      </c>
      <c r="B343" s="10">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11" t="s">
        <v>6</v>
      </c>
      <c r="H343" s="11" t="s">
        <v>43</v>
      </c>
      <c r="I343" s="11" t="s">
        <v>2</v>
      </c>
      <c r="J343" s="2" t="s">
        <v>13</v>
      </c>
      <c r="K343" s="2" t="s">
        <v>34</v>
      </c>
      <c r="L343" s="2" t="s">
        <v>45</v>
      </c>
      <c r="M343" s="7">
        <v>1</v>
      </c>
      <c r="N343" s="4">
        <v>49.79</v>
      </c>
      <c r="O343" s="5">
        <v>0.1</v>
      </c>
      <c r="P343" s="4">
        <v>22.29</v>
      </c>
      <c r="Q343" s="4">
        <f t="shared" si="20"/>
        <v>44.811</v>
      </c>
      <c r="R343" s="4">
        <f t="shared" si="21"/>
        <v>22.29</v>
      </c>
      <c r="S343" s="4">
        <f t="shared" si="22"/>
        <v>22.521000000000001</v>
      </c>
      <c r="T343" s="6">
        <f t="shared" si="23"/>
        <v>0.5025774921336279</v>
      </c>
      <c r="U343" s="3">
        <f>YEAR(SalesDataTable[[#This Row],[Order Date]])</f>
        <v>2026</v>
      </c>
    </row>
    <row r="344" spans="1:21" ht="15.6">
      <c r="A344" s="9">
        <v>1097</v>
      </c>
      <c r="B344" s="10">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11" t="s">
        <v>11</v>
      </c>
      <c r="H344" s="11" t="s">
        <v>12</v>
      </c>
      <c r="I344" s="11" t="s">
        <v>28</v>
      </c>
      <c r="J344" s="2" t="s">
        <v>13</v>
      </c>
      <c r="K344" s="2" t="s">
        <v>4</v>
      </c>
      <c r="L344" s="2" t="s">
        <v>26</v>
      </c>
      <c r="M344" s="7">
        <v>1</v>
      </c>
      <c r="N344" s="4">
        <v>41.24</v>
      </c>
      <c r="O344" s="5">
        <v>0.05</v>
      </c>
      <c r="P344" s="4">
        <v>16.64</v>
      </c>
      <c r="Q344" s="4">
        <f t="shared" si="20"/>
        <v>39.177999999999997</v>
      </c>
      <c r="R344" s="4">
        <f t="shared" si="21"/>
        <v>16.64</v>
      </c>
      <c r="S344" s="4">
        <f t="shared" si="22"/>
        <v>22.537999999999997</v>
      </c>
      <c r="T344" s="6">
        <f t="shared" si="23"/>
        <v>0.57527183623462141</v>
      </c>
      <c r="U344" s="3">
        <f>YEAR(SalesDataTable[[#This Row],[Order Date]])</f>
        <v>2026</v>
      </c>
    </row>
    <row r="345" spans="1:21" ht="15.6">
      <c r="A345" s="9">
        <v>2152</v>
      </c>
      <c r="B345" s="10">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11" t="s">
        <v>0</v>
      </c>
      <c r="H345" s="11" t="s">
        <v>36</v>
      </c>
      <c r="I345" s="11" t="s">
        <v>2</v>
      </c>
      <c r="J345" s="2" t="s">
        <v>13</v>
      </c>
      <c r="K345" s="2" t="s">
        <v>9</v>
      </c>
      <c r="L345" s="2" t="s">
        <v>17</v>
      </c>
      <c r="M345" s="7">
        <v>1</v>
      </c>
      <c r="N345" s="4">
        <v>142.88999999999999</v>
      </c>
      <c r="O345" s="5">
        <v>0</v>
      </c>
      <c r="P345" s="4">
        <v>81.099999999999994</v>
      </c>
      <c r="Q345" s="4">
        <f t="shared" si="20"/>
        <v>142.88999999999999</v>
      </c>
      <c r="R345" s="4">
        <f t="shared" si="21"/>
        <v>81.099999999999994</v>
      </c>
      <c r="S345" s="4">
        <f t="shared" si="22"/>
        <v>61.789999999999992</v>
      </c>
      <c r="T345" s="6">
        <f t="shared" si="23"/>
        <v>0.43243054097557559</v>
      </c>
      <c r="U345" s="3">
        <f>YEAR(SalesDataTable[[#This Row],[Order Date]])</f>
        <v>2026</v>
      </c>
    </row>
    <row r="346" spans="1:21" ht="15.6">
      <c r="A346" s="9">
        <v>2512</v>
      </c>
      <c r="B346" s="10">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11" t="s">
        <v>6</v>
      </c>
      <c r="H346" s="11" t="s">
        <v>7</v>
      </c>
      <c r="I346" s="11" t="s">
        <v>2</v>
      </c>
      <c r="J346" s="2" t="s">
        <v>13</v>
      </c>
      <c r="K346" s="2" t="s">
        <v>23</v>
      </c>
      <c r="L346" s="2" t="s">
        <v>29</v>
      </c>
      <c r="M346" s="7">
        <v>2</v>
      </c>
      <c r="N346" s="4">
        <v>192.76</v>
      </c>
      <c r="O346" s="5">
        <v>0</v>
      </c>
      <c r="P346" s="4">
        <v>103.08</v>
      </c>
      <c r="Q346" s="4">
        <f t="shared" si="20"/>
        <v>385.52</v>
      </c>
      <c r="R346" s="4">
        <f t="shared" si="21"/>
        <v>206.16</v>
      </c>
      <c r="S346" s="4">
        <f t="shared" si="22"/>
        <v>179.35999999999999</v>
      </c>
      <c r="T346" s="6">
        <f t="shared" si="23"/>
        <v>0.46524175140070551</v>
      </c>
      <c r="U346" s="3">
        <f>YEAR(SalesDataTable[[#This Row],[Order Date]])</f>
        <v>2026</v>
      </c>
    </row>
    <row r="347" spans="1:21" ht="15.6">
      <c r="A347" s="9">
        <v>2578</v>
      </c>
      <c r="B347" s="10">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11" t="s">
        <v>11</v>
      </c>
      <c r="H347" s="11" t="s">
        <v>25</v>
      </c>
      <c r="I347" s="11" t="s">
        <v>2</v>
      </c>
      <c r="J347" s="2" t="s">
        <v>13</v>
      </c>
      <c r="K347" s="2" t="s">
        <v>14</v>
      </c>
      <c r="L347" s="2" t="s">
        <v>48</v>
      </c>
      <c r="M347" s="7">
        <v>1</v>
      </c>
      <c r="N347" s="4">
        <v>165.72</v>
      </c>
      <c r="O347" s="5">
        <v>0</v>
      </c>
      <c r="P347" s="4">
        <v>89.31</v>
      </c>
      <c r="Q347" s="4">
        <f t="shared" si="20"/>
        <v>165.72</v>
      </c>
      <c r="R347" s="4">
        <f t="shared" si="21"/>
        <v>89.31</v>
      </c>
      <c r="S347" s="4">
        <f t="shared" si="22"/>
        <v>76.41</v>
      </c>
      <c r="T347" s="6">
        <f t="shared" si="23"/>
        <v>0.46107892831281677</v>
      </c>
      <c r="U347" s="3">
        <f>YEAR(SalesDataTable[[#This Row],[Order Date]])</f>
        <v>2026</v>
      </c>
    </row>
    <row r="348" spans="1:21" ht="15.6">
      <c r="A348" s="9">
        <v>3302</v>
      </c>
      <c r="B348" s="10">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11" t="s">
        <v>20</v>
      </c>
      <c r="H348" s="11" t="s">
        <v>31</v>
      </c>
      <c r="I348" s="11" t="s">
        <v>19</v>
      </c>
      <c r="J348" s="2" t="s">
        <v>16</v>
      </c>
      <c r="K348" s="2" t="s">
        <v>14</v>
      </c>
      <c r="L348" s="2" t="s">
        <v>48</v>
      </c>
      <c r="M348" s="7">
        <v>2</v>
      </c>
      <c r="N348" s="4">
        <v>164.33</v>
      </c>
      <c r="O348" s="5">
        <v>0</v>
      </c>
      <c r="P348" s="4">
        <v>86.07</v>
      </c>
      <c r="Q348" s="4">
        <f t="shared" si="20"/>
        <v>328.66</v>
      </c>
      <c r="R348" s="4">
        <f t="shared" si="21"/>
        <v>172.14</v>
      </c>
      <c r="S348" s="4">
        <f t="shared" si="22"/>
        <v>156.52000000000004</v>
      </c>
      <c r="T348" s="6">
        <f t="shared" si="23"/>
        <v>0.47623684050386428</v>
      </c>
      <c r="U348" s="3">
        <f>YEAR(SalesDataTable[[#This Row],[Order Date]])</f>
        <v>2026</v>
      </c>
    </row>
    <row r="349" spans="1:21" ht="15.6">
      <c r="A349" s="9">
        <v>3752</v>
      </c>
      <c r="B349" s="10">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11" t="s">
        <v>20</v>
      </c>
      <c r="H349" s="11" t="s">
        <v>33</v>
      </c>
      <c r="I349" s="11" t="s">
        <v>8</v>
      </c>
      <c r="J349" s="2" t="s">
        <v>16</v>
      </c>
      <c r="K349" s="2" t="s">
        <v>14</v>
      </c>
      <c r="L349" s="2" t="s">
        <v>32</v>
      </c>
      <c r="M349" s="7">
        <v>3</v>
      </c>
      <c r="N349" s="4">
        <v>45.8</v>
      </c>
      <c r="O349" s="5">
        <v>0.15</v>
      </c>
      <c r="P349" s="4">
        <v>18.47</v>
      </c>
      <c r="Q349" s="4">
        <f t="shared" si="20"/>
        <v>116.78999999999998</v>
      </c>
      <c r="R349" s="4">
        <f t="shared" si="21"/>
        <v>55.41</v>
      </c>
      <c r="S349" s="4">
        <f t="shared" si="22"/>
        <v>61.379999999999981</v>
      </c>
      <c r="T349" s="6">
        <f t="shared" si="23"/>
        <v>0.52555869509375797</v>
      </c>
      <c r="U349" s="3">
        <f>YEAR(SalesDataTable[[#This Row],[Order Date]])</f>
        <v>2026</v>
      </c>
    </row>
    <row r="350" spans="1:21" ht="15.6">
      <c r="A350" s="9">
        <v>4839</v>
      </c>
      <c r="B350" s="10">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11" t="s">
        <v>6</v>
      </c>
      <c r="H350" s="11" t="s">
        <v>7</v>
      </c>
      <c r="I350" s="11" t="s">
        <v>2</v>
      </c>
      <c r="J350" s="2" t="s">
        <v>13</v>
      </c>
      <c r="K350" s="2" t="s">
        <v>4</v>
      </c>
      <c r="L350" s="2" t="s">
        <v>30</v>
      </c>
      <c r="M350" s="7">
        <v>2</v>
      </c>
      <c r="N350" s="4">
        <v>103.08</v>
      </c>
      <c r="O350" s="5">
        <v>0.05</v>
      </c>
      <c r="P350" s="4">
        <v>49.27</v>
      </c>
      <c r="Q350" s="4">
        <f t="shared" si="20"/>
        <v>195.85199999999998</v>
      </c>
      <c r="R350" s="4">
        <f t="shared" si="21"/>
        <v>98.54</v>
      </c>
      <c r="S350" s="4">
        <f t="shared" si="22"/>
        <v>97.311999999999969</v>
      </c>
      <c r="T350" s="6">
        <f t="shared" si="23"/>
        <v>0.49686497967853266</v>
      </c>
      <c r="U350" s="3">
        <f>YEAR(SalesDataTable[[#This Row],[Order Date]])</f>
        <v>2026</v>
      </c>
    </row>
    <row r="351" spans="1:21" ht="15.6">
      <c r="A351" s="9">
        <v>264</v>
      </c>
      <c r="B351" s="10">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11" t="s">
        <v>0</v>
      </c>
      <c r="H351" s="11" t="s">
        <v>1</v>
      </c>
      <c r="I351" s="11" t="s">
        <v>2</v>
      </c>
      <c r="J351" s="2" t="s">
        <v>16</v>
      </c>
      <c r="K351" s="2" t="s">
        <v>14</v>
      </c>
      <c r="L351" s="2" t="s">
        <v>32</v>
      </c>
      <c r="M351" s="7">
        <v>4</v>
      </c>
      <c r="N351" s="4">
        <v>47.33</v>
      </c>
      <c r="O351" s="5">
        <v>0</v>
      </c>
      <c r="P351" s="4">
        <v>18.739999999999998</v>
      </c>
      <c r="Q351" s="4">
        <f t="shared" si="20"/>
        <v>189.32</v>
      </c>
      <c r="R351" s="4">
        <f t="shared" si="21"/>
        <v>74.959999999999994</v>
      </c>
      <c r="S351" s="4">
        <f t="shared" si="22"/>
        <v>114.36</v>
      </c>
      <c r="T351" s="6">
        <f t="shared" si="23"/>
        <v>0.60405662370589475</v>
      </c>
      <c r="U351" s="3">
        <f>YEAR(SalesDataTable[[#This Row],[Order Date]])</f>
        <v>2026</v>
      </c>
    </row>
    <row r="352" spans="1:21" ht="15.6">
      <c r="A352" s="9">
        <v>2498</v>
      </c>
      <c r="B352" s="10">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11" t="s">
        <v>11</v>
      </c>
      <c r="H352" s="11" t="s">
        <v>18</v>
      </c>
      <c r="I352" s="11" t="s">
        <v>19</v>
      </c>
      <c r="J352" s="2" t="s">
        <v>13</v>
      </c>
      <c r="K352" s="2" t="s">
        <v>4</v>
      </c>
      <c r="L352" s="2" t="s">
        <v>22</v>
      </c>
      <c r="M352" s="7">
        <v>1</v>
      </c>
      <c r="N352" s="4">
        <v>50.04</v>
      </c>
      <c r="O352" s="5">
        <v>0</v>
      </c>
      <c r="P352" s="4">
        <v>22.64</v>
      </c>
      <c r="Q352" s="4">
        <f t="shared" si="20"/>
        <v>50.04</v>
      </c>
      <c r="R352" s="4">
        <f t="shared" si="21"/>
        <v>22.64</v>
      </c>
      <c r="S352" s="4">
        <f t="shared" si="22"/>
        <v>27.4</v>
      </c>
      <c r="T352" s="6">
        <f t="shared" si="23"/>
        <v>0.54756195043964828</v>
      </c>
      <c r="U352" s="3">
        <f>YEAR(SalesDataTable[[#This Row],[Order Date]])</f>
        <v>2026</v>
      </c>
    </row>
    <row r="353" spans="1:21" ht="15.6">
      <c r="A353" s="9">
        <v>3929</v>
      </c>
      <c r="B353" s="10">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11" t="s">
        <v>20</v>
      </c>
      <c r="H353" s="11" t="s">
        <v>47</v>
      </c>
      <c r="I353" s="11" t="s">
        <v>2</v>
      </c>
      <c r="J353" s="2" t="s">
        <v>13</v>
      </c>
      <c r="K353" s="2" t="s">
        <v>34</v>
      </c>
      <c r="L353" s="2" t="s">
        <v>38</v>
      </c>
      <c r="M353" s="7">
        <v>1</v>
      </c>
      <c r="N353" s="4">
        <v>125.69</v>
      </c>
      <c r="O353" s="5">
        <v>0</v>
      </c>
      <c r="P353" s="4">
        <v>67.150000000000006</v>
      </c>
      <c r="Q353" s="4">
        <f t="shared" si="20"/>
        <v>125.69</v>
      </c>
      <c r="R353" s="4">
        <f t="shared" si="21"/>
        <v>67.150000000000006</v>
      </c>
      <c r="S353" s="4">
        <f t="shared" si="22"/>
        <v>58.539999999999992</v>
      </c>
      <c r="T353" s="6">
        <f t="shared" si="23"/>
        <v>0.465749065160315</v>
      </c>
      <c r="U353" s="3">
        <f>YEAR(SalesDataTable[[#This Row],[Order Date]])</f>
        <v>2026</v>
      </c>
    </row>
    <row r="354" spans="1:21" ht="15.6">
      <c r="A354" s="9">
        <v>4195</v>
      </c>
      <c r="B354" s="10">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11" t="s">
        <v>20</v>
      </c>
      <c r="H354" s="11" t="s">
        <v>47</v>
      </c>
      <c r="I354" s="11" t="s">
        <v>28</v>
      </c>
      <c r="J354" s="2" t="s">
        <v>13</v>
      </c>
      <c r="K354" s="2" t="s">
        <v>9</v>
      </c>
      <c r="L354" s="2" t="s">
        <v>17</v>
      </c>
      <c r="M354" s="7">
        <v>2</v>
      </c>
      <c r="N354" s="4">
        <v>142.72999999999999</v>
      </c>
      <c r="O354" s="5">
        <v>0.1</v>
      </c>
      <c r="P354" s="4">
        <v>77.28</v>
      </c>
      <c r="Q354" s="4">
        <f t="shared" si="20"/>
        <v>256.91399999999999</v>
      </c>
      <c r="R354" s="4">
        <f t="shared" si="21"/>
        <v>154.56</v>
      </c>
      <c r="S354" s="4">
        <f t="shared" si="22"/>
        <v>102.35399999999998</v>
      </c>
      <c r="T354" s="6">
        <f t="shared" si="23"/>
        <v>0.39839790747098247</v>
      </c>
      <c r="U354" s="3">
        <f>YEAR(SalesDataTable[[#This Row],[Order Date]])</f>
        <v>2026</v>
      </c>
    </row>
    <row r="355" spans="1:21" ht="15.6">
      <c r="A355" s="9">
        <v>4684</v>
      </c>
      <c r="B355" s="10">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11" t="s">
        <v>6</v>
      </c>
      <c r="H355" s="11" t="s">
        <v>43</v>
      </c>
      <c r="I355" s="11" t="s">
        <v>2</v>
      </c>
      <c r="J355" s="2" t="s">
        <v>3</v>
      </c>
      <c r="K355" s="2" t="s">
        <v>34</v>
      </c>
      <c r="L355" s="2" t="s">
        <v>38</v>
      </c>
      <c r="M355" s="7">
        <v>4</v>
      </c>
      <c r="N355" s="4">
        <v>124.36</v>
      </c>
      <c r="O355" s="5">
        <v>0</v>
      </c>
      <c r="P355" s="4">
        <v>68.790000000000006</v>
      </c>
      <c r="Q355" s="4">
        <f t="shared" si="20"/>
        <v>497.44</v>
      </c>
      <c r="R355" s="4">
        <f t="shared" si="21"/>
        <v>275.16000000000003</v>
      </c>
      <c r="S355" s="4">
        <f t="shared" si="22"/>
        <v>222.27999999999997</v>
      </c>
      <c r="T355" s="6">
        <f t="shared" si="23"/>
        <v>0.44684786104856861</v>
      </c>
      <c r="U355" s="3">
        <f>YEAR(SalesDataTable[[#This Row],[Order Date]])</f>
        <v>2026</v>
      </c>
    </row>
    <row r="356" spans="1:21" ht="15.6">
      <c r="A356" s="9">
        <v>313</v>
      </c>
      <c r="B356" s="10">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11" t="s">
        <v>20</v>
      </c>
      <c r="H356" s="11" t="s">
        <v>33</v>
      </c>
      <c r="I356" s="11" t="s">
        <v>2</v>
      </c>
      <c r="J356" s="2" t="s">
        <v>13</v>
      </c>
      <c r="K356" s="2" t="s">
        <v>4</v>
      </c>
      <c r="L356" s="2" t="s">
        <v>26</v>
      </c>
      <c r="M356" s="7">
        <v>4</v>
      </c>
      <c r="N356" s="4">
        <v>40.42</v>
      </c>
      <c r="O356" s="5">
        <v>0.1</v>
      </c>
      <c r="P356" s="4">
        <v>16.25</v>
      </c>
      <c r="Q356" s="4">
        <f t="shared" si="20"/>
        <v>145.512</v>
      </c>
      <c r="R356" s="4">
        <f t="shared" si="21"/>
        <v>65</v>
      </c>
      <c r="S356" s="4">
        <f t="shared" si="22"/>
        <v>80.512</v>
      </c>
      <c r="T356" s="6">
        <f t="shared" si="23"/>
        <v>0.5533014459288581</v>
      </c>
      <c r="U356" s="3">
        <f>YEAR(SalesDataTable[[#This Row],[Order Date]])</f>
        <v>2026</v>
      </c>
    </row>
    <row r="357" spans="1:21" ht="15.6">
      <c r="A357" s="9">
        <v>1056</v>
      </c>
      <c r="B357" s="10">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11" t="s">
        <v>0</v>
      </c>
      <c r="H357" s="11" t="s">
        <v>50</v>
      </c>
      <c r="I357" s="11" t="s">
        <v>2</v>
      </c>
      <c r="J357" s="2" t="s">
        <v>3</v>
      </c>
      <c r="K357" s="2" t="s">
        <v>23</v>
      </c>
      <c r="L357" s="2" t="s">
        <v>29</v>
      </c>
      <c r="M357" s="7">
        <v>1</v>
      </c>
      <c r="N357" s="4">
        <v>192.86</v>
      </c>
      <c r="O357" s="5">
        <v>0</v>
      </c>
      <c r="P357" s="4">
        <v>101.13</v>
      </c>
      <c r="Q357" s="4">
        <f t="shared" si="20"/>
        <v>192.86</v>
      </c>
      <c r="R357" s="4">
        <f t="shared" si="21"/>
        <v>101.13</v>
      </c>
      <c r="S357" s="4">
        <f t="shared" si="22"/>
        <v>91.730000000000018</v>
      </c>
      <c r="T357" s="6">
        <f t="shared" si="23"/>
        <v>0.475629990666805</v>
      </c>
      <c r="U357" s="3">
        <f>YEAR(SalesDataTable[[#This Row],[Order Date]])</f>
        <v>2026</v>
      </c>
    </row>
    <row r="358" spans="1:21" ht="15.6">
      <c r="A358" s="9">
        <v>2189</v>
      </c>
      <c r="B358" s="10">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11" t="s">
        <v>20</v>
      </c>
      <c r="H358" s="11" t="s">
        <v>21</v>
      </c>
      <c r="I358" s="11" t="s">
        <v>28</v>
      </c>
      <c r="J358" s="2" t="s">
        <v>13</v>
      </c>
      <c r="K358" s="2" t="s">
        <v>9</v>
      </c>
      <c r="L358" s="2" t="s">
        <v>46</v>
      </c>
      <c r="M358" s="7">
        <v>2</v>
      </c>
      <c r="N358" s="4">
        <v>72.34</v>
      </c>
      <c r="O358" s="5">
        <v>0</v>
      </c>
      <c r="P358" s="4">
        <v>33.29</v>
      </c>
      <c r="Q358" s="4">
        <f t="shared" si="20"/>
        <v>144.68</v>
      </c>
      <c r="R358" s="4">
        <f t="shared" si="21"/>
        <v>66.58</v>
      </c>
      <c r="S358" s="4">
        <f t="shared" si="22"/>
        <v>78.100000000000009</v>
      </c>
      <c r="T358" s="6">
        <f t="shared" si="23"/>
        <v>0.53981199889411113</v>
      </c>
      <c r="U358" s="3">
        <f>YEAR(SalesDataTable[[#This Row],[Order Date]])</f>
        <v>2026</v>
      </c>
    </row>
    <row r="359" spans="1:21" ht="15.6">
      <c r="A359" s="9">
        <v>2617</v>
      </c>
      <c r="B359" s="10">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11" t="s">
        <v>20</v>
      </c>
      <c r="H359" s="11" t="s">
        <v>47</v>
      </c>
      <c r="I359" s="11" t="s">
        <v>2</v>
      </c>
      <c r="J359" s="2" t="s">
        <v>13</v>
      </c>
      <c r="K359" s="2" t="s">
        <v>14</v>
      </c>
      <c r="L359" s="2" t="s">
        <v>15</v>
      </c>
      <c r="M359" s="7">
        <v>2</v>
      </c>
      <c r="N359" s="4">
        <v>35.409999999999997</v>
      </c>
      <c r="O359" s="5">
        <v>0</v>
      </c>
      <c r="P359" s="4">
        <v>13.89</v>
      </c>
      <c r="Q359" s="4">
        <f t="shared" si="20"/>
        <v>70.819999999999993</v>
      </c>
      <c r="R359" s="4">
        <f t="shared" si="21"/>
        <v>27.78</v>
      </c>
      <c r="S359" s="4">
        <f t="shared" si="22"/>
        <v>43.039999999999992</v>
      </c>
      <c r="T359" s="6">
        <f t="shared" si="23"/>
        <v>0.60773792713922614</v>
      </c>
      <c r="U359" s="3">
        <f>YEAR(SalesDataTable[[#This Row],[Order Date]])</f>
        <v>2026</v>
      </c>
    </row>
    <row r="360" spans="1:21" ht="15.6">
      <c r="A360" s="9">
        <v>2901</v>
      </c>
      <c r="B360" s="10">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11" t="s">
        <v>20</v>
      </c>
      <c r="H360" s="11" t="s">
        <v>33</v>
      </c>
      <c r="I360" s="11" t="s">
        <v>8</v>
      </c>
      <c r="J360" s="2" t="s">
        <v>16</v>
      </c>
      <c r="K360" s="2" t="s">
        <v>4</v>
      </c>
      <c r="L360" s="2" t="s">
        <v>30</v>
      </c>
      <c r="M360" s="7">
        <v>12</v>
      </c>
      <c r="N360" s="4">
        <v>102.25</v>
      </c>
      <c r="O360" s="5">
        <v>0.1</v>
      </c>
      <c r="P360" s="4">
        <v>51.07</v>
      </c>
      <c r="Q360" s="4">
        <f t="shared" si="20"/>
        <v>1104.3</v>
      </c>
      <c r="R360" s="4">
        <f t="shared" si="21"/>
        <v>612.84</v>
      </c>
      <c r="S360" s="4">
        <f t="shared" si="22"/>
        <v>491.45999999999992</v>
      </c>
      <c r="T360" s="6">
        <f t="shared" si="23"/>
        <v>0.44504210812279266</v>
      </c>
      <c r="U360" s="3">
        <f>YEAR(SalesDataTable[[#This Row],[Order Date]])</f>
        <v>2026</v>
      </c>
    </row>
    <row r="361" spans="1:21" ht="15.6">
      <c r="A361" s="9">
        <v>2952</v>
      </c>
      <c r="B361" s="10">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11" t="s">
        <v>6</v>
      </c>
      <c r="H361" s="11" t="s">
        <v>7</v>
      </c>
      <c r="I361" s="11" t="s">
        <v>2</v>
      </c>
      <c r="J361" s="2" t="s">
        <v>13</v>
      </c>
      <c r="K361" s="2" t="s">
        <v>4</v>
      </c>
      <c r="L361" s="2" t="s">
        <v>22</v>
      </c>
      <c r="M361" s="7">
        <v>1</v>
      </c>
      <c r="N361" s="4">
        <v>51.86</v>
      </c>
      <c r="O361" s="5">
        <v>0.1</v>
      </c>
      <c r="P361" s="4">
        <v>22.34</v>
      </c>
      <c r="Q361" s="4">
        <f t="shared" si="20"/>
        <v>46.673999999999999</v>
      </c>
      <c r="R361" s="4">
        <f t="shared" si="21"/>
        <v>22.34</v>
      </c>
      <c r="S361" s="4">
        <f t="shared" si="22"/>
        <v>24.334</v>
      </c>
      <c r="T361" s="6">
        <f t="shared" si="23"/>
        <v>0.52136092899687192</v>
      </c>
      <c r="U361" s="3">
        <f>YEAR(SalesDataTable[[#This Row],[Order Date]])</f>
        <v>2026</v>
      </c>
    </row>
    <row r="362" spans="1:21" ht="15.6">
      <c r="A362" s="9">
        <v>3421</v>
      </c>
      <c r="B362" s="10">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11" t="s">
        <v>20</v>
      </c>
      <c r="H362" s="11" t="s">
        <v>33</v>
      </c>
      <c r="I362" s="11" t="s">
        <v>2</v>
      </c>
      <c r="J362" s="2" t="s">
        <v>3</v>
      </c>
      <c r="K362" s="2" t="s">
        <v>14</v>
      </c>
      <c r="L362" s="2" t="s">
        <v>15</v>
      </c>
      <c r="M362" s="7">
        <v>1</v>
      </c>
      <c r="N362" s="4">
        <v>36.520000000000003</v>
      </c>
      <c r="O362" s="5">
        <v>0.05</v>
      </c>
      <c r="P362" s="4">
        <v>13.23</v>
      </c>
      <c r="Q362" s="4">
        <f t="shared" si="20"/>
        <v>34.694000000000003</v>
      </c>
      <c r="R362" s="4">
        <f t="shared" si="21"/>
        <v>13.23</v>
      </c>
      <c r="S362" s="4">
        <f t="shared" si="22"/>
        <v>21.464000000000002</v>
      </c>
      <c r="T362" s="6">
        <f t="shared" si="23"/>
        <v>0.61866605176687617</v>
      </c>
      <c r="U362" s="3">
        <f>YEAR(SalesDataTable[[#This Row],[Order Date]])</f>
        <v>2026</v>
      </c>
    </row>
    <row r="363" spans="1:21" ht="15.6">
      <c r="A363" s="9">
        <v>3536</v>
      </c>
      <c r="B363" s="10">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11" t="s">
        <v>11</v>
      </c>
      <c r="H363" s="11" t="s">
        <v>39</v>
      </c>
      <c r="I363" s="11" t="s">
        <v>2</v>
      </c>
      <c r="J363" s="2" t="s">
        <v>13</v>
      </c>
      <c r="K363" s="2" t="s">
        <v>9</v>
      </c>
      <c r="L363" s="2" t="s">
        <v>37</v>
      </c>
      <c r="M363" s="7">
        <v>2</v>
      </c>
      <c r="N363" s="4">
        <v>153.66</v>
      </c>
      <c r="O363" s="5">
        <v>0.1</v>
      </c>
      <c r="P363" s="4">
        <v>78.430000000000007</v>
      </c>
      <c r="Q363" s="4">
        <f t="shared" si="20"/>
        <v>276.58800000000002</v>
      </c>
      <c r="R363" s="4">
        <f t="shared" si="21"/>
        <v>156.86000000000001</v>
      </c>
      <c r="S363" s="4">
        <f t="shared" si="22"/>
        <v>119.72800000000001</v>
      </c>
      <c r="T363" s="6">
        <f t="shared" si="23"/>
        <v>0.43287488972768162</v>
      </c>
      <c r="U363" s="3">
        <f>YEAR(SalesDataTable[[#This Row],[Order Date]])</f>
        <v>2026</v>
      </c>
    </row>
    <row r="364" spans="1:21" ht="15.6">
      <c r="A364" s="9">
        <v>3878</v>
      </c>
      <c r="B364" s="10">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11" t="s">
        <v>6</v>
      </c>
      <c r="H364" s="11" t="s">
        <v>49</v>
      </c>
      <c r="I364" s="11" t="s">
        <v>28</v>
      </c>
      <c r="J364" s="2" t="s">
        <v>3</v>
      </c>
      <c r="K364" s="2" t="s">
        <v>34</v>
      </c>
      <c r="L364" s="2" t="s">
        <v>35</v>
      </c>
      <c r="M364" s="7">
        <v>1</v>
      </c>
      <c r="N364" s="4">
        <v>41.05</v>
      </c>
      <c r="O364" s="5">
        <v>0.1</v>
      </c>
      <c r="P364" s="4">
        <v>14.94</v>
      </c>
      <c r="Q364" s="4">
        <f t="shared" si="20"/>
        <v>36.945</v>
      </c>
      <c r="R364" s="4">
        <f t="shared" si="21"/>
        <v>14.94</v>
      </c>
      <c r="S364" s="4">
        <f t="shared" si="22"/>
        <v>22.005000000000003</v>
      </c>
      <c r="T364" s="6">
        <f t="shared" si="23"/>
        <v>0.59561510353227776</v>
      </c>
      <c r="U364" s="3">
        <f>YEAR(SalesDataTable[[#This Row],[Order Date]])</f>
        <v>2026</v>
      </c>
    </row>
    <row r="365" spans="1:21" ht="15.6">
      <c r="A365" s="9">
        <v>2027</v>
      </c>
      <c r="B365" s="10">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11" t="s">
        <v>11</v>
      </c>
      <c r="H365" s="11" t="s">
        <v>12</v>
      </c>
      <c r="I365" s="11" t="s">
        <v>2</v>
      </c>
      <c r="J365" s="2" t="s">
        <v>3</v>
      </c>
      <c r="K365" s="2" t="s">
        <v>14</v>
      </c>
      <c r="L365" s="2" t="s">
        <v>44</v>
      </c>
      <c r="M365" s="7">
        <v>4</v>
      </c>
      <c r="N365" s="4">
        <v>136.21</v>
      </c>
      <c r="O365" s="5">
        <v>0.05</v>
      </c>
      <c r="P365" s="4">
        <v>68.55</v>
      </c>
      <c r="Q365" s="4">
        <f t="shared" si="20"/>
        <v>517.59799999999996</v>
      </c>
      <c r="R365" s="4">
        <f t="shared" si="21"/>
        <v>274.2</v>
      </c>
      <c r="S365" s="4">
        <f t="shared" si="22"/>
        <v>243.39799999999997</v>
      </c>
      <c r="T365" s="6">
        <f t="shared" si="23"/>
        <v>0.4702452482428448</v>
      </c>
      <c r="U365" s="3">
        <f>YEAR(SalesDataTable[[#This Row],[Order Date]])</f>
        <v>2026</v>
      </c>
    </row>
    <row r="366" spans="1:21" ht="15.6">
      <c r="A366" s="9">
        <v>3280</v>
      </c>
      <c r="B366" s="10">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11" t="s">
        <v>20</v>
      </c>
      <c r="H366" s="11" t="s">
        <v>21</v>
      </c>
      <c r="I366" s="11" t="s">
        <v>2</v>
      </c>
      <c r="J366" s="2" t="s">
        <v>3</v>
      </c>
      <c r="K366" s="2" t="s">
        <v>14</v>
      </c>
      <c r="L366" s="2" t="s">
        <v>32</v>
      </c>
      <c r="M366" s="7">
        <v>3</v>
      </c>
      <c r="N366" s="4">
        <v>46.68</v>
      </c>
      <c r="O366" s="5">
        <v>0</v>
      </c>
      <c r="P366" s="4">
        <v>18.760000000000002</v>
      </c>
      <c r="Q366" s="4">
        <f t="shared" si="20"/>
        <v>140.04</v>
      </c>
      <c r="R366" s="4">
        <f t="shared" si="21"/>
        <v>56.28</v>
      </c>
      <c r="S366" s="4">
        <f t="shared" si="22"/>
        <v>83.759999999999991</v>
      </c>
      <c r="T366" s="6">
        <f t="shared" si="23"/>
        <v>0.59811482433590402</v>
      </c>
      <c r="U366" s="3">
        <f>YEAR(SalesDataTable[[#This Row],[Order Date]])</f>
        <v>2026</v>
      </c>
    </row>
    <row r="367" spans="1:21" ht="15.6">
      <c r="A367" s="9">
        <v>5149</v>
      </c>
      <c r="B367" s="10">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11" t="s">
        <v>6</v>
      </c>
      <c r="H367" s="11" t="s">
        <v>43</v>
      </c>
      <c r="I367" s="11" t="s">
        <v>19</v>
      </c>
      <c r="J367" s="2" t="s">
        <v>13</v>
      </c>
      <c r="K367" s="2" t="s">
        <v>14</v>
      </c>
      <c r="L367" s="2" t="s">
        <v>15</v>
      </c>
      <c r="M367" s="7">
        <v>1</v>
      </c>
      <c r="N367" s="4">
        <v>35.340000000000003</v>
      </c>
      <c r="O367" s="5">
        <v>0.05</v>
      </c>
      <c r="P367" s="4">
        <v>13.37</v>
      </c>
      <c r="Q367" s="4">
        <f t="shared" si="20"/>
        <v>33.573</v>
      </c>
      <c r="R367" s="4">
        <f t="shared" si="21"/>
        <v>13.37</v>
      </c>
      <c r="S367" s="4">
        <f t="shared" si="22"/>
        <v>20.203000000000003</v>
      </c>
      <c r="T367" s="6">
        <f t="shared" si="23"/>
        <v>0.60176332171685587</v>
      </c>
      <c r="U367" s="3">
        <f>YEAR(SalesDataTable[[#This Row],[Order Date]])</f>
        <v>2026</v>
      </c>
    </row>
    <row r="368" spans="1:21" ht="15.6">
      <c r="A368" s="9">
        <v>412</v>
      </c>
      <c r="B368" s="10">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11" t="s">
        <v>20</v>
      </c>
      <c r="H368" s="11" t="s">
        <v>31</v>
      </c>
      <c r="I368" s="11" t="s">
        <v>19</v>
      </c>
      <c r="J368" s="2" t="s">
        <v>3</v>
      </c>
      <c r="K368" s="2" t="s">
        <v>34</v>
      </c>
      <c r="L368" s="2" t="s">
        <v>35</v>
      </c>
      <c r="M368" s="7">
        <v>2</v>
      </c>
      <c r="N368" s="4">
        <v>40.19</v>
      </c>
      <c r="O368" s="5">
        <v>0</v>
      </c>
      <c r="P368" s="4">
        <v>14.92</v>
      </c>
      <c r="Q368" s="4">
        <f t="shared" si="20"/>
        <v>80.38</v>
      </c>
      <c r="R368" s="4">
        <f t="shared" si="21"/>
        <v>29.84</v>
      </c>
      <c r="S368" s="4">
        <f t="shared" si="22"/>
        <v>50.539999999999992</v>
      </c>
      <c r="T368" s="6">
        <f t="shared" si="23"/>
        <v>0.62876337397362525</v>
      </c>
      <c r="U368" s="3">
        <f>YEAR(SalesDataTable[[#This Row],[Order Date]])</f>
        <v>2026</v>
      </c>
    </row>
    <row r="369" spans="1:21" ht="15.6">
      <c r="A369" s="9">
        <v>1161</v>
      </c>
      <c r="B369" s="10">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11" t="s">
        <v>6</v>
      </c>
      <c r="H369" s="11" t="s">
        <v>43</v>
      </c>
      <c r="I369" s="11" t="s">
        <v>2</v>
      </c>
      <c r="J369" s="2" t="s">
        <v>13</v>
      </c>
      <c r="K369" s="2" t="s">
        <v>4</v>
      </c>
      <c r="L369" s="2" t="s">
        <v>30</v>
      </c>
      <c r="M369" s="7">
        <v>2</v>
      </c>
      <c r="N369" s="4">
        <v>101.73</v>
      </c>
      <c r="O369" s="5">
        <v>0.05</v>
      </c>
      <c r="P369" s="4">
        <v>51.56</v>
      </c>
      <c r="Q369" s="4">
        <f t="shared" si="20"/>
        <v>193.28700000000001</v>
      </c>
      <c r="R369" s="4">
        <f t="shared" si="21"/>
        <v>103.12</v>
      </c>
      <c r="S369" s="4">
        <f t="shared" si="22"/>
        <v>90.167000000000002</v>
      </c>
      <c r="T369" s="6">
        <f t="shared" si="23"/>
        <v>0.46649283190281809</v>
      </c>
      <c r="U369" s="3">
        <f>YEAR(SalesDataTable[[#This Row],[Order Date]])</f>
        <v>2026</v>
      </c>
    </row>
    <row r="370" spans="1:21" ht="15.6">
      <c r="A370" s="9">
        <v>1320</v>
      </c>
      <c r="B370" s="10">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11" t="s">
        <v>11</v>
      </c>
      <c r="H370" s="11" t="s">
        <v>18</v>
      </c>
      <c r="I370" s="11" t="s">
        <v>19</v>
      </c>
      <c r="J370" s="2" t="s">
        <v>16</v>
      </c>
      <c r="K370" s="2" t="s">
        <v>23</v>
      </c>
      <c r="L370" s="2" t="s">
        <v>29</v>
      </c>
      <c r="M370" s="7">
        <v>1</v>
      </c>
      <c r="N370" s="4">
        <v>200.05</v>
      </c>
      <c r="O370" s="5">
        <v>0</v>
      </c>
      <c r="P370" s="4">
        <v>102.69</v>
      </c>
      <c r="Q370" s="4">
        <f t="shared" si="20"/>
        <v>200.05</v>
      </c>
      <c r="R370" s="4">
        <f t="shared" si="21"/>
        <v>102.69</v>
      </c>
      <c r="S370" s="4">
        <f t="shared" si="22"/>
        <v>97.360000000000014</v>
      </c>
      <c r="T370" s="6">
        <f t="shared" si="23"/>
        <v>0.48667833041739567</v>
      </c>
      <c r="U370" s="3">
        <f>YEAR(SalesDataTable[[#This Row],[Order Date]])</f>
        <v>2026</v>
      </c>
    </row>
    <row r="371" spans="1:21" ht="15.6">
      <c r="A371" s="9">
        <v>2528</v>
      </c>
      <c r="B371" s="10">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11" t="s">
        <v>20</v>
      </c>
      <c r="H371" s="11" t="s">
        <v>31</v>
      </c>
      <c r="I371" s="11" t="s">
        <v>2</v>
      </c>
      <c r="J371" s="2" t="s">
        <v>13</v>
      </c>
      <c r="K371" s="2" t="s">
        <v>9</v>
      </c>
      <c r="L371" s="2" t="s">
        <v>10</v>
      </c>
      <c r="M371" s="7">
        <v>1</v>
      </c>
      <c r="N371" s="4">
        <v>90.06</v>
      </c>
      <c r="O371" s="5">
        <v>0</v>
      </c>
      <c r="P371" s="4">
        <v>44.49</v>
      </c>
      <c r="Q371" s="4">
        <f t="shared" si="20"/>
        <v>90.06</v>
      </c>
      <c r="R371" s="4">
        <f t="shared" si="21"/>
        <v>44.49</v>
      </c>
      <c r="S371" s="4">
        <f t="shared" si="22"/>
        <v>45.57</v>
      </c>
      <c r="T371" s="6">
        <f t="shared" si="23"/>
        <v>0.50599600266489009</v>
      </c>
      <c r="U371" s="3">
        <f>YEAR(SalesDataTable[[#This Row],[Order Date]])</f>
        <v>2026</v>
      </c>
    </row>
    <row r="372" spans="1:21" ht="15.6">
      <c r="A372" s="9">
        <v>2956</v>
      </c>
      <c r="B372" s="10">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11" t="s">
        <v>6</v>
      </c>
      <c r="H372" s="11" t="s">
        <v>41</v>
      </c>
      <c r="I372" s="11" t="s">
        <v>2</v>
      </c>
      <c r="J372" s="2" t="s">
        <v>13</v>
      </c>
      <c r="K372" s="2" t="s">
        <v>14</v>
      </c>
      <c r="L372" s="2" t="s">
        <v>15</v>
      </c>
      <c r="M372" s="7">
        <v>1</v>
      </c>
      <c r="N372" s="4">
        <v>37.119999999999997</v>
      </c>
      <c r="O372" s="5">
        <v>0.1</v>
      </c>
      <c r="P372" s="4">
        <v>13.39</v>
      </c>
      <c r="Q372" s="4">
        <f t="shared" si="20"/>
        <v>33.408000000000001</v>
      </c>
      <c r="R372" s="4">
        <f t="shared" si="21"/>
        <v>13.39</v>
      </c>
      <c r="S372" s="4">
        <f t="shared" si="22"/>
        <v>20.018000000000001</v>
      </c>
      <c r="T372" s="6">
        <f t="shared" si="23"/>
        <v>0.59919779693486586</v>
      </c>
      <c r="U372" s="3">
        <f>YEAR(SalesDataTable[[#This Row],[Order Date]])</f>
        <v>2026</v>
      </c>
    </row>
    <row r="373" spans="1:21" ht="15.6">
      <c r="A373" s="9">
        <v>2973</v>
      </c>
      <c r="B373" s="10">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11" t="s">
        <v>0</v>
      </c>
      <c r="H373" s="11" t="s">
        <v>1</v>
      </c>
      <c r="I373" s="11" t="s">
        <v>19</v>
      </c>
      <c r="J373" s="2" t="s">
        <v>3</v>
      </c>
      <c r="K373" s="2" t="s">
        <v>9</v>
      </c>
      <c r="L373" s="2" t="s">
        <v>37</v>
      </c>
      <c r="M373" s="7">
        <v>2</v>
      </c>
      <c r="N373" s="4">
        <v>156.09</v>
      </c>
      <c r="O373" s="5">
        <v>0.1</v>
      </c>
      <c r="P373" s="4">
        <v>79.72</v>
      </c>
      <c r="Q373" s="4">
        <f t="shared" si="20"/>
        <v>280.96199999999999</v>
      </c>
      <c r="R373" s="4">
        <f t="shared" si="21"/>
        <v>159.44</v>
      </c>
      <c r="S373" s="4">
        <f t="shared" si="22"/>
        <v>121.52199999999999</v>
      </c>
      <c r="T373" s="6">
        <f t="shared" si="23"/>
        <v>0.43252112385304775</v>
      </c>
      <c r="U373" s="3">
        <f>YEAR(SalesDataTable[[#This Row],[Order Date]])</f>
        <v>2026</v>
      </c>
    </row>
    <row r="374" spans="1:21" ht="15.6">
      <c r="A374" s="9">
        <v>3358</v>
      </c>
      <c r="B374" s="10">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11" t="s">
        <v>0</v>
      </c>
      <c r="H374" s="11" t="s">
        <v>1</v>
      </c>
      <c r="I374" s="11" t="s">
        <v>8</v>
      </c>
      <c r="J374" s="2" t="s">
        <v>16</v>
      </c>
      <c r="K374" s="2" t="s">
        <v>34</v>
      </c>
      <c r="L374" s="2" t="s">
        <v>42</v>
      </c>
      <c r="M374" s="7">
        <v>12</v>
      </c>
      <c r="N374" s="4">
        <v>36.44</v>
      </c>
      <c r="O374" s="5">
        <v>0.05</v>
      </c>
      <c r="P374" s="4">
        <v>13.65</v>
      </c>
      <c r="Q374" s="4">
        <f t="shared" si="20"/>
        <v>415.41599999999994</v>
      </c>
      <c r="R374" s="4">
        <f t="shared" si="21"/>
        <v>163.80000000000001</v>
      </c>
      <c r="S374" s="4">
        <f t="shared" si="22"/>
        <v>251.61599999999993</v>
      </c>
      <c r="T374" s="6">
        <f t="shared" si="23"/>
        <v>0.60569645848980291</v>
      </c>
      <c r="U374" s="3">
        <f>YEAR(SalesDataTable[[#This Row],[Order Date]])</f>
        <v>2026</v>
      </c>
    </row>
    <row r="375" spans="1:21" ht="15.6">
      <c r="A375" s="9">
        <v>164</v>
      </c>
      <c r="B375" s="10">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11" t="s">
        <v>0</v>
      </c>
      <c r="H375" s="11" t="s">
        <v>50</v>
      </c>
      <c r="I375" s="11" t="s">
        <v>28</v>
      </c>
      <c r="J375" s="2" t="s">
        <v>16</v>
      </c>
      <c r="K375" s="2" t="s">
        <v>23</v>
      </c>
      <c r="L375" s="2" t="s">
        <v>51</v>
      </c>
      <c r="M375" s="7">
        <v>5</v>
      </c>
      <c r="N375" s="4">
        <v>123.95</v>
      </c>
      <c r="O375" s="5">
        <v>0.05</v>
      </c>
      <c r="P375" s="4">
        <v>59.23</v>
      </c>
      <c r="Q375" s="4">
        <f t="shared" si="20"/>
        <v>588.76249999999993</v>
      </c>
      <c r="R375" s="4">
        <f t="shared" si="21"/>
        <v>296.14999999999998</v>
      </c>
      <c r="S375" s="4">
        <f t="shared" si="22"/>
        <v>292.61249999999995</v>
      </c>
      <c r="T375" s="6">
        <f t="shared" si="23"/>
        <v>0.49699581749856692</v>
      </c>
      <c r="U375" s="3">
        <f>YEAR(SalesDataTable[[#This Row],[Order Date]])</f>
        <v>2026</v>
      </c>
    </row>
    <row r="376" spans="1:21" ht="15.6">
      <c r="A376" s="9">
        <v>995</v>
      </c>
      <c r="B376" s="10">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11" t="s">
        <v>11</v>
      </c>
      <c r="H376" s="11" t="s">
        <v>52</v>
      </c>
      <c r="I376" s="11" t="s">
        <v>28</v>
      </c>
      <c r="J376" s="2" t="s">
        <v>16</v>
      </c>
      <c r="K376" s="2" t="s">
        <v>23</v>
      </c>
      <c r="L376" s="2" t="s">
        <v>29</v>
      </c>
      <c r="M376" s="7">
        <v>1</v>
      </c>
      <c r="N376" s="4">
        <v>192.84</v>
      </c>
      <c r="O376" s="5">
        <v>0.15</v>
      </c>
      <c r="P376" s="4">
        <v>101.42</v>
      </c>
      <c r="Q376" s="4">
        <f t="shared" si="20"/>
        <v>163.91399999999999</v>
      </c>
      <c r="R376" s="4">
        <f t="shared" si="21"/>
        <v>101.42</v>
      </c>
      <c r="S376" s="4">
        <f t="shared" si="22"/>
        <v>62.493999999999986</v>
      </c>
      <c r="T376" s="6">
        <f t="shared" si="23"/>
        <v>0.38126090510877647</v>
      </c>
      <c r="U376" s="3">
        <f>YEAR(SalesDataTable[[#This Row],[Order Date]])</f>
        <v>2026</v>
      </c>
    </row>
    <row r="377" spans="1:21" ht="15.6">
      <c r="A377" s="9">
        <v>4912</v>
      </c>
      <c r="B377" s="10">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11" t="s">
        <v>6</v>
      </c>
      <c r="H377" s="11" t="s">
        <v>41</v>
      </c>
      <c r="I377" s="11" t="s">
        <v>2</v>
      </c>
      <c r="J377" s="2" t="s">
        <v>13</v>
      </c>
      <c r="K377" s="2" t="s">
        <v>9</v>
      </c>
      <c r="L377" s="2" t="s">
        <v>37</v>
      </c>
      <c r="M377" s="7">
        <v>1</v>
      </c>
      <c r="N377" s="4">
        <v>152.57</v>
      </c>
      <c r="O377" s="5">
        <v>0.1</v>
      </c>
      <c r="P377" s="4">
        <v>80.319999999999993</v>
      </c>
      <c r="Q377" s="4">
        <f t="shared" si="20"/>
        <v>137.31299999999999</v>
      </c>
      <c r="R377" s="4">
        <f t="shared" si="21"/>
        <v>80.319999999999993</v>
      </c>
      <c r="S377" s="4">
        <f t="shared" si="22"/>
        <v>56.992999999999995</v>
      </c>
      <c r="T377" s="6">
        <f t="shared" si="23"/>
        <v>0.41505902572953762</v>
      </c>
      <c r="U377" s="3">
        <f>YEAR(SalesDataTable[[#This Row],[Order Date]])</f>
        <v>2026</v>
      </c>
    </row>
    <row r="378" spans="1:21" ht="15.6">
      <c r="A378" s="9">
        <v>29</v>
      </c>
      <c r="B378" s="10">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11" t="s">
        <v>20</v>
      </c>
      <c r="H378" s="11" t="s">
        <v>21</v>
      </c>
      <c r="I378" s="11" t="s">
        <v>2</v>
      </c>
      <c r="J378" s="2" t="s">
        <v>16</v>
      </c>
      <c r="K378" s="2" t="s">
        <v>14</v>
      </c>
      <c r="L378" s="2" t="s">
        <v>44</v>
      </c>
      <c r="M378" s="7">
        <v>2</v>
      </c>
      <c r="N378" s="4">
        <v>130.4</v>
      </c>
      <c r="O378" s="5">
        <v>0</v>
      </c>
      <c r="P378" s="4">
        <v>67.599999999999994</v>
      </c>
      <c r="Q378" s="4">
        <f t="shared" si="20"/>
        <v>260.8</v>
      </c>
      <c r="R378" s="4">
        <f t="shared" si="21"/>
        <v>135.19999999999999</v>
      </c>
      <c r="S378" s="4">
        <f t="shared" si="22"/>
        <v>125.60000000000002</v>
      </c>
      <c r="T378" s="6">
        <f t="shared" si="23"/>
        <v>0.48159509202453993</v>
      </c>
      <c r="U378" s="3">
        <f>YEAR(SalesDataTable[[#This Row],[Order Date]])</f>
        <v>2026</v>
      </c>
    </row>
    <row r="379" spans="1:21" ht="15.6">
      <c r="A379" s="9">
        <v>891</v>
      </c>
      <c r="B379" s="10">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11" t="s">
        <v>11</v>
      </c>
      <c r="H379" s="11" t="s">
        <v>18</v>
      </c>
      <c r="I379" s="11" t="s">
        <v>2</v>
      </c>
      <c r="J379" s="2" t="s">
        <v>13</v>
      </c>
      <c r="K379" s="2" t="s">
        <v>9</v>
      </c>
      <c r="L379" s="2" t="s">
        <v>10</v>
      </c>
      <c r="M379" s="7">
        <v>2</v>
      </c>
      <c r="N379" s="4">
        <v>94.25</v>
      </c>
      <c r="O379" s="5">
        <v>0.1</v>
      </c>
      <c r="P379" s="4">
        <v>44.99</v>
      </c>
      <c r="Q379" s="4">
        <f t="shared" si="20"/>
        <v>169.65</v>
      </c>
      <c r="R379" s="4">
        <f t="shared" si="21"/>
        <v>89.98</v>
      </c>
      <c r="S379" s="4">
        <f t="shared" si="22"/>
        <v>79.67</v>
      </c>
      <c r="T379" s="6">
        <f t="shared" si="23"/>
        <v>0.46961391099322131</v>
      </c>
      <c r="U379" s="3">
        <f>YEAR(SalesDataTable[[#This Row],[Order Date]])</f>
        <v>2026</v>
      </c>
    </row>
    <row r="380" spans="1:21" ht="15.6">
      <c r="A380" s="9">
        <v>1143</v>
      </c>
      <c r="B380" s="10">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11" t="s">
        <v>6</v>
      </c>
      <c r="H380" s="11" t="s">
        <v>43</v>
      </c>
      <c r="I380" s="11" t="s">
        <v>2</v>
      </c>
      <c r="J380" s="2" t="s">
        <v>16</v>
      </c>
      <c r="K380" s="2" t="s">
        <v>23</v>
      </c>
      <c r="L380" s="2" t="s">
        <v>51</v>
      </c>
      <c r="M380" s="7">
        <v>5</v>
      </c>
      <c r="N380" s="4">
        <v>125.91</v>
      </c>
      <c r="O380" s="5">
        <v>0</v>
      </c>
      <c r="P380" s="4">
        <v>59.36</v>
      </c>
      <c r="Q380" s="4">
        <f t="shared" si="20"/>
        <v>629.54999999999995</v>
      </c>
      <c r="R380" s="4">
        <f t="shared" si="21"/>
        <v>296.8</v>
      </c>
      <c r="S380" s="4">
        <f t="shared" si="22"/>
        <v>332.74999999999994</v>
      </c>
      <c r="T380" s="6">
        <f t="shared" si="23"/>
        <v>0.52855214041775866</v>
      </c>
      <c r="U380" s="3">
        <f>YEAR(SalesDataTable[[#This Row],[Order Date]])</f>
        <v>2026</v>
      </c>
    </row>
    <row r="381" spans="1:21" ht="15.6">
      <c r="A381" s="9">
        <v>2478</v>
      </c>
      <c r="B381" s="10">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11" t="s">
        <v>20</v>
      </c>
      <c r="H381" s="11" t="s">
        <v>31</v>
      </c>
      <c r="I381" s="11" t="s">
        <v>19</v>
      </c>
      <c r="J381" s="2" t="s">
        <v>3</v>
      </c>
      <c r="K381" s="2" t="s">
        <v>34</v>
      </c>
      <c r="L381" s="2" t="s">
        <v>35</v>
      </c>
      <c r="M381" s="7">
        <v>2</v>
      </c>
      <c r="N381" s="4">
        <v>39.619999999999997</v>
      </c>
      <c r="O381" s="5">
        <v>0</v>
      </c>
      <c r="P381" s="4">
        <v>14.78</v>
      </c>
      <c r="Q381" s="4">
        <f t="shared" si="20"/>
        <v>79.239999999999995</v>
      </c>
      <c r="R381" s="4">
        <f t="shared" si="21"/>
        <v>29.56</v>
      </c>
      <c r="S381" s="4">
        <f t="shared" si="22"/>
        <v>49.679999999999993</v>
      </c>
      <c r="T381" s="6">
        <f t="shared" si="23"/>
        <v>0.62695608278647141</v>
      </c>
      <c r="U381" s="3">
        <f>YEAR(SalesDataTable[[#This Row],[Order Date]])</f>
        <v>2026</v>
      </c>
    </row>
    <row r="382" spans="1:21" ht="15.6">
      <c r="A382" s="9">
        <v>3961</v>
      </c>
      <c r="B382" s="10">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11" t="s">
        <v>0</v>
      </c>
      <c r="H382" s="11" t="s">
        <v>36</v>
      </c>
      <c r="I382" s="11" t="s">
        <v>2</v>
      </c>
      <c r="J382" s="2" t="s">
        <v>16</v>
      </c>
      <c r="K382" s="2" t="s">
        <v>34</v>
      </c>
      <c r="L382" s="2" t="s">
        <v>42</v>
      </c>
      <c r="M382" s="7">
        <v>3</v>
      </c>
      <c r="N382" s="4">
        <v>36.32</v>
      </c>
      <c r="O382" s="5">
        <v>0</v>
      </c>
      <c r="P382" s="4">
        <v>14.18</v>
      </c>
      <c r="Q382" s="4">
        <f t="shared" si="20"/>
        <v>108.96000000000001</v>
      </c>
      <c r="R382" s="4">
        <f t="shared" si="21"/>
        <v>42.54</v>
      </c>
      <c r="S382" s="4">
        <f t="shared" si="22"/>
        <v>66.420000000000016</v>
      </c>
      <c r="T382" s="6">
        <f t="shared" si="23"/>
        <v>0.60958149779735693</v>
      </c>
      <c r="U382" s="3">
        <f>YEAR(SalesDataTable[[#This Row],[Order Date]])</f>
        <v>2026</v>
      </c>
    </row>
    <row r="383" spans="1:21" ht="15.6">
      <c r="A383" s="9">
        <v>4724</v>
      </c>
      <c r="B383" s="10">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11" t="s">
        <v>0</v>
      </c>
      <c r="H383" s="11" t="s">
        <v>50</v>
      </c>
      <c r="I383" s="11" t="s">
        <v>19</v>
      </c>
      <c r="J383" s="2" t="s">
        <v>13</v>
      </c>
      <c r="K383" s="2" t="s">
        <v>34</v>
      </c>
      <c r="L383" s="2" t="s">
        <v>45</v>
      </c>
      <c r="M383" s="7">
        <v>1</v>
      </c>
      <c r="N383" s="4">
        <v>51.16</v>
      </c>
      <c r="O383" s="5">
        <v>0</v>
      </c>
      <c r="P383" s="4">
        <v>22.39</v>
      </c>
      <c r="Q383" s="4">
        <f t="shared" si="20"/>
        <v>51.16</v>
      </c>
      <c r="R383" s="4">
        <f t="shared" si="21"/>
        <v>22.39</v>
      </c>
      <c r="S383" s="4">
        <f t="shared" si="22"/>
        <v>28.769999999999996</v>
      </c>
      <c r="T383" s="6">
        <f t="shared" si="23"/>
        <v>0.56235340109460508</v>
      </c>
      <c r="U383" s="3">
        <f>YEAR(SalesDataTable[[#This Row],[Order Date]])</f>
        <v>2026</v>
      </c>
    </row>
    <row r="384" spans="1:21" ht="15.6">
      <c r="A384" s="9">
        <v>2171</v>
      </c>
      <c r="B384" s="10">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11" t="s">
        <v>20</v>
      </c>
      <c r="H384" s="11" t="s">
        <v>47</v>
      </c>
      <c r="I384" s="11" t="s">
        <v>8</v>
      </c>
      <c r="J384" s="2" t="s">
        <v>16</v>
      </c>
      <c r="K384" s="2" t="s">
        <v>34</v>
      </c>
      <c r="L384" s="2" t="s">
        <v>42</v>
      </c>
      <c r="M384" s="7">
        <v>5</v>
      </c>
      <c r="N384" s="4">
        <v>35.65</v>
      </c>
      <c r="O384" s="5">
        <v>0.1</v>
      </c>
      <c r="P384" s="4">
        <v>13.64</v>
      </c>
      <c r="Q384" s="4">
        <f t="shared" si="20"/>
        <v>160.42500000000001</v>
      </c>
      <c r="R384" s="4">
        <f t="shared" si="21"/>
        <v>68.2</v>
      </c>
      <c r="S384" s="4">
        <f t="shared" si="22"/>
        <v>92.225000000000009</v>
      </c>
      <c r="T384" s="6">
        <f t="shared" si="23"/>
        <v>0.5748792270531401</v>
      </c>
      <c r="U384" s="3">
        <f>YEAR(SalesDataTable[[#This Row],[Order Date]])</f>
        <v>2026</v>
      </c>
    </row>
    <row r="385" spans="1:21" ht="15.6">
      <c r="A385" s="9">
        <v>2311</v>
      </c>
      <c r="B385" s="10">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11" t="s">
        <v>20</v>
      </c>
      <c r="H385" s="11" t="s">
        <v>33</v>
      </c>
      <c r="I385" s="11" t="s">
        <v>2</v>
      </c>
      <c r="J385" s="2" t="s">
        <v>13</v>
      </c>
      <c r="K385" s="2" t="s">
        <v>9</v>
      </c>
      <c r="L385" s="2" t="s">
        <v>17</v>
      </c>
      <c r="M385" s="7">
        <v>1</v>
      </c>
      <c r="N385" s="4">
        <v>145.19</v>
      </c>
      <c r="O385" s="5">
        <v>0</v>
      </c>
      <c r="P385" s="4">
        <v>80.67</v>
      </c>
      <c r="Q385" s="4">
        <f t="shared" si="20"/>
        <v>145.19</v>
      </c>
      <c r="R385" s="4">
        <f t="shared" si="21"/>
        <v>80.67</v>
      </c>
      <c r="S385" s="4">
        <f t="shared" si="22"/>
        <v>64.52</v>
      </c>
      <c r="T385" s="6">
        <f t="shared" si="23"/>
        <v>0.44438322198498514</v>
      </c>
      <c r="U385" s="3">
        <f>YEAR(SalesDataTable[[#This Row],[Order Date]])</f>
        <v>2026</v>
      </c>
    </row>
    <row r="386" spans="1:21" ht="15.6">
      <c r="A386" s="9">
        <v>3563</v>
      </c>
      <c r="B386" s="10">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11" t="s">
        <v>20</v>
      </c>
      <c r="H386" s="11" t="s">
        <v>33</v>
      </c>
      <c r="I386" s="11" t="s">
        <v>2</v>
      </c>
      <c r="J386" s="2" t="s">
        <v>3</v>
      </c>
      <c r="K386" s="2" t="s">
        <v>4</v>
      </c>
      <c r="L386" s="2" t="s">
        <v>26</v>
      </c>
      <c r="M386" s="7">
        <v>2</v>
      </c>
      <c r="N386" s="4">
        <v>40.090000000000003</v>
      </c>
      <c r="O386" s="5">
        <v>0</v>
      </c>
      <c r="P386" s="4">
        <v>17.2</v>
      </c>
      <c r="Q386" s="4">
        <f t="shared" ref="Q386:Q449" si="24">M386*N386*(1-O386)</f>
        <v>80.180000000000007</v>
      </c>
      <c r="R386" s="4">
        <f t="shared" ref="R386:R449" si="25">M386*P386</f>
        <v>34.4</v>
      </c>
      <c r="S386" s="4">
        <f t="shared" ref="S386:S449" si="26">Q386-R386</f>
        <v>45.780000000000008</v>
      </c>
      <c r="T386" s="6">
        <f t="shared" ref="T386:T449" si="27">IFERROR(S386/Q386,0)</f>
        <v>0.57096532801197308</v>
      </c>
      <c r="U386" s="3">
        <f>YEAR(SalesDataTable[[#This Row],[Order Date]])</f>
        <v>2026</v>
      </c>
    </row>
    <row r="387" spans="1:21" ht="15.6">
      <c r="A387" s="9">
        <v>3587</v>
      </c>
      <c r="B387" s="10">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11" t="s">
        <v>20</v>
      </c>
      <c r="H387" s="11" t="s">
        <v>31</v>
      </c>
      <c r="I387" s="11" t="s">
        <v>2</v>
      </c>
      <c r="J387" s="2" t="s">
        <v>3</v>
      </c>
      <c r="K387" s="2" t="s">
        <v>34</v>
      </c>
      <c r="L387" s="2" t="s">
        <v>35</v>
      </c>
      <c r="M387" s="7">
        <v>1</v>
      </c>
      <c r="N387" s="4">
        <v>39.47</v>
      </c>
      <c r="O387" s="5">
        <v>0</v>
      </c>
      <c r="P387" s="4">
        <v>15.02</v>
      </c>
      <c r="Q387" s="4">
        <f t="shared" si="24"/>
        <v>39.47</v>
      </c>
      <c r="R387" s="4">
        <f t="shared" si="25"/>
        <v>15.02</v>
      </c>
      <c r="S387" s="4">
        <f t="shared" si="26"/>
        <v>24.45</v>
      </c>
      <c r="T387" s="6">
        <f t="shared" si="27"/>
        <v>0.61945781606283257</v>
      </c>
      <c r="U387" s="3">
        <f>YEAR(SalesDataTable[[#This Row],[Order Date]])</f>
        <v>2026</v>
      </c>
    </row>
    <row r="388" spans="1:21" ht="15.6">
      <c r="A388" s="9">
        <v>3706</v>
      </c>
      <c r="B388" s="10">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11" t="s">
        <v>0</v>
      </c>
      <c r="H388" s="11" t="s">
        <v>1</v>
      </c>
      <c r="I388" s="11" t="s">
        <v>2</v>
      </c>
      <c r="J388" s="2" t="s">
        <v>3</v>
      </c>
      <c r="K388" s="2" t="s">
        <v>4</v>
      </c>
      <c r="L388" s="2" t="s">
        <v>30</v>
      </c>
      <c r="M388" s="7">
        <v>2</v>
      </c>
      <c r="N388" s="4">
        <v>103.42</v>
      </c>
      <c r="O388" s="5">
        <v>0</v>
      </c>
      <c r="P388" s="4">
        <v>49.51</v>
      </c>
      <c r="Q388" s="4">
        <f t="shared" si="24"/>
        <v>206.84</v>
      </c>
      <c r="R388" s="4">
        <f t="shared" si="25"/>
        <v>99.02</v>
      </c>
      <c r="S388" s="4">
        <f t="shared" si="26"/>
        <v>107.82000000000001</v>
      </c>
      <c r="T388" s="6">
        <f t="shared" si="27"/>
        <v>0.52127248114484626</v>
      </c>
      <c r="U388" s="3">
        <f>YEAR(SalesDataTable[[#This Row],[Order Date]])</f>
        <v>2026</v>
      </c>
    </row>
    <row r="389" spans="1:21" ht="15.6">
      <c r="A389" s="9">
        <v>4121</v>
      </c>
      <c r="B389" s="10">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11" t="s">
        <v>0</v>
      </c>
      <c r="H389" s="11" t="s">
        <v>1</v>
      </c>
      <c r="I389" s="11" t="s">
        <v>2</v>
      </c>
      <c r="J389" s="2" t="s">
        <v>3</v>
      </c>
      <c r="K389" s="2" t="s">
        <v>14</v>
      </c>
      <c r="L389" s="2" t="s">
        <v>48</v>
      </c>
      <c r="M389" s="7">
        <v>4</v>
      </c>
      <c r="N389" s="4">
        <v>161.93</v>
      </c>
      <c r="O389" s="5">
        <v>0.15</v>
      </c>
      <c r="P389" s="4">
        <v>88</v>
      </c>
      <c r="Q389" s="4">
        <f t="shared" si="24"/>
        <v>550.56200000000001</v>
      </c>
      <c r="R389" s="4">
        <f t="shared" si="25"/>
        <v>352</v>
      </c>
      <c r="S389" s="4">
        <f t="shared" si="26"/>
        <v>198.56200000000001</v>
      </c>
      <c r="T389" s="6">
        <f t="shared" si="27"/>
        <v>0.36065329608654428</v>
      </c>
      <c r="U389" s="3">
        <f>YEAR(SalesDataTable[[#This Row],[Order Date]])</f>
        <v>2026</v>
      </c>
    </row>
    <row r="390" spans="1:21" ht="15.6">
      <c r="A390" s="9">
        <v>1047</v>
      </c>
      <c r="B390" s="10">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11" t="s">
        <v>0</v>
      </c>
      <c r="H390" s="11" t="s">
        <v>1</v>
      </c>
      <c r="I390" s="11" t="s">
        <v>2</v>
      </c>
      <c r="J390" s="2" t="s">
        <v>3</v>
      </c>
      <c r="K390" s="2" t="s">
        <v>14</v>
      </c>
      <c r="L390" s="2" t="s">
        <v>32</v>
      </c>
      <c r="M390" s="7">
        <v>2</v>
      </c>
      <c r="N390" s="4">
        <v>46.21</v>
      </c>
      <c r="O390" s="5">
        <v>0.05</v>
      </c>
      <c r="P390" s="4">
        <v>18.37</v>
      </c>
      <c r="Q390" s="4">
        <f t="shared" si="24"/>
        <v>87.798999999999992</v>
      </c>
      <c r="R390" s="4">
        <f t="shared" si="25"/>
        <v>36.74</v>
      </c>
      <c r="S390" s="4">
        <f t="shared" si="26"/>
        <v>51.05899999999999</v>
      </c>
      <c r="T390" s="6">
        <f t="shared" si="27"/>
        <v>0.58154420893176451</v>
      </c>
      <c r="U390" s="3">
        <f>YEAR(SalesDataTable[[#This Row],[Order Date]])</f>
        <v>2026</v>
      </c>
    </row>
    <row r="391" spans="1:21" ht="15.6">
      <c r="A391" s="9">
        <v>1142</v>
      </c>
      <c r="B391" s="10">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11" t="s">
        <v>6</v>
      </c>
      <c r="H391" s="11" t="s">
        <v>41</v>
      </c>
      <c r="I391" s="11" t="s">
        <v>2</v>
      </c>
      <c r="J391" s="2" t="s">
        <v>13</v>
      </c>
      <c r="K391" s="2" t="s">
        <v>23</v>
      </c>
      <c r="L391" s="2" t="s">
        <v>51</v>
      </c>
      <c r="M391" s="7">
        <v>3</v>
      </c>
      <c r="N391" s="4">
        <v>125.85</v>
      </c>
      <c r="O391" s="5">
        <v>0</v>
      </c>
      <c r="P391" s="4">
        <v>59.19</v>
      </c>
      <c r="Q391" s="4">
        <f t="shared" si="24"/>
        <v>377.54999999999995</v>
      </c>
      <c r="R391" s="4">
        <f t="shared" si="25"/>
        <v>177.57</v>
      </c>
      <c r="S391" s="4">
        <f t="shared" si="26"/>
        <v>199.97999999999996</v>
      </c>
      <c r="T391" s="6">
        <f t="shared" si="27"/>
        <v>0.52967818831942781</v>
      </c>
      <c r="U391" s="3">
        <f>YEAR(SalesDataTable[[#This Row],[Order Date]])</f>
        <v>2026</v>
      </c>
    </row>
    <row r="392" spans="1:21" ht="15.6">
      <c r="A392" s="9">
        <v>2232</v>
      </c>
      <c r="B392" s="10">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11" t="s">
        <v>20</v>
      </c>
      <c r="H392" s="11" t="s">
        <v>47</v>
      </c>
      <c r="I392" s="11" t="s">
        <v>19</v>
      </c>
      <c r="J392" s="2" t="s">
        <v>13</v>
      </c>
      <c r="K392" s="2" t="s">
        <v>14</v>
      </c>
      <c r="L392" s="2" t="s">
        <v>15</v>
      </c>
      <c r="M392" s="7">
        <v>2</v>
      </c>
      <c r="N392" s="4">
        <v>36.340000000000003</v>
      </c>
      <c r="O392" s="5">
        <v>0</v>
      </c>
      <c r="P392" s="4">
        <v>13.8</v>
      </c>
      <c r="Q392" s="4">
        <f t="shared" si="24"/>
        <v>72.680000000000007</v>
      </c>
      <c r="R392" s="4">
        <f t="shared" si="25"/>
        <v>27.6</v>
      </c>
      <c r="S392" s="4">
        <f t="shared" si="26"/>
        <v>45.080000000000005</v>
      </c>
      <c r="T392" s="6">
        <f t="shared" si="27"/>
        <v>0.620253164556962</v>
      </c>
      <c r="U392" s="3">
        <f>YEAR(SalesDataTable[[#This Row],[Order Date]])</f>
        <v>2026</v>
      </c>
    </row>
    <row r="393" spans="1:21" ht="15.6">
      <c r="A393" s="9">
        <v>2339</v>
      </c>
      <c r="B393" s="10">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11" t="s">
        <v>6</v>
      </c>
      <c r="H393" s="11" t="s">
        <v>43</v>
      </c>
      <c r="I393" s="11" t="s">
        <v>28</v>
      </c>
      <c r="J393" s="2" t="s">
        <v>13</v>
      </c>
      <c r="K393" s="2" t="s">
        <v>4</v>
      </c>
      <c r="L393" s="2" t="s">
        <v>22</v>
      </c>
      <c r="M393" s="7">
        <v>2</v>
      </c>
      <c r="N393" s="4">
        <v>51.29</v>
      </c>
      <c r="O393" s="5">
        <v>0</v>
      </c>
      <c r="P393" s="4">
        <v>23.15</v>
      </c>
      <c r="Q393" s="4">
        <f t="shared" si="24"/>
        <v>102.58</v>
      </c>
      <c r="R393" s="4">
        <f t="shared" si="25"/>
        <v>46.3</v>
      </c>
      <c r="S393" s="4">
        <f t="shared" si="26"/>
        <v>56.28</v>
      </c>
      <c r="T393" s="6">
        <f t="shared" si="27"/>
        <v>0.54864496003119523</v>
      </c>
      <c r="U393" s="3">
        <f>YEAR(SalesDataTable[[#This Row],[Order Date]])</f>
        <v>2026</v>
      </c>
    </row>
    <row r="394" spans="1:21" ht="15.6">
      <c r="A394" s="9">
        <v>3611</v>
      </c>
      <c r="B394" s="10">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11" t="s">
        <v>6</v>
      </c>
      <c r="H394" s="11" t="s">
        <v>7</v>
      </c>
      <c r="I394" s="11" t="s">
        <v>8</v>
      </c>
      <c r="J394" s="2" t="s">
        <v>16</v>
      </c>
      <c r="K394" s="2" t="s">
        <v>4</v>
      </c>
      <c r="L394" s="2" t="s">
        <v>26</v>
      </c>
      <c r="M394" s="7">
        <v>6</v>
      </c>
      <c r="N394" s="4">
        <v>40.89</v>
      </c>
      <c r="O394" s="5">
        <v>0.1</v>
      </c>
      <c r="P394" s="4">
        <v>16.84</v>
      </c>
      <c r="Q394" s="4">
        <f t="shared" si="24"/>
        <v>220.80600000000001</v>
      </c>
      <c r="R394" s="4">
        <f t="shared" si="25"/>
        <v>101.03999999999999</v>
      </c>
      <c r="S394" s="4">
        <f t="shared" si="26"/>
        <v>119.76600000000002</v>
      </c>
      <c r="T394" s="6">
        <f t="shared" si="27"/>
        <v>0.54240373902883077</v>
      </c>
      <c r="U394" s="3">
        <f>YEAR(SalesDataTable[[#This Row],[Order Date]])</f>
        <v>2026</v>
      </c>
    </row>
    <row r="395" spans="1:21" ht="15.6">
      <c r="A395" s="9">
        <v>3953</v>
      </c>
      <c r="B395" s="10">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11" t="s">
        <v>6</v>
      </c>
      <c r="H395" s="11" t="s">
        <v>49</v>
      </c>
      <c r="I395" s="11" t="s">
        <v>2</v>
      </c>
      <c r="J395" s="2" t="s">
        <v>13</v>
      </c>
      <c r="K395" s="2" t="s">
        <v>34</v>
      </c>
      <c r="L395" s="2" t="s">
        <v>38</v>
      </c>
      <c r="M395" s="7">
        <v>1</v>
      </c>
      <c r="N395" s="4">
        <v>120.63</v>
      </c>
      <c r="O395" s="5">
        <v>0</v>
      </c>
      <c r="P395" s="4">
        <v>70.28</v>
      </c>
      <c r="Q395" s="4">
        <f t="shared" si="24"/>
        <v>120.63</v>
      </c>
      <c r="R395" s="4">
        <f t="shared" si="25"/>
        <v>70.28</v>
      </c>
      <c r="S395" s="4">
        <f t="shared" si="26"/>
        <v>50.349999999999994</v>
      </c>
      <c r="T395" s="6">
        <f t="shared" si="27"/>
        <v>0.41739202520102792</v>
      </c>
      <c r="U395" s="3">
        <f>YEAR(SalesDataTable[[#This Row],[Order Date]])</f>
        <v>2026</v>
      </c>
    </row>
    <row r="396" spans="1:21" ht="15.6">
      <c r="A396" s="9">
        <v>4253</v>
      </c>
      <c r="B396" s="10">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11" t="s">
        <v>20</v>
      </c>
      <c r="H396" s="11" t="s">
        <v>47</v>
      </c>
      <c r="I396" s="11" t="s">
        <v>8</v>
      </c>
      <c r="J396" s="2" t="s">
        <v>13</v>
      </c>
      <c r="K396" s="2" t="s">
        <v>4</v>
      </c>
      <c r="L396" s="2" t="s">
        <v>5</v>
      </c>
      <c r="M396" s="7">
        <v>5</v>
      </c>
      <c r="N396" s="4">
        <v>82.64</v>
      </c>
      <c r="O396" s="5">
        <v>0.1</v>
      </c>
      <c r="P396" s="4">
        <v>43.52</v>
      </c>
      <c r="Q396" s="4">
        <f t="shared" si="24"/>
        <v>371.88</v>
      </c>
      <c r="R396" s="4">
        <f t="shared" si="25"/>
        <v>217.60000000000002</v>
      </c>
      <c r="S396" s="4">
        <f t="shared" si="26"/>
        <v>154.27999999999997</v>
      </c>
      <c r="T396" s="6">
        <f t="shared" si="27"/>
        <v>0.41486501021834993</v>
      </c>
      <c r="U396" s="3">
        <f>YEAR(SalesDataTable[[#This Row],[Order Date]])</f>
        <v>2026</v>
      </c>
    </row>
    <row r="397" spans="1:21" ht="15.6">
      <c r="A397" s="9">
        <v>4952</v>
      </c>
      <c r="B397" s="10">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11" t="s">
        <v>6</v>
      </c>
      <c r="H397" s="11" t="s">
        <v>27</v>
      </c>
      <c r="I397" s="11" t="s">
        <v>2</v>
      </c>
      <c r="J397" s="2" t="s">
        <v>16</v>
      </c>
      <c r="K397" s="2" t="s">
        <v>9</v>
      </c>
      <c r="L397" s="2" t="s">
        <v>46</v>
      </c>
      <c r="M397" s="7">
        <v>2</v>
      </c>
      <c r="N397" s="4">
        <v>72.459999999999994</v>
      </c>
      <c r="O397" s="5">
        <v>0</v>
      </c>
      <c r="P397" s="4">
        <v>33.31</v>
      </c>
      <c r="Q397" s="4">
        <f t="shared" si="24"/>
        <v>144.91999999999999</v>
      </c>
      <c r="R397" s="4">
        <f t="shared" si="25"/>
        <v>66.62</v>
      </c>
      <c r="S397" s="4">
        <f t="shared" si="26"/>
        <v>78.299999999999983</v>
      </c>
      <c r="T397" s="6">
        <f t="shared" si="27"/>
        <v>0.54029809550096597</v>
      </c>
      <c r="U397" s="3">
        <f>YEAR(SalesDataTable[[#This Row],[Order Date]])</f>
        <v>2026</v>
      </c>
    </row>
    <row r="398" spans="1:21" ht="15.6">
      <c r="A398" s="9">
        <v>5016</v>
      </c>
      <c r="B398" s="10">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11" t="s">
        <v>6</v>
      </c>
      <c r="H398" s="11" t="s">
        <v>43</v>
      </c>
      <c r="I398" s="11" t="s">
        <v>28</v>
      </c>
      <c r="J398" s="2" t="s">
        <v>13</v>
      </c>
      <c r="K398" s="2" t="s">
        <v>34</v>
      </c>
      <c r="L398" s="2" t="s">
        <v>35</v>
      </c>
      <c r="M398" s="7">
        <v>2</v>
      </c>
      <c r="N398" s="4">
        <v>40.659999999999997</v>
      </c>
      <c r="O398" s="5">
        <v>0.1</v>
      </c>
      <c r="P398" s="4">
        <v>14.63</v>
      </c>
      <c r="Q398" s="4">
        <f t="shared" si="24"/>
        <v>73.188000000000002</v>
      </c>
      <c r="R398" s="4">
        <f t="shared" si="25"/>
        <v>29.26</v>
      </c>
      <c r="S398" s="4">
        <f t="shared" si="26"/>
        <v>43.927999999999997</v>
      </c>
      <c r="T398" s="6">
        <f t="shared" si="27"/>
        <v>0.60020768431983385</v>
      </c>
      <c r="U398" s="3">
        <f>YEAR(SalesDataTable[[#This Row],[Order Date]])</f>
        <v>2026</v>
      </c>
    </row>
    <row r="399" spans="1:21" ht="15.6">
      <c r="A399" s="9">
        <v>839</v>
      </c>
      <c r="B399" s="10">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11" t="s">
        <v>6</v>
      </c>
      <c r="H399" s="11" t="s">
        <v>43</v>
      </c>
      <c r="I399" s="11" t="s">
        <v>28</v>
      </c>
      <c r="J399" s="2" t="s">
        <v>13</v>
      </c>
      <c r="K399" s="2" t="s">
        <v>4</v>
      </c>
      <c r="L399" s="2" t="s">
        <v>26</v>
      </c>
      <c r="M399" s="7">
        <v>1</v>
      </c>
      <c r="N399" s="4">
        <v>40.5</v>
      </c>
      <c r="O399" s="5">
        <v>0.05</v>
      </c>
      <c r="P399" s="4">
        <v>17.16</v>
      </c>
      <c r="Q399" s="4">
        <f t="shared" si="24"/>
        <v>38.475000000000001</v>
      </c>
      <c r="R399" s="4">
        <f t="shared" si="25"/>
        <v>17.16</v>
      </c>
      <c r="S399" s="4">
        <f t="shared" si="26"/>
        <v>21.315000000000001</v>
      </c>
      <c r="T399" s="6">
        <f t="shared" si="27"/>
        <v>0.55399610136452238</v>
      </c>
      <c r="U399" s="3">
        <f>YEAR(SalesDataTable[[#This Row],[Order Date]])</f>
        <v>2026</v>
      </c>
    </row>
    <row r="400" spans="1:21" ht="15.6">
      <c r="A400" s="9">
        <v>1382</v>
      </c>
      <c r="B400" s="10">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11" t="s">
        <v>11</v>
      </c>
      <c r="H400" s="11" t="s">
        <v>12</v>
      </c>
      <c r="I400" s="11" t="s">
        <v>2</v>
      </c>
      <c r="J400" s="2" t="s">
        <v>16</v>
      </c>
      <c r="K400" s="2" t="s">
        <v>9</v>
      </c>
      <c r="L400" s="2" t="s">
        <v>46</v>
      </c>
      <c r="M400" s="7">
        <v>1</v>
      </c>
      <c r="N400" s="4">
        <v>72.16</v>
      </c>
      <c r="O400" s="5">
        <v>0</v>
      </c>
      <c r="P400" s="4">
        <v>33.11</v>
      </c>
      <c r="Q400" s="4">
        <f t="shared" si="24"/>
        <v>72.16</v>
      </c>
      <c r="R400" s="4">
        <f t="shared" si="25"/>
        <v>33.11</v>
      </c>
      <c r="S400" s="4">
        <f t="shared" si="26"/>
        <v>39.049999999999997</v>
      </c>
      <c r="T400" s="6">
        <f t="shared" si="27"/>
        <v>0.54115853658536583</v>
      </c>
      <c r="U400" s="3">
        <f>YEAR(SalesDataTable[[#This Row],[Order Date]])</f>
        <v>2026</v>
      </c>
    </row>
    <row r="401" spans="1:21" ht="15.6">
      <c r="A401" s="9">
        <v>1452</v>
      </c>
      <c r="B401" s="10">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11" t="s">
        <v>11</v>
      </c>
      <c r="H401" s="11" t="s">
        <v>25</v>
      </c>
      <c r="I401" s="11" t="s">
        <v>28</v>
      </c>
      <c r="J401" s="2" t="s">
        <v>16</v>
      </c>
      <c r="K401" s="2" t="s">
        <v>14</v>
      </c>
      <c r="L401" s="2" t="s">
        <v>48</v>
      </c>
      <c r="M401" s="7">
        <v>1</v>
      </c>
      <c r="N401" s="4">
        <v>161.93</v>
      </c>
      <c r="O401" s="5">
        <v>0.15</v>
      </c>
      <c r="P401" s="4">
        <v>87.5</v>
      </c>
      <c r="Q401" s="4">
        <f t="shared" si="24"/>
        <v>137.6405</v>
      </c>
      <c r="R401" s="4">
        <f t="shared" si="25"/>
        <v>87.5</v>
      </c>
      <c r="S401" s="4">
        <f t="shared" si="26"/>
        <v>50.140500000000003</v>
      </c>
      <c r="T401" s="6">
        <f t="shared" si="27"/>
        <v>0.36428594781332529</v>
      </c>
      <c r="U401" s="3">
        <f>YEAR(SalesDataTable[[#This Row],[Order Date]])</f>
        <v>2026</v>
      </c>
    </row>
    <row r="402" spans="1:21" ht="15.6">
      <c r="A402" s="9">
        <v>1845</v>
      </c>
      <c r="B402" s="10">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11" t="s">
        <v>0</v>
      </c>
      <c r="H402" s="11" t="s">
        <v>36</v>
      </c>
      <c r="I402" s="11" t="s">
        <v>2</v>
      </c>
      <c r="J402" s="2" t="s">
        <v>3</v>
      </c>
      <c r="K402" s="2" t="s">
        <v>23</v>
      </c>
      <c r="L402" s="2" t="s">
        <v>24</v>
      </c>
      <c r="M402" s="7">
        <v>3</v>
      </c>
      <c r="N402" s="4">
        <v>348.54</v>
      </c>
      <c r="O402" s="5">
        <v>0.1</v>
      </c>
      <c r="P402" s="4">
        <v>200.3</v>
      </c>
      <c r="Q402" s="4">
        <f t="shared" si="24"/>
        <v>941.05800000000011</v>
      </c>
      <c r="R402" s="4">
        <f t="shared" si="25"/>
        <v>600.90000000000009</v>
      </c>
      <c r="S402" s="4">
        <f t="shared" si="26"/>
        <v>340.15800000000002</v>
      </c>
      <c r="T402" s="6">
        <f t="shared" si="27"/>
        <v>0.36146337420222768</v>
      </c>
      <c r="U402" s="3">
        <f>YEAR(SalesDataTable[[#This Row],[Order Date]])</f>
        <v>2026</v>
      </c>
    </row>
    <row r="403" spans="1:21" ht="15.6">
      <c r="A403" s="9">
        <v>3560</v>
      </c>
      <c r="B403" s="10">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11" t="s">
        <v>11</v>
      </c>
      <c r="H403" s="11" t="s">
        <v>52</v>
      </c>
      <c r="I403" s="11" t="s">
        <v>2</v>
      </c>
      <c r="J403" s="2" t="s">
        <v>3</v>
      </c>
      <c r="K403" s="2" t="s">
        <v>34</v>
      </c>
      <c r="L403" s="2" t="s">
        <v>45</v>
      </c>
      <c r="M403" s="7">
        <v>3</v>
      </c>
      <c r="N403" s="4">
        <v>50.46</v>
      </c>
      <c r="O403" s="5">
        <v>0.1</v>
      </c>
      <c r="P403" s="4">
        <v>21.9</v>
      </c>
      <c r="Q403" s="4">
        <f t="shared" si="24"/>
        <v>136.24199999999999</v>
      </c>
      <c r="R403" s="4">
        <f t="shared" si="25"/>
        <v>65.699999999999989</v>
      </c>
      <c r="S403" s="4">
        <f t="shared" si="26"/>
        <v>70.542000000000002</v>
      </c>
      <c r="T403" s="6">
        <f t="shared" si="27"/>
        <v>0.51776985070683057</v>
      </c>
      <c r="U403" s="3">
        <f>YEAR(SalesDataTable[[#This Row],[Order Date]])</f>
        <v>2026</v>
      </c>
    </row>
    <row r="404" spans="1:21" ht="15.6">
      <c r="A404" s="9">
        <v>4059</v>
      </c>
      <c r="B404" s="10">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11" t="s">
        <v>20</v>
      </c>
      <c r="H404" s="11" t="s">
        <v>47</v>
      </c>
      <c r="I404" s="11" t="s">
        <v>28</v>
      </c>
      <c r="J404" s="2" t="s">
        <v>13</v>
      </c>
      <c r="K404" s="2" t="s">
        <v>23</v>
      </c>
      <c r="L404" s="2" t="s">
        <v>40</v>
      </c>
      <c r="M404" s="7">
        <v>1</v>
      </c>
      <c r="N404" s="4">
        <v>83.62</v>
      </c>
      <c r="O404" s="5">
        <v>0</v>
      </c>
      <c r="P404" s="4">
        <v>39.15</v>
      </c>
      <c r="Q404" s="4">
        <f t="shared" si="24"/>
        <v>83.62</v>
      </c>
      <c r="R404" s="4">
        <f t="shared" si="25"/>
        <v>39.15</v>
      </c>
      <c r="S404" s="4">
        <f t="shared" si="26"/>
        <v>44.470000000000006</v>
      </c>
      <c r="T404" s="6">
        <f t="shared" si="27"/>
        <v>0.53181057163358048</v>
      </c>
      <c r="U404" s="3">
        <f>YEAR(SalesDataTable[[#This Row],[Order Date]])</f>
        <v>2026</v>
      </c>
    </row>
    <row r="405" spans="1:21" ht="15.6">
      <c r="A405" s="9">
        <v>4731</v>
      </c>
      <c r="B405" s="10">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11" t="s">
        <v>6</v>
      </c>
      <c r="H405" s="11" t="s">
        <v>43</v>
      </c>
      <c r="I405" s="11" t="s">
        <v>8</v>
      </c>
      <c r="J405" s="2" t="s">
        <v>16</v>
      </c>
      <c r="K405" s="2" t="s">
        <v>4</v>
      </c>
      <c r="L405" s="2" t="s">
        <v>22</v>
      </c>
      <c r="M405" s="7">
        <v>6</v>
      </c>
      <c r="N405" s="4">
        <v>51.07</v>
      </c>
      <c r="O405" s="5">
        <v>0.1</v>
      </c>
      <c r="P405" s="4">
        <v>22.68</v>
      </c>
      <c r="Q405" s="4">
        <f t="shared" si="24"/>
        <v>275.77800000000002</v>
      </c>
      <c r="R405" s="4">
        <f t="shared" si="25"/>
        <v>136.07999999999998</v>
      </c>
      <c r="S405" s="4">
        <f t="shared" si="26"/>
        <v>139.69800000000004</v>
      </c>
      <c r="T405" s="6">
        <f t="shared" si="27"/>
        <v>0.50655962404542798</v>
      </c>
      <c r="U405" s="3">
        <f>YEAR(SalesDataTable[[#This Row],[Order Date]])</f>
        <v>2026</v>
      </c>
    </row>
    <row r="406" spans="1:21" ht="15.6">
      <c r="A406" s="9">
        <v>693</v>
      </c>
      <c r="B406" s="10">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11" t="s">
        <v>6</v>
      </c>
      <c r="H406" s="11" t="s">
        <v>41</v>
      </c>
      <c r="I406" s="11" t="s">
        <v>2</v>
      </c>
      <c r="J406" s="2" t="s">
        <v>13</v>
      </c>
      <c r="K406" s="2" t="s">
        <v>14</v>
      </c>
      <c r="L406" s="2" t="s">
        <v>32</v>
      </c>
      <c r="M406" s="7">
        <v>3</v>
      </c>
      <c r="N406" s="4">
        <v>47.02</v>
      </c>
      <c r="O406" s="5">
        <v>0.1</v>
      </c>
      <c r="P406" s="4">
        <v>17.989999999999998</v>
      </c>
      <c r="Q406" s="4">
        <f t="shared" si="24"/>
        <v>126.95400000000001</v>
      </c>
      <c r="R406" s="4">
        <f t="shared" si="25"/>
        <v>53.97</v>
      </c>
      <c r="S406" s="4">
        <f t="shared" si="26"/>
        <v>72.984000000000009</v>
      </c>
      <c r="T406" s="6">
        <f t="shared" si="27"/>
        <v>0.57488539155914742</v>
      </c>
      <c r="U406" s="3">
        <f>YEAR(SalesDataTable[[#This Row],[Order Date]])</f>
        <v>2026</v>
      </c>
    </row>
    <row r="407" spans="1:21" ht="15.6">
      <c r="A407" s="9">
        <v>1672</v>
      </c>
      <c r="B407" s="10">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11" t="s">
        <v>11</v>
      </c>
      <c r="H407" s="11" t="s">
        <v>25</v>
      </c>
      <c r="I407" s="11" t="s">
        <v>28</v>
      </c>
      <c r="J407" s="2" t="s">
        <v>3</v>
      </c>
      <c r="K407" s="2" t="s">
        <v>14</v>
      </c>
      <c r="L407" s="2" t="s">
        <v>32</v>
      </c>
      <c r="M407" s="7">
        <v>1</v>
      </c>
      <c r="N407" s="4">
        <v>47.1</v>
      </c>
      <c r="O407" s="5">
        <v>0.05</v>
      </c>
      <c r="P407" s="4">
        <v>18.48</v>
      </c>
      <c r="Q407" s="4">
        <f t="shared" si="24"/>
        <v>44.744999999999997</v>
      </c>
      <c r="R407" s="4">
        <f t="shared" si="25"/>
        <v>18.48</v>
      </c>
      <c r="S407" s="4">
        <f t="shared" si="26"/>
        <v>26.264999999999997</v>
      </c>
      <c r="T407" s="6">
        <f t="shared" si="27"/>
        <v>0.58699296010727453</v>
      </c>
      <c r="U407" s="3">
        <f>YEAR(SalesDataTable[[#This Row],[Order Date]])</f>
        <v>2026</v>
      </c>
    </row>
    <row r="408" spans="1:21" ht="15.6">
      <c r="A408" s="9">
        <v>2347</v>
      </c>
      <c r="B408" s="10">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11" t="s">
        <v>20</v>
      </c>
      <c r="H408" s="11" t="s">
        <v>47</v>
      </c>
      <c r="I408" s="11" t="s">
        <v>2</v>
      </c>
      <c r="J408" s="2" t="s">
        <v>3</v>
      </c>
      <c r="K408" s="2" t="s">
        <v>14</v>
      </c>
      <c r="L408" s="2" t="s">
        <v>44</v>
      </c>
      <c r="M408" s="7">
        <v>2</v>
      </c>
      <c r="N408" s="4">
        <v>131.38999999999999</v>
      </c>
      <c r="O408" s="5">
        <v>0</v>
      </c>
      <c r="P408" s="4">
        <v>66.91</v>
      </c>
      <c r="Q408" s="4">
        <f t="shared" si="24"/>
        <v>262.77999999999997</v>
      </c>
      <c r="R408" s="4">
        <f t="shared" si="25"/>
        <v>133.82</v>
      </c>
      <c r="S408" s="4">
        <f t="shared" si="26"/>
        <v>128.95999999999998</v>
      </c>
      <c r="T408" s="6">
        <f t="shared" si="27"/>
        <v>0.49075272090722277</v>
      </c>
      <c r="U408" s="3">
        <f>YEAR(SalesDataTable[[#This Row],[Order Date]])</f>
        <v>2026</v>
      </c>
    </row>
    <row r="409" spans="1:21" ht="15.6">
      <c r="A409" s="9">
        <v>2582</v>
      </c>
      <c r="B409" s="10">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11" t="s">
        <v>6</v>
      </c>
      <c r="H409" s="11" t="s">
        <v>7</v>
      </c>
      <c r="I409" s="11" t="s">
        <v>28</v>
      </c>
      <c r="J409" s="2" t="s">
        <v>13</v>
      </c>
      <c r="K409" s="2" t="s">
        <v>34</v>
      </c>
      <c r="L409" s="2" t="s">
        <v>38</v>
      </c>
      <c r="M409" s="7">
        <v>1</v>
      </c>
      <c r="N409" s="4">
        <v>120.16</v>
      </c>
      <c r="O409" s="5">
        <v>0.15</v>
      </c>
      <c r="P409" s="4">
        <v>68.33</v>
      </c>
      <c r="Q409" s="4">
        <f t="shared" si="24"/>
        <v>102.136</v>
      </c>
      <c r="R409" s="4">
        <f t="shared" si="25"/>
        <v>68.33</v>
      </c>
      <c r="S409" s="4">
        <f t="shared" si="26"/>
        <v>33.805999999999997</v>
      </c>
      <c r="T409" s="6">
        <f t="shared" si="27"/>
        <v>0.33099005247904756</v>
      </c>
      <c r="U409" s="3">
        <f>YEAR(SalesDataTable[[#This Row],[Order Date]])</f>
        <v>2026</v>
      </c>
    </row>
    <row r="410" spans="1:21" ht="15.6">
      <c r="A410" s="9">
        <v>2762</v>
      </c>
      <c r="B410" s="10">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11" t="s">
        <v>20</v>
      </c>
      <c r="H410" s="11" t="s">
        <v>33</v>
      </c>
      <c r="I410" s="11" t="s">
        <v>19</v>
      </c>
      <c r="J410" s="2" t="s">
        <v>3</v>
      </c>
      <c r="K410" s="2" t="s">
        <v>23</v>
      </c>
      <c r="L410" s="2" t="s">
        <v>29</v>
      </c>
      <c r="M410" s="7">
        <v>1</v>
      </c>
      <c r="N410" s="4">
        <v>196.48</v>
      </c>
      <c r="O410" s="5">
        <v>0</v>
      </c>
      <c r="P410" s="4">
        <v>101.29</v>
      </c>
      <c r="Q410" s="4">
        <f t="shared" si="24"/>
        <v>196.48</v>
      </c>
      <c r="R410" s="4">
        <f t="shared" si="25"/>
        <v>101.29</v>
      </c>
      <c r="S410" s="4">
        <f t="shared" si="26"/>
        <v>95.189999999999984</v>
      </c>
      <c r="T410" s="6">
        <f t="shared" si="27"/>
        <v>0.48447679153094458</v>
      </c>
      <c r="U410" s="3">
        <f>YEAR(SalesDataTable[[#This Row],[Order Date]])</f>
        <v>2026</v>
      </c>
    </row>
    <row r="411" spans="1:21" ht="15.6">
      <c r="A411" s="9">
        <v>4090</v>
      </c>
      <c r="B411" s="10">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11" t="s">
        <v>6</v>
      </c>
      <c r="H411" s="11" t="s">
        <v>41</v>
      </c>
      <c r="I411" s="11" t="s">
        <v>28</v>
      </c>
      <c r="J411" s="2" t="s">
        <v>16</v>
      </c>
      <c r="K411" s="2" t="s">
        <v>14</v>
      </c>
      <c r="L411" s="2" t="s">
        <v>15</v>
      </c>
      <c r="M411" s="7">
        <v>1</v>
      </c>
      <c r="N411" s="4">
        <v>36.520000000000003</v>
      </c>
      <c r="O411" s="5">
        <v>0</v>
      </c>
      <c r="P411" s="4">
        <v>13.96</v>
      </c>
      <c r="Q411" s="4">
        <f t="shared" si="24"/>
        <v>36.520000000000003</v>
      </c>
      <c r="R411" s="4">
        <f t="shared" si="25"/>
        <v>13.96</v>
      </c>
      <c r="S411" s="4">
        <f t="shared" si="26"/>
        <v>22.560000000000002</v>
      </c>
      <c r="T411" s="6">
        <f t="shared" si="27"/>
        <v>0.61774370208105145</v>
      </c>
      <c r="U411" s="3">
        <f>YEAR(SalesDataTable[[#This Row],[Order Date]])</f>
        <v>2026</v>
      </c>
    </row>
    <row r="412" spans="1:21" ht="15.6">
      <c r="A412" s="9">
        <v>4491</v>
      </c>
      <c r="B412" s="10">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11" t="s">
        <v>6</v>
      </c>
      <c r="H412" s="11" t="s">
        <v>43</v>
      </c>
      <c r="I412" s="11" t="s">
        <v>19</v>
      </c>
      <c r="J412" s="2" t="s">
        <v>16</v>
      </c>
      <c r="K412" s="2" t="s">
        <v>34</v>
      </c>
      <c r="L412" s="2" t="s">
        <v>45</v>
      </c>
      <c r="M412" s="7">
        <v>4</v>
      </c>
      <c r="N412" s="4">
        <v>49.71</v>
      </c>
      <c r="O412" s="5">
        <v>0.1</v>
      </c>
      <c r="P412" s="4">
        <v>22.46</v>
      </c>
      <c r="Q412" s="4">
        <f t="shared" si="24"/>
        <v>178.95600000000002</v>
      </c>
      <c r="R412" s="4">
        <f t="shared" si="25"/>
        <v>89.84</v>
      </c>
      <c r="S412" s="4">
        <f t="shared" si="26"/>
        <v>89.116000000000014</v>
      </c>
      <c r="T412" s="6">
        <f t="shared" si="27"/>
        <v>0.49797715639598561</v>
      </c>
      <c r="U412" s="3">
        <f>YEAR(SalesDataTable[[#This Row],[Order Date]])</f>
        <v>2026</v>
      </c>
    </row>
    <row r="413" spans="1:21" ht="15.6">
      <c r="A413" s="9">
        <v>4678</v>
      </c>
      <c r="B413" s="10">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11" t="s">
        <v>0</v>
      </c>
      <c r="H413" s="11" t="s">
        <v>1</v>
      </c>
      <c r="I413" s="11" t="s">
        <v>2</v>
      </c>
      <c r="J413" s="2" t="s">
        <v>3</v>
      </c>
      <c r="K413" s="2" t="s">
        <v>23</v>
      </c>
      <c r="L413" s="2" t="s">
        <v>40</v>
      </c>
      <c r="M413" s="7">
        <v>1</v>
      </c>
      <c r="N413" s="4">
        <v>81.209999999999994</v>
      </c>
      <c r="O413" s="5">
        <v>0.05</v>
      </c>
      <c r="P413" s="4">
        <v>40.44</v>
      </c>
      <c r="Q413" s="4">
        <f t="shared" si="24"/>
        <v>77.149499999999989</v>
      </c>
      <c r="R413" s="4">
        <f t="shared" si="25"/>
        <v>40.44</v>
      </c>
      <c r="S413" s="4">
        <f t="shared" si="26"/>
        <v>36.709499999999991</v>
      </c>
      <c r="T413" s="6">
        <f t="shared" si="27"/>
        <v>0.47582291524896464</v>
      </c>
      <c r="U413" s="3">
        <f>YEAR(SalesDataTable[[#This Row],[Order Date]])</f>
        <v>2026</v>
      </c>
    </row>
    <row r="414" spans="1:21" ht="15.6">
      <c r="A414" s="9">
        <v>1189</v>
      </c>
      <c r="B414" s="10">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11" t="s">
        <v>20</v>
      </c>
      <c r="H414" s="11" t="s">
        <v>47</v>
      </c>
      <c r="I414" s="11" t="s">
        <v>2</v>
      </c>
      <c r="J414" s="2" t="s">
        <v>13</v>
      </c>
      <c r="K414" s="2" t="s">
        <v>4</v>
      </c>
      <c r="L414" s="2" t="s">
        <v>30</v>
      </c>
      <c r="M414" s="7">
        <v>2</v>
      </c>
      <c r="N414" s="4">
        <v>103.22</v>
      </c>
      <c r="O414" s="5">
        <v>0</v>
      </c>
      <c r="P414" s="4">
        <v>51.33</v>
      </c>
      <c r="Q414" s="4">
        <f t="shared" si="24"/>
        <v>206.44</v>
      </c>
      <c r="R414" s="4">
        <f t="shared" si="25"/>
        <v>102.66</v>
      </c>
      <c r="S414" s="4">
        <f t="shared" si="26"/>
        <v>103.78</v>
      </c>
      <c r="T414" s="6">
        <f t="shared" si="27"/>
        <v>0.50271265258670805</v>
      </c>
      <c r="U414" s="3">
        <f>YEAR(SalesDataTable[[#This Row],[Order Date]])</f>
        <v>2026</v>
      </c>
    </row>
    <row r="415" spans="1:21" ht="15.6">
      <c r="A415" s="9">
        <v>1590</v>
      </c>
      <c r="B415" s="10">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11" t="s">
        <v>0</v>
      </c>
      <c r="H415" s="11" t="s">
        <v>50</v>
      </c>
      <c r="I415" s="11" t="s">
        <v>28</v>
      </c>
      <c r="J415" s="2" t="s">
        <v>13</v>
      </c>
      <c r="K415" s="2" t="s">
        <v>9</v>
      </c>
      <c r="L415" s="2" t="s">
        <v>37</v>
      </c>
      <c r="M415" s="7">
        <v>1</v>
      </c>
      <c r="N415" s="4">
        <v>153.47</v>
      </c>
      <c r="O415" s="5">
        <v>0</v>
      </c>
      <c r="P415" s="4">
        <v>78.19</v>
      </c>
      <c r="Q415" s="4">
        <f t="shared" si="24"/>
        <v>153.47</v>
      </c>
      <c r="R415" s="4">
        <f t="shared" si="25"/>
        <v>78.19</v>
      </c>
      <c r="S415" s="4">
        <f t="shared" si="26"/>
        <v>75.28</v>
      </c>
      <c r="T415" s="6">
        <f t="shared" si="27"/>
        <v>0.49051931973675639</v>
      </c>
      <c r="U415" s="3">
        <f>YEAR(SalesDataTable[[#This Row],[Order Date]])</f>
        <v>2026</v>
      </c>
    </row>
    <row r="416" spans="1:21" ht="15.6">
      <c r="A416" s="9">
        <v>2309</v>
      </c>
      <c r="B416" s="10">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11" t="s">
        <v>20</v>
      </c>
      <c r="H416" s="11" t="s">
        <v>31</v>
      </c>
      <c r="I416" s="11" t="s">
        <v>2</v>
      </c>
      <c r="J416" s="2" t="s">
        <v>3</v>
      </c>
      <c r="K416" s="2" t="s">
        <v>23</v>
      </c>
      <c r="L416" s="2" t="s">
        <v>29</v>
      </c>
      <c r="M416" s="7">
        <v>6</v>
      </c>
      <c r="N416" s="4">
        <v>199.75</v>
      </c>
      <c r="O416" s="5">
        <v>0</v>
      </c>
      <c r="P416" s="4">
        <v>105.84</v>
      </c>
      <c r="Q416" s="4">
        <f t="shared" si="24"/>
        <v>1198.5</v>
      </c>
      <c r="R416" s="4">
        <f t="shared" si="25"/>
        <v>635.04</v>
      </c>
      <c r="S416" s="4">
        <f t="shared" si="26"/>
        <v>563.46</v>
      </c>
      <c r="T416" s="6">
        <f t="shared" si="27"/>
        <v>0.47013767209011265</v>
      </c>
      <c r="U416" s="3">
        <f>YEAR(SalesDataTable[[#This Row],[Order Date]])</f>
        <v>2026</v>
      </c>
    </row>
    <row r="417" spans="1:21" ht="15.6">
      <c r="A417" s="9">
        <v>3628</v>
      </c>
      <c r="B417" s="10">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11" t="s">
        <v>6</v>
      </c>
      <c r="H417" s="11" t="s">
        <v>43</v>
      </c>
      <c r="I417" s="11" t="s">
        <v>28</v>
      </c>
      <c r="J417" s="2" t="s">
        <v>13</v>
      </c>
      <c r="K417" s="2" t="s">
        <v>14</v>
      </c>
      <c r="L417" s="2" t="s">
        <v>32</v>
      </c>
      <c r="M417" s="7">
        <v>1</v>
      </c>
      <c r="N417" s="4">
        <v>45.84</v>
      </c>
      <c r="O417" s="5">
        <v>0</v>
      </c>
      <c r="P417" s="4">
        <v>18.079999999999998</v>
      </c>
      <c r="Q417" s="4">
        <f t="shared" si="24"/>
        <v>45.84</v>
      </c>
      <c r="R417" s="4">
        <f t="shared" si="25"/>
        <v>18.079999999999998</v>
      </c>
      <c r="S417" s="4">
        <f t="shared" si="26"/>
        <v>27.760000000000005</v>
      </c>
      <c r="T417" s="6">
        <f t="shared" si="27"/>
        <v>0.605584642233857</v>
      </c>
      <c r="U417" s="3">
        <f>YEAR(SalesDataTable[[#This Row],[Order Date]])</f>
        <v>2026</v>
      </c>
    </row>
    <row r="418" spans="1:21" ht="15.6">
      <c r="A418" s="9">
        <v>3718</v>
      </c>
      <c r="B418" s="10">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11" t="s">
        <v>6</v>
      </c>
      <c r="H418" s="11" t="s">
        <v>43</v>
      </c>
      <c r="I418" s="11" t="s">
        <v>28</v>
      </c>
      <c r="J418" s="2" t="s">
        <v>13</v>
      </c>
      <c r="K418" s="2" t="s">
        <v>23</v>
      </c>
      <c r="L418" s="2" t="s">
        <v>51</v>
      </c>
      <c r="M418" s="7">
        <v>2</v>
      </c>
      <c r="N418" s="4">
        <v>122.07</v>
      </c>
      <c r="O418" s="5">
        <v>0.05</v>
      </c>
      <c r="P418" s="4">
        <v>59.16</v>
      </c>
      <c r="Q418" s="4">
        <f t="shared" si="24"/>
        <v>231.93299999999996</v>
      </c>
      <c r="R418" s="4">
        <f t="shared" si="25"/>
        <v>118.32</v>
      </c>
      <c r="S418" s="4">
        <f t="shared" si="26"/>
        <v>113.61299999999997</v>
      </c>
      <c r="T418" s="6">
        <f t="shared" si="27"/>
        <v>0.48985267297021118</v>
      </c>
      <c r="U418" s="3">
        <f>YEAR(SalesDataTable[[#This Row],[Order Date]])</f>
        <v>2026</v>
      </c>
    </row>
    <row r="419" spans="1:21" ht="15.6">
      <c r="A419" s="9">
        <v>4198</v>
      </c>
      <c r="B419" s="10">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11" t="s">
        <v>6</v>
      </c>
      <c r="H419" s="11" t="s">
        <v>49</v>
      </c>
      <c r="I419" s="11" t="s">
        <v>28</v>
      </c>
      <c r="J419" s="2" t="s">
        <v>13</v>
      </c>
      <c r="K419" s="2" t="s">
        <v>34</v>
      </c>
      <c r="L419" s="2" t="s">
        <v>38</v>
      </c>
      <c r="M419" s="7">
        <v>3</v>
      </c>
      <c r="N419" s="4">
        <v>122.4</v>
      </c>
      <c r="O419" s="5">
        <v>0.15</v>
      </c>
      <c r="P419" s="4">
        <v>71.150000000000006</v>
      </c>
      <c r="Q419" s="4">
        <f t="shared" si="24"/>
        <v>312.12</v>
      </c>
      <c r="R419" s="4">
        <f t="shared" si="25"/>
        <v>213.45000000000002</v>
      </c>
      <c r="S419" s="4">
        <f t="shared" si="26"/>
        <v>98.669999999999987</v>
      </c>
      <c r="T419" s="6">
        <f t="shared" si="27"/>
        <v>0.31612841214917337</v>
      </c>
      <c r="U419" s="3">
        <f>YEAR(SalesDataTable[[#This Row],[Order Date]])</f>
        <v>2026</v>
      </c>
    </row>
    <row r="420" spans="1:21" ht="15.6">
      <c r="A420" s="9">
        <v>4784</v>
      </c>
      <c r="B420" s="10">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11" t="s">
        <v>0</v>
      </c>
      <c r="H420" s="11" t="s">
        <v>50</v>
      </c>
      <c r="I420" s="11" t="s">
        <v>2</v>
      </c>
      <c r="J420" s="2" t="s">
        <v>13</v>
      </c>
      <c r="K420" s="2" t="s">
        <v>4</v>
      </c>
      <c r="L420" s="2" t="s">
        <v>30</v>
      </c>
      <c r="M420" s="7">
        <v>1</v>
      </c>
      <c r="N420" s="4">
        <v>101.43</v>
      </c>
      <c r="O420" s="5">
        <v>0</v>
      </c>
      <c r="P420" s="4">
        <v>51.78</v>
      </c>
      <c r="Q420" s="4">
        <f t="shared" si="24"/>
        <v>101.43</v>
      </c>
      <c r="R420" s="4">
        <f t="shared" si="25"/>
        <v>51.78</v>
      </c>
      <c r="S420" s="4">
        <f t="shared" si="26"/>
        <v>49.650000000000006</v>
      </c>
      <c r="T420" s="6">
        <f t="shared" si="27"/>
        <v>0.4895001478852411</v>
      </c>
      <c r="U420" s="3">
        <f>YEAR(SalesDataTable[[#This Row],[Order Date]])</f>
        <v>2026</v>
      </c>
    </row>
    <row r="421" spans="1:21" ht="15.6">
      <c r="A421" s="9">
        <v>86</v>
      </c>
      <c r="B421" s="10">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11" t="s">
        <v>6</v>
      </c>
      <c r="H421" s="11" t="s">
        <v>43</v>
      </c>
      <c r="I421" s="11" t="s">
        <v>8</v>
      </c>
      <c r="J421" s="2" t="s">
        <v>16</v>
      </c>
      <c r="K421" s="2" t="s">
        <v>4</v>
      </c>
      <c r="L421" s="2" t="s">
        <v>30</v>
      </c>
      <c r="M421" s="7">
        <v>8</v>
      </c>
      <c r="N421" s="4">
        <v>104.7</v>
      </c>
      <c r="O421" s="5">
        <v>0.05</v>
      </c>
      <c r="P421" s="4">
        <v>49.91</v>
      </c>
      <c r="Q421" s="4">
        <f t="shared" si="24"/>
        <v>795.72</v>
      </c>
      <c r="R421" s="4">
        <f t="shared" si="25"/>
        <v>399.28</v>
      </c>
      <c r="S421" s="4">
        <f t="shared" si="26"/>
        <v>396.44000000000005</v>
      </c>
      <c r="T421" s="6">
        <f t="shared" si="27"/>
        <v>0.49821545267179412</v>
      </c>
      <c r="U421" s="3">
        <f>YEAR(SalesDataTable[[#This Row],[Order Date]])</f>
        <v>2026</v>
      </c>
    </row>
    <row r="422" spans="1:21" ht="15.6">
      <c r="A422" s="9">
        <v>1813</v>
      </c>
      <c r="B422" s="10">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11" t="s">
        <v>0</v>
      </c>
      <c r="H422" s="11" t="s">
        <v>1</v>
      </c>
      <c r="I422" s="11" t="s">
        <v>19</v>
      </c>
      <c r="J422" s="2" t="s">
        <v>3</v>
      </c>
      <c r="K422" s="2" t="s">
        <v>9</v>
      </c>
      <c r="L422" s="2" t="s">
        <v>17</v>
      </c>
      <c r="M422" s="7">
        <v>4</v>
      </c>
      <c r="N422" s="4">
        <v>146.34</v>
      </c>
      <c r="O422" s="5">
        <v>0</v>
      </c>
      <c r="P422" s="4">
        <v>79.37</v>
      </c>
      <c r="Q422" s="4">
        <f t="shared" si="24"/>
        <v>585.36</v>
      </c>
      <c r="R422" s="4">
        <f t="shared" si="25"/>
        <v>317.48</v>
      </c>
      <c r="S422" s="4">
        <f t="shared" si="26"/>
        <v>267.88</v>
      </c>
      <c r="T422" s="6">
        <f t="shared" si="27"/>
        <v>0.45763290966242992</v>
      </c>
      <c r="U422" s="3">
        <f>YEAR(SalesDataTable[[#This Row],[Order Date]])</f>
        <v>2026</v>
      </c>
    </row>
    <row r="423" spans="1:21" ht="15.6">
      <c r="A423" s="9">
        <v>2212</v>
      </c>
      <c r="B423" s="10">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11" t="s">
        <v>6</v>
      </c>
      <c r="H423" s="11" t="s">
        <v>27</v>
      </c>
      <c r="I423" s="11" t="s">
        <v>2</v>
      </c>
      <c r="J423" s="2" t="s">
        <v>3</v>
      </c>
      <c r="K423" s="2" t="s">
        <v>34</v>
      </c>
      <c r="L423" s="2" t="s">
        <v>38</v>
      </c>
      <c r="M423" s="7">
        <v>2</v>
      </c>
      <c r="N423" s="4">
        <v>122.92</v>
      </c>
      <c r="O423" s="5">
        <v>0.05</v>
      </c>
      <c r="P423" s="4">
        <v>70.31</v>
      </c>
      <c r="Q423" s="4">
        <f t="shared" si="24"/>
        <v>233.548</v>
      </c>
      <c r="R423" s="4">
        <f t="shared" si="25"/>
        <v>140.62</v>
      </c>
      <c r="S423" s="4">
        <f t="shared" si="26"/>
        <v>92.927999999999997</v>
      </c>
      <c r="T423" s="6">
        <f t="shared" si="27"/>
        <v>0.39789679209413054</v>
      </c>
      <c r="U423" s="3">
        <f>YEAR(SalesDataTable[[#This Row],[Order Date]])</f>
        <v>2026</v>
      </c>
    </row>
    <row r="424" spans="1:21" ht="15.6">
      <c r="A424" s="9">
        <v>4466</v>
      </c>
      <c r="B424" s="10">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11" t="s">
        <v>11</v>
      </c>
      <c r="H424" s="11" t="s">
        <v>12</v>
      </c>
      <c r="I424" s="11" t="s">
        <v>2</v>
      </c>
      <c r="J424" s="2" t="s">
        <v>13</v>
      </c>
      <c r="K424" s="2" t="s">
        <v>9</v>
      </c>
      <c r="L424" s="2" t="s">
        <v>10</v>
      </c>
      <c r="M424" s="7">
        <v>1</v>
      </c>
      <c r="N424" s="4">
        <v>91.35</v>
      </c>
      <c r="O424" s="5">
        <v>0.05</v>
      </c>
      <c r="P424" s="4">
        <v>45.24</v>
      </c>
      <c r="Q424" s="4">
        <f t="shared" si="24"/>
        <v>86.782499999999985</v>
      </c>
      <c r="R424" s="4">
        <f t="shared" si="25"/>
        <v>45.24</v>
      </c>
      <c r="S424" s="4">
        <f t="shared" si="26"/>
        <v>41.542499999999983</v>
      </c>
      <c r="T424" s="6">
        <f t="shared" si="27"/>
        <v>0.47869674185463645</v>
      </c>
      <c r="U424" s="3">
        <f>YEAR(SalesDataTable[[#This Row],[Order Date]])</f>
        <v>2026</v>
      </c>
    </row>
    <row r="425" spans="1:21" ht="15.6">
      <c r="A425" s="9">
        <v>4483</v>
      </c>
      <c r="B425" s="10">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11" t="s">
        <v>6</v>
      </c>
      <c r="H425" s="11" t="s">
        <v>43</v>
      </c>
      <c r="I425" s="11" t="s">
        <v>2</v>
      </c>
      <c r="J425" s="2" t="s">
        <v>13</v>
      </c>
      <c r="K425" s="2" t="s">
        <v>4</v>
      </c>
      <c r="L425" s="2" t="s">
        <v>22</v>
      </c>
      <c r="M425" s="7">
        <v>3</v>
      </c>
      <c r="N425" s="4">
        <v>51.01</v>
      </c>
      <c r="O425" s="5">
        <v>0.15</v>
      </c>
      <c r="P425" s="4">
        <v>22.84</v>
      </c>
      <c r="Q425" s="4">
        <f t="shared" si="24"/>
        <v>130.07550000000001</v>
      </c>
      <c r="R425" s="4">
        <f t="shared" si="25"/>
        <v>68.52</v>
      </c>
      <c r="S425" s="4">
        <f t="shared" si="26"/>
        <v>61.555500000000009</v>
      </c>
      <c r="T425" s="6">
        <f t="shared" si="27"/>
        <v>0.47322900930613382</v>
      </c>
      <c r="U425" s="3">
        <f>YEAR(SalesDataTable[[#This Row],[Order Date]])</f>
        <v>2026</v>
      </c>
    </row>
    <row r="426" spans="1:21" ht="15.6">
      <c r="A426" s="9">
        <v>273</v>
      </c>
      <c r="B426" s="10">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11" t="s">
        <v>20</v>
      </c>
      <c r="H426" s="11" t="s">
        <v>33</v>
      </c>
      <c r="I426" s="11" t="s">
        <v>2</v>
      </c>
      <c r="J426" s="2" t="s">
        <v>13</v>
      </c>
      <c r="K426" s="2" t="s">
        <v>34</v>
      </c>
      <c r="L426" s="2" t="s">
        <v>38</v>
      </c>
      <c r="M426" s="7">
        <v>2</v>
      </c>
      <c r="N426" s="4">
        <v>125.04</v>
      </c>
      <c r="O426" s="5">
        <v>0.05</v>
      </c>
      <c r="P426" s="4">
        <v>67.680000000000007</v>
      </c>
      <c r="Q426" s="4">
        <f t="shared" si="24"/>
        <v>237.57599999999999</v>
      </c>
      <c r="R426" s="4">
        <f t="shared" si="25"/>
        <v>135.36000000000001</v>
      </c>
      <c r="S426" s="4">
        <f t="shared" si="26"/>
        <v>102.21599999999998</v>
      </c>
      <c r="T426" s="6">
        <f t="shared" si="27"/>
        <v>0.43024547934134755</v>
      </c>
      <c r="U426" s="3">
        <f>YEAR(SalesDataTable[[#This Row],[Order Date]])</f>
        <v>2026</v>
      </c>
    </row>
    <row r="427" spans="1:21" ht="15.6">
      <c r="A427" s="9">
        <v>578</v>
      </c>
      <c r="B427" s="10">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11" t="s">
        <v>11</v>
      </c>
      <c r="H427" s="11" t="s">
        <v>25</v>
      </c>
      <c r="I427" s="11" t="s">
        <v>28</v>
      </c>
      <c r="J427" s="2" t="s">
        <v>3</v>
      </c>
      <c r="K427" s="2" t="s">
        <v>4</v>
      </c>
      <c r="L427" s="2" t="s">
        <v>22</v>
      </c>
      <c r="M427" s="7">
        <v>2</v>
      </c>
      <c r="N427" s="4">
        <v>50.22</v>
      </c>
      <c r="O427" s="5">
        <v>0.05</v>
      </c>
      <c r="P427" s="4">
        <v>23.16</v>
      </c>
      <c r="Q427" s="4">
        <f t="shared" si="24"/>
        <v>95.417999999999992</v>
      </c>
      <c r="R427" s="4">
        <f t="shared" si="25"/>
        <v>46.32</v>
      </c>
      <c r="S427" s="4">
        <f t="shared" si="26"/>
        <v>49.097999999999992</v>
      </c>
      <c r="T427" s="6">
        <f t="shared" si="27"/>
        <v>0.51455700182355524</v>
      </c>
      <c r="U427" s="3">
        <f>YEAR(SalesDataTable[[#This Row],[Order Date]])</f>
        <v>2026</v>
      </c>
    </row>
    <row r="428" spans="1:21" ht="15.6">
      <c r="A428" s="9">
        <v>1290</v>
      </c>
      <c r="B428" s="10">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11" t="s">
        <v>6</v>
      </c>
      <c r="H428" s="11" t="s">
        <v>7</v>
      </c>
      <c r="I428" s="11" t="s">
        <v>2</v>
      </c>
      <c r="J428" s="2" t="s">
        <v>16</v>
      </c>
      <c r="K428" s="2" t="s">
        <v>34</v>
      </c>
      <c r="L428" s="2" t="s">
        <v>42</v>
      </c>
      <c r="M428" s="7">
        <v>5</v>
      </c>
      <c r="N428" s="4">
        <v>36.369999999999997</v>
      </c>
      <c r="O428" s="5">
        <v>0.05</v>
      </c>
      <c r="P428" s="4">
        <v>13.81</v>
      </c>
      <c r="Q428" s="4">
        <f t="shared" si="24"/>
        <v>172.75749999999999</v>
      </c>
      <c r="R428" s="4">
        <f t="shared" si="25"/>
        <v>69.05</v>
      </c>
      <c r="S428" s="4">
        <f t="shared" si="26"/>
        <v>103.7075</v>
      </c>
      <c r="T428" s="6">
        <f t="shared" si="27"/>
        <v>0.60030678841729013</v>
      </c>
      <c r="U428" s="3">
        <f>YEAR(SalesDataTable[[#This Row],[Order Date]])</f>
        <v>2026</v>
      </c>
    </row>
    <row r="429" spans="1:21" ht="15.6">
      <c r="A429" s="9">
        <v>1501</v>
      </c>
      <c r="B429" s="10">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11" t="s">
        <v>20</v>
      </c>
      <c r="H429" s="11" t="s">
        <v>31</v>
      </c>
      <c r="I429" s="11" t="s">
        <v>8</v>
      </c>
      <c r="J429" s="2" t="s">
        <v>13</v>
      </c>
      <c r="K429" s="2" t="s">
        <v>14</v>
      </c>
      <c r="L429" s="2" t="s">
        <v>15</v>
      </c>
      <c r="M429" s="7">
        <v>3</v>
      </c>
      <c r="N429" s="4">
        <v>36.43</v>
      </c>
      <c r="O429" s="5">
        <v>0.1</v>
      </c>
      <c r="P429" s="4">
        <v>13.23</v>
      </c>
      <c r="Q429" s="4">
        <f t="shared" si="24"/>
        <v>98.36099999999999</v>
      </c>
      <c r="R429" s="4">
        <f t="shared" si="25"/>
        <v>39.69</v>
      </c>
      <c r="S429" s="4">
        <f t="shared" si="26"/>
        <v>58.670999999999992</v>
      </c>
      <c r="T429" s="6">
        <f t="shared" si="27"/>
        <v>0.59648641229755694</v>
      </c>
      <c r="U429" s="3">
        <f>YEAR(SalesDataTable[[#This Row],[Order Date]])</f>
        <v>2026</v>
      </c>
    </row>
    <row r="430" spans="1:21" ht="15.6">
      <c r="A430" s="9">
        <v>1540</v>
      </c>
      <c r="B430" s="10">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11" t="s">
        <v>6</v>
      </c>
      <c r="H430" s="11" t="s">
        <v>43</v>
      </c>
      <c r="I430" s="11" t="s">
        <v>8</v>
      </c>
      <c r="J430" s="2" t="s">
        <v>16</v>
      </c>
      <c r="K430" s="2" t="s">
        <v>4</v>
      </c>
      <c r="L430" s="2" t="s">
        <v>22</v>
      </c>
      <c r="M430" s="7">
        <v>10</v>
      </c>
      <c r="N430" s="4">
        <v>49.7</v>
      </c>
      <c r="O430" s="5">
        <v>0.1</v>
      </c>
      <c r="P430" s="4">
        <v>21.96</v>
      </c>
      <c r="Q430" s="4">
        <f t="shared" si="24"/>
        <v>447.3</v>
      </c>
      <c r="R430" s="4">
        <f t="shared" si="25"/>
        <v>219.60000000000002</v>
      </c>
      <c r="S430" s="4">
        <f t="shared" si="26"/>
        <v>227.7</v>
      </c>
      <c r="T430" s="6">
        <f t="shared" si="27"/>
        <v>0.50905432595573441</v>
      </c>
      <c r="U430" s="3">
        <f>YEAR(SalesDataTable[[#This Row],[Order Date]])</f>
        <v>2026</v>
      </c>
    </row>
    <row r="431" spans="1:21" ht="15.6">
      <c r="A431" s="9">
        <v>2541</v>
      </c>
      <c r="B431" s="10">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11" t="s">
        <v>6</v>
      </c>
      <c r="H431" s="11" t="s">
        <v>43</v>
      </c>
      <c r="I431" s="11" t="s">
        <v>2</v>
      </c>
      <c r="J431" s="2" t="s">
        <v>3</v>
      </c>
      <c r="K431" s="2" t="s">
        <v>14</v>
      </c>
      <c r="L431" s="2" t="s">
        <v>32</v>
      </c>
      <c r="M431" s="7">
        <v>2</v>
      </c>
      <c r="N431" s="4">
        <v>46.61</v>
      </c>
      <c r="O431" s="5">
        <v>0</v>
      </c>
      <c r="P431" s="4">
        <v>17.97</v>
      </c>
      <c r="Q431" s="4">
        <f t="shared" si="24"/>
        <v>93.22</v>
      </c>
      <c r="R431" s="4">
        <f t="shared" si="25"/>
        <v>35.94</v>
      </c>
      <c r="S431" s="4">
        <f t="shared" si="26"/>
        <v>57.28</v>
      </c>
      <c r="T431" s="6">
        <f t="shared" si="27"/>
        <v>0.61446041621969538</v>
      </c>
      <c r="U431" s="3">
        <f>YEAR(SalesDataTable[[#This Row],[Order Date]])</f>
        <v>2026</v>
      </c>
    </row>
    <row r="432" spans="1:21" ht="15.6">
      <c r="A432" s="9">
        <v>4264</v>
      </c>
      <c r="B432" s="10">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11" t="s">
        <v>11</v>
      </c>
      <c r="H432" s="11" t="s">
        <v>25</v>
      </c>
      <c r="I432" s="11" t="s">
        <v>2</v>
      </c>
      <c r="J432" s="2" t="s">
        <v>13</v>
      </c>
      <c r="K432" s="2" t="s">
        <v>14</v>
      </c>
      <c r="L432" s="2" t="s">
        <v>32</v>
      </c>
      <c r="M432" s="7">
        <v>1</v>
      </c>
      <c r="N432" s="4">
        <v>47.61</v>
      </c>
      <c r="O432" s="5">
        <v>0</v>
      </c>
      <c r="P432" s="4">
        <v>18.89</v>
      </c>
      <c r="Q432" s="4">
        <f t="shared" si="24"/>
        <v>47.61</v>
      </c>
      <c r="R432" s="4">
        <f t="shared" si="25"/>
        <v>18.89</v>
      </c>
      <c r="S432" s="4">
        <f t="shared" si="26"/>
        <v>28.72</v>
      </c>
      <c r="T432" s="6">
        <f t="shared" si="27"/>
        <v>0.60323461457676952</v>
      </c>
      <c r="U432" s="3">
        <f>YEAR(SalesDataTable[[#This Row],[Order Date]])</f>
        <v>2026</v>
      </c>
    </row>
    <row r="433" spans="1:21" ht="15.6">
      <c r="A433" s="9">
        <v>4311</v>
      </c>
      <c r="B433" s="10">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11" t="s">
        <v>11</v>
      </c>
      <c r="H433" s="11" t="s">
        <v>12</v>
      </c>
      <c r="I433" s="11" t="s">
        <v>2</v>
      </c>
      <c r="J433" s="2" t="s">
        <v>13</v>
      </c>
      <c r="K433" s="2" t="s">
        <v>4</v>
      </c>
      <c r="L433" s="2" t="s">
        <v>26</v>
      </c>
      <c r="M433" s="7">
        <v>2</v>
      </c>
      <c r="N433" s="4">
        <v>40.880000000000003</v>
      </c>
      <c r="O433" s="5">
        <v>0.05</v>
      </c>
      <c r="P433" s="4">
        <v>16.39</v>
      </c>
      <c r="Q433" s="4">
        <f t="shared" si="24"/>
        <v>77.671999999999997</v>
      </c>
      <c r="R433" s="4">
        <f t="shared" si="25"/>
        <v>32.78</v>
      </c>
      <c r="S433" s="4">
        <f t="shared" si="26"/>
        <v>44.891999999999996</v>
      </c>
      <c r="T433" s="6">
        <f t="shared" si="27"/>
        <v>0.57796889483983926</v>
      </c>
      <c r="U433" s="3">
        <f>YEAR(SalesDataTable[[#This Row],[Order Date]])</f>
        <v>2026</v>
      </c>
    </row>
    <row r="434" spans="1:21" ht="15.6">
      <c r="A434" s="9">
        <v>4796</v>
      </c>
      <c r="B434" s="10">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11" t="s">
        <v>6</v>
      </c>
      <c r="H434" s="11" t="s">
        <v>43</v>
      </c>
      <c r="I434" s="11" t="s">
        <v>2</v>
      </c>
      <c r="J434" s="2" t="s">
        <v>13</v>
      </c>
      <c r="K434" s="2" t="s">
        <v>34</v>
      </c>
      <c r="L434" s="2" t="s">
        <v>35</v>
      </c>
      <c r="M434" s="7">
        <v>2</v>
      </c>
      <c r="N434" s="4">
        <v>39.409999999999997</v>
      </c>
      <c r="O434" s="5">
        <v>0.15</v>
      </c>
      <c r="P434" s="4">
        <v>14.91</v>
      </c>
      <c r="Q434" s="4">
        <f t="shared" si="24"/>
        <v>66.996999999999986</v>
      </c>
      <c r="R434" s="4">
        <f t="shared" si="25"/>
        <v>29.82</v>
      </c>
      <c r="S434" s="4">
        <f t="shared" si="26"/>
        <v>37.176999999999985</v>
      </c>
      <c r="T434" s="6">
        <f t="shared" si="27"/>
        <v>0.55490544352732207</v>
      </c>
      <c r="U434" s="3">
        <f>YEAR(SalesDataTable[[#This Row],[Order Date]])</f>
        <v>2026</v>
      </c>
    </row>
    <row r="435" spans="1:21" ht="15.6">
      <c r="A435" s="9">
        <v>89</v>
      </c>
      <c r="B435" s="10">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11" t="s">
        <v>11</v>
      </c>
      <c r="H435" s="11" t="s">
        <v>39</v>
      </c>
      <c r="I435" s="11" t="s">
        <v>2</v>
      </c>
      <c r="J435" s="2" t="s">
        <v>3</v>
      </c>
      <c r="K435" s="2" t="s">
        <v>4</v>
      </c>
      <c r="L435" s="2" t="s">
        <v>26</v>
      </c>
      <c r="M435" s="7">
        <v>1</v>
      </c>
      <c r="N435" s="4">
        <v>40.82</v>
      </c>
      <c r="O435" s="5">
        <v>0.05</v>
      </c>
      <c r="P435" s="4">
        <v>16.940000000000001</v>
      </c>
      <c r="Q435" s="4">
        <f t="shared" si="24"/>
        <v>38.778999999999996</v>
      </c>
      <c r="R435" s="4">
        <f t="shared" si="25"/>
        <v>16.940000000000001</v>
      </c>
      <c r="S435" s="4">
        <f t="shared" si="26"/>
        <v>21.838999999999995</v>
      </c>
      <c r="T435" s="6">
        <f t="shared" si="27"/>
        <v>0.56316563088269411</v>
      </c>
      <c r="U435" s="3">
        <f>YEAR(SalesDataTable[[#This Row],[Order Date]])</f>
        <v>2026</v>
      </c>
    </row>
    <row r="436" spans="1:21" ht="15.6">
      <c r="A436" s="9">
        <v>487</v>
      </c>
      <c r="B436" s="10">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11" t="s">
        <v>20</v>
      </c>
      <c r="H436" s="11" t="s">
        <v>33</v>
      </c>
      <c r="I436" s="11" t="s">
        <v>19</v>
      </c>
      <c r="J436" s="2" t="s">
        <v>16</v>
      </c>
      <c r="K436" s="2" t="s">
        <v>14</v>
      </c>
      <c r="L436" s="2" t="s">
        <v>15</v>
      </c>
      <c r="M436" s="7">
        <v>3</v>
      </c>
      <c r="N436" s="4">
        <v>36.979999999999997</v>
      </c>
      <c r="O436" s="5">
        <v>0.1</v>
      </c>
      <c r="P436" s="4">
        <v>13.65</v>
      </c>
      <c r="Q436" s="4">
        <f t="shared" si="24"/>
        <v>99.846000000000004</v>
      </c>
      <c r="R436" s="4">
        <f t="shared" si="25"/>
        <v>40.950000000000003</v>
      </c>
      <c r="S436" s="4">
        <f t="shared" si="26"/>
        <v>58.896000000000001</v>
      </c>
      <c r="T436" s="6">
        <f t="shared" si="27"/>
        <v>0.58986839733189111</v>
      </c>
      <c r="U436" s="3">
        <f>YEAR(SalesDataTable[[#This Row],[Order Date]])</f>
        <v>2026</v>
      </c>
    </row>
    <row r="437" spans="1:21" ht="15.6">
      <c r="A437" s="9">
        <v>1476</v>
      </c>
      <c r="B437" s="10">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11" t="s">
        <v>6</v>
      </c>
      <c r="H437" s="11" t="s">
        <v>43</v>
      </c>
      <c r="I437" s="11" t="s">
        <v>28</v>
      </c>
      <c r="J437" s="2" t="s">
        <v>13</v>
      </c>
      <c r="K437" s="2" t="s">
        <v>14</v>
      </c>
      <c r="L437" s="2" t="s">
        <v>15</v>
      </c>
      <c r="M437" s="7">
        <v>1</v>
      </c>
      <c r="N437" s="4">
        <v>35.700000000000003</v>
      </c>
      <c r="O437" s="5">
        <v>0.05</v>
      </c>
      <c r="P437" s="4">
        <v>13.91</v>
      </c>
      <c r="Q437" s="4">
        <f t="shared" si="24"/>
        <v>33.914999999999999</v>
      </c>
      <c r="R437" s="4">
        <f t="shared" si="25"/>
        <v>13.91</v>
      </c>
      <c r="S437" s="4">
        <f t="shared" si="26"/>
        <v>20.004999999999999</v>
      </c>
      <c r="T437" s="6">
        <f t="shared" si="27"/>
        <v>0.58985699542975079</v>
      </c>
      <c r="U437" s="3">
        <f>YEAR(SalesDataTable[[#This Row],[Order Date]])</f>
        <v>2026</v>
      </c>
    </row>
    <row r="438" spans="1:21" ht="15.6">
      <c r="A438" s="9">
        <v>2145</v>
      </c>
      <c r="B438" s="10">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11" t="s">
        <v>20</v>
      </c>
      <c r="H438" s="11" t="s">
        <v>33</v>
      </c>
      <c r="I438" s="11" t="s">
        <v>19</v>
      </c>
      <c r="J438" s="2" t="s">
        <v>3</v>
      </c>
      <c r="K438" s="2" t="s">
        <v>4</v>
      </c>
      <c r="L438" s="2" t="s">
        <v>26</v>
      </c>
      <c r="M438" s="7">
        <v>1</v>
      </c>
      <c r="N438" s="4">
        <v>39.53</v>
      </c>
      <c r="O438" s="5">
        <v>0.05</v>
      </c>
      <c r="P438" s="4">
        <v>17.170000000000002</v>
      </c>
      <c r="Q438" s="4">
        <f t="shared" si="24"/>
        <v>37.5535</v>
      </c>
      <c r="R438" s="4">
        <f t="shared" si="25"/>
        <v>17.170000000000002</v>
      </c>
      <c r="S438" s="4">
        <f t="shared" si="26"/>
        <v>20.383499999999998</v>
      </c>
      <c r="T438" s="6">
        <f t="shared" si="27"/>
        <v>0.54278562584046752</v>
      </c>
      <c r="U438" s="3">
        <f>YEAR(SalesDataTable[[#This Row],[Order Date]])</f>
        <v>2026</v>
      </c>
    </row>
    <row r="439" spans="1:21" ht="15.6">
      <c r="A439" s="9">
        <v>2999</v>
      </c>
      <c r="B439" s="10">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11" t="s">
        <v>11</v>
      </c>
      <c r="H439" s="11" t="s">
        <v>18</v>
      </c>
      <c r="I439" s="11" t="s">
        <v>19</v>
      </c>
      <c r="J439" s="2" t="s">
        <v>3</v>
      </c>
      <c r="K439" s="2" t="s">
        <v>14</v>
      </c>
      <c r="L439" s="2" t="s">
        <v>15</v>
      </c>
      <c r="M439" s="7">
        <v>2</v>
      </c>
      <c r="N439" s="4">
        <v>35.75</v>
      </c>
      <c r="O439" s="5">
        <v>0</v>
      </c>
      <c r="P439" s="4">
        <v>13.28</v>
      </c>
      <c r="Q439" s="4">
        <f t="shared" si="24"/>
        <v>71.5</v>
      </c>
      <c r="R439" s="4">
        <f t="shared" si="25"/>
        <v>26.56</v>
      </c>
      <c r="S439" s="4">
        <f t="shared" si="26"/>
        <v>44.94</v>
      </c>
      <c r="T439" s="6">
        <f t="shared" si="27"/>
        <v>0.62853146853146846</v>
      </c>
      <c r="U439" s="3">
        <f>YEAR(SalesDataTable[[#This Row],[Order Date]])</f>
        <v>2026</v>
      </c>
    </row>
    <row r="440" spans="1:21" ht="15.6">
      <c r="A440" s="9">
        <v>4464</v>
      </c>
      <c r="B440" s="10">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11" t="s">
        <v>11</v>
      </c>
      <c r="H440" s="11" t="s">
        <v>12</v>
      </c>
      <c r="I440" s="11" t="s">
        <v>2</v>
      </c>
      <c r="J440" s="2" t="s">
        <v>16</v>
      </c>
      <c r="K440" s="2" t="s">
        <v>34</v>
      </c>
      <c r="L440" s="2" t="s">
        <v>45</v>
      </c>
      <c r="M440" s="7">
        <v>2</v>
      </c>
      <c r="N440" s="4">
        <v>50.17</v>
      </c>
      <c r="O440" s="5">
        <v>0</v>
      </c>
      <c r="P440" s="4">
        <v>22.37</v>
      </c>
      <c r="Q440" s="4">
        <f t="shared" si="24"/>
        <v>100.34</v>
      </c>
      <c r="R440" s="4">
        <f t="shared" si="25"/>
        <v>44.74</v>
      </c>
      <c r="S440" s="4">
        <f t="shared" si="26"/>
        <v>55.6</v>
      </c>
      <c r="T440" s="6">
        <f t="shared" si="27"/>
        <v>0.55411600558102447</v>
      </c>
      <c r="U440" s="3">
        <f>YEAR(SalesDataTable[[#This Row],[Order Date]])</f>
        <v>2026</v>
      </c>
    </row>
    <row r="441" spans="1:21" ht="15.6">
      <c r="A441" s="9">
        <v>4978</v>
      </c>
      <c r="B441" s="10">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11" t="s">
        <v>0</v>
      </c>
      <c r="H441" s="11" t="s">
        <v>36</v>
      </c>
      <c r="I441" s="11" t="s">
        <v>2</v>
      </c>
      <c r="J441" s="2" t="s">
        <v>13</v>
      </c>
      <c r="K441" s="2" t="s">
        <v>34</v>
      </c>
      <c r="L441" s="2" t="s">
        <v>35</v>
      </c>
      <c r="M441" s="7">
        <v>5</v>
      </c>
      <c r="N441" s="4">
        <v>41.32</v>
      </c>
      <c r="O441" s="5">
        <v>0</v>
      </c>
      <c r="P441" s="4">
        <v>15.09</v>
      </c>
      <c r="Q441" s="4">
        <f t="shared" si="24"/>
        <v>206.6</v>
      </c>
      <c r="R441" s="4">
        <f t="shared" si="25"/>
        <v>75.45</v>
      </c>
      <c r="S441" s="4">
        <f t="shared" si="26"/>
        <v>131.14999999999998</v>
      </c>
      <c r="T441" s="6">
        <f t="shared" si="27"/>
        <v>0.63480154888673757</v>
      </c>
      <c r="U441" s="3">
        <f>YEAR(SalesDataTable[[#This Row],[Order Date]])</f>
        <v>2026</v>
      </c>
    </row>
    <row r="442" spans="1:21" ht="15.6">
      <c r="A442" s="9">
        <v>130</v>
      </c>
      <c r="B442" s="10">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11" t="s">
        <v>20</v>
      </c>
      <c r="H442" s="11" t="s">
        <v>31</v>
      </c>
      <c r="I442" s="11" t="s">
        <v>28</v>
      </c>
      <c r="J442" s="2" t="s">
        <v>13</v>
      </c>
      <c r="K442" s="2" t="s">
        <v>9</v>
      </c>
      <c r="L442" s="2" t="s">
        <v>37</v>
      </c>
      <c r="M442" s="7">
        <v>3</v>
      </c>
      <c r="N442" s="4">
        <v>152.4</v>
      </c>
      <c r="O442" s="5">
        <v>0.05</v>
      </c>
      <c r="P442" s="4">
        <v>79.97</v>
      </c>
      <c r="Q442" s="4">
        <f t="shared" si="24"/>
        <v>434.34000000000003</v>
      </c>
      <c r="R442" s="4">
        <f t="shared" si="25"/>
        <v>239.91</v>
      </c>
      <c r="S442" s="4">
        <f t="shared" si="26"/>
        <v>194.43000000000004</v>
      </c>
      <c r="T442" s="6">
        <f t="shared" si="27"/>
        <v>0.44764470230694853</v>
      </c>
      <c r="U442" s="3">
        <f>YEAR(SalesDataTable[[#This Row],[Order Date]])</f>
        <v>2026</v>
      </c>
    </row>
    <row r="443" spans="1:21" ht="15.6">
      <c r="A443" s="9">
        <v>848</v>
      </c>
      <c r="B443" s="10">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11" t="s">
        <v>0</v>
      </c>
      <c r="H443" s="11" t="s">
        <v>1</v>
      </c>
      <c r="I443" s="11" t="s">
        <v>2</v>
      </c>
      <c r="J443" s="2" t="s">
        <v>13</v>
      </c>
      <c r="K443" s="2" t="s">
        <v>34</v>
      </c>
      <c r="L443" s="2" t="s">
        <v>42</v>
      </c>
      <c r="M443" s="7">
        <v>1</v>
      </c>
      <c r="N443" s="4">
        <v>36.299999999999997</v>
      </c>
      <c r="O443" s="5">
        <v>0</v>
      </c>
      <c r="P443" s="4">
        <v>14.1</v>
      </c>
      <c r="Q443" s="4">
        <f t="shared" si="24"/>
        <v>36.299999999999997</v>
      </c>
      <c r="R443" s="4">
        <f t="shared" si="25"/>
        <v>14.1</v>
      </c>
      <c r="S443" s="4">
        <f t="shared" si="26"/>
        <v>22.199999999999996</v>
      </c>
      <c r="T443" s="6">
        <f t="shared" si="27"/>
        <v>0.61157024793388426</v>
      </c>
      <c r="U443" s="3">
        <f>YEAR(SalesDataTable[[#This Row],[Order Date]])</f>
        <v>2026</v>
      </c>
    </row>
    <row r="444" spans="1:21" ht="15.6">
      <c r="A444" s="9">
        <v>1359</v>
      </c>
      <c r="B444" s="10">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11" t="s">
        <v>11</v>
      </c>
      <c r="H444" s="11" t="s">
        <v>25</v>
      </c>
      <c r="I444" s="11" t="s">
        <v>2</v>
      </c>
      <c r="J444" s="2" t="s">
        <v>3</v>
      </c>
      <c r="K444" s="2" t="s">
        <v>14</v>
      </c>
      <c r="L444" s="2" t="s">
        <v>32</v>
      </c>
      <c r="M444" s="7">
        <v>3</v>
      </c>
      <c r="N444" s="4">
        <v>46.24</v>
      </c>
      <c r="O444" s="5">
        <v>0.1</v>
      </c>
      <c r="P444" s="4">
        <v>18.2</v>
      </c>
      <c r="Q444" s="4">
        <f t="shared" si="24"/>
        <v>124.848</v>
      </c>
      <c r="R444" s="4">
        <f t="shared" si="25"/>
        <v>54.599999999999994</v>
      </c>
      <c r="S444" s="4">
        <f t="shared" si="26"/>
        <v>70.248000000000005</v>
      </c>
      <c r="T444" s="6">
        <f t="shared" si="27"/>
        <v>0.56266820453671673</v>
      </c>
      <c r="U444" s="3">
        <f>YEAR(SalesDataTable[[#This Row],[Order Date]])</f>
        <v>2026</v>
      </c>
    </row>
    <row r="445" spans="1:21" ht="15.6">
      <c r="A445" s="9">
        <v>2379</v>
      </c>
      <c r="B445" s="10">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11" t="s">
        <v>0</v>
      </c>
      <c r="H445" s="11" t="s">
        <v>1</v>
      </c>
      <c r="I445" s="11" t="s">
        <v>19</v>
      </c>
      <c r="J445" s="2" t="s">
        <v>3</v>
      </c>
      <c r="K445" s="2" t="s">
        <v>14</v>
      </c>
      <c r="L445" s="2" t="s">
        <v>48</v>
      </c>
      <c r="M445" s="7">
        <v>2</v>
      </c>
      <c r="N445" s="4">
        <v>165.58</v>
      </c>
      <c r="O445" s="5">
        <v>0</v>
      </c>
      <c r="P445" s="4">
        <v>86.16</v>
      </c>
      <c r="Q445" s="4">
        <f t="shared" si="24"/>
        <v>331.16</v>
      </c>
      <c r="R445" s="4">
        <f t="shared" si="25"/>
        <v>172.32</v>
      </c>
      <c r="S445" s="4">
        <f t="shared" si="26"/>
        <v>158.84000000000003</v>
      </c>
      <c r="T445" s="6">
        <f t="shared" si="27"/>
        <v>0.47964730039859893</v>
      </c>
      <c r="U445" s="3">
        <f>YEAR(SalesDataTable[[#This Row],[Order Date]])</f>
        <v>2026</v>
      </c>
    </row>
    <row r="446" spans="1:21" ht="15.6">
      <c r="A446" s="9">
        <v>2987</v>
      </c>
      <c r="B446" s="10">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11" t="s">
        <v>0</v>
      </c>
      <c r="H446" s="11" t="s">
        <v>36</v>
      </c>
      <c r="I446" s="11" t="s">
        <v>2</v>
      </c>
      <c r="J446" s="2" t="s">
        <v>3</v>
      </c>
      <c r="K446" s="2" t="s">
        <v>23</v>
      </c>
      <c r="L446" s="2" t="s">
        <v>51</v>
      </c>
      <c r="M446" s="7">
        <v>4</v>
      </c>
      <c r="N446" s="4">
        <v>121.49</v>
      </c>
      <c r="O446" s="5">
        <v>0</v>
      </c>
      <c r="P446" s="4">
        <v>62.01</v>
      </c>
      <c r="Q446" s="4">
        <f t="shared" si="24"/>
        <v>485.96</v>
      </c>
      <c r="R446" s="4">
        <f t="shared" si="25"/>
        <v>248.04</v>
      </c>
      <c r="S446" s="4">
        <f t="shared" si="26"/>
        <v>237.92</v>
      </c>
      <c r="T446" s="6">
        <f t="shared" si="27"/>
        <v>0.4895876203802782</v>
      </c>
      <c r="U446" s="3">
        <f>YEAR(SalesDataTable[[#This Row],[Order Date]])</f>
        <v>2026</v>
      </c>
    </row>
    <row r="447" spans="1:21" ht="15.6">
      <c r="A447" s="9">
        <v>3121</v>
      </c>
      <c r="B447" s="10">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11" t="s">
        <v>6</v>
      </c>
      <c r="H447" s="11" t="s">
        <v>43</v>
      </c>
      <c r="I447" s="11" t="s">
        <v>19</v>
      </c>
      <c r="J447" s="2" t="s">
        <v>13</v>
      </c>
      <c r="K447" s="2" t="s">
        <v>4</v>
      </c>
      <c r="L447" s="2" t="s">
        <v>5</v>
      </c>
      <c r="M447" s="7">
        <v>5</v>
      </c>
      <c r="N447" s="4">
        <v>81.84</v>
      </c>
      <c r="O447" s="5">
        <v>0.1</v>
      </c>
      <c r="P447" s="4">
        <v>42.7</v>
      </c>
      <c r="Q447" s="4">
        <f t="shared" si="24"/>
        <v>368.28000000000003</v>
      </c>
      <c r="R447" s="4">
        <f t="shared" si="25"/>
        <v>213.5</v>
      </c>
      <c r="S447" s="4">
        <f t="shared" si="26"/>
        <v>154.78000000000003</v>
      </c>
      <c r="T447" s="6">
        <f t="shared" si="27"/>
        <v>0.42027804931030743</v>
      </c>
      <c r="U447" s="3">
        <f>YEAR(SalesDataTable[[#This Row],[Order Date]])</f>
        <v>2026</v>
      </c>
    </row>
    <row r="448" spans="1:21" ht="15.6">
      <c r="A448" s="9">
        <v>4445</v>
      </c>
      <c r="B448" s="10">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11" t="s">
        <v>6</v>
      </c>
      <c r="H448" s="11" t="s">
        <v>41</v>
      </c>
      <c r="I448" s="11" t="s">
        <v>2</v>
      </c>
      <c r="J448" s="2" t="s">
        <v>13</v>
      </c>
      <c r="K448" s="2" t="s">
        <v>9</v>
      </c>
      <c r="L448" s="2" t="s">
        <v>37</v>
      </c>
      <c r="M448" s="7">
        <v>1</v>
      </c>
      <c r="N448" s="4">
        <v>151.47999999999999</v>
      </c>
      <c r="O448" s="5">
        <v>0</v>
      </c>
      <c r="P448" s="4">
        <v>79.41</v>
      </c>
      <c r="Q448" s="4">
        <f t="shared" si="24"/>
        <v>151.47999999999999</v>
      </c>
      <c r="R448" s="4">
        <f t="shared" si="25"/>
        <v>79.41</v>
      </c>
      <c r="S448" s="4">
        <f t="shared" si="26"/>
        <v>72.069999999999993</v>
      </c>
      <c r="T448" s="6">
        <f t="shared" si="27"/>
        <v>0.47577237919197252</v>
      </c>
      <c r="U448" s="3">
        <f>YEAR(SalesDataTable[[#This Row],[Order Date]])</f>
        <v>2026</v>
      </c>
    </row>
    <row r="449" spans="1:21" ht="15.6">
      <c r="A449" s="9">
        <v>441</v>
      </c>
      <c r="B449" s="10">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11" t="s">
        <v>0</v>
      </c>
      <c r="H449" s="11" t="s">
        <v>50</v>
      </c>
      <c r="I449" s="11" t="s">
        <v>19</v>
      </c>
      <c r="J449" s="2" t="s">
        <v>13</v>
      </c>
      <c r="K449" s="2" t="s">
        <v>34</v>
      </c>
      <c r="L449" s="2" t="s">
        <v>45</v>
      </c>
      <c r="M449" s="7">
        <v>1</v>
      </c>
      <c r="N449" s="4">
        <v>51.02</v>
      </c>
      <c r="O449" s="5">
        <v>0.05</v>
      </c>
      <c r="P449" s="4">
        <v>21.94</v>
      </c>
      <c r="Q449" s="4">
        <f t="shared" si="24"/>
        <v>48.469000000000001</v>
      </c>
      <c r="R449" s="4">
        <f t="shared" si="25"/>
        <v>21.94</v>
      </c>
      <c r="S449" s="4">
        <f t="shared" si="26"/>
        <v>26.529</v>
      </c>
      <c r="T449" s="6">
        <f t="shared" si="27"/>
        <v>0.54733953661102974</v>
      </c>
      <c r="U449" s="3">
        <f>YEAR(SalesDataTable[[#This Row],[Order Date]])</f>
        <v>2026</v>
      </c>
    </row>
    <row r="450" spans="1:21" ht="15.6">
      <c r="A450" s="9">
        <v>4608</v>
      </c>
      <c r="B450" s="10">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11" t="s">
        <v>11</v>
      </c>
      <c r="H450" s="11" t="s">
        <v>12</v>
      </c>
      <c r="I450" s="11" t="s">
        <v>8</v>
      </c>
      <c r="J450" s="2" t="s">
        <v>16</v>
      </c>
      <c r="K450" s="2" t="s">
        <v>4</v>
      </c>
      <c r="L450" s="2" t="s">
        <v>26</v>
      </c>
      <c r="M450" s="7">
        <v>8</v>
      </c>
      <c r="N450" s="4">
        <v>40.86</v>
      </c>
      <c r="O450" s="5">
        <v>0.1</v>
      </c>
      <c r="P450" s="4">
        <v>16.34</v>
      </c>
      <c r="Q450" s="4">
        <f t="shared" ref="Q450:Q513" si="28">M450*N450*(1-O450)</f>
        <v>294.19200000000001</v>
      </c>
      <c r="R450" s="4">
        <f t="shared" ref="R450:R513" si="29">M450*P450</f>
        <v>130.72</v>
      </c>
      <c r="S450" s="4">
        <f t="shared" ref="S450:S513" si="30">Q450-R450</f>
        <v>163.47200000000001</v>
      </c>
      <c r="T450" s="6">
        <f t="shared" ref="T450:T513" si="31">IFERROR(S450/Q450,0)</f>
        <v>0.55566432805786703</v>
      </c>
      <c r="U450" s="3">
        <f>YEAR(SalesDataTable[[#This Row],[Order Date]])</f>
        <v>2026</v>
      </c>
    </row>
    <row r="451" spans="1:21" ht="15.6">
      <c r="A451" s="9">
        <v>4914</v>
      </c>
      <c r="B451" s="10">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11" t="s">
        <v>0</v>
      </c>
      <c r="H451" s="11" t="s">
        <v>36</v>
      </c>
      <c r="I451" s="11" t="s">
        <v>2</v>
      </c>
      <c r="J451" s="2" t="s">
        <v>13</v>
      </c>
      <c r="K451" s="2" t="s">
        <v>14</v>
      </c>
      <c r="L451" s="2" t="s">
        <v>48</v>
      </c>
      <c r="M451" s="7">
        <v>5</v>
      </c>
      <c r="N451" s="4">
        <v>163.33000000000001</v>
      </c>
      <c r="O451" s="5">
        <v>0</v>
      </c>
      <c r="P451" s="4">
        <v>87.05</v>
      </c>
      <c r="Q451" s="4">
        <f t="shared" si="28"/>
        <v>816.65000000000009</v>
      </c>
      <c r="R451" s="4">
        <f t="shared" si="29"/>
        <v>435.25</v>
      </c>
      <c r="S451" s="4">
        <f t="shared" si="30"/>
        <v>381.40000000000009</v>
      </c>
      <c r="T451" s="6">
        <f t="shared" si="31"/>
        <v>0.46702993938651816</v>
      </c>
      <c r="U451" s="3">
        <f>YEAR(SalesDataTable[[#This Row],[Order Date]])</f>
        <v>2026</v>
      </c>
    </row>
    <row r="452" spans="1:21" ht="15.6">
      <c r="A452" s="9">
        <v>860</v>
      </c>
      <c r="B452" s="10">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11" t="s">
        <v>6</v>
      </c>
      <c r="H452" s="11" t="s">
        <v>49</v>
      </c>
      <c r="I452" s="11" t="s">
        <v>28</v>
      </c>
      <c r="J452" s="2" t="s">
        <v>13</v>
      </c>
      <c r="K452" s="2" t="s">
        <v>9</v>
      </c>
      <c r="L452" s="2" t="s">
        <v>10</v>
      </c>
      <c r="M452" s="7">
        <v>1</v>
      </c>
      <c r="N452" s="4">
        <v>90.27</v>
      </c>
      <c r="O452" s="5">
        <v>0</v>
      </c>
      <c r="P452" s="4">
        <v>46.38</v>
      </c>
      <c r="Q452" s="4">
        <f t="shared" si="28"/>
        <v>90.27</v>
      </c>
      <c r="R452" s="4">
        <f t="shared" si="29"/>
        <v>46.38</v>
      </c>
      <c r="S452" s="4">
        <f t="shared" si="30"/>
        <v>43.889999999999993</v>
      </c>
      <c r="T452" s="6">
        <f t="shared" si="31"/>
        <v>0.48620804253904948</v>
      </c>
      <c r="U452" s="3">
        <f>YEAR(SalesDataTable[[#This Row],[Order Date]])</f>
        <v>2026</v>
      </c>
    </row>
    <row r="453" spans="1:21" ht="15.6">
      <c r="A453" s="9">
        <v>920</v>
      </c>
      <c r="B453" s="10">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11" t="s">
        <v>0</v>
      </c>
      <c r="H453" s="11" t="s">
        <v>36</v>
      </c>
      <c r="I453" s="11" t="s">
        <v>8</v>
      </c>
      <c r="J453" s="2" t="s">
        <v>16</v>
      </c>
      <c r="K453" s="2" t="s">
        <v>14</v>
      </c>
      <c r="L453" s="2" t="s">
        <v>44</v>
      </c>
      <c r="M453" s="7">
        <v>12</v>
      </c>
      <c r="N453" s="4">
        <v>131.31</v>
      </c>
      <c r="O453" s="5">
        <v>0.05</v>
      </c>
      <c r="P453" s="4">
        <v>68.459999999999994</v>
      </c>
      <c r="Q453" s="4">
        <f t="shared" si="28"/>
        <v>1496.934</v>
      </c>
      <c r="R453" s="4">
        <f t="shared" si="29"/>
        <v>821.52</v>
      </c>
      <c r="S453" s="4">
        <f t="shared" si="30"/>
        <v>675.41399999999999</v>
      </c>
      <c r="T453" s="6">
        <f t="shared" si="31"/>
        <v>0.45119824922140855</v>
      </c>
      <c r="U453" s="3">
        <f>YEAR(SalesDataTable[[#This Row],[Order Date]])</f>
        <v>2026</v>
      </c>
    </row>
    <row r="454" spans="1:21" ht="15.6">
      <c r="A454" s="9">
        <v>1700</v>
      </c>
      <c r="B454" s="10">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11" t="s">
        <v>6</v>
      </c>
      <c r="H454" s="11" t="s">
        <v>43</v>
      </c>
      <c r="I454" s="11" t="s">
        <v>28</v>
      </c>
      <c r="J454" s="2" t="s">
        <v>13</v>
      </c>
      <c r="K454" s="2" t="s">
        <v>14</v>
      </c>
      <c r="L454" s="2" t="s">
        <v>48</v>
      </c>
      <c r="M454" s="7">
        <v>1</v>
      </c>
      <c r="N454" s="4">
        <v>167.27</v>
      </c>
      <c r="O454" s="5">
        <v>0.05</v>
      </c>
      <c r="P454" s="4">
        <v>88.19</v>
      </c>
      <c r="Q454" s="4">
        <f t="shared" si="28"/>
        <v>158.90649999999999</v>
      </c>
      <c r="R454" s="4">
        <f t="shared" si="29"/>
        <v>88.19</v>
      </c>
      <c r="S454" s="4">
        <f t="shared" si="30"/>
        <v>70.716499999999996</v>
      </c>
      <c r="T454" s="6">
        <f t="shared" si="31"/>
        <v>0.44501955552478972</v>
      </c>
      <c r="U454" s="3">
        <f>YEAR(SalesDataTable[[#This Row],[Order Date]])</f>
        <v>2026</v>
      </c>
    </row>
    <row r="455" spans="1:21" ht="15.6">
      <c r="A455" s="9">
        <v>1768</v>
      </c>
      <c r="B455" s="10">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11" t="s">
        <v>6</v>
      </c>
      <c r="H455" s="11" t="s">
        <v>43</v>
      </c>
      <c r="I455" s="11" t="s">
        <v>28</v>
      </c>
      <c r="J455" s="2" t="s">
        <v>3</v>
      </c>
      <c r="K455" s="2" t="s">
        <v>9</v>
      </c>
      <c r="L455" s="2" t="s">
        <v>46</v>
      </c>
      <c r="M455" s="7">
        <v>4</v>
      </c>
      <c r="N455" s="4">
        <v>70.510000000000005</v>
      </c>
      <c r="O455" s="5">
        <v>0</v>
      </c>
      <c r="P455" s="4">
        <v>31.93</v>
      </c>
      <c r="Q455" s="4">
        <f t="shared" si="28"/>
        <v>282.04000000000002</v>
      </c>
      <c r="R455" s="4">
        <f t="shared" si="29"/>
        <v>127.72</v>
      </c>
      <c r="S455" s="4">
        <f t="shared" si="30"/>
        <v>154.32000000000002</v>
      </c>
      <c r="T455" s="6">
        <f t="shared" si="31"/>
        <v>0.54715643171181394</v>
      </c>
      <c r="U455" s="3">
        <f>YEAR(SalesDataTable[[#This Row],[Order Date]])</f>
        <v>2026</v>
      </c>
    </row>
    <row r="456" spans="1:21" ht="15.6">
      <c r="A456" s="9">
        <v>1876</v>
      </c>
      <c r="B456" s="10">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11" t="s">
        <v>6</v>
      </c>
      <c r="H456" s="11" t="s">
        <v>27</v>
      </c>
      <c r="I456" s="11" t="s">
        <v>8</v>
      </c>
      <c r="J456" s="2" t="s">
        <v>13</v>
      </c>
      <c r="K456" s="2" t="s">
        <v>4</v>
      </c>
      <c r="L456" s="2" t="s">
        <v>30</v>
      </c>
      <c r="M456" s="7">
        <v>12</v>
      </c>
      <c r="N456" s="4">
        <v>101.06</v>
      </c>
      <c r="O456" s="5">
        <v>0.1</v>
      </c>
      <c r="P456" s="4">
        <v>50.59</v>
      </c>
      <c r="Q456" s="4">
        <f t="shared" si="28"/>
        <v>1091.4480000000001</v>
      </c>
      <c r="R456" s="4">
        <f t="shared" si="29"/>
        <v>607.08000000000004</v>
      </c>
      <c r="S456" s="4">
        <f t="shared" si="30"/>
        <v>484.36800000000005</v>
      </c>
      <c r="T456" s="6">
        <f t="shared" si="31"/>
        <v>0.4437847703234602</v>
      </c>
      <c r="U456" s="3">
        <f>YEAR(SalesDataTable[[#This Row],[Order Date]])</f>
        <v>2026</v>
      </c>
    </row>
    <row r="457" spans="1:21" ht="15.6">
      <c r="A457" s="9">
        <v>2453</v>
      </c>
      <c r="B457" s="10">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11" t="s">
        <v>20</v>
      </c>
      <c r="H457" s="11" t="s">
        <v>33</v>
      </c>
      <c r="I457" s="11" t="s">
        <v>2</v>
      </c>
      <c r="J457" s="2" t="s">
        <v>16</v>
      </c>
      <c r="K457" s="2" t="s">
        <v>4</v>
      </c>
      <c r="L457" s="2" t="s">
        <v>5</v>
      </c>
      <c r="M457" s="7">
        <v>2</v>
      </c>
      <c r="N457" s="4">
        <v>79.849999999999994</v>
      </c>
      <c r="O457" s="5">
        <v>0.05</v>
      </c>
      <c r="P457" s="4">
        <v>43.78</v>
      </c>
      <c r="Q457" s="4">
        <f t="shared" si="28"/>
        <v>151.71499999999997</v>
      </c>
      <c r="R457" s="4">
        <f t="shared" si="29"/>
        <v>87.56</v>
      </c>
      <c r="S457" s="4">
        <f t="shared" si="30"/>
        <v>64.154999999999973</v>
      </c>
      <c r="T457" s="6">
        <f t="shared" si="31"/>
        <v>0.42286524074745402</v>
      </c>
      <c r="U457" s="3">
        <f>YEAR(SalesDataTable[[#This Row],[Order Date]])</f>
        <v>2026</v>
      </c>
    </row>
    <row r="458" spans="1:21" ht="15.6">
      <c r="A458" s="9">
        <v>2676</v>
      </c>
      <c r="B458" s="10">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11" t="s">
        <v>11</v>
      </c>
      <c r="H458" s="11" t="s">
        <v>25</v>
      </c>
      <c r="I458" s="11" t="s">
        <v>19</v>
      </c>
      <c r="J458" s="2" t="s">
        <v>13</v>
      </c>
      <c r="K458" s="2" t="s">
        <v>23</v>
      </c>
      <c r="L458" s="2" t="s">
        <v>29</v>
      </c>
      <c r="M458" s="7">
        <v>4</v>
      </c>
      <c r="N458" s="4">
        <v>191.99</v>
      </c>
      <c r="O458" s="5">
        <v>0</v>
      </c>
      <c r="P458" s="4">
        <v>104.44</v>
      </c>
      <c r="Q458" s="4">
        <f t="shared" si="28"/>
        <v>767.96</v>
      </c>
      <c r="R458" s="4">
        <f t="shared" si="29"/>
        <v>417.76</v>
      </c>
      <c r="S458" s="4">
        <f t="shared" si="30"/>
        <v>350.20000000000005</v>
      </c>
      <c r="T458" s="6">
        <f t="shared" si="31"/>
        <v>0.45601333402781397</v>
      </c>
      <c r="U458" s="3">
        <f>YEAR(SalesDataTable[[#This Row],[Order Date]])</f>
        <v>2026</v>
      </c>
    </row>
    <row r="459" spans="1:21" ht="15.6">
      <c r="A459" s="9">
        <v>2800</v>
      </c>
      <c r="B459" s="10">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11" t="s">
        <v>6</v>
      </c>
      <c r="H459" s="11" t="s">
        <v>41</v>
      </c>
      <c r="I459" s="11" t="s">
        <v>2</v>
      </c>
      <c r="J459" s="2" t="s">
        <v>13</v>
      </c>
      <c r="K459" s="2" t="s">
        <v>4</v>
      </c>
      <c r="L459" s="2" t="s">
        <v>22</v>
      </c>
      <c r="M459" s="7">
        <v>1</v>
      </c>
      <c r="N459" s="4">
        <v>49.81</v>
      </c>
      <c r="O459" s="5">
        <v>0.05</v>
      </c>
      <c r="P459" s="4">
        <v>23.12</v>
      </c>
      <c r="Q459" s="4">
        <f t="shared" si="28"/>
        <v>47.319499999999998</v>
      </c>
      <c r="R459" s="4">
        <f t="shared" si="29"/>
        <v>23.12</v>
      </c>
      <c r="S459" s="4">
        <f t="shared" si="30"/>
        <v>24.199499999999997</v>
      </c>
      <c r="T459" s="6">
        <f t="shared" si="31"/>
        <v>0.51140650260463438</v>
      </c>
      <c r="U459" s="3">
        <f>YEAR(SalesDataTable[[#This Row],[Order Date]])</f>
        <v>2026</v>
      </c>
    </row>
    <row r="460" spans="1:21" ht="15.6">
      <c r="A460" s="9">
        <v>2857</v>
      </c>
      <c r="B460" s="10">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11" t="s">
        <v>0</v>
      </c>
      <c r="H460" s="11" t="s">
        <v>50</v>
      </c>
      <c r="I460" s="11" t="s">
        <v>19</v>
      </c>
      <c r="J460" s="2" t="s">
        <v>13</v>
      </c>
      <c r="K460" s="2" t="s">
        <v>34</v>
      </c>
      <c r="L460" s="2" t="s">
        <v>35</v>
      </c>
      <c r="M460" s="7">
        <v>1</v>
      </c>
      <c r="N460" s="4">
        <v>40.39</v>
      </c>
      <c r="O460" s="5">
        <v>0.1</v>
      </c>
      <c r="P460" s="4">
        <v>14.97</v>
      </c>
      <c r="Q460" s="4">
        <f t="shared" si="28"/>
        <v>36.350999999999999</v>
      </c>
      <c r="R460" s="4">
        <f t="shared" si="29"/>
        <v>14.97</v>
      </c>
      <c r="S460" s="4">
        <f t="shared" si="30"/>
        <v>21.381</v>
      </c>
      <c r="T460" s="6">
        <f t="shared" si="31"/>
        <v>0.58818189320788972</v>
      </c>
      <c r="U460" s="3">
        <f>YEAR(SalesDataTable[[#This Row],[Order Date]])</f>
        <v>2026</v>
      </c>
    </row>
    <row r="461" spans="1:21" ht="15.6">
      <c r="A461" s="9">
        <v>3584</v>
      </c>
      <c r="B461" s="10">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11" t="s">
        <v>0</v>
      </c>
      <c r="H461" s="11" t="s">
        <v>1</v>
      </c>
      <c r="I461" s="11" t="s">
        <v>2</v>
      </c>
      <c r="J461" s="2" t="s">
        <v>3</v>
      </c>
      <c r="K461" s="2" t="s">
        <v>14</v>
      </c>
      <c r="L461" s="2" t="s">
        <v>15</v>
      </c>
      <c r="M461" s="7">
        <v>1</v>
      </c>
      <c r="N461" s="4">
        <v>35.700000000000003</v>
      </c>
      <c r="O461" s="5">
        <v>0.05</v>
      </c>
      <c r="P461" s="4">
        <v>13.85</v>
      </c>
      <c r="Q461" s="4">
        <f t="shared" si="28"/>
        <v>33.914999999999999</v>
      </c>
      <c r="R461" s="4">
        <f t="shared" si="29"/>
        <v>13.85</v>
      </c>
      <c r="S461" s="4">
        <f t="shared" si="30"/>
        <v>20.064999999999998</v>
      </c>
      <c r="T461" s="6">
        <f t="shared" si="31"/>
        <v>0.59162612413386406</v>
      </c>
      <c r="U461" s="3">
        <f>YEAR(SalesDataTable[[#This Row],[Order Date]])</f>
        <v>2026</v>
      </c>
    </row>
    <row r="462" spans="1:21" ht="15.6">
      <c r="A462" s="9">
        <v>3669</v>
      </c>
      <c r="B462" s="10">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11" t="s">
        <v>11</v>
      </c>
      <c r="H462" s="11" t="s">
        <v>39</v>
      </c>
      <c r="I462" s="11" t="s">
        <v>28</v>
      </c>
      <c r="J462" s="2" t="s">
        <v>3</v>
      </c>
      <c r="K462" s="2" t="s">
        <v>23</v>
      </c>
      <c r="L462" s="2" t="s">
        <v>40</v>
      </c>
      <c r="M462" s="7">
        <v>1</v>
      </c>
      <c r="N462" s="4">
        <v>80.09</v>
      </c>
      <c r="O462" s="5">
        <v>0</v>
      </c>
      <c r="P462" s="4">
        <v>40.61</v>
      </c>
      <c r="Q462" s="4">
        <f t="shared" si="28"/>
        <v>80.09</v>
      </c>
      <c r="R462" s="4">
        <f t="shared" si="29"/>
        <v>40.61</v>
      </c>
      <c r="S462" s="4">
        <f t="shared" si="30"/>
        <v>39.480000000000004</v>
      </c>
      <c r="T462" s="6">
        <f t="shared" si="31"/>
        <v>0.49294543638406796</v>
      </c>
      <c r="U462" s="3">
        <f>YEAR(SalesDataTable[[#This Row],[Order Date]])</f>
        <v>2026</v>
      </c>
    </row>
    <row r="463" spans="1:21" ht="15.6">
      <c r="A463" s="9">
        <v>4787</v>
      </c>
      <c r="B463" s="10">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11" t="s">
        <v>20</v>
      </c>
      <c r="H463" s="11" t="s">
        <v>47</v>
      </c>
      <c r="I463" s="11" t="s">
        <v>28</v>
      </c>
      <c r="J463" s="2" t="s">
        <v>13</v>
      </c>
      <c r="K463" s="2" t="s">
        <v>9</v>
      </c>
      <c r="L463" s="2" t="s">
        <v>17</v>
      </c>
      <c r="M463" s="7">
        <v>1</v>
      </c>
      <c r="N463" s="4">
        <v>142.87</v>
      </c>
      <c r="O463" s="5">
        <v>0.1</v>
      </c>
      <c r="P463" s="4">
        <v>77.33</v>
      </c>
      <c r="Q463" s="4">
        <f t="shared" si="28"/>
        <v>128.583</v>
      </c>
      <c r="R463" s="4">
        <f t="shared" si="29"/>
        <v>77.33</v>
      </c>
      <c r="S463" s="4">
        <f t="shared" si="30"/>
        <v>51.253</v>
      </c>
      <c r="T463" s="6">
        <f t="shared" si="31"/>
        <v>0.39859857057309289</v>
      </c>
      <c r="U463" s="3">
        <f>YEAR(SalesDataTable[[#This Row],[Order Date]])</f>
        <v>2026</v>
      </c>
    </row>
    <row r="464" spans="1:21" ht="15.6">
      <c r="A464" s="9">
        <v>769</v>
      </c>
      <c r="B464" s="10">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11" t="s">
        <v>20</v>
      </c>
      <c r="H464" s="11" t="s">
        <v>33</v>
      </c>
      <c r="I464" s="11" t="s">
        <v>2</v>
      </c>
      <c r="J464" s="2" t="s">
        <v>3</v>
      </c>
      <c r="K464" s="2" t="s">
        <v>34</v>
      </c>
      <c r="L464" s="2" t="s">
        <v>35</v>
      </c>
      <c r="M464" s="7">
        <v>1</v>
      </c>
      <c r="N464" s="4">
        <v>40.53</v>
      </c>
      <c r="O464" s="5">
        <v>0</v>
      </c>
      <c r="P464" s="4">
        <v>14.32</v>
      </c>
      <c r="Q464" s="4">
        <f t="shared" si="28"/>
        <v>40.53</v>
      </c>
      <c r="R464" s="4">
        <f t="shared" si="29"/>
        <v>14.32</v>
      </c>
      <c r="S464" s="4">
        <f t="shared" si="30"/>
        <v>26.21</v>
      </c>
      <c r="T464" s="6">
        <f t="shared" si="31"/>
        <v>0.64668147051566738</v>
      </c>
      <c r="U464" s="3">
        <f>YEAR(SalesDataTable[[#This Row],[Order Date]])</f>
        <v>2026</v>
      </c>
    </row>
    <row r="465" spans="1:21" ht="15.6">
      <c r="A465" s="9">
        <v>1184</v>
      </c>
      <c r="B465" s="10">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11" t="s">
        <v>20</v>
      </c>
      <c r="H465" s="11" t="s">
        <v>33</v>
      </c>
      <c r="I465" s="11" t="s">
        <v>2</v>
      </c>
      <c r="J465" s="2" t="s">
        <v>3</v>
      </c>
      <c r="K465" s="2" t="s">
        <v>4</v>
      </c>
      <c r="L465" s="2" t="s">
        <v>22</v>
      </c>
      <c r="M465" s="7">
        <v>1</v>
      </c>
      <c r="N465" s="4">
        <v>49.46</v>
      </c>
      <c r="O465" s="5">
        <v>0</v>
      </c>
      <c r="P465" s="4">
        <v>23.04</v>
      </c>
      <c r="Q465" s="4">
        <f t="shared" si="28"/>
        <v>49.46</v>
      </c>
      <c r="R465" s="4">
        <f t="shared" si="29"/>
        <v>23.04</v>
      </c>
      <c r="S465" s="4">
        <f t="shared" si="30"/>
        <v>26.42</v>
      </c>
      <c r="T465" s="6">
        <f t="shared" si="31"/>
        <v>0.53416902547513145</v>
      </c>
      <c r="U465" s="3">
        <f>YEAR(SalesDataTable[[#This Row],[Order Date]])</f>
        <v>2026</v>
      </c>
    </row>
    <row r="466" spans="1:21" ht="15.6">
      <c r="A466" s="9">
        <v>1498</v>
      </c>
      <c r="B466" s="10">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11" t="s">
        <v>6</v>
      </c>
      <c r="H466" s="11" t="s">
        <v>49</v>
      </c>
      <c r="I466" s="11" t="s">
        <v>28</v>
      </c>
      <c r="J466" s="2" t="s">
        <v>16</v>
      </c>
      <c r="K466" s="2" t="s">
        <v>9</v>
      </c>
      <c r="L466" s="2" t="s">
        <v>17</v>
      </c>
      <c r="M466" s="7">
        <v>3</v>
      </c>
      <c r="N466" s="4">
        <v>142.46</v>
      </c>
      <c r="O466" s="5">
        <v>0</v>
      </c>
      <c r="P466" s="4">
        <v>79.650000000000006</v>
      </c>
      <c r="Q466" s="4">
        <f t="shared" si="28"/>
        <v>427.38</v>
      </c>
      <c r="R466" s="4">
        <f t="shared" si="29"/>
        <v>238.95000000000002</v>
      </c>
      <c r="S466" s="4">
        <f t="shared" si="30"/>
        <v>188.42999999999998</v>
      </c>
      <c r="T466" s="6">
        <f t="shared" si="31"/>
        <v>0.44089569001825069</v>
      </c>
      <c r="U466" s="3">
        <f>YEAR(SalesDataTable[[#This Row],[Order Date]])</f>
        <v>2026</v>
      </c>
    </row>
    <row r="467" spans="1:21" ht="15.6">
      <c r="A467" s="9">
        <v>2054</v>
      </c>
      <c r="B467" s="10">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11" t="s">
        <v>20</v>
      </c>
      <c r="H467" s="11" t="s">
        <v>47</v>
      </c>
      <c r="I467" s="11" t="s">
        <v>8</v>
      </c>
      <c r="J467" s="2" t="s">
        <v>16</v>
      </c>
      <c r="K467" s="2" t="s">
        <v>9</v>
      </c>
      <c r="L467" s="2" t="s">
        <v>17</v>
      </c>
      <c r="M467" s="7">
        <v>6</v>
      </c>
      <c r="N467" s="4">
        <v>142.18</v>
      </c>
      <c r="O467" s="5">
        <v>0.05</v>
      </c>
      <c r="P467" s="4">
        <v>80.94</v>
      </c>
      <c r="Q467" s="4">
        <f t="shared" si="28"/>
        <v>810.42600000000004</v>
      </c>
      <c r="R467" s="4">
        <f t="shared" si="29"/>
        <v>485.64</v>
      </c>
      <c r="S467" s="4">
        <f t="shared" si="30"/>
        <v>324.78600000000006</v>
      </c>
      <c r="T467" s="6">
        <f t="shared" si="31"/>
        <v>0.40075960050640036</v>
      </c>
      <c r="U467" s="3">
        <f>YEAR(SalesDataTable[[#This Row],[Order Date]])</f>
        <v>2026</v>
      </c>
    </row>
    <row r="468" spans="1:21" ht="15.6">
      <c r="A468" s="9">
        <v>2294</v>
      </c>
      <c r="B468" s="10">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11" t="s">
        <v>6</v>
      </c>
      <c r="H468" s="11" t="s">
        <v>49</v>
      </c>
      <c r="I468" s="11" t="s">
        <v>2</v>
      </c>
      <c r="J468" s="2" t="s">
        <v>13</v>
      </c>
      <c r="K468" s="2" t="s">
        <v>34</v>
      </c>
      <c r="L468" s="2" t="s">
        <v>35</v>
      </c>
      <c r="M468" s="7">
        <v>2</v>
      </c>
      <c r="N468" s="4">
        <v>41.04</v>
      </c>
      <c r="O468" s="5">
        <v>0</v>
      </c>
      <c r="P468" s="4">
        <v>15.03</v>
      </c>
      <c r="Q468" s="4">
        <f t="shared" si="28"/>
        <v>82.08</v>
      </c>
      <c r="R468" s="4">
        <f t="shared" si="29"/>
        <v>30.06</v>
      </c>
      <c r="S468" s="4">
        <f t="shared" si="30"/>
        <v>52.019999999999996</v>
      </c>
      <c r="T468" s="6">
        <f t="shared" si="31"/>
        <v>0.63377192982456132</v>
      </c>
      <c r="U468" s="3">
        <f>YEAR(SalesDataTable[[#This Row],[Order Date]])</f>
        <v>2026</v>
      </c>
    </row>
    <row r="469" spans="1:21" ht="15.6">
      <c r="A469" s="9">
        <v>2892</v>
      </c>
      <c r="B469" s="10">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11" t="s">
        <v>6</v>
      </c>
      <c r="H469" s="11" t="s">
        <v>43</v>
      </c>
      <c r="I469" s="11" t="s">
        <v>2</v>
      </c>
      <c r="J469" s="2" t="s">
        <v>3</v>
      </c>
      <c r="K469" s="2" t="s">
        <v>9</v>
      </c>
      <c r="L469" s="2" t="s">
        <v>17</v>
      </c>
      <c r="M469" s="7">
        <v>2</v>
      </c>
      <c r="N469" s="4">
        <v>145.06</v>
      </c>
      <c r="O469" s="5">
        <v>0.15</v>
      </c>
      <c r="P469" s="4">
        <v>77.08</v>
      </c>
      <c r="Q469" s="4">
        <f t="shared" si="28"/>
        <v>246.602</v>
      </c>
      <c r="R469" s="4">
        <f t="shared" si="29"/>
        <v>154.16</v>
      </c>
      <c r="S469" s="4">
        <f t="shared" si="30"/>
        <v>92.442000000000007</v>
      </c>
      <c r="T469" s="6">
        <f t="shared" si="31"/>
        <v>0.37486313979610875</v>
      </c>
      <c r="U469" s="3">
        <f>YEAR(SalesDataTable[[#This Row],[Order Date]])</f>
        <v>2026</v>
      </c>
    </row>
    <row r="470" spans="1:21" ht="15.6">
      <c r="A470" s="9">
        <v>3145</v>
      </c>
      <c r="B470" s="10">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11" t="s">
        <v>6</v>
      </c>
      <c r="H470" s="11" t="s">
        <v>41</v>
      </c>
      <c r="I470" s="11" t="s">
        <v>2</v>
      </c>
      <c r="J470" s="2" t="s">
        <v>3</v>
      </c>
      <c r="K470" s="2" t="s">
        <v>14</v>
      </c>
      <c r="L470" s="2" t="s">
        <v>44</v>
      </c>
      <c r="M470" s="7">
        <v>1</v>
      </c>
      <c r="N470" s="4">
        <v>130.72999999999999</v>
      </c>
      <c r="O470" s="5">
        <v>0</v>
      </c>
      <c r="P470" s="4">
        <v>66.17</v>
      </c>
      <c r="Q470" s="4">
        <f t="shared" si="28"/>
        <v>130.72999999999999</v>
      </c>
      <c r="R470" s="4">
        <f t="shared" si="29"/>
        <v>66.17</v>
      </c>
      <c r="S470" s="4">
        <f t="shared" si="30"/>
        <v>64.559999999999988</v>
      </c>
      <c r="T470" s="6">
        <f t="shared" si="31"/>
        <v>0.4938422703281572</v>
      </c>
      <c r="U470" s="3">
        <f>YEAR(SalesDataTable[[#This Row],[Order Date]])</f>
        <v>2026</v>
      </c>
    </row>
    <row r="471" spans="1:21" ht="15.6">
      <c r="A471" s="9">
        <v>3925</v>
      </c>
      <c r="B471" s="10">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11" t="s">
        <v>20</v>
      </c>
      <c r="H471" s="11" t="s">
        <v>47</v>
      </c>
      <c r="I471" s="11" t="s">
        <v>2</v>
      </c>
      <c r="J471" s="2" t="s">
        <v>16</v>
      </c>
      <c r="K471" s="2" t="s">
        <v>34</v>
      </c>
      <c r="L471" s="2" t="s">
        <v>42</v>
      </c>
      <c r="M471" s="7">
        <v>2</v>
      </c>
      <c r="N471" s="4">
        <v>36.630000000000003</v>
      </c>
      <c r="O471" s="5">
        <v>0</v>
      </c>
      <c r="P471" s="4">
        <v>14.31</v>
      </c>
      <c r="Q471" s="4">
        <f t="shared" si="28"/>
        <v>73.260000000000005</v>
      </c>
      <c r="R471" s="4">
        <f t="shared" si="29"/>
        <v>28.62</v>
      </c>
      <c r="S471" s="4">
        <f t="shared" si="30"/>
        <v>44.64</v>
      </c>
      <c r="T471" s="6">
        <f t="shared" si="31"/>
        <v>0.60933660933660927</v>
      </c>
      <c r="U471" s="3">
        <f>YEAR(SalesDataTable[[#This Row],[Order Date]])</f>
        <v>2026</v>
      </c>
    </row>
    <row r="472" spans="1:21" ht="15.6">
      <c r="A472" s="9">
        <v>2722</v>
      </c>
      <c r="B472" s="10">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11" t="s">
        <v>20</v>
      </c>
      <c r="H472" s="11" t="s">
        <v>47</v>
      </c>
      <c r="I472" s="11" t="s">
        <v>28</v>
      </c>
      <c r="J472" s="2" t="s">
        <v>13</v>
      </c>
      <c r="K472" s="2" t="s">
        <v>4</v>
      </c>
      <c r="L472" s="2" t="s">
        <v>22</v>
      </c>
      <c r="M472" s="7">
        <v>1</v>
      </c>
      <c r="N472" s="4">
        <v>50.99</v>
      </c>
      <c r="O472" s="5">
        <v>0.1</v>
      </c>
      <c r="P472" s="4">
        <v>21.86</v>
      </c>
      <c r="Q472" s="4">
        <f t="shared" si="28"/>
        <v>45.891000000000005</v>
      </c>
      <c r="R472" s="4">
        <f t="shared" si="29"/>
        <v>21.86</v>
      </c>
      <c r="S472" s="4">
        <f t="shared" si="30"/>
        <v>24.031000000000006</v>
      </c>
      <c r="T472" s="6">
        <f t="shared" si="31"/>
        <v>0.52365387548756848</v>
      </c>
      <c r="U472" s="3">
        <f>YEAR(SalesDataTable[[#This Row],[Order Date]])</f>
        <v>2026</v>
      </c>
    </row>
    <row r="473" spans="1:21" ht="15.6">
      <c r="A473" s="9">
        <v>2767</v>
      </c>
      <c r="B473" s="10">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11" t="s">
        <v>6</v>
      </c>
      <c r="H473" s="11" t="s">
        <v>27</v>
      </c>
      <c r="I473" s="11" t="s">
        <v>2</v>
      </c>
      <c r="J473" s="2" t="s">
        <v>3</v>
      </c>
      <c r="K473" s="2" t="s">
        <v>14</v>
      </c>
      <c r="L473" s="2" t="s">
        <v>44</v>
      </c>
      <c r="M473" s="7">
        <v>4</v>
      </c>
      <c r="N473" s="4">
        <v>134.18</v>
      </c>
      <c r="O473" s="5">
        <v>0</v>
      </c>
      <c r="P473" s="4">
        <v>66.430000000000007</v>
      </c>
      <c r="Q473" s="4">
        <f t="shared" si="28"/>
        <v>536.72</v>
      </c>
      <c r="R473" s="4">
        <f t="shared" si="29"/>
        <v>265.72000000000003</v>
      </c>
      <c r="S473" s="4">
        <f t="shared" si="30"/>
        <v>271</v>
      </c>
      <c r="T473" s="6">
        <f t="shared" si="31"/>
        <v>0.5049187658369354</v>
      </c>
      <c r="U473" s="3">
        <f>YEAR(SalesDataTable[[#This Row],[Order Date]])</f>
        <v>2026</v>
      </c>
    </row>
    <row r="474" spans="1:21" ht="15.6">
      <c r="A474" s="9">
        <v>3794</v>
      </c>
      <c r="B474" s="10">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11" t="s">
        <v>6</v>
      </c>
      <c r="H474" s="11" t="s">
        <v>43</v>
      </c>
      <c r="I474" s="11" t="s">
        <v>19</v>
      </c>
      <c r="J474" s="2" t="s">
        <v>16</v>
      </c>
      <c r="K474" s="2" t="s">
        <v>34</v>
      </c>
      <c r="L474" s="2" t="s">
        <v>45</v>
      </c>
      <c r="M474" s="7">
        <v>2</v>
      </c>
      <c r="N474" s="4">
        <v>50.86</v>
      </c>
      <c r="O474" s="5">
        <v>0.1</v>
      </c>
      <c r="P474" s="4">
        <v>21.76</v>
      </c>
      <c r="Q474" s="4">
        <f t="shared" si="28"/>
        <v>91.548000000000002</v>
      </c>
      <c r="R474" s="4">
        <f t="shared" si="29"/>
        <v>43.52</v>
      </c>
      <c r="S474" s="4">
        <f t="shared" si="30"/>
        <v>48.027999999999999</v>
      </c>
      <c r="T474" s="6">
        <f t="shared" si="31"/>
        <v>0.52462096386595003</v>
      </c>
      <c r="U474" s="3">
        <f>YEAR(SalesDataTable[[#This Row],[Order Date]])</f>
        <v>2026</v>
      </c>
    </row>
    <row r="475" spans="1:21" ht="15.6">
      <c r="A475" s="9">
        <v>3880</v>
      </c>
      <c r="B475" s="10">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11" t="s">
        <v>6</v>
      </c>
      <c r="H475" s="11" t="s">
        <v>43</v>
      </c>
      <c r="I475" s="11" t="s">
        <v>8</v>
      </c>
      <c r="J475" s="2" t="s">
        <v>16</v>
      </c>
      <c r="K475" s="2" t="s">
        <v>23</v>
      </c>
      <c r="L475" s="2" t="s">
        <v>51</v>
      </c>
      <c r="M475" s="7">
        <v>12</v>
      </c>
      <c r="N475" s="4">
        <v>124.86</v>
      </c>
      <c r="O475" s="5">
        <v>0.1</v>
      </c>
      <c r="P475" s="4">
        <v>60.82</v>
      </c>
      <c r="Q475" s="4">
        <f t="shared" si="28"/>
        <v>1348.4880000000001</v>
      </c>
      <c r="R475" s="4">
        <f t="shared" si="29"/>
        <v>729.84</v>
      </c>
      <c r="S475" s="4">
        <f t="shared" si="30"/>
        <v>618.64800000000002</v>
      </c>
      <c r="T475" s="6">
        <f t="shared" si="31"/>
        <v>0.45877160197198641</v>
      </c>
      <c r="U475" s="3">
        <f>YEAR(SalesDataTable[[#This Row],[Order Date]])</f>
        <v>2026</v>
      </c>
    </row>
    <row r="476" spans="1:21" ht="15.6">
      <c r="A476" s="9">
        <v>422</v>
      </c>
      <c r="B476" s="10">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11" t="s">
        <v>20</v>
      </c>
      <c r="H476" s="11" t="s">
        <v>21</v>
      </c>
      <c r="I476" s="11" t="s">
        <v>2</v>
      </c>
      <c r="J476" s="2" t="s">
        <v>16</v>
      </c>
      <c r="K476" s="2" t="s">
        <v>4</v>
      </c>
      <c r="L476" s="2" t="s">
        <v>5</v>
      </c>
      <c r="M476" s="7">
        <v>1</v>
      </c>
      <c r="N476" s="4">
        <v>81.760000000000005</v>
      </c>
      <c r="O476" s="5">
        <v>0.1</v>
      </c>
      <c r="P476" s="4">
        <v>42.78</v>
      </c>
      <c r="Q476" s="4">
        <f t="shared" si="28"/>
        <v>73.584000000000003</v>
      </c>
      <c r="R476" s="4">
        <f t="shared" si="29"/>
        <v>42.78</v>
      </c>
      <c r="S476" s="4">
        <f t="shared" si="30"/>
        <v>30.804000000000002</v>
      </c>
      <c r="T476" s="6">
        <f t="shared" si="31"/>
        <v>0.4186236138290933</v>
      </c>
      <c r="U476" s="3">
        <f>YEAR(SalesDataTable[[#This Row],[Order Date]])</f>
        <v>2026</v>
      </c>
    </row>
    <row r="477" spans="1:21" ht="15.6">
      <c r="A477" s="9">
        <v>495</v>
      </c>
      <c r="B477" s="10">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11" t="s">
        <v>6</v>
      </c>
      <c r="H477" s="11" t="s">
        <v>49</v>
      </c>
      <c r="I477" s="11" t="s">
        <v>19</v>
      </c>
      <c r="J477" s="2" t="s">
        <v>16</v>
      </c>
      <c r="K477" s="2" t="s">
        <v>14</v>
      </c>
      <c r="L477" s="2" t="s">
        <v>44</v>
      </c>
      <c r="M477" s="7">
        <v>1</v>
      </c>
      <c r="N477" s="4">
        <v>134.65</v>
      </c>
      <c r="O477" s="5">
        <v>0</v>
      </c>
      <c r="P477" s="4">
        <v>68.19</v>
      </c>
      <c r="Q477" s="4">
        <f t="shared" si="28"/>
        <v>134.65</v>
      </c>
      <c r="R477" s="4">
        <f t="shared" si="29"/>
        <v>68.19</v>
      </c>
      <c r="S477" s="4">
        <f t="shared" si="30"/>
        <v>66.460000000000008</v>
      </c>
      <c r="T477" s="6">
        <f t="shared" si="31"/>
        <v>0.49357593761604163</v>
      </c>
      <c r="U477" s="3">
        <f>YEAR(SalesDataTable[[#This Row],[Order Date]])</f>
        <v>2026</v>
      </c>
    </row>
    <row r="478" spans="1:21" ht="15.6">
      <c r="A478" s="9">
        <v>1517</v>
      </c>
      <c r="B478" s="10">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11" t="s">
        <v>11</v>
      </c>
      <c r="H478" s="11" t="s">
        <v>52</v>
      </c>
      <c r="I478" s="11" t="s">
        <v>2</v>
      </c>
      <c r="J478" s="2" t="s">
        <v>16</v>
      </c>
      <c r="K478" s="2" t="s">
        <v>4</v>
      </c>
      <c r="L478" s="2" t="s">
        <v>26</v>
      </c>
      <c r="M478" s="7">
        <v>1</v>
      </c>
      <c r="N478" s="4">
        <v>41.21</v>
      </c>
      <c r="O478" s="5">
        <v>0</v>
      </c>
      <c r="P478" s="4">
        <v>16.34</v>
      </c>
      <c r="Q478" s="4">
        <f t="shared" si="28"/>
        <v>41.21</v>
      </c>
      <c r="R478" s="4">
        <f t="shared" si="29"/>
        <v>16.34</v>
      </c>
      <c r="S478" s="4">
        <f t="shared" si="30"/>
        <v>24.87</v>
      </c>
      <c r="T478" s="6">
        <f t="shared" si="31"/>
        <v>0.60349429750060668</v>
      </c>
      <c r="U478" s="3">
        <f>YEAR(SalesDataTable[[#This Row],[Order Date]])</f>
        <v>2026</v>
      </c>
    </row>
    <row r="479" spans="1:21" ht="15.6">
      <c r="A479" s="9">
        <v>2391</v>
      </c>
      <c r="B479" s="10">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11" t="s">
        <v>6</v>
      </c>
      <c r="H479" s="11" t="s">
        <v>43</v>
      </c>
      <c r="I479" s="11" t="s">
        <v>2</v>
      </c>
      <c r="J479" s="2" t="s">
        <v>3</v>
      </c>
      <c r="K479" s="2" t="s">
        <v>34</v>
      </c>
      <c r="L479" s="2" t="s">
        <v>35</v>
      </c>
      <c r="M479" s="7">
        <v>2</v>
      </c>
      <c r="N479" s="4">
        <v>40.590000000000003</v>
      </c>
      <c r="O479" s="5">
        <v>0</v>
      </c>
      <c r="P479" s="4">
        <v>15.01</v>
      </c>
      <c r="Q479" s="4">
        <f t="shared" si="28"/>
        <v>81.180000000000007</v>
      </c>
      <c r="R479" s="4">
        <f t="shared" si="29"/>
        <v>30.02</v>
      </c>
      <c r="S479" s="4">
        <f t="shared" si="30"/>
        <v>51.160000000000011</v>
      </c>
      <c r="T479" s="6">
        <f t="shared" si="31"/>
        <v>0.63020448386302053</v>
      </c>
      <c r="U479" s="3">
        <f>YEAR(SalesDataTable[[#This Row],[Order Date]])</f>
        <v>2026</v>
      </c>
    </row>
    <row r="480" spans="1:21" ht="15.6">
      <c r="A480" s="9">
        <v>3809</v>
      </c>
      <c r="B480" s="10">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11" t="s">
        <v>0</v>
      </c>
      <c r="H480" s="11" t="s">
        <v>50</v>
      </c>
      <c r="I480" s="11" t="s">
        <v>2</v>
      </c>
      <c r="J480" s="2" t="s">
        <v>13</v>
      </c>
      <c r="K480" s="2" t="s">
        <v>23</v>
      </c>
      <c r="L480" s="2" t="s">
        <v>51</v>
      </c>
      <c r="M480" s="7">
        <v>3</v>
      </c>
      <c r="N480" s="4">
        <v>124.08</v>
      </c>
      <c r="O480" s="5">
        <v>0.05</v>
      </c>
      <c r="P480" s="4">
        <v>62.41</v>
      </c>
      <c r="Q480" s="4">
        <f t="shared" si="28"/>
        <v>353.62799999999999</v>
      </c>
      <c r="R480" s="4">
        <f t="shared" si="29"/>
        <v>187.23</v>
      </c>
      <c r="S480" s="4">
        <f t="shared" si="30"/>
        <v>166.398</v>
      </c>
      <c r="T480" s="6">
        <f t="shared" si="31"/>
        <v>0.47054531880959655</v>
      </c>
      <c r="U480" s="3">
        <f>YEAR(SalesDataTable[[#This Row],[Order Date]])</f>
        <v>2026</v>
      </c>
    </row>
    <row r="481" spans="1:21" ht="15.6">
      <c r="A481" s="9">
        <v>3958</v>
      </c>
      <c r="B481" s="10">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11" t="s">
        <v>6</v>
      </c>
      <c r="H481" s="11" t="s">
        <v>7</v>
      </c>
      <c r="I481" s="11" t="s">
        <v>2</v>
      </c>
      <c r="J481" s="2" t="s">
        <v>3</v>
      </c>
      <c r="K481" s="2" t="s">
        <v>23</v>
      </c>
      <c r="L481" s="2" t="s">
        <v>51</v>
      </c>
      <c r="M481" s="7">
        <v>2</v>
      </c>
      <c r="N481" s="4">
        <v>125.35</v>
      </c>
      <c r="O481" s="5">
        <v>0.15</v>
      </c>
      <c r="P481" s="4">
        <v>60.73</v>
      </c>
      <c r="Q481" s="4">
        <f t="shared" si="28"/>
        <v>213.095</v>
      </c>
      <c r="R481" s="4">
        <f t="shared" si="29"/>
        <v>121.46</v>
      </c>
      <c r="S481" s="4">
        <f t="shared" si="30"/>
        <v>91.635000000000005</v>
      </c>
      <c r="T481" s="6">
        <f t="shared" si="31"/>
        <v>0.43001947488209485</v>
      </c>
      <c r="U481" s="3">
        <f>YEAR(SalesDataTable[[#This Row],[Order Date]])</f>
        <v>2026</v>
      </c>
    </row>
    <row r="482" spans="1:21" ht="15.6">
      <c r="A482" s="9">
        <v>4418</v>
      </c>
      <c r="B482" s="10">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11" t="s">
        <v>6</v>
      </c>
      <c r="H482" s="11" t="s">
        <v>49</v>
      </c>
      <c r="I482" s="11" t="s">
        <v>28</v>
      </c>
      <c r="J482" s="2" t="s">
        <v>13</v>
      </c>
      <c r="K482" s="2" t="s">
        <v>34</v>
      </c>
      <c r="L482" s="2" t="s">
        <v>42</v>
      </c>
      <c r="M482" s="7">
        <v>3</v>
      </c>
      <c r="N482" s="4">
        <v>36.090000000000003</v>
      </c>
      <c r="O482" s="5">
        <v>0</v>
      </c>
      <c r="P482" s="4">
        <v>14.03</v>
      </c>
      <c r="Q482" s="4">
        <f t="shared" si="28"/>
        <v>108.27000000000001</v>
      </c>
      <c r="R482" s="4">
        <f t="shared" si="29"/>
        <v>42.089999999999996</v>
      </c>
      <c r="S482" s="4">
        <f t="shared" si="30"/>
        <v>66.180000000000007</v>
      </c>
      <c r="T482" s="6">
        <f t="shared" si="31"/>
        <v>0.61124965364366857</v>
      </c>
      <c r="U482" s="3">
        <f>YEAR(SalesDataTable[[#This Row],[Order Date]])</f>
        <v>2026</v>
      </c>
    </row>
    <row r="483" spans="1:21" ht="15.6">
      <c r="A483" s="9">
        <v>4693</v>
      </c>
      <c r="B483" s="10">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11" t="s">
        <v>6</v>
      </c>
      <c r="H483" s="11" t="s">
        <v>43</v>
      </c>
      <c r="I483" s="11" t="s">
        <v>8</v>
      </c>
      <c r="J483" s="2" t="s">
        <v>16</v>
      </c>
      <c r="K483" s="2" t="s">
        <v>9</v>
      </c>
      <c r="L483" s="2" t="s">
        <v>10</v>
      </c>
      <c r="M483" s="7">
        <v>15</v>
      </c>
      <c r="N483" s="4">
        <v>94.33</v>
      </c>
      <c r="O483" s="5">
        <v>0.1</v>
      </c>
      <c r="P483" s="4">
        <v>44.38</v>
      </c>
      <c r="Q483" s="4">
        <f t="shared" si="28"/>
        <v>1273.4550000000002</v>
      </c>
      <c r="R483" s="4">
        <f t="shared" si="29"/>
        <v>665.7</v>
      </c>
      <c r="S483" s="4">
        <f t="shared" si="30"/>
        <v>607.75500000000011</v>
      </c>
      <c r="T483" s="6">
        <f t="shared" si="31"/>
        <v>0.47724890161018652</v>
      </c>
      <c r="U483" s="3">
        <f>YEAR(SalesDataTable[[#This Row],[Order Date]])</f>
        <v>2026</v>
      </c>
    </row>
    <row r="484" spans="1:21" ht="15.6">
      <c r="A484" s="9">
        <v>193</v>
      </c>
      <c r="B484" s="10">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11" t="s">
        <v>20</v>
      </c>
      <c r="H484" s="11" t="s">
        <v>21</v>
      </c>
      <c r="I484" s="11" t="s">
        <v>19</v>
      </c>
      <c r="J484" s="2" t="s">
        <v>3</v>
      </c>
      <c r="K484" s="2" t="s">
        <v>14</v>
      </c>
      <c r="L484" s="2" t="s">
        <v>15</v>
      </c>
      <c r="M484" s="7">
        <v>1</v>
      </c>
      <c r="N484" s="4">
        <v>35.6</v>
      </c>
      <c r="O484" s="5">
        <v>0.1</v>
      </c>
      <c r="P484" s="4">
        <v>13.39</v>
      </c>
      <c r="Q484" s="4">
        <f t="shared" si="28"/>
        <v>32.04</v>
      </c>
      <c r="R484" s="4">
        <f t="shared" si="29"/>
        <v>13.39</v>
      </c>
      <c r="S484" s="4">
        <f t="shared" si="30"/>
        <v>18.649999999999999</v>
      </c>
      <c r="T484" s="6">
        <f t="shared" si="31"/>
        <v>0.58208489388264661</v>
      </c>
      <c r="U484" s="3">
        <f>YEAR(SalesDataTable[[#This Row],[Order Date]])</f>
        <v>2026</v>
      </c>
    </row>
    <row r="485" spans="1:21" ht="15.6">
      <c r="A485" s="9">
        <v>2246</v>
      </c>
      <c r="B485" s="10">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11" t="s">
        <v>6</v>
      </c>
      <c r="H485" s="11" t="s">
        <v>43</v>
      </c>
      <c r="I485" s="11" t="s">
        <v>28</v>
      </c>
      <c r="J485" s="2" t="s">
        <v>3</v>
      </c>
      <c r="K485" s="2" t="s">
        <v>4</v>
      </c>
      <c r="L485" s="2" t="s">
        <v>22</v>
      </c>
      <c r="M485" s="7">
        <v>1</v>
      </c>
      <c r="N485" s="4">
        <v>50.17</v>
      </c>
      <c r="O485" s="5">
        <v>0</v>
      </c>
      <c r="P485" s="4">
        <v>21.95</v>
      </c>
      <c r="Q485" s="4">
        <f t="shared" si="28"/>
        <v>50.17</v>
      </c>
      <c r="R485" s="4">
        <f t="shared" si="29"/>
        <v>21.95</v>
      </c>
      <c r="S485" s="4">
        <f t="shared" si="30"/>
        <v>28.220000000000002</v>
      </c>
      <c r="T485" s="6">
        <f t="shared" si="31"/>
        <v>0.56248754235598963</v>
      </c>
      <c r="U485" s="3">
        <f>YEAR(SalesDataTable[[#This Row],[Order Date]])</f>
        <v>2026</v>
      </c>
    </row>
    <row r="486" spans="1:21" ht="15.6">
      <c r="A486" s="9">
        <v>2556</v>
      </c>
      <c r="B486" s="10">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11" t="s">
        <v>20</v>
      </c>
      <c r="H486" s="11" t="s">
        <v>33</v>
      </c>
      <c r="I486" s="11" t="s">
        <v>2</v>
      </c>
      <c r="J486" s="2" t="s">
        <v>3</v>
      </c>
      <c r="K486" s="2" t="s">
        <v>9</v>
      </c>
      <c r="L486" s="2" t="s">
        <v>46</v>
      </c>
      <c r="M486" s="7">
        <v>2</v>
      </c>
      <c r="N486" s="4">
        <v>72.900000000000006</v>
      </c>
      <c r="O486" s="5">
        <v>0</v>
      </c>
      <c r="P486" s="4">
        <v>31.52</v>
      </c>
      <c r="Q486" s="4">
        <f t="shared" si="28"/>
        <v>145.80000000000001</v>
      </c>
      <c r="R486" s="4">
        <f t="shared" si="29"/>
        <v>63.04</v>
      </c>
      <c r="S486" s="4">
        <f t="shared" si="30"/>
        <v>82.760000000000019</v>
      </c>
      <c r="T486" s="6">
        <f t="shared" si="31"/>
        <v>0.5676268861454048</v>
      </c>
      <c r="U486" s="3">
        <f>YEAR(SalesDataTable[[#This Row],[Order Date]])</f>
        <v>2026</v>
      </c>
    </row>
    <row r="487" spans="1:21" ht="15.6">
      <c r="A487" s="9">
        <v>169</v>
      </c>
      <c r="B487" s="10">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11" t="s">
        <v>11</v>
      </c>
      <c r="H487" s="11" t="s">
        <v>52</v>
      </c>
      <c r="I487" s="11" t="s">
        <v>2</v>
      </c>
      <c r="J487" s="2" t="s">
        <v>13</v>
      </c>
      <c r="K487" s="2" t="s">
        <v>9</v>
      </c>
      <c r="L487" s="2" t="s">
        <v>10</v>
      </c>
      <c r="M487" s="7">
        <v>2</v>
      </c>
      <c r="N487" s="4">
        <v>93.48</v>
      </c>
      <c r="O487" s="5">
        <v>0</v>
      </c>
      <c r="P487" s="4">
        <v>45.15</v>
      </c>
      <c r="Q487" s="4">
        <f t="shared" si="28"/>
        <v>186.96</v>
      </c>
      <c r="R487" s="4">
        <f t="shared" si="29"/>
        <v>90.3</v>
      </c>
      <c r="S487" s="4">
        <f t="shared" si="30"/>
        <v>96.660000000000011</v>
      </c>
      <c r="T487" s="6">
        <f t="shared" si="31"/>
        <v>0.51700898587933253</v>
      </c>
      <c r="U487" s="3">
        <f>YEAR(SalesDataTable[[#This Row],[Order Date]])</f>
        <v>2026</v>
      </c>
    </row>
    <row r="488" spans="1:21" ht="15.6">
      <c r="A488" s="9">
        <v>877</v>
      </c>
      <c r="B488" s="10">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11" t="s">
        <v>6</v>
      </c>
      <c r="H488" s="11" t="s">
        <v>43</v>
      </c>
      <c r="I488" s="11" t="s">
        <v>2</v>
      </c>
      <c r="J488" s="2" t="s">
        <v>13</v>
      </c>
      <c r="K488" s="2" t="s">
        <v>23</v>
      </c>
      <c r="L488" s="2" t="s">
        <v>51</v>
      </c>
      <c r="M488" s="7">
        <v>1</v>
      </c>
      <c r="N488" s="4">
        <v>123.63</v>
      </c>
      <c r="O488" s="5">
        <v>0</v>
      </c>
      <c r="P488" s="4">
        <v>58.88</v>
      </c>
      <c r="Q488" s="4">
        <f t="shared" si="28"/>
        <v>123.63</v>
      </c>
      <c r="R488" s="4">
        <f t="shared" si="29"/>
        <v>58.88</v>
      </c>
      <c r="S488" s="4">
        <f t="shared" si="30"/>
        <v>64.75</v>
      </c>
      <c r="T488" s="6">
        <f t="shared" si="31"/>
        <v>0.52374019250990866</v>
      </c>
      <c r="U488" s="3">
        <f>YEAR(SalesDataTable[[#This Row],[Order Date]])</f>
        <v>2026</v>
      </c>
    </row>
    <row r="489" spans="1:21" ht="15.6">
      <c r="A489" s="9">
        <v>2023</v>
      </c>
      <c r="B489" s="10">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11" t="s">
        <v>6</v>
      </c>
      <c r="H489" s="11" t="s">
        <v>43</v>
      </c>
      <c r="I489" s="11" t="s">
        <v>2</v>
      </c>
      <c r="J489" s="2" t="s">
        <v>13</v>
      </c>
      <c r="K489" s="2" t="s">
        <v>14</v>
      </c>
      <c r="L489" s="2" t="s">
        <v>48</v>
      </c>
      <c r="M489" s="7">
        <v>3</v>
      </c>
      <c r="N489" s="4">
        <v>168.37</v>
      </c>
      <c r="O489" s="5">
        <v>0</v>
      </c>
      <c r="P489" s="4">
        <v>87.15</v>
      </c>
      <c r="Q489" s="4">
        <f t="shared" si="28"/>
        <v>505.11</v>
      </c>
      <c r="R489" s="4">
        <f t="shared" si="29"/>
        <v>261.45000000000005</v>
      </c>
      <c r="S489" s="4">
        <f t="shared" si="30"/>
        <v>243.65999999999997</v>
      </c>
      <c r="T489" s="6">
        <f t="shared" si="31"/>
        <v>0.4823899744610084</v>
      </c>
      <c r="U489" s="3">
        <f>YEAR(SalesDataTable[[#This Row],[Order Date]])</f>
        <v>2026</v>
      </c>
    </row>
    <row r="490" spans="1:21" ht="15.6">
      <c r="A490" s="9">
        <v>2548</v>
      </c>
      <c r="B490" s="10">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11" t="s">
        <v>0</v>
      </c>
      <c r="H490" s="11" t="s">
        <v>36</v>
      </c>
      <c r="I490" s="11" t="s">
        <v>28</v>
      </c>
      <c r="J490" s="2" t="s">
        <v>13</v>
      </c>
      <c r="K490" s="2" t="s">
        <v>4</v>
      </c>
      <c r="L490" s="2" t="s">
        <v>22</v>
      </c>
      <c r="M490" s="7">
        <v>4</v>
      </c>
      <c r="N490" s="4">
        <v>51.68</v>
      </c>
      <c r="O490" s="5">
        <v>0.05</v>
      </c>
      <c r="P490" s="4">
        <v>23.09</v>
      </c>
      <c r="Q490" s="4">
        <f t="shared" si="28"/>
        <v>196.38399999999999</v>
      </c>
      <c r="R490" s="4">
        <f t="shared" si="29"/>
        <v>92.36</v>
      </c>
      <c r="S490" s="4">
        <f t="shared" si="30"/>
        <v>104.02399999999999</v>
      </c>
      <c r="T490" s="6">
        <f t="shared" si="31"/>
        <v>0.52969692031937421</v>
      </c>
      <c r="U490" s="3">
        <f>YEAR(SalesDataTable[[#This Row],[Order Date]])</f>
        <v>2026</v>
      </c>
    </row>
    <row r="491" spans="1:21" ht="15.6">
      <c r="A491" s="9">
        <v>2602</v>
      </c>
      <c r="B491" s="10">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11" t="s">
        <v>6</v>
      </c>
      <c r="H491" s="11" t="s">
        <v>43</v>
      </c>
      <c r="I491" s="11" t="s">
        <v>28</v>
      </c>
      <c r="J491" s="2" t="s">
        <v>13</v>
      </c>
      <c r="K491" s="2" t="s">
        <v>4</v>
      </c>
      <c r="L491" s="2" t="s">
        <v>26</v>
      </c>
      <c r="M491" s="7">
        <v>1</v>
      </c>
      <c r="N491" s="4">
        <v>40.159999999999997</v>
      </c>
      <c r="O491" s="5">
        <v>0</v>
      </c>
      <c r="P491" s="4">
        <v>16.77</v>
      </c>
      <c r="Q491" s="4">
        <f t="shared" si="28"/>
        <v>40.159999999999997</v>
      </c>
      <c r="R491" s="4">
        <f t="shared" si="29"/>
        <v>16.77</v>
      </c>
      <c r="S491" s="4">
        <f t="shared" si="30"/>
        <v>23.389999999999997</v>
      </c>
      <c r="T491" s="6">
        <f t="shared" si="31"/>
        <v>0.58242031872509958</v>
      </c>
      <c r="U491" s="3">
        <f>YEAR(SalesDataTable[[#This Row],[Order Date]])</f>
        <v>2026</v>
      </c>
    </row>
    <row r="492" spans="1:21" ht="15.6">
      <c r="A492" s="9">
        <v>3229</v>
      </c>
      <c r="B492" s="10">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11" t="s">
        <v>20</v>
      </c>
      <c r="H492" s="11" t="s">
        <v>47</v>
      </c>
      <c r="I492" s="11" t="s">
        <v>19</v>
      </c>
      <c r="J492" s="2" t="s">
        <v>3</v>
      </c>
      <c r="K492" s="2" t="s">
        <v>14</v>
      </c>
      <c r="L492" s="2" t="s">
        <v>15</v>
      </c>
      <c r="M492" s="7">
        <v>3</v>
      </c>
      <c r="N492" s="4">
        <v>36.17</v>
      </c>
      <c r="O492" s="5">
        <v>0.1</v>
      </c>
      <c r="P492" s="4">
        <v>13.65</v>
      </c>
      <c r="Q492" s="4">
        <f t="shared" si="28"/>
        <v>97.659000000000006</v>
      </c>
      <c r="R492" s="4">
        <f t="shared" si="29"/>
        <v>40.950000000000003</v>
      </c>
      <c r="S492" s="4">
        <f t="shared" si="30"/>
        <v>56.709000000000003</v>
      </c>
      <c r="T492" s="6">
        <f t="shared" si="31"/>
        <v>0.58068380794396834</v>
      </c>
      <c r="U492" s="3">
        <f>YEAR(SalesDataTable[[#This Row],[Order Date]])</f>
        <v>2026</v>
      </c>
    </row>
    <row r="493" spans="1:21" ht="15.6">
      <c r="A493" s="9">
        <v>3261</v>
      </c>
      <c r="B493" s="10">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11" t="s">
        <v>11</v>
      </c>
      <c r="H493" s="11" t="s">
        <v>39</v>
      </c>
      <c r="I493" s="11" t="s">
        <v>2</v>
      </c>
      <c r="J493" s="2" t="s">
        <v>13</v>
      </c>
      <c r="K493" s="2" t="s">
        <v>14</v>
      </c>
      <c r="L493" s="2" t="s">
        <v>44</v>
      </c>
      <c r="M493" s="7">
        <v>4</v>
      </c>
      <c r="N493" s="4">
        <v>130.55000000000001</v>
      </c>
      <c r="O493" s="5">
        <v>0</v>
      </c>
      <c r="P493" s="4">
        <v>67.66</v>
      </c>
      <c r="Q493" s="4">
        <f t="shared" si="28"/>
        <v>522.20000000000005</v>
      </c>
      <c r="R493" s="4">
        <f t="shared" si="29"/>
        <v>270.64</v>
      </c>
      <c r="S493" s="4">
        <f t="shared" si="30"/>
        <v>251.56000000000006</v>
      </c>
      <c r="T493" s="6">
        <f t="shared" si="31"/>
        <v>0.48173113749521262</v>
      </c>
      <c r="U493" s="3">
        <f>YEAR(SalesDataTable[[#This Row],[Order Date]])</f>
        <v>2026</v>
      </c>
    </row>
    <row r="494" spans="1:21" ht="15.6">
      <c r="A494" s="9">
        <v>3621</v>
      </c>
      <c r="B494" s="10">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11" t="s">
        <v>20</v>
      </c>
      <c r="H494" s="11" t="s">
        <v>33</v>
      </c>
      <c r="I494" s="11" t="s">
        <v>2</v>
      </c>
      <c r="J494" s="2" t="s">
        <v>13</v>
      </c>
      <c r="K494" s="2" t="s">
        <v>4</v>
      </c>
      <c r="L494" s="2" t="s">
        <v>30</v>
      </c>
      <c r="M494" s="7">
        <v>2</v>
      </c>
      <c r="N494" s="4">
        <v>102.63</v>
      </c>
      <c r="O494" s="5">
        <v>0</v>
      </c>
      <c r="P494" s="4">
        <v>50.19</v>
      </c>
      <c r="Q494" s="4">
        <f t="shared" si="28"/>
        <v>205.26</v>
      </c>
      <c r="R494" s="4">
        <f t="shared" si="29"/>
        <v>100.38</v>
      </c>
      <c r="S494" s="4">
        <f t="shared" si="30"/>
        <v>104.88</v>
      </c>
      <c r="T494" s="6">
        <f t="shared" si="31"/>
        <v>0.51096170710318622</v>
      </c>
      <c r="U494" s="3">
        <f>YEAR(SalesDataTable[[#This Row],[Order Date]])</f>
        <v>2026</v>
      </c>
    </row>
    <row r="495" spans="1:21" ht="15.6">
      <c r="A495" s="9">
        <v>4681</v>
      </c>
      <c r="B495" s="10">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11" t="s">
        <v>20</v>
      </c>
      <c r="H495" s="11" t="s">
        <v>47</v>
      </c>
      <c r="I495" s="11" t="s">
        <v>28</v>
      </c>
      <c r="J495" s="2" t="s">
        <v>3</v>
      </c>
      <c r="K495" s="2" t="s">
        <v>4</v>
      </c>
      <c r="L495" s="2" t="s">
        <v>5</v>
      </c>
      <c r="M495" s="7">
        <v>6</v>
      </c>
      <c r="N495" s="4">
        <v>81.239999999999995</v>
      </c>
      <c r="O495" s="5">
        <v>0</v>
      </c>
      <c r="P495" s="4">
        <v>43.28</v>
      </c>
      <c r="Q495" s="4">
        <f t="shared" si="28"/>
        <v>487.43999999999994</v>
      </c>
      <c r="R495" s="4">
        <f t="shared" si="29"/>
        <v>259.68</v>
      </c>
      <c r="S495" s="4">
        <f t="shared" si="30"/>
        <v>227.75999999999993</v>
      </c>
      <c r="T495" s="6">
        <f t="shared" si="31"/>
        <v>0.46725750861644505</v>
      </c>
      <c r="U495" s="3">
        <f>YEAR(SalesDataTable[[#This Row],[Order Date]])</f>
        <v>2026</v>
      </c>
    </row>
    <row r="496" spans="1:21" ht="15.6">
      <c r="A496" s="9">
        <v>4954</v>
      </c>
      <c r="B496" s="10">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11" t="s">
        <v>20</v>
      </c>
      <c r="H496" s="11" t="s">
        <v>33</v>
      </c>
      <c r="I496" s="11" t="s">
        <v>2</v>
      </c>
      <c r="J496" s="2" t="s">
        <v>13</v>
      </c>
      <c r="K496" s="2" t="s">
        <v>9</v>
      </c>
      <c r="L496" s="2" t="s">
        <v>46</v>
      </c>
      <c r="M496" s="7">
        <v>3</v>
      </c>
      <c r="N496" s="4">
        <v>72.11</v>
      </c>
      <c r="O496" s="5">
        <v>0.05</v>
      </c>
      <c r="P496" s="4">
        <v>31.63</v>
      </c>
      <c r="Q496" s="4">
        <f t="shared" si="28"/>
        <v>205.51349999999996</v>
      </c>
      <c r="R496" s="4">
        <f t="shared" si="29"/>
        <v>94.89</v>
      </c>
      <c r="S496" s="4">
        <f t="shared" si="30"/>
        <v>110.62349999999996</v>
      </c>
      <c r="T496" s="6">
        <f t="shared" si="31"/>
        <v>0.5382785072513484</v>
      </c>
      <c r="U496" s="3">
        <f>YEAR(SalesDataTable[[#This Row],[Order Date]])</f>
        <v>2026</v>
      </c>
    </row>
    <row r="497" spans="1:21" ht="15.6">
      <c r="A497" s="9">
        <v>1153</v>
      </c>
      <c r="B497" s="10">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11" t="s">
        <v>11</v>
      </c>
      <c r="H497" s="11" t="s">
        <v>52</v>
      </c>
      <c r="I497" s="11" t="s">
        <v>19</v>
      </c>
      <c r="J497" s="2" t="s">
        <v>13</v>
      </c>
      <c r="K497" s="2" t="s">
        <v>9</v>
      </c>
      <c r="L497" s="2" t="s">
        <v>10</v>
      </c>
      <c r="M497" s="7">
        <v>4</v>
      </c>
      <c r="N497" s="4">
        <v>90.15</v>
      </c>
      <c r="O497" s="5">
        <v>0</v>
      </c>
      <c r="P497" s="4">
        <v>44.9</v>
      </c>
      <c r="Q497" s="4">
        <f t="shared" si="28"/>
        <v>360.6</v>
      </c>
      <c r="R497" s="4">
        <f t="shared" si="29"/>
        <v>179.6</v>
      </c>
      <c r="S497" s="4">
        <f t="shared" si="30"/>
        <v>181.00000000000003</v>
      </c>
      <c r="T497" s="6">
        <f t="shared" si="31"/>
        <v>0.50194120909595119</v>
      </c>
      <c r="U497" s="3">
        <f>YEAR(SalesDataTable[[#This Row],[Order Date]])</f>
        <v>2026</v>
      </c>
    </row>
    <row r="498" spans="1:21" ht="15.6">
      <c r="A498" s="9">
        <v>1383</v>
      </c>
      <c r="B498" s="10">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11" t="s">
        <v>20</v>
      </c>
      <c r="H498" s="11" t="s">
        <v>21</v>
      </c>
      <c r="I498" s="11" t="s">
        <v>19</v>
      </c>
      <c r="J498" s="2" t="s">
        <v>3</v>
      </c>
      <c r="K498" s="2" t="s">
        <v>4</v>
      </c>
      <c r="L498" s="2" t="s">
        <v>22</v>
      </c>
      <c r="M498" s="7">
        <v>1</v>
      </c>
      <c r="N498" s="4">
        <v>50.7</v>
      </c>
      <c r="O498" s="5">
        <v>0.05</v>
      </c>
      <c r="P498" s="4">
        <v>21.85</v>
      </c>
      <c r="Q498" s="4">
        <f t="shared" si="28"/>
        <v>48.164999999999999</v>
      </c>
      <c r="R498" s="4">
        <f t="shared" si="29"/>
        <v>21.85</v>
      </c>
      <c r="S498" s="4">
        <f t="shared" si="30"/>
        <v>26.314999999999998</v>
      </c>
      <c r="T498" s="6">
        <f t="shared" si="31"/>
        <v>0.54635108481262329</v>
      </c>
      <c r="U498" s="3">
        <f>YEAR(SalesDataTable[[#This Row],[Order Date]])</f>
        <v>2026</v>
      </c>
    </row>
    <row r="499" spans="1:21" ht="15.6">
      <c r="A499" s="9">
        <v>2583</v>
      </c>
      <c r="B499" s="10">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11" t="s">
        <v>0</v>
      </c>
      <c r="H499" s="11" t="s">
        <v>1</v>
      </c>
      <c r="I499" s="11" t="s">
        <v>2</v>
      </c>
      <c r="J499" s="2" t="s">
        <v>3</v>
      </c>
      <c r="K499" s="2" t="s">
        <v>34</v>
      </c>
      <c r="L499" s="2" t="s">
        <v>35</v>
      </c>
      <c r="M499" s="7">
        <v>1</v>
      </c>
      <c r="N499" s="4">
        <v>41.13</v>
      </c>
      <c r="O499" s="5">
        <v>0</v>
      </c>
      <c r="P499" s="4">
        <v>15.04</v>
      </c>
      <c r="Q499" s="4">
        <f t="shared" si="28"/>
        <v>41.13</v>
      </c>
      <c r="R499" s="4">
        <f t="shared" si="29"/>
        <v>15.04</v>
      </c>
      <c r="S499" s="4">
        <f t="shared" si="30"/>
        <v>26.090000000000003</v>
      </c>
      <c r="T499" s="6">
        <f t="shared" si="31"/>
        <v>0.63433017262338931</v>
      </c>
      <c r="U499" s="3">
        <f>YEAR(SalesDataTable[[#This Row],[Order Date]])</f>
        <v>2026</v>
      </c>
    </row>
    <row r="500" spans="1:21" ht="15.6">
      <c r="A500" s="9">
        <v>4074</v>
      </c>
      <c r="B500" s="10">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11" t="s">
        <v>6</v>
      </c>
      <c r="H500" s="11" t="s">
        <v>7</v>
      </c>
      <c r="I500" s="11" t="s">
        <v>19</v>
      </c>
      <c r="J500" s="2" t="s">
        <v>3</v>
      </c>
      <c r="K500" s="2" t="s">
        <v>23</v>
      </c>
      <c r="L500" s="2" t="s">
        <v>51</v>
      </c>
      <c r="M500" s="7">
        <v>1</v>
      </c>
      <c r="N500" s="4">
        <v>121.66</v>
      </c>
      <c r="O500" s="5">
        <v>0</v>
      </c>
      <c r="P500" s="4">
        <v>61.37</v>
      </c>
      <c r="Q500" s="4">
        <f t="shared" si="28"/>
        <v>121.66</v>
      </c>
      <c r="R500" s="4">
        <f t="shared" si="29"/>
        <v>61.37</v>
      </c>
      <c r="S500" s="4">
        <f t="shared" si="30"/>
        <v>60.29</v>
      </c>
      <c r="T500" s="6">
        <f t="shared" si="31"/>
        <v>0.49556140062469178</v>
      </c>
      <c r="U500" s="3">
        <f>YEAR(SalesDataTable[[#This Row],[Order Date]])</f>
        <v>2026</v>
      </c>
    </row>
    <row r="501" spans="1:21" ht="15.6">
      <c r="A501" s="9">
        <v>4301</v>
      </c>
      <c r="B501" s="10">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11" t="s">
        <v>11</v>
      </c>
      <c r="H501" s="11" t="s">
        <v>52</v>
      </c>
      <c r="I501" s="11" t="s">
        <v>19</v>
      </c>
      <c r="J501" s="2" t="s">
        <v>13</v>
      </c>
      <c r="K501" s="2" t="s">
        <v>34</v>
      </c>
      <c r="L501" s="2" t="s">
        <v>38</v>
      </c>
      <c r="M501" s="7">
        <v>1</v>
      </c>
      <c r="N501" s="4">
        <v>122.77</v>
      </c>
      <c r="O501" s="5">
        <v>0.1</v>
      </c>
      <c r="P501" s="4">
        <v>70.59</v>
      </c>
      <c r="Q501" s="4">
        <f t="shared" si="28"/>
        <v>110.49299999999999</v>
      </c>
      <c r="R501" s="4">
        <f t="shared" si="29"/>
        <v>70.59</v>
      </c>
      <c r="S501" s="4">
        <f t="shared" si="30"/>
        <v>39.902999999999992</v>
      </c>
      <c r="T501" s="6">
        <f t="shared" si="31"/>
        <v>0.36113599956558329</v>
      </c>
      <c r="U501" s="3">
        <f>YEAR(SalesDataTable[[#This Row],[Order Date]])</f>
        <v>2026</v>
      </c>
    </row>
    <row r="502" spans="1:21" ht="15.6">
      <c r="A502" s="9">
        <v>4692</v>
      </c>
      <c r="B502" s="10">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11" t="s">
        <v>20</v>
      </c>
      <c r="H502" s="11" t="s">
        <v>47</v>
      </c>
      <c r="I502" s="11" t="s">
        <v>2</v>
      </c>
      <c r="J502" s="2" t="s">
        <v>3</v>
      </c>
      <c r="K502" s="2" t="s">
        <v>4</v>
      </c>
      <c r="L502" s="2" t="s">
        <v>22</v>
      </c>
      <c r="M502" s="7">
        <v>1</v>
      </c>
      <c r="N502" s="4">
        <v>49.96</v>
      </c>
      <c r="O502" s="5">
        <v>0</v>
      </c>
      <c r="P502" s="4">
        <v>22.13</v>
      </c>
      <c r="Q502" s="4">
        <f t="shared" si="28"/>
        <v>49.96</v>
      </c>
      <c r="R502" s="4">
        <f t="shared" si="29"/>
        <v>22.13</v>
      </c>
      <c r="S502" s="4">
        <f t="shared" si="30"/>
        <v>27.830000000000002</v>
      </c>
      <c r="T502" s="6">
        <f t="shared" si="31"/>
        <v>0.55704563650920735</v>
      </c>
      <c r="U502" s="3">
        <f>YEAR(SalesDataTable[[#This Row],[Order Date]])</f>
        <v>2026</v>
      </c>
    </row>
    <row r="503" spans="1:21" ht="15.6">
      <c r="A503" s="9">
        <v>1951</v>
      </c>
      <c r="B503" s="10">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11" t="s">
        <v>20</v>
      </c>
      <c r="H503" s="11" t="s">
        <v>33</v>
      </c>
      <c r="I503" s="11" t="s">
        <v>28</v>
      </c>
      <c r="J503" s="2" t="s">
        <v>3</v>
      </c>
      <c r="K503" s="2" t="s">
        <v>9</v>
      </c>
      <c r="L503" s="2" t="s">
        <v>37</v>
      </c>
      <c r="M503" s="7">
        <v>2</v>
      </c>
      <c r="N503" s="4">
        <v>155.13</v>
      </c>
      <c r="O503" s="5">
        <v>0.15</v>
      </c>
      <c r="P503" s="4">
        <v>80.959999999999994</v>
      </c>
      <c r="Q503" s="4">
        <f t="shared" si="28"/>
        <v>263.721</v>
      </c>
      <c r="R503" s="4">
        <f t="shared" si="29"/>
        <v>161.91999999999999</v>
      </c>
      <c r="S503" s="4">
        <f t="shared" si="30"/>
        <v>101.80100000000002</v>
      </c>
      <c r="T503" s="6">
        <f t="shared" si="31"/>
        <v>0.38601779911345707</v>
      </c>
      <c r="U503" s="3">
        <f>YEAR(SalesDataTable[[#This Row],[Order Date]])</f>
        <v>2026</v>
      </c>
    </row>
    <row r="504" spans="1:21" ht="15.6">
      <c r="A504" s="9">
        <v>2111</v>
      </c>
      <c r="B504" s="10">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11" t="s">
        <v>20</v>
      </c>
      <c r="H504" s="11" t="s">
        <v>47</v>
      </c>
      <c r="I504" s="11" t="s">
        <v>2</v>
      </c>
      <c r="J504" s="2" t="s">
        <v>13</v>
      </c>
      <c r="K504" s="2" t="s">
        <v>9</v>
      </c>
      <c r="L504" s="2" t="s">
        <v>46</v>
      </c>
      <c r="M504" s="7">
        <v>3</v>
      </c>
      <c r="N504" s="4">
        <v>69.83</v>
      </c>
      <c r="O504" s="5">
        <v>0.05</v>
      </c>
      <c r="P504" s="4">
        <v>31.53</v>
      </c>
      <c r="Q504" s="4">
        <f t="shared" si="28"/>
        <v>199.0155</v>
      </c>
      <c r="R504" s="4">
        <f t="shared" si="29"/>
        <v>94.59</v>
      </c>
      <c r="S504" s="4">
        <f t="shared" si="30"/>
        <v>104.4255</v>
      </c>
      <c r="T504" s="6">
        <f t="shared" si="31"/>
        <v>0.52471038687941396</v>
      </c>
      <c r="U504" s="3">
        <f>YEAR(SalesDataTable[[#This Row],[Order Date]])</f>
        <v>2026</v>
      </c>
    </row>
    <row r="505" spans="1:21" ht="15.6">
      <c r="A505" s="9">
        <v>2933</v>
      </c>
      <c r="B505" s="10">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11" t="s">
        <v>6</v>
      </c>
      <c r="H505" s="11" t="s">
        <v>27</v>
      </c>
      <c r="I505" s="11" t="s">
        <v>19</v>
      </c>
      <c r="J505" s="2" t="s">
        <v>3</v>
      </c>
      <c r="K505" s="2" t="s">
        <v>14</v>
      </c>
      <c r="L505" s="2" t="s">
        <v>15</v>
      </c>
      <c r="M505" s="7">
        <v>1</v>
      </c>
      <c r="N505" s="4">
        <v>35.4</v>
      </c>
      <c r="O505" s="5">
        <v>0</v>
      </c>
      <c r="P505" s="4">
        <v>13.37</v>
      </c>
      <c r="Q505" s="4">
        <f t="shared" si="28"/>
        <v>35.4</v>
      </c>
      <c r="R505" s="4">
        <f t="shared" si="29"/>
        <v>13.37</v>
      </c>
      <c r="S505" s="4">
        <f t="shared" si="30"/>
        <v>22.03</v>
      </c>
      <c r="T505" s="6">
        <f t="shared" si="31"/>
        <v>0.62231638418079105</v>
      </c>
      <c r="U505" s="3">
        <f>YEAR(SalesDataTable[[#This Row],[Order Date]])</f>
        <v>2026</v>
      </c>
    </row>
    <row r="506" spans="1:21" ht="15.6">
      <c r="A506" s="9">
        <v>3263</v>
      </c>
      <c r="B506" s="10">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11" t="s">
        <v>20</v>
      </c>
      <c r="H506" s="11" t="s">
        <v>31</v>
      </c>
      <c r="I506" s="11" t="s">
        <v>2</v>
      </c>
      <c r="J506" s="2" t="s">
        <v>13</v>
      </c>
      <c r="K506" s="2" t="s">
        <v>34</v>
      </c>
      <c r="L506" s="2" t="s">
        <v>45</v>
      </c>
      <c r="M506" s="7">
        <v>1</v>
      </c>
      <c r="N506" s="4">
        <v>51.75</v>
      </c>
      <c r="O506" s="5">
        <v>0.1</v>
      </c>
      <c r="P506" s="4">
        <v>22.1</v>
      </c>
      <c r="Q506" s="4">
        <f t="shared" si="28"/>
        <v>46.575000000000003</v>
      </c>
      <c r="R506" s="4">
        <f t="shared" si="29"/>
        <v>22.1</v>
      </c>
      <c r="S506" s="4">
        <f t="shared" si="30"/>
        <v>24.475000000000001</v>
      </c>
      <c r="T506" s="6">
        <f t="shared" si="31"/>
        <v>0.52549651100375738</v>
      </c>
      <c r="U506" s="3">
        <f>YEAR(SalesDataTable[[#This Row],[Order Date]])</f>
        <v>2026</v>
      </c>
    </row>
    <row r="507" spans="1:21" ht="15.6">
      <c r="A507" s="9">
        <v>4764</v>
      </c>
      <c r="B507" s="10">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11" t="s">
        <v>20</v>
      </c>
      <c r="H507" s="11" t="s">
        <v>47</v>
      </c>
      <c r="I507" s="11" t="s">
        <v>28</v>
      </c>
      <c r="J507" s="2" t="s">
        <v>13</v>
      </c>
      <c r="K507" s="2" t="s">
        <v>4</v>
      </c>
      <c r="L507" s="2" t="s">
        <v>26</v>
      </c>
      <c r="M507" s="7">
        <v>6</v>
      </c>
      <c r="N507" s="4">
        <v>39.6</v>
      </c>
      <c r="O507" s="5">
        <v>0.15</v>
      </c>
      <c r="P507" s="4">
        <v>17.010000000000002</v>
      </c>
      <c r="Q507" s="4">
        <f t="shared" si="28"/>
        <v>201.96</v>
      </c>
      <c r="R507" s="4">
        <f t="shared" si="29"/>
        <v>102.06</v>
      </c>
      <c r="S507" s="4">
        <f t="shared" si="30"/>
        <v>99.9</v>
      </c>
      <c r="T507" s="6">
        <f t="shared" si="31"/>
        <v>0.49465240641711233</v>
      </c>
      <c r="U507" s="3">
        <f>YEAR(SalesDataTable[[#This Row],[Order Date]])</f>
        <v>2026</v>
      </c>
    </row>
    <row r="508" spans="1:21" ht="15.6">
      <c r="A508" s="9">
        <v>28</v>
      </c>
      <c r="B508" s="10">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11" t="s">
        <v>6</v>
      </c>
      <c r="H508" s="11" t="s">
        <v>27</v>
      </c>
      <c r="I508" s="11" t="s">
        <v>19</v>
      </c>
      <c r="J508" s="2" t="s">
        <v>13</v>
      </c>
      <c r="K508" s="2" t="s">
        <v>34</v>
      </c>
      <c r="L508" s="2" t="s">
        <v>38</v>
      </c>
      <c r="M508" s="7">
        <v>2</v>
      </c>
      <c r="N508" s="4">
        <v>125.94</v>
      </c>
      <c r="O508" s="5">
        <v>0.05</v>
      </c>
      <c r="P508" s="4">
        <v>70.94</v>
      </c>
      <c r="Q508" s="4">
        <f t="shared" si="28"/>
        <v>239.28599999999997</v>
      </c>
      <c r="R508" s="4">
        <f t="shared" si="29"/>
        <v>141.88</v>
      </c>
      <c r="S508" s="4">
        <f t="shared" si="30"/>
        <v>97.405999999999977</v>
      </c>
      <c r="T508" s="6">
        <f t="shared" si="31"/>
        <v>0.40706936469329585</v>
      </c>
      <c r="U508" s="3">
        <f>YEAR(SalesDataTable[[#This Row],[Order Date]])</f>
        <v>2026</v>
      </c>
    </row>
    <row r="509" spans="1:21" ht="15.6">
      <c r="A509" s="9">
        <v>581</v>
      </c>
      <c r="B509" s="10">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11" t="s">
        <v>6</v>
      </c>
      <c r="H509" s="11" t="s">
        <v>7</v>
      </c>
      <c r="I509" s="11" t="s">
        <v>2</v>
      </c>
      <c r="J509" s="2" t="s">
        <v>3</v>
      </c>
      <c r="K509" s="2" t="s">
        <v>23</v>
      </c>
      <c r="L509" s="2" t="s">
        <v>51</v>
      </c>
      <c r="M509" s="7">
        <v>3</v>
      </c>
      <c r="N509" s="4">
        <v>124.67</v>
      </c>
      <c r="O509" s="5">
        <v>0</v>
      </c>
      <c r="P509" s="4">
        <v>61.46</v>
      </c>
      <c r="Q509" s="4">
        <f t="shared" si="28"/>
        <v>374.01</v>
      </c>
      <c r="R509" s="4">
        <f t="shared" si="29"/>
        <v>184.38</v>
      </c>
      <c r="S509" s="4">
        <f t="shared" si="30"/>
        <v>189.63</v>
      </c>
      <c r="T509" s="6">
        <f t="shared" si="31"/>
        <v>0.50701852891633914</v>
      </c>
      <c r="U509" s="3">
        <f>YEAR(SalesDataTable[[#This Row],[Order Date]])</f>
        <v>2026</v>
      </c>
    </row>
    <row r="510" spans="1:21" ht="15.6">
      <c r="A510" s="9">
        <v>643</v>
      </c>
      <c r="B510" s="10">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11" t="s">
        <v>20</v>
      </c>
      <c r="H510" s="11" t="s">
        <v>33</v>
      </c>
      <c r="I510" s="11" t="s">
        <v>2</v>
      </c>
      <c r="J510" s="2" t="s">
        <v>3</v>
      </c>
      <c r="K510" s="2" t="s">
        <v>9</v>
      </c>
      <c r="L510" s="2" t="s">
        <v>46</v>
      </c>
      <c r="M510" s="7">
        <v>2</v>
      </c>
      <c r="N510" s="4">
        <v>72.260000000000005</v>
      </c>
      <c r="O510" s="5">
        <v>0</v>
      </c>
      <c r="P510" s="4">
        <v>33.21</v>
      </c>
      <c r="Q510" s="4">
        <f t="shared" si="28"/>
        <v>144.52000000000001</v>
      </c>
      <c r="R510" s="4">
        <f t="shared" si="29"/>
        <v>66.42</v>
      </c>
      <c r="S510" s="4">
        <f t="shared" si="30"/>
        <v>78.100000000000009</v>
      </c>
      <c r="T510" s="6">
        <f t="shared" si="31"/>
        <v>0.54040963188486024</v>
      </c>
      <c r="U510" s="3">
        <f>YEAR(SalesDataTable[[#This Row],[Order Date]])</f>
        <v>2026</v>
      </c>
    </row>
    <row r="511" spans="1:21" ht="15.6">
      <c r="A511" s="9">
        <v>1907</v>
      </c>
      <c r="B511" s="10">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11" t="s">
        <v>6</v>
      </c>
      <c r="H511" s="11" t="s">
        <v>43</v>
      </c>
      <c r="I511" s="11" t="s">
        <v>8</v>
      </c>
      <c r="J511" s="2" t="s">
        <v>16</v>
      </c>
      <c r="K511" s="2" t="s">
        <v>4</v>
      </c>
      <c r="L511" s="2" t="s">
        <v>22</v>
      </c>
      <c r="M511" s="7">
        <v>10</v>
      </c>
      <c r="N511" s="4">
        <v>50.64</v>
      </c>
      <c r="O511" s="5">
        <v>0.2</v>
      </c>
      <c r="P511" s="4">
        <v>22.99</v>
      </c>
      <c r="Q511" s="4">
        <f t="shared" si="28"/>
        <v>405.12</v>
      </c>
      <c r="R511" s="4">
        <f t="shared" si="29"/>
        <v>229.89999999999998</v>
      </c>
      <c r="S511" s="4">
        <f t="shared" si="30"/>
        <v>175.22000000000003</v>
      </c>
      <c r="T511" s="6">
        <f t="shared" si="31"/>
        <v>0.43251382306477099</v>
      </c>
      <c r="U511" s="3">
        <f>YEAR(SalesDataTable[[#This Row],[Order Date]])</f>
        <v>2026</v>
      </c>
    </row>
    <row r="512" spans="1:21" ht="15.6">
      <c r="A512" s="9">
        <v>1950</v>
      </c>
      <c r="B512" s="10">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11" t="s">
        <v>0</v>
      </c>
      <c r="H512" s="11" t="s">
        <v>36</v>
      </c>
      <c r="I512" s="11" t="s">
        <v>2</v>
      </c>
      <c r="J512" s="2" t="s">
        <v>13</v>
      </c>
      <c r="K512" s="2" t="s">
        <v>9</v>
      </c>
      <c r="L512" s="2" t="s">
        <v>46</v>
      </c>
      <c r="M512" s="7">
        <v>1</v>
      </c>
      <c r="N512" s="4">
        <v>73</v>
      </c>
      <c r="O512" s="5">
        <v>0</v>
      </c>
      <c r="P512" s="4">
        <v>32.4</v>
      </c>
      <c r="Q512" s="4">
        <f t="shared" si="28"/>
        <v>73</v>
      </c>
      <c r="R512" s="4">
        <f t="shared" si="29"/>
        <v>32.4</v>
      </c>
      <c r="S512" s="4">
        <f t="shared" si="30"/>
        <v>40.6</v>
      </c>
      <c r="T512" s="6">
        <f t="shared" si="31"/>
        <v>0.55616438356164388</v>
      </c>
      <c r="U512" s="3">
        <f>YEAR(SalesDataTable[[#This Row],[Order Date]])</f>
        <v>2026</v>
      </c>
    </row>
    <row r="513" spans="1:21" ht="15.6">
      <c r="A513" s="9">
        <v>2443</v>
      </c>
      <c r="B513" s="10">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11" t="s">
        <v>0</v>
      </c>
      <c r="H513" s="11" t="s">
        <v>50</v>
      </c>
      <c r="I513" s="11" t="s">
        <v>2</v>
      </c>
      <c r="J513" s="2" t="s">
        <v>3</v>
      </c>
      <c r="K513" s="2" t="s">
        <v>14</v>
      </c>
      <c r="L513" s="2" t="s">
        <v>15</v>
      </c>
      <c r="M513" s="7">
        <v>1</v>
      </c>
      <c r="N513" s="4">
        <v>35.700000000000003</v>
      </c>
      <c r="O513" s="5">
        <v>0</v>
      </c>
      <c r="P513" s="4">
        <v>13.8</v>
      </c>
      <c r="Q513" s="4">
        <f t="shared" si="28"/>
        <v>35.700000000000003</v>
      </c>
      <c r="R513" s="4">
        <f t="shared" si="29"/>
        <v>13.8</v>
      </c>
      <c r="S513" s="4">
        <f t="shared" si="30"/>
        <v>21.900000000000002</v>
      </c>
      <c r="T513" s="6">
        <f t="shared" si="31"/>
        <v>0.61344537815126055</v>
      </c>
      <c r="U513" s="3">
        <f>YEAR(SalesDataTable[[#This Row],[Order Date]])</f>
        <v>2026</v>
      </c>
    </row>
    <row r="514" spans="1:21" ht="15.6">
      <c r="A514" s="9">
        <v>2480</v>
      </c>
      <c r="B514" s="10">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11" t="s">
        <v>11</v>
      </c>
      <c r="H514" s="11" t="s">
        <v>52</v>
      </c>
      <c r="I514" s="11" t="s">
        <v>8</v>
      </c>
      <c r="J514" s="2" t="s">
        <v>13</v>
      </c>
      <c r="K514" s="2" t="s">
        <v>9</v>
      </c>
      <c r="L514" s="2" t="s">
        <v>37</v>
      </c>
      <c r="M514" s="7">
        <v>8</v>
      </c>
      <c r="N514" s="4">
        <v>152.41999999999999</v>
      </c>
      <c r="O514" s="5">
        <v>0.05</v>
      </c>
      <c r="P514" s="4">
        <v>80.11</v>
      </c>
      <c r="Q514" s="4">
        <f t="shared" ref="Q514:Q577" si="32">M514*N514*(1-O514)</f>
        <v>1158.3919999999998</v>
      </c>
      <c r="R514" s="4">
        <f t="shared" ref="R514:R577" si="33">M514*P514</f>
        <v>640.88</v>
      </c>
      <c r="S514" s="4">
        <f t="shared" ref="S514:S577" si="34">Q514-R514</f>
        <v>517.51199999999983</v>
      </c>
      <c r="T514" s="6">
        <f t="shared" ref="T514:T577" si="35">IFERROR(S514/Q514,0)</f>
        <v>0.44675032286134564</v>
      </c>
      <c r="U514" s="3">
        <f>YEAR(SalesDataTable[[#This Row],[Order Date]])</f>
        <v>2026</v>
      </c>
    </row>
    <row r="515" spans="1:21" ht="15.6">
      <c r="A515" s="9">
        <v>2515</v>
      </c>
      <c r="B515" s="10">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11" t="s">
        <v>20</v>
      </c>
      <c r="H515" s="11" t="s">
        <v>33</v>
      </c>
      <c r="I515" s="11" t="s">
        <v>2</v>
      </c>
      <c r="J515" s="2" t="s">
        <v>3</v>
      </c>
      <c r="K515" s="2" t="s">
        <v>4</v>
      </c>
      <c r="L515" s="2" t="s">
        <v>5</v>
      </c>
      <c r="M515" s="7">
        <v>1</v>
      </c>
      <c r="N515" s="4">
        <v>81.78</v>
      </c>
      <c r="O515" s="5">
        <v>0</v>
      </c>
      <c r="P515" s="4">
        <v>42.82</v>
      </c>
      <c r="Q515" s="4">
        <f t="shared" si="32"/>
        <v>81.78</v>
      </c>
      <c r="R515" s="4">
        <f t="shared" si="33"/>
        <v>42.82</v>
      </c>
      <c r="S515" s="4">
        <f t="shared" si="34"/>
        <v>38.96</v>
      </c>
      <c r="T515" s="6">
        <f t="shared" si="35"/>
        <v>0.47640009782342874</v>
      </c>
      <c r="U515" s="3">
        <f>YEAR(SalesDataTable[[#This Row],[Order Date]])</f>
        <v>2026</v>
      </c>
    </row>
    <row r="516" spans="1:21" ht="15.6">
      <c r="A516" s="9">
        <v>2829</v>
      </c>
      <c r="B516" s="10">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11" t="s">
        <v>6</v>
      </c>
      <c r="H516" s="11" t="s">
        <v>27</v>
      </c>
      <c r="I516" s="11" t="s">
        <v>2</v>
      </c>
      <c r="J516" s="2" t="s">
        <v>16</v>
      </c>
      <c r="K516" s="2" t="s">
        <v>4</v>
      </c>
      <c r="L516" s="2" t="s">
        <v>30</v>
      </c>
      <c r="M516" s="7">
        <v>6</v>
      </c>
      <c r="N516" s="4">
        <v>102.59</v>
      </c>
      <c r="O516" s="5">
        <v>0.1</v>
      </c>
      <c r="P516" s="4">
        <v>49.6</v>
      </c>
      <c r="Q516" s="4">
        <f t="shared" si="32"/>
        <v>553.98599999999999</v>
      </c>
      <c r="R516" s="4">
        <f t="shared" si="33"/>
        <v>297.60000000000002</v>
      </c>
      <c r="S516" s="4">
        <f t="shared" si="34"/>
        <v>256.38599999999997</v>
      </c>
      <c r="T516" s="6">
        <f t="shared" si="35"/>
        <v>0.46280230908362302</v>
      </c>
      <c r="U516" s="3">
        <f>YEAR(SalesDataTable[[#This Row],[Order Date]])</f>
        <v>2026</v>
      </c>
    </row>
    <row r="517" spans="1:21" ht="15.6">
      <c r="A517" s="9">
        <v>4086</v>
      </c>
      <c r="B517" s="10">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11" t="s">
        <v>20</v>
      </c>
      <c r="H517" s="11" t="s">
        <v>33</v>
      </c>
      <c r="I517" s="11" t="s">
        <v>19</v>
      </c>
      <c r="J517" s="2" t="s">
        <v>3</v>
      </c>
      <c r="K517" s="2" t="s">
        <v>9</v>
      </c>
      <c r="L517" s="2" t="s">
        <v>37</v>
      </c>
      <c r="M517" s="7">
        <v>2</v>
      </c>
      <c r="N517" s="4">
        <v>152.44</v>
      </c>
      <c r="O517" s="5">
        <v>0.15</v>
      </c>
      <c r="P517" s="4">
        <v>76.680000000000007</v>
      </c>
      <c r="Q517" s="4">
        <f t="shared" si="32"/>
        <v>259.14799999999997</v>
      </c>
      <c r="R517" s="4">
        <f t="shared" si="33"/>
        <v>153.36000000000001</v>
      </c>
      <c r="S517" s="4">
        <f t="shared" si="34"/>
        <v>105.78799999999995</v>
      </c>
      <c r="T517" s="6">
        <f t="shared" si="35"/>
        <v>0.4082146109559015</v>
      </c>
      <c r="U517" s="3">
        <f>YEAR(SalesDataTable[[#This Row],[Order Date]])</f>
        <v>2026</v>
      </c>
    </row>
    <row r="518" spans="1:21" ht="15.6">
      <c r="A518" s="9">
        <v>4512</v>
      </c>
      <c r="B518" s="10">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11" t="s">
        <v>6</v>
      </c>
      <c r="H518" s="11" t="s">
        <v>7</v>
      </c>
      <c r="I518" s="11" t="s">
        <v>2</v>
      </c>
      <c r="J518" s="2" t="s">
        <v>13</v>
      </c>
      <c r="K518" s="2" t="s">
        <v>14</v>
      </c>
      <c r="L518" s="2" t="s">
        <v>44</v>
      </c>
      <c r="M518" s="7">
        <v>6</v>
      </c>
      <c r="N518" s="4">
        <v>136.29</v>
      </c>
      <c r="O518" s="5">
        <v>0</v>
      </c>
      <c r="P518" s="4">
        <v>68.209999999999994</v>
      </c>
      <c r="Q518" s="4">
        <f t="shared" si="32"/>
        <v>817.74</v>
      </c>
      <c r="R518" s="4">
        <f t="shared" si="33"/>
        <v>409.26</v>
      </c>
      <c r="S518" s="4">
        <f t="shared" si="34"/>
        <v>408.48</v>
      </c>
      <c r="T518" s="6">
        <f t="shared" si="35"/>
        <v>0.49952307579426225</v>
      </c>
      <c r="U518" s="3">
        <f>YEAR(SalesDataTable[[#This Row],[Order Date]])</f>
        <v>2026</v>
      </c>
    </row>
    <row r="519" spans="1:21" ht="15.6">
      <c r="A519" s="9">
        <v>4837</v>
      </c>
      <c r="B519" s="10">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11" t="s">
        <v>0</v>
      </c>
      <c r="H519" s="11" t="s">
        <v>36</v>
      </c>
      <c r="I519" s="11" t="s">
        <v>8</v>
      </c>
      <c r="J519" s="2" t="s">
        <v>16</v>
      </c>
      <c r="K519" s="2" t="s">
        <v>9</v>
      </c>
      <c r="L519" s="2" t="s">
        <v>37</v>
      </c>
      <c r="M519" s="7">
        <v>4</v>
      </c>
      <c r="N519" s="4">
        <v>157.51</v>
      </c>
      <c r="O519" s="5">
        <v>0.2</v>
      </c>
      <c r="P519" s="4">
        <v>79.209999999999994</v>
      </c>
      <c r="Q519" s="4">
        <f t="shared" si="32"/>
        <v>504.03199999999998</v>
      </c>
      <c r="R519" s="4">
        <f t="shared" si="33"/>
        <v>316.83999999999997</v>
      </c>
      <c r="S519" s="4">
        <f t="shared" si="34"/>
        <v>187.19200000000001</v>
      </c>
      <c r="T519" s="6">
        <f t="shared" si="35"/>
        <v>0.37138911815122855</v>
      </c>
      <c r="U519" s="3">
        <f>YEAR(SalesDataTable[[#This Row],[Order Date]])</f>
        <v>2026</v>
      </c>
    </row>
    <row r="520" spans="1:21" ht="15.6">
      <c r="A520" s="9">
        <v>1580</v>
      </c>
      <c r="B520" s="10">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11" t="s">
        <v>11</v>
      </c>
      <c r="H520" s="11" t="s">
        <v>18</v>
      </c>
      <c r="I520" s="11" t="s">
        <v>2</v>
      </c>
      <c r="J520" s="2" t="s">
        <v>13</v>
      </c>
      <c r="K520" s="2" t="s">
        <v>23</v>
      </c>
      <c r="L520" s="2" t="s">
        <v>51</v>
      </c>
      <c r="M520" s="7">
        <v>2</v>
      </c>
      <c r="N520" s="4">
        <v>120.5</v>
      </c>
      <c r="O520" s="5">
        <v>0</v>
      </c>
      <c r="P520" s="4">
        <v>61.42</v>
      </c>
      <c r="Q520" s="4">
        <f t="shared" si="32"/>
        <v>241</v>
      </c>
      <c r="R520" s="4">
        <f t="shared" si="33"/>
        <v>122.84</v>
      </c>
      <c r="S520" s="4">
        <f t="shared" si="34"/>
        <v>118.16</v>
      </c>
      <c r="T520" s="6">
        <f t="shared" si="35"/>
        <v>0.49029045643153524</v>
      </c>
      <c r="U520" s="3">
        <f>YEAR(SalesDataTable[[#This Row],[Order Date]])</f>
        <v>2026</v>
      </c>
    </row>
    <row r="521" spans="1:21" ht="15.6">
      <c r="A521" s="9">
        <v>1962</v>
      </c>
      <c r="B521" s="10">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11" t="s">
        <v>0</v>
      </c>
      <c r="H521" s="11" t="s">
        <v>1</v>
      </c>
      <c r="I521" s="11" t="s">
        <v>2</v>
      </c>
      <c r="J521" s="2" t="s">
        <v>3</v>
      </c>
      <c r="K521" s="2" t="s">
        <v>9</v>
      </c>
      <c r="L521" s="2" t="s">
        <v>37</v>
      </c>
      <c r="M521" s="7">
        <v>3</v>
      </c>
      <c r="N521" s="4">
        <v>152.62</v>
      </c>
      <c r="O521" s="5">
        <v>0.05</v>
      </c>
      <c r="P521" s="4">
        <v>77.75</v>
      </c>
      <c r="Q521" s="4">
        <f t="shared" si="32"/>
        <v>434.96699999999998</v>
      </c>
      <c r="R521" s="4">
        <f t="shared" si="33"/>
        <v>233.25</v>
      </c>
      <c r="S521" s="4">
        <f t="shared" si="34"/>
        <v>201.71699999999998</v>
      </c>
      <c r="T521" s="6">
        <f t="shared" si="35"/>
        <v>0.46375242259757637</v>
      </c>
      <c r="U521" s="3">
        <f>YEAR(SalesDataTable[[#This Row],[Order Date]])</f>
        <v>2026</v>
      </c>
    </row>
    <row r="522" spans="1:21" ht="15.6">
      <c r="A522" s="9">
        <v>2381</v>
      </c>
      <c r="B522" s="10">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11" t="s">
        <v>6</v>
      </c>
      <c r="H522" s="11" t="s">
        <v>41</v>
      </c>
      <c r="I522" s="11" t="s">
        <v>2</v>
      </c>
      <c r="J522" s="2" t="s">
        <v>3</v>
      </c>
      <c r="K522" s="2" t="s">
        <v>14</v>
      </c>
      <c r="L522" s="2" t="s">
        <v>44</v>
      </c>
      <c r="M522" s="7">
        <v>2</v>
      </c>
      <c r="N522" s="4">
        <v>134.16</v>
      </c>
      <c r="O522" s="5">
        <v>0.05</v>
      </c>
      <c r="P522" s="4">
        <v>67.08</v>
      </c>
      <c r="Q522" s="4">
        <f t="shared" si="32"/>
        <v>254.90399999999997</v>
      </c>
      <c r="R522" s="4">
        <f t="shared" si="33"/>
        <v>134.16</v>
      </c>
      <c r="S522" s="4">
        <f t="shared" si="34"/>
        <v>120.74399999999997</v>
      </c>
      <c r="T522" s="6">
        <f t="shared" si="35"/>
        <v>0.47368421052631576</v>
      </c>
      <c r="U522" s="3">
        <f>YEAR(SalesDataTable[[#This Row],[Order Date]])</f>
        <v>2026</v>
      </c>
    </row>
    <row r="523" spans="1:21" ht="15.6">
      <c r="A523" s="9">
        <v>2655</v>
      </c>
      <c r="B523" s="10">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11" t="s">
        <v>20</v>
      </c>
      <c r="H523" s="11" t="s">
        <v>47</v>
      </c>
      <c r="I523" s="11" t="s">
        <v>19</v>
      </c>
      <c r="J523" s="2" t="s">
        <v>16</v>
      </c>
      <c r="K523" s="2" t="s">
        <v>4</v>
      </c>
      <c r="L523" s="2" t="s">
        <v>30</v>
      </c>
      <c r="M523" s="7">
        <v>1</v>
      </c>
      <c r="N523" s="4">
        <v>101.13</v>
      </c>
      <c r="O523" s="5">
        <v>0</v>
      </c>
      <c r="P523" s="4">
        <v>50.8</v>
      </c>
      <c r="Q523" s="4">
        <f t="shared" si="32"/>
        <v>101.13</v>
      </c>
      <c r="R523" s="4">
        <f t="shared" si="33"/>
        <v>50.8</v>
      </c>
      <c r="S523" s="4">
        <f t="shared" si="34"/>
        <v>50.33</v>
      </c>
      <c r="T523" s="6">
        <f t="shared" si="35"/>
        <v>0.49767625828141998</v>
      </c>
      <c r="U523" s="3">
        <f>YEAR(SalesDataTable[[#This Row],[Order Date]])</f>
        <v>2026</v>
      </c>
    </row>
    <row r="524" spans="1:21" ht="15.6">
      <c r="A524" s="9">
        <v>2944</v>
      </c>
      <c r="B524" s="10">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11" t="s">
        <v>6</v>
      </c>
      <c r="H524" s="11" t="s">
        <v>49</v>
      </c>
      <c r="I524" s="11" t="s">
        <v>19</v>
      </c>
      <c r="J524" s="2" t="s">
        <v>13</v>
      </c>
      <c r="K524" s="2" t="s">
        <v>34</v>
      </c>
      <c r="L524" s="2" t="s">
        <v>45</v>
      </c>
      <c r="M524" s="7">
        <v>1</v>
      </c>
      <c r="N524" s="4">
        <v>51.36</v>
      </c>
      <c r="O524" s="5">
        <v>0</v>
      </c>
      <c r="P524" s="4">
        <v>22.21</v>
      </c>
      <c r="Q524" s="4">
        <f t="shared" si="32"/>
        <v>51.36</v>
      </c>
      <c r="R524" s="4">
        <f t="shared" si="33"/>
        <v>22.21</v>
      </c>
      <c r="S524" s="4">
        <f t="shared" si="34"/>
        <v>29.15</v>
      </c>
      <c r="T524" s="6">
        <f t="shared" si="35"/>
        <v>0.56756230529595009</v>
      </c>
      <c r="U524" s="3">
        <f>YEAR(SalesDataTable[[#This Row],[Order Date]])</f>
        <v>2026</v>
      </c>
    </row>
    <row r="525" spans="1:21" ht="15.6">
      <c r="A525" s="9">
        <v>4756</v>
      </c>
      <c r="B525" s="10">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11" t="s">
        <v>11</v>
      </c>
      <c r="H525" s="11" t="s">
        <v>52</v>
      </c>
      <c r="I525" s="11" t="s">
        <v>2</v>
      </c>
      <c r="J525" s="2" t="s">
        <v>16</v>
      </c>
      <c r="K525" s="2" t="s">
        <v>9</v>
      </c>
      <c r="L525" s="2" t="s">
        <v>37</v>
      </c>
      <c r="M525" s="7">
        <v>5</v>
      </c>
      <c r="N525" s="4">
        <v>151.88</v>
      </c>
      <c r="O525" s="5">
        <v>0</v>
      </c>
      <c r="P525" s="4">
        <v>80.56</v>
      </c>
      <c r="Q525" s="4">
        <f t="shared" si="32"/>
        <v>759.4</v>
      </c>
      <c r="R525" s="4">
        <f t="shared" si="33"/>
        <v>402.8</v>
      </c>
      <c r="S525" s="4">
        <f t="shared" si="34"/>
        <v>356.59999999999997</v>
      </c>
      <c r="T525" s="6">
        <f t="shared" si="35"/>
        <v>0.46958124835396364</v>
      </c>
      <c r="U525" s="3">
        <f>YEAR(SalesDataTable[[#This Row],[Order Date]])</f>
        <v>2026</v>
      </c>
    </row>
    <row r="526" spans="1:21" ht="15.6">
      <c r="A526" s="9">
        <v>52</v>
      </c>
      <c r="B526" s="10">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11" t="s">
        <v>6</v>
      </c>
      <c r="H526" s="11" t="s">
        <v>43</v>
      </c>
      <c r="I526" s="11" t="s">
        <v>2</v>
      </c>
      <c r="J526" s="2" t="s">
        <v>13</v>
      </c>
      <c r="K526" s="2" t="s">
        <v>14</v>
      </c>
      <c r="L526" s="2" t="s">
        <v>44</v>
      </c>
      <c r="M526" s="7">
        <v>2</v>
      </c>
      <c r="N526" s="4">
        <v>133.59</v>
      </c>
      <c r="O526" s="5">
        <v>0</v>
      </c>
      <c r="P526" s="4">
        <v>66.83</v>
      </c>
      <c r="Q526" s="4">
        <f t="shared" si="32"/>
        <v>267.18</v>
      </c>
      <c r="R526" s="4">
        <f t="shared" si="33"/>
        <v>133.66</v>
      </c>
      <c r="S526" s="4">
        <f t="shared" si="34"/>
        <v>133.52000000000001</v>
      </c>
      <c r="T526" s="6">
        <f t="shared" si="35"/>
        <v>0.49973800434164234</v>
      </c>
      <c r="U526" s="3">
        <f>YEAR(SalesDataTable[[#This Row],[Order Date]])</f>
        <v>2026</v>
      </c>
    </row>
    <row r="527" spans="1:21" ht="15.6">
      <c r="A527" s="9">
        <v>556</v>
      </c>
      <c r="B527" s="10">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11" t="s">
        <v>20</v>
      </c>
      <c r="H527" s="11" t="s">
        <v>33</v>
      </c>
      <c r="I527" s="11" t="s">
        <v>2</v>
      </c>
      <c r="J527" s="2" t="s">
        <v>13</v>
      </c>
      <c r="K527" s="2" t="s">
        <v>23</v>
      </c>
      <c r="L527" s="2" t="s">
        <v>51</v>
      </c>
      <c r="M527" s="7">
        <v>2</v>
      </c>
      <c r="N527" s="4">
        <v>124.39</v>
      </c>
      <c r="O527" s="5">
        <v>0</v>
      </c>
      <c r="P527" s="4">
        <v>61.27</v>
      </c>
      <c r="Q527" s="4">
        <f t="shared" si="32"/>
        <v>248.78</v>
      </c>
      <c r="R527" s="4">
        <f t="shared" si="33"/>
        <v>122.54</v>
      </c>
      <c r="S527" s="4">
        <f t="shared" si="34"/>
        <v>126.24</v>
      </c>
      <c r="T527" s="6">
        <f t="shared" si="35"/>
        <v>0.50743628909076288</v>
      </c>
      <c r="U527" s="3">
        <f>YEAR(SalesDataTable[[#This Row],[Order Date]])</f>
        <v>2026</v>
      </c>
    </row>
    <row r="528" spans="1:21" ht="15.6">
      <c r="A528" s="9">
        <v>1233</v>
      </c>
      <c r="B528" s="10">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11" t="s">
        <v>0</v>
      </c>
      <c r="H528" s="11" t="s">
        <v>50</v>
      </c>
      <c r="I528" s="11" t="s">
        <v>2</v>
      </c>
      <c r="J528" s="2" t="s">
        <v>13</v>
      </c>
      <c r="K528" s="2" t="s">
        <v>4</v>
      </c>
      <c r="L528" s="2" t="s">
        <v>22</v>
      </c>
      <c r="M528" s="7">
        <v>5</v>
      </c>
      <c r="N528" s="4">
        <v>50.22</v>
      </c>
      <c r="O528" s="5">
        <v>0.1</v>
      </c>
      <c r="P528" s="4">
        <v>22.31</v>
      </c>
      <c r="Q528" s="4">
        <f t="shared" si="32"/>
        <v>225.99</v>
      </c>
      <c r="R528" s="4">
        <f t="shared" si="33"/>
        <v>111.55</v>
      </c>
      <c r="S528" s="4">
        <f t="shared" si="34"/>
        <v>114.44000000000001</v>
      </c>
      <c r="T528" s="6">
        <f t="shared" si="35"/>
        <v>0.50639408823399268</v>
      </c>
      <c r="U528" s="3">
        <f>YEAR(SalesDataTable[[#This Row],[Order Date]])</f>
        <v>2026</v>
      </c>
    </row>
    <row r="529" spans="1:21" ht="15.6">
      <c r="A529" s="9">
        <v>1492</v>
      </c>
      <c r="B529" s="10">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11" t="s">
        <v>6</v>
      </c>
      <c r="H529" s="11" t="s">
        <v>49</v>
      </c>
      <c r="I529" s="11" t="s">
        <v>2</v>
      </c>
      <c r="J529" s="2" t="s">
        <v>3</v>
      </c>
      <c r="K529" s="2" t="s">
        <v>4</v>
      </c>
      <c r="L529" s="2" t="s">
        <v>26</v>
      </c>
      <c r="M529" s="7">
        <v>2</v>
      </c>
      <c r="N529" s="4">
        <v>41.08</v>
      </c>
      <c r="O529" s="5">
        <v>0</v>
      </c>
      <c r="P529" s="4">
        <v>16.79</v>
      </c>
      <c r="Q529" s="4">
        <f t="shared" si="32"/>
        <v>82.16</v>
      </c>
      <c r="R529" s="4">
        <f t="shared" si="33"/>
        <v>33.58</v>
      </c>
      <c r="S529" s="4">
        <f t="shared" si="34"/>
        <v>48.58</v>
      </c>
      <c r="T529" s="6">
        <f t="shared" si="35"/>
        <v>0.59128529698149956</v>
      </c>
      <c r="U529" s="3">
        <f>YEAR(SalesDataTable[[#This Row],[Order Date]])</f>
        <v>2026</v>
      </c>
    </row>
    <row r="530" spans="1:21" ht="15.6">
      <c r="A530" s="9">
        <v>1619</v>
      </c>
      <c r="B530" s="10">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11" t="s">
        <v>20</v>
      </c>
      <c r="H530" s="11" t="s">
        <v>33</v>
      </c>
      <c r="I530" s="11" t="s">
        <v>19</v>
      </c>
      <c r="J530" s="2" t="s">
        <v>13</v>
      </c>
      <c r="K530" s="2" t="s">
        <v>14</v>
      </c>
      <c r="L530" s="2" t="s">
        <v>32</v>
      </c>
      <c r="M530" s="7">
        <v>5</v>
      </c>
      <c r="N530" s="4">
        <v>46.11</v>
      </c>
      <c r="O530" s="5">
        <v>0</v>
      </c>
      <c r="P530" s="4">
        <v>18.88</v>
      </c>
      <c r="Q530" s="4">
        <f t="shared" si="32"/>
        <v>230.55</v>
      </c>
      <c r="R530" s="4">
        <f t="shared" si="33"/>
        <v>94.399999999999991</v>
      </c>
      <c r="S530" s="4">
        <f t="shared" si="34"/>
        <v>136.15000000000003</v>
      </c>
      <c r="T530" s="6">
        <f t="shared" si="35"/>
        <v>0.5905443504662764</v>
      </c>
      <c r="U530" s="3">
        <f>YEAR(SalesDataTable[[#This Row],[Order Date]])</f>
        <v>2026</v>
      </c>
    </row>
    <row r="531" spans="1:21" ht="15.6">
      <c r="A531" s="9">
        <v>1631</v>
      </c>
      <c r="B531" s="10">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11" t="s">
        <v>20</v>
      </c>
      <c r="H531" s="11" t="s">
        <v>33</v>
      </c>
      <c r="I531" s="11" t="s">
        <v>2</v>
      </c>
      <c r="J531" s="2" t="s">
        <v>3</v>
      </c>
      <c r="K531" s="2" t="s">
        <v>14</v>
      </c>
      <c r="L531" s="2" t="s">
        <v>32</v>
      </c>
      <c r="M531" s="7">
        <v>1</v>
      </c>
      <c r="N531" s="4">
        <v>45.54</v>
      </c>
      <c r="O531" s="5">
        <v>0</v>
      </c>
      <c r="P531" s="4">
        <v>18.36</v>
      </c>
      <c r="Q531" s="4">
        <f t="shared" si="32"/>
        <v>45.54</v>
      </c>
      <c r="R531" s="4">
        <f t="shared" si="33"/>
        <v>18.36</v>
      </c>
      <c r="S531" s="4">
        <f t="shared" si="34"/>
        <v>27.18</v>
      </c>
      <c r="T531" s="6">
        <f t="shared" si="35"/>
        <v>0.59683794466403162</v>
      </c>
      <c r="U531" s="3">
        <f>YEAR(SalesDataTable[[#This Row],[Order Date]])</f>
        <v>2026</v>
      </c>
    </row>
    <row r="532" spans="1:21" ht="15.6">
      <c r="A532" s="9">
        <v>1844</v>
      </c>
      <c r="B532" s="10">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11" t="s">
        <v>6</v>
      </c>
      <c r="H532" s="11" t="s">
        <v>49</v>
      </c>
      <c r="I532" s="11" t="s">
        <v>19</v>
      </c>
      <c r="J532" s="2" t="s">
        <v>13</v>
      </c>
      <c r="K532" s="2" t="s">
        <v>34</v>
      </c>
      <c r="L532" s="2" t="s">
        <v>42</v>
      </c>
      <c r="M532" s="7">
        <v>2</v>
      </c>
      <c r="N532" s="4">
        <v>37.1</v>
      </c>
      <c r="O532" s="5">
        <v>0.1</v>
      </c>
      <c r="P532" s="4">
        <v>14.17</v>
      </c>
      <c r="Q532" s="4">
        <f t="shared" si="32"/>
        <v>66.78</v>
      </c>
      <c r="R532" s="4">
        <f t="shared" si="33"/>
        <v>28.34</v>
      </c>
      <c r="S532" s="4">
        <f t="shared" si="34"/>
        <v>38.44</v>
      </c>
      <c r="T532" s="6">
        <f t="shared" si="35"/>
        <v>0.57562144354597178</v>
      </c>
      <c r="U532" s="3">
        <f>YEAR(SalesDataTable[[#This Row],[Order Date]])</f>
        <v>2026</v>
      </c>
    </row>
    <row r="533" spans="1:21" ht="15.6">
      <c r="A533" s="9">
        <v>4246</v>
      </c>
      <c r="B533" s="10">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11" t="s">
        <v>20</v>
      </c>
      <c r="H533" s="11" t="s">
        <v>33</v>
      </c>
      <c r="I533" s="11" t="s">
        <v>8</v>
      </c>
      <c r="J533" s="2" t="s">
        <v>16</v>
      </c>
      <c r="K533" s="2" t="s">
        <v>9</v>
      </c>
      <c r="L533" s="2" t="s">
        <v>37</v>
      </c>
      <c r="M533" s="7">
        <v>5</v>
      </c>
      <c r="N533" s="4">
        <v>156.57</v>
      </c>
      <c r="O533" s="5">
        <v>0.15</v>
      </c>
      <c r="P533" s="4">
        <v>80.849999999999994</v>
      </c>
      <c r="Q533" s="4">
        <f t="shared" si="32"/>
        <v>665.4224999999999</v>
      </c>
      <c r="R533" s="4">
        <f t="shared" si="33"/>
        <v>404.25</v>
      </c>
      <c r="S533" s="4">
        <f t="shared" si="34"/>
        <v>261.1724999999999</v>
      </c>
      <c r="T533" s="6">
        <f t="shared" si="35"/>
        <v>0.39249123677062309</v>
      </c>
      <c r="U533" s="3">
        <f>YEAR(SalesDataTable[[#This Row],[Order Date]])</f>
        <v>2026</v>
      </c>
    </row>
    <row r="534" spans="1:21" ht="15.6">
      <c r="A534" s="9">
        <v>5139</v>
      </c>
      <c r="B534" s="10">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11" t="s">
        <v>0</v>
      </c>
      <c r="H534" s="11" t="s">
        <v>50</v>
      </c>
      <c r="I534" s="11" t="s">
        <v>2</v>
      </c>
      <c r="J534" s="2" t="s">
        <v>3</v>
      </c>
      <c r="K534" s="2" t="s">
        <v>34</v>
      </c>
      <c r="L534" s="2" t="s">
        <v>45</v>
      </c>
      <c r="M534" s="7">
        <v>2</v>
      </c>
      <c r="N534" s="4">
        <v>51.4</v>
      </c>
      <c r="O534" s="5">
        <v>0</v>
      </c>
      <c r="P534" s="4">
        <v>21.99</v>
      </c>
      <c r="Q534" s="4">
        <f t="shared" si="32"/>
        <v>102.8</v>
      </c>
      <c r="R534" s="4">
        <f t="shared" si="33"/>
        <v>43.98</v>
      </c>
      <c r="S534" s="4">
        <f t="shared" si="34"/>
        <v>58.82</v>
      </c>
      <c r="T534" s="6">
        <f t="shared" si="35"/>
        <v>0.57217898832684821</v>
      </c>
      <c r="U534" s="3">
        <f>YEAR(SalesDataTable[[#This Row],[Order Date]])</f>
        <v>2026</v>
      </c>
    </row>
    <row r="535" spans="1:21" ht="15.6">
      <c r="A535" s="9">
        <v>186</v>
      </c>
      <c r="B535" s="10">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11" t="s">
        <v>0</v>
      </c>
      <c r="H535" s="11" t="s">
        <v>1</v>
      </c>
      <c r="I535" s="11" t="s">
        <v>2</v>
      </c>
      <c r="J535" s="2" t="s">
        <v>13</v>
      </c>
      <c r="K535" s="2" t="s">
        <v>14</v>
      </c>
      <c r="L535" s="2" t="s">
        <v>32</v>
      </c>
      <c r="M535" s="7">
        <v>2</v>
      </c>
      <c r="N535" s="4">
        <v>46.42</v>
      </c>
      <c r="O535" s="5">
        <v>0.1</v>
      </c>
      <c r="P535" s="4">
        <v>18.73</v>
      </c>
      <c r="Q535" s="4">
        <f t="shared" si="32"/>
        <v>83.556000000000012</v>
      </c>
      <c r="R535" s="4">
        <f t="shared" si="33"/>
        <v>37.46</v>
      </c>
      <c r="S535" s="4">
        <f t="shared" si="34"/>
        <v>46.096000000000011</v>
      </c>
      <c r="T535" s="6">
        <f t="shared" si="35"/>
        <v>0.55167791660682663</v>
      </c>
      <c r="U535" s="3">
        <f>YEAR(SalesDataTable[[#This Row],[Order Date]])</f>
        <v>2026</v>
      </c>
    </row>
    <row r="536" spans="1:21" ht="15.6">
      <c r="A536" s="9">
        <v>1742</v>
      </c>
      <c r="B536" s="10">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11" t="s">
        <v>20</v>
      </c>
      <c r="H536" s="11" t="s">
        <v>21</v>
      </c>
      <c r="I536" s="11" t="s">
        <v>28</v>
      </c>
      <c r="J536" s="2" t="s">
        <v>3</v>
      </c>
      <c r="K536" s="2" t="s">
        <v>23</v>
      </c>
      <c r="L536" s="2" t="s">
        <v>51</v>
      </c>
      <c r="M536" s="7">
        <v>2</v>
      </c>
      <c r="N536" s="4">
        <v>120.75</v>
      </c>
      <c r="O536" s="5">
        <v>0.05</v>
      </c>
      <c r="P536" s="4">
        <v>60.31</v>
      </c>
      <c r="Q536" s="4">
        <f t="shared" si="32"/>
        <v>229.42499999999998</v>
      </c>
      <c r="R536" s="4">
        <f t="shared" si="33"/>
        <v>120.62</v>
      </c>
      <c r="S536" s="4">
        <f t="shared" si="34"/>
        <v>108.80499999999998</v>
      </c>
      <c r="T536" s="6">
        <f t="shared" si="35"/>
        <v>0.47425084450256066</v>
      </c>
      <c r="U536" s="3">
        <f>YEAR(SalesDataTable[[#This Row],[Order Date]])</f>
        <v>2026</v>
      </c>
    </row>
    <row r="537" spans="1:21" ht="15.6">
      <c r="A537" s="9">
        <v>3189</v>
      </c>
      <c r="B537" s="10">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11" t="s">
        <v>6</v>
      </c>
      <c r="H537" s="11" t="s">
        <v>41</v>
      </c>
      <c r="I537" s="11" t="s">
        <v>8</v>
      </c>
      <c r="J537" s="2" t="s">
        <v>16</v>
      </c>
      <c r="K537" s="2" t="s">
        <v>9</v>
      </c>
      <c r="L537" s="2" t="s">
        <v>37</v>
      </c>
      <c r="M537" s="7">
        <v>6</v>
      </c>
      <c r="N537" s="4">
        <v>157.38999999999999</v>
      </c>
      <c r="O537" s="5">
        <v>0.05</v>
      </c>
      <c r="P537" s="4">
        <v>79.239999999999995</v>
      </c>
      <c r="Q537" s="4">
        <f t="shared" si="32"/>
        <v>897.12299999999993</v>
      </c>
      <c r="R537" s="4">
        <f t="shared" si="33"/>
        <v>475.43999999999994</v>
      </c>
      <c r="S537" s="4">
        <f t="shared" si="34"/>
        <v>421.68299999999999</v>
      </c>
      <c r="T537" s="6">
        <f t="shared" si="35"/>
        <v>0.47003922539049831</v>
      </c>
      <c r="U537" s="3">
        <f>YEAR(SalesDataTable[[#This Row],[Order Date]])</f>
        <v>2026</v>
      </c>
    </row>
    <row r="538" spans="1:21" ht="15.6">
      <c r="A538" s="9">
        <v>3747</v>
      </c>
      <c r="B538" s="10">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11" t="s">
        <v>20</v>
      </c>
      <c r="H538" s="11" t="s">
        <v>31</v>
      </c>
      <c r="I538" s="11" t="s">
        <v>19</v>
      </c>
      <c r="J538" s="2" t="s">
        <v>3</v>
      </c>
      <c r="K538" s="2" t="s">
        <v>23</v>
      </c>
      <c r="L538" s="2" t="s">
        <v>51</v>
      </c>
      <c r="M538" s="7">
        <v>2</v>
      </c>
      <c r="N538" s="4">
        <v>122.36</v>
      </c>
      <c r="O538" s="5">
        <v>0.05</v>
      </c>
      <c r="P538" s="4">
        <v>59.06</v>
      </c>
      <c r="Q538" s="4">
        <f t="shared" si="32"/>
        <v>232.48399999999998</v>
      </c>
      <c r="R538" s="4">
        <f t="shared" si="33"/>
        <v>118.12</v>
      </c>
      <c r="S538" s="4">
        <f t="shared" si="34"/>
        <v>114.36399999999998</v>
      </c>
      <c r="T538" s="6">
        <f t="shared" si="35"/>
        <v>0.49192202474148755</v>
      </c>
      <c r="U538" s="3">
        <f>YEAR(SalesDataTable[[#This Row],[Order Date]])</f>
        <v>2026</v>
      </c>
    </row>
    <row r="539" spans="1:21" ht="15.6">
      <c r="A539" s="9">
        <v>3782</v>
      </c>
      <c r="B539" s="10">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11" t="s">
        <v>0</v>
      </c>
      <c r="H539" s="11" t="s">
        <v>1</v>
      </c>
      <c r="I539" s="11" t="s">
        <v>19</v>
      </c>
      <c r="J539" s="2" t="s">
        <v>3</v>
      </c>
      <c r="K539" s="2" t="s">
        <v>34</v>
      </c>
      <c r="L539" s="2" t="s">
        <v>35</v>
      </c>
      <c r="M539" s="7">
        <v>2</v>
      </c>
      <c r="N539" s="4">
        <v>39.68</v>
      </c>
      <c r="O539" s="5">
        <v>0.05</v>
      </c>
      <c r="P539" s="4">
        <v>14.98</v>
      </c>
      <c r="Q539" s="4">
        <f t="shared" si="32"/>
        <v>75.391999999999996</v>
      </c>
      <c r="R539" s="4">
        <f t="shared" si="33"/>
        <v>29.96</v>
      </c>
      <c r="S539" s="4">
        <f t="shared" si="34"/>
        <v>45.431999999999995</v>
      </c>
      <c r="T539" s="6">
        <f t="shared" si="35"/>
        <v>0.60261035653650252</v>
      </c>
      <c r="U539" s="3">
        <f>YEAR(SalesDataTable[[#This Row],[Order Date]])</f>
        <v>2026</v>
      </c>
    </row>
    <row r="540" spans="1:21" ht="15.6">
      <c r="A540" s="9">
        <v>4344</v>
      </c>
      <c r="B540" s="10">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11" t="s">
        <v>11</v>
      </c>
      <c r="H540" s="11" t="s">
        <v>25</v>
      </c>
      <c r="I540" s="11" t="s">
        <v>19</v>
      </c>
      <c r="J540" s="2" t="s">
        <v>16</v>
      </c>
      <c r="K540" s="2" t="s">
        <v>23</v>
      </c>
      <c r="L540" s="2" t="s">
        <v>51</v>
      </c>
      <c r="M540" s="7">
        <v>3</v>
      </c>
      <c r="N540" s="4">
        <v>121.56</v>
      </c>
      <c r="O540" s="5">
        <v>0.15</v>
      </c>
      <c r="P540" s="4">
        <v>61.31</v>
      </c>
      <c r="Q540" s="4">
        <f t="shared" si="32"/>
        <v>309.97800000000001</v>
      </c>
      <c r="R540" s="4">
        <f t="shared" si="33"/>
        <v>183.93</v>
      </c>
      <c r="S540" s="4">
        <f t="shared" si="34"/>
        <v>126.048</v>
      </c>
      <c r="T540" s="6">
        <f t="shared" si="35"/>
        <v>0.40663530960261696</v>
      </c>
      <c r="U540" s="3">
        <f>YEAR(SalesDataTable[[#This Row],[Order Date]])</f>
        <v>2026</v>
      </c>
    </row>
    <row r="541" spans="1:21" ht="15.6">
      <c r="A541" s="9">
        <v>4901</v>
      </c>
      <c r="B541" s="10">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11" t="s">
        <v>0</v>
      </c>
      <c r="H541" s="11" t="s">
        <v>1</v>
      </c>
      <c r="I541" s="11" t="s">
        <v>28</v>
      </c>
      <c r="J541" s="2" t="s">
        <v>13</v>
      </c>
      <c r="K541" s="2" t="s">
        <v>4</v>
      </c>
      <c r="L541" s="2" t="s">
        <v>5</v>
      </c>
      <c r="M541" s="7">
        <v>1</v>
      </c>
      <c r="N541" s="4">
        <v>80.19</v>
      </c>
      <c r="O541" s="5">
        <v>0.1</v>
      </c>
      <c r="P541" s="4">
        <v>42.15</v>
      </c>
      <c r="Q541" s="4">
        <f t="shared" si="32"/>
        <v>72.171000000000006</v>
      </c>
      <c r="R541" s="4">
        <f t="shared" si="33"/>
        <v>42.15</v>
      </c>
      <c r="S541" s="4">
        <f t="shared" si="34"/>
        <v>30.021000000000008</v>
      </c>
      <c r="T541" s="6">
        <f t="shared" si="35"/>
        <v>0.4159704036247247</v>
      </c>
      <c r="U541" s="3">
        <f>YEAR(SalesDataTable[[#This Row],[Order Date]])</f>
        <v>2026</v>
      </c>
    </row>
    <row r="542" spans="1:21" ht="15.6">
      <c r="A542" s="9">
        <v>4969</v>
      </c>
      <c r="B542" s="10">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11" t="s">
        <v>20</v>
      </c>
      <c r="H542" s="11" t="s">
        <v>31</v>
      </c>
      <c r="I542" s="11" t="s">
        <v>28</v>
      </c>
      <c r="J542" s="2" t="s">
        <v>16</v>
      </c>
      <c r="K542" s="2" t="s">
        <v>4</v>
      </c>
      <c r="L542" s="2" t="s">
        <v>5</v>
      </c>
      <c r="M542" s="7">
        <v>2</v>
      </c>
      <c r="N542" s="4">
        <v>81.14</v>
      </c>
      <c r="O542" s="5">
        <v>0</v>
      </c>
      <c r="P542" s="4">
        <v>43.43</v>
      </c>
      <c r="Q542" s="4">
        <f t="shared" si="32"/>
        <v>162.28</v>
      </c>
      <c r="R542" s="4">
        <f t="shared" si="33"/>
        <v>86.86</v>
      </c>
      <c r="S542" s="4">
        <f t="shared" si="34"/>
        <v>75.42</v>
      </c>
      <c r="T542" s="6">
        <f t="shared" si="35"/>
        <v>0.46475228000985952</v>
      </c>
      <c r="U542" s="3">
        <f>YEAR(SalesDataTable[[#This Row],[Order Date]])</f>
        <v>2026</v>
      </c>
    </row>
    <row r="543" spans="1:21" ht="15.6">
      <c r="A543" s="9">
        <v>673</v>
      </c>
      <c r="B543" s="10">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11" t="s">
        <v>20</v>
      </c>
      <c r="H543" s="11" t="s">
        <v>33</v>
      </c>
      <c r="I543" s="11" t="s">
        <v>19</v>
      </c>
      <c r="J543" s="2" t="s">
        <v>13</v>
      </c>
      <c r="K543" s="2" t="s">
        <v>23</v>
      </c>
      <c r="L543" s="2" t="s">
        <v>29</v>
      </c>
      <c r="M543" s="7">
        <v>2</v>
      </c>
      <c r="N543" s="4">
        <v>191.11</v>
      </c>
      <c r="O543" s="5">
        <v>0</v>
      </c>
      <c r="P543" s="4">
        <v>103.58</v>
      </c>
      <c r="Q543" s="4">
        <f t="shared" si="32"/>
        <v>382.22</v>
      </c>
      <c r="R543" s="4">
        <f t="shared" si="33"/>
        <v>207.16</v>
      </c>
      <c r="S543" s="4">
        <f t="shared" si="34"/>
        <v>175.06000000000003</v>
      </c>
      <c r="T543" s="6">
        <f t="shared" si="35"/>
        <v>0.45800847679346979</v>
      </c>
      <c r="U543" s="3">
        <f>YEAR(SalesDataTable[[#This Row],[Order Date]])</f>
        <v>2026</v>
      </c>
    </row>
    <row r="544" spans="1:21" ht="15.6">
      <c r="A544" s="9">
        <v>888</v>
      </c>
      <c r="B544" s="10">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11" t="s">
        <v>20</v>
      </c>
      <c r="H544" s="11" t="s">
        <v>31</v>
      </c>
      <c r="I544" s="11" t="s">
        <v>19</v>
      </c>
      <c r="J544" s="2" t="s">
        <v>13</v>
      </c>
      <c r="K544" s="2" t="s">
        <v>4</v>
      </c>
      <c r="L544" s="2" t="s">
        <v>26</v>
      </c>
      <c r="M544" s="7">
        <v>2</v>
      </c>
      <c r="N544" s="4">
        <v>40.58</v>
      </c>
      <c r="O544" s="5">
        <v>0.05</v>
      </c>
      <c r="P544" s="4">
        <v>17.149999999999999</v>
      </c>
      <c r="Q544" s="4">
        <f t="shared" si="32"/>
        <v>77.10199999999999</v>
      </c>
      <c r="R544" s="4">
        <f t="shared" si="33"/>
        <v>34.299999999999997</v>
      </c>
      <c r="S544" s="4">
        <f t="shared" si="34"/>
        <v>42.801999999999992</v>
      </c>
      <c r="T544" s="6">
        <f t="shared" si="35"/>
        <v>0.55513475655625011</v>
      </c>
      <c r="U544" s="3">
        <f>YEAR(SalesDataTable[[#This Row],[Order Date]])</f>
        <v>2026</v>
      </c>
    </row>
    <row r="545" spans="1:21" ht="15.6">
      <c r="A545" s="9">
        <v>1541</v>
      </c>
      <c r="B545" s="10">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11" t="s">
        <v>0</v>
      </c>
      <c r="H545" s="11" t="s">
        <v>50</v>
      </c>
      <c r="I545" s="11" t="s">
        <v>28</v>
      </c>
      <c r="J545" s="2" t="s">
        <v>3</v>
      </c>
      <c r="K545" s="2" t="s">
        <v>23</v>
      </c>
      <c r="L545" s="2" t="s">
        <v>40</v>
      </c>
      <c r="M545" s="7">
        <v>1</v>
      </c>
      <c r="N545" s="4">
        <v>83.44</v>
      </c>
      <c r="O545" s="5">
        <v>0</v>
      </c>
      <c r="P545" s="4">
        <v>40.299999999999997</v>
      </c>
      <c r="Q545" s="4">
        <f t="shared" si="32"/>
        <v>83.44</v>
      </c>
      <c r="R545" s="4">
        <f t="shared" si="33"/>
        <v>40.299999999999997</v>
      </c>
      <c r="S545" s="4">
        <f t="shared" si="34"/>
        <v>43.14</v>
      </c>
      <c r="T545" s="6">
        <f t="shared" si="35"/>
        <v>0.51701821668264625</v>
      </c>
      <c r="U545" s="3">
        <f>YEAR(SalesDataTable[[#This Row],[Order Date]])</f>
        <v>2026</v>
      </c>
    </row>
    <row r="546" spans="1:21" ht="15.6">
      <c r="A546" s="9">
        <v>1881</v>
      </c>
      <c r="B546" s="10">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11" t="s">
        <v>20</v>
      </c>
      <c r="H546" s="11" t="s">
        <v>31</v>
      </c>
      <c r="I546" s="11" t="s">
        <v>28</v>
      </c>
      <c r="J546" s="2" t="s">
        <v>13</v>
      </c>
      <c r="K546" s="2" t="s">
        <v>34</v>
      </c>
      <c r="L546" s="2" t="s">
        <v>45</v>
      </c>
      <c r="M546" s="7">
        <v>1</v>
      </c>
      <c r="N546" s="4">
        <v>49.61</v>
      </c>
      <c r="O546" s="5">
        <v>0</v>
      </c>
      <c r="P546" s="4">
        <v>21.92</v>
      </c>
      <c r="Q546" s="4">
        <f t="shared" si="32"/>
        <v>49.61</v>
      </c>
      <c r="R546" s="4">
        <f t="shared" si="33"/>
        <v>21.92</v>
      </c>
      <c r="S546" s="4">
        <f t="shared" si="34"/>
        <v>27.689999999999998</v>
      </c>
      <c r="T546" s="6">
        <f t="shared" si="35"/>
        <v>0.55815359806490628</v>
      </c>
      <c r="U546" s="3">
        <f>YEAR(SalesDataTable[[#This Row],[Order Date]])</f>
        <v>2026</v>
      </c>
    </row>
    <row r="547" spans="1:21" ht="15.6">
      <c r="A547" s="9">
        <v>2007</v>
      </c>
      <c r="B547" s="10">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11" t="s">
        <v>20</v>
      </c>
      <c r="H547" s="11" t="s">
        <v>33</v>
      </c>
      <c r="I547" s="11" t="s">
        <v>2</v>
      </c>
      <c r="J547" s="2" t="s">
        <v>3</v>
      </c>
      <c r="K547" s="2" t="s">
        <v>34</v>
      </c>
      <c r="L547" s="2" t="s">
        <v>38</v>
      </c>
      <c r="M547" s="7">
        <v>2</v>
      </c>
      <c r="N547" s="4">
        <v>123.31</v>
      </c>
      <c r="O547" s="5">
        <v>0</v>
      </c>
      <c r="P547" s="4">
        <v>69.239999999999995</v>
      </c>
      <c r="Q547" s="4">
        <f t="shared" si="32"/>
        <v>246.62</v>
      </c>
      <c r="R547" s="4">
        <f t="shared" si="33"/>
        <v>138.47999999999999</v>
      </c>
      <c r="S547" s="4">
        <f t="shared" si="34"/>
        <v>108.14000000000001</v>
      </c>
      <c r="T547" s="6">
        <f t="shared" si="35"/>
        <v>0.43848836266320662</v>
      </c>
      <c r="U547" s="3">
        <f>YEAR(SalesDataTable[[#This Row],[Order Date]])</f>
        <v>2026</v>
      </c>
    </row>
    <row r="548" spans="1:21" ht="15.6">
      <c r="A548" s="9">
        <v>2312</v>
      </c>
      <c r="B548" s="10">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11" t="s">
        <v>0</v>
      </c>
      <c r="H548" s="11" t="s">
        <v>50</v>
      </c>
      <c r="I548" s="11" t="s">
        <v>19</v>
      </c>
      <c r="J548" s="2" t="s">
        <v>13</v>
      </c>
      <c r="K548" s="2" t="s">
        <v>9</v>
      </c>
      <c r="L548" s="2" t="s">
        <v>10</v>
      </c>
      <c r="M548" s="7">
        <v>1</v>
      </c>
      <c r="N548" s="4">
        <v>93.35</v>
      </c>
      <c r="O548" s="5">
        <v>0.1</v>
      </c>
      <c r="P548" s="4">
        <v>45.54</v>
      </c>
      <c r="Q548" s="4">
        <f t="shared" si="32"/>
        <v>84.015000000000001</v>
      </c>
      <c r="R548" s="4">
        <f t="shared" si="33"/>
        <v>45.54</v>
      </c>
      <c r="S548" s="4">
        <f t="shared" si="34"/>
        <v>38.475000000000001</v>
      </c>
      <c r="T548" s="6">
        <f t="shared" si="35"/>
        <v>0.45795393679700053</v>
      </c>
      <c r="U548" s="3">
        <f>YEAR(SalesDataTable[[#This Row],[Order Date]])</f>
        <v>2026</v>
      </c>
    </row>
    <row r="549" spans="1:21" ht="15.6">
      <c r="A549" s="9">
        <v>4493</v>
      </c>
      <c r="B549" s="10">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11" t="s">
        <v>0</v>
      </c>
      <c r="H549" s="11" t="s">
        <v>1</v>
      </c>
      <c r="I549" s="11" t="s">
        <v>8</v>
      </c>
      <c r="J549" s="2" t="s">
        <v>16</v>
      </c>
      <c r="K549" s="2" t="s">
        <v>9</v>
      </c>
      <c r="L549" s="2" t="s">
        <v>10</v>
      </c>
      <c r="M549" s="7">
        <v>5</v>
      </c>
      <c r="N549" s="4">
        <v>92.63</v>
      </c>
      <c r="O549" s="5">
        <v>0.15</v>
      </c>
      <c r="P549" s="4">
        <v>46.33</v>
      </c>
      <c r="Q549" s="4">
        <f t="shared" si="32"/>
        <v>393.67749999999995</v>
      </c>
      <c r="R549" s="4">
        <f t="shared" si="33"/>
        <v>231.64999999999998</v>
      </c>
      <c r="S549" s="4">
        <f t="shared" si="34"/>
        <v>162.02749999999997</v>
      </c>
      <c r="T549" s="6">
        <f t="shared" si="35"/>
        <v>0.41157419461361139</v>
      </c>
      <c r="U549" s="3">
        <f>YEAR(SalesDataTable[[#This Row],[Order Date]])</f>
        <v>2026</v>
      </c>
    </row>
    <row r="550" spans="1:21" ht="15.6">
      <c r="A550" s="9">
        <v>2072</v>
      </c>
      <c r="B550" s="10">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11" t="s">
        <v>0</v>
      </c>
      <c r="H550" s="11" t="s">
        <v>36</v>
      </c>
      <c r="I550" s="11" t="s">
        <v>2</v>
      </c>
      <c r="J550" s="2" t="s">
        <v>13</v>
      </c>
      <c r="K550" s="2" t="s">
        <v>23</v>
      </c>
      <c r="L550" s="2" t="s">
        <v>51</v>
      </c>
      <c r="M550" s="7">
        <v>4</v>
      </c>
      <c r="N550" s="4">
        <v>124.87</v>
      </c>
      <c r="O550" s="5">
        <v>0.1</v>
      </c>
      <c r="P550" s="4">
        <v>62.03</v>
      </c>
      <c r="Q550" s="4">
        <f t="shared" si="32"/>
        <v>449.53200000000004</v>
      </c>
      <c r="R550" s="4">
        <f t="shared" si="33"/>
        <v>248.12</v>
      </c>
      <c r="S550" s="4">
        <f t="shared" si="34"/>
        <v>201.41200000000003</v>
      </c>
      <c r="T550" s="6">
        <f t="shared" si="35"/>
        <v>0.44804819234225823</v>
      </c>
      <c r="U550" s="3">
        <f>YEAR(SalesDataTable[[#This Row],[Order Date]])</f>
        <v>2026</v>
      </c>
    </row>
    <row r="551" spans="1:21" ht="15.6">
      <c r="A551" s="9">
        <v>2142</v>
      </c>
      <c r="B551" s="10">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11" t="s">
        <v>20</v>
      </c>
      <c r="H551" s="11" t="s">
        <v>21</v>
      </c>
      <c r="I551" s="11" t="s">
        <v>28</v>
      </c>
      <c r="J551" s="2" t="s">
        <v>13</v>
      </c>
      <c r="K551" s="2" t="s">
        <v>23</v>
      </c>
      <c r="L551" s="2" t="s">
        <v>24</v>
      </c>
      <c r="M551" s="7">
        <v>1</v>
      </c>
      <c r="N551" s="4">
        <v>339.64</v>
      </c>
      <c r="O551" s="5">
        <v>0.1</v>
      </c>
      <c r="P551" s="4">
        <v>195.81</v>
      </c>
      <c r="Q551" s="4">
        <f t="shared" si="32"/>
        <v>305.67599999999999</v>
      </c>
      <c r="R551" s="4">
        <f t="shared" si="33"/>
        <v>195.81</v>
      </c>
      <c r="S551" s="4">
        <f t="shared" si="34"/>
        <v>109.86599999999999</v>
      </c>
      <c r="T551" s="6">
        <f t="shared" si="35"/>
        <v>0.35941977780394924</v>
      </c>
      <c r="U551" s="3">
        <f>YEAR(SalesDataTable[[#This Row],[Order Date]])</f>
        <v>2026</v>
      </c>
    </row>
    <row r="552" spans="1:21" ht="15.6">
      <c r="A552" s="9">
        <v>2911</v>
      </c>
      <c r="B552" s="10">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11" t="s">
        <v>11</v>
      </c>
      <c r="H552" s="11" t="s">
        <v>12</v>
      </c>
      <c r="I552" s="11" t="s">
        <v>19</v>
      </c>
      <c r="J552" s="2" t="s">
        <v>13</v>
      </c>
      <c r="K552" s="2" t="s">
        <v>4</v>
      </c>
      <c r="L552" s="2" t="s">
        <v>22</v>
      </c>
      <c r="M552" s="7">
        <v>1</v>
      </c>
      <c r="N552" s="4">
        <v>50.86</v>
      </c>
      <c r="O552" s="5">
        <v>0.05</v>
      </c>
      <c r="P552" s="4">
        <v>22.1</v>
      </c>
      <c r="Q552" s="4">
        <f t="shared" si="32"/>
        <v>48.317</v>
      </c>
      <c r="R552" s="4">
        <f t="shared" si="33"/>
        <v>22.1</v>
      </c>
      <c r="S552" s="4">
        <f t="shared" si="34"/>
        <v>26.216999999999999</v>
      </c>
      <c r="T552" s="6">
        <f t="shared" si="35"/>
        <v>0.54260405240391574</v>
      </c>
      <c r="U552" s="3">
        <f>YEAR(SalesDataTable[[#This Row],[Order Date]])</f>
        <v>2026</v>
      </c>
    </row>
    <row r="553" spans="1:21" ht="15.6">
      <c r="A553" s="9">
        <v>4276</v>
      </c>
      <c r="B553" s="10">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11" t="s">
        <v>20</v>
      </c>
      <c r="H553" s="11" t="s">
        <v>33</v>
      </c>
      <c r="I553" s="11" t="s">
        <v>2</v>
      </c>
      <c r="J553" s="2" t="s">
        <v>13</v>
      </c>
      <c r="K553" s="2" t="s">
        <v>14</v>
      </c>
      <c r="L553" s="2" t="s">
        <v>48</v>
      </c>
      <c r="M553" s="7">
        <v>2</v>
      </c>
      <c r="N553" s="4">
        <v>167.01</v>
      </c>
      <c r="O553" s="5">
        <v>0</v>
      </c>
      <c r="P553" s="4">
        <v>89.8</v>
      </c>
      <c r="Q553" s="4">
        <f t="shared" si="32"/>
        <v>334.02</v>
      </c>
      <c r="R553" s="4">
        <f t="shared" si="33"/>
        <v>179.6</v>
      </c>
      <c r="S553" s="4">
        <f t="shared" si="34"/>
        <v>154.41999999999999</v>
      </c>
      <c r="T553" s="6">
        <f t="shared" si="35"/>
        <v>0.46230764624872761</v>
      </c>
      <c r="U553" s="3">
        <f>YEAR(SalesDataTable[[#This Row],[Order Date]])</f>
        <v>2026</v>
      </c>
    </row>
    <row r="554" spans="1:21" ht="15.6">
      <c r="A554" s="9">
        <v>5077</v>
      </c>
      <c r="B554" s="10">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11" t="s">
        <v>20</v>
      </c>
      <c r="H554" s="11" t="s">
        <v>33</v>
      </c>
      <c r="I554" s="11" t="s">
        <v>28</v>
      </c>
      <c r="J554" s="2" t="s">
        <v>3</v>
      </c>
      <c r="K554" s="2" t="s">
        <v>9</v>
      </c>
      <c r="L554" s="2" t="s">
        <v>10</v>
      </c>
      <c r="M554" s="7">
        <v>2</v>
      </c>
      <c r="N554" s="4">
        <v>92.63</v>
      </c>
      <c r="O554" s="5">
        <v>0.15</v>
      </c>
      <c r="P554" s="4">
        <v>44.96</v>
      </c>
      <c r="Q554" s="4">
        <f t="shared" si="32"/>
        <v>157.47099999999998</v>
      </c>
      <c r="R554" s="4">
        <f t="shared" si="33"/>
        <v>89.92</v>
      </c>
      <c r="S554" s="4">
        <f t="shared" si="34"/>
        <v>67.550999999999974</v>
      </c>
      <c r="T554" s="6">
        <f t="shared" si="35"/>
        <v>0.42897422382533917</v>
      </c>
      <c r="U554" s="3">
        <f>YEAR(SalesDataTable[[#This Row],[Order Date]])</f>
        <v>2026</v>
      </c>
    </row>
    <row r="555" spans="1:21" ht="15.6">
      <c r="A555" s="9">
        <v>1259</v>
      </c>
      <c r="B555" s="10">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11" t="s">
        <v>6</v>
      </c>
      <c r="H555" s="11" t="s">
        <v>43</v>
      </c>
      <c r="I555" s="11" t="s">
        <v>28</v>
      </c>
      <c r="J555" s="2" t="s">
        <v>13</v>
      </c>
      <c r="K555" s="2" t="s">
        <v>9</v>
      </c>
      <c r="L555" s="2" t="s">
        <v>37</v>
      </c>
      <c r="M555" s="7">
        <v>2</v>
      </c>
      <c r="N555" s="4">
        <v>151.01</v>
      </c>
      <c r="O555" s="5">
        <v>0</v>
      </c>
      <c r="P555" s="4">
        <v>80.209999999999994</v>
      </c>
      <c r="Q555" s="4">
        <f t="shared" si="32"/>
        <v>302.02</v>
      </c>
      <c r="R555" s="4">
        <f t="shared" si="33"/>
        <v>160.41999999999999</v>
      </c>
      <c r="S555" s="4">
        <f t="shared" si="34"/>
        <v>141.6</v>
      </c>
      <c r="T555" s="6">
        <f t="shared" si="35"/>
        <v>0.4688431229719886</v>
      </c>
      <c r="U555" s="3">
        <f>YEAR(SalesDataTable[[#This Row],[Order Date]])</f>
        <v>2026</v>
      </c>
    </row>
    <row r="556" spans="1:21" ht="15.6">
      <c r="A556" s="9">
        <v>1720</v>
      </c>
      <c r="B556" s="10">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11" t="s">
        <v>0</v>
      </c>
      <c r="H556" s="11" t="s">
        <v>50</v>
      </c>
      <c r="I556" s="11" t="s">
        <v>2</v>
      </c>
      <c r="J556" s="2" t="s">
        <v>13</v>
      </c>
      <c r="K556" s="2" t="s">
        <v>9</v>
      </c>
      <c r="L556" s="2" t="s">
        <v>10</v>
      </c>
      <c r="M556" s="7">
        <v>2</v>
      </c>
      <c r="N556" s="4">
        <v>92.07</v>
      </c>
      <c r="O556" s="5">
        <v>0</v>
      </c>
      <c r="P556" s="4">
        <v>44.1</v>
      </c>
      <c r="Q556" s="4">
        <f t="shared" si="32"/>
        <v>184.14</v>
      </c>
      <c r="R556" s="4">
        <f t="shared" si="33"/>
        <v>88.2</v>
      </c>
      <c r="S556" s="4">
        <f t="shared" si="34"/>
        <v>95.939999999999984</v>
      </c>
      <c r="T556" s="6">
        <f t="shared" si="35"/>
        <v>0.52101661779081132</v>
      </c>
      <c r="U556" s="3">
        <f>YEAR(SalesDataTable[[#This Row],[Order Date]])</f>
        <v>2026</v>
      </c>
    </row>
    <row r="557" spans="1:21" ht="15.6">
      <c r="A557" s="9">
        <v>1975</v>
      </c>
      <c r="B557" s="10">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11" t="s">
        <v>0</v>
      </c>
      <c r="H557" s="11" t="s">
        <v>50</v>
      </c>
      <c r="I557" s="11" t="s">
        <v>2</v>
      </c>
      <c r="J557" s="2" t="s">
        <v>3</v>
      </c>
      <c r="K557" s="2" t="s">
        <v>34</v>
      </c>
      <c r="L557" s="2" t="s">
        <v>42</v>
      </c>
      <c r="M557" s="7">
        <v>1</v>
      </c>
      <c r="N557" s="4">
        <v>36.840000000000003</v>
      </c>
      <c r="O557" s="5">
        <v>0.1</v>
      </c>
      <c r="P557" s="4">
        <v>13.86</v>
      </c>
      <c r="Q557" s="4">
        <f t="shared" si="32"/>
        <v>33.156000000000006</v>
      </c>
      <c r="R557" s="4">
        <f t="shared" si="33"/>
        <v>13.86</v>
      </c>
      <c r="S557" s="4">
        <f t="shared" si="34"/>
        <v>19.296000000000006</v>
      </c>
      <c r="T557" s="6">
        <f t="shared" si="35"/>
        <v>0.58197611292073836</v>
      </c>
      <c r="U557" s="3">
        <f>YEAR(SalesDataTable[[#This Row],[Order Date]])</f>
        <v>2026</v>
      </c>
    </row>
    <row r="558" spans="1:21" ht="15.6">
      <c r="A558" s="9">
        <v>2848</v>
      </c>
      <c r="B558" s="10">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11" t="s">
        <v>6</v>
      </c>
      <c r="H558" s="11" t="s">
        <v>27</v>
      </c>
      <c r="I558" s="11" t="s">
        <v>2</v>
      </c>
      <c r="J558" s="2" t="s">
        <v>13</v>
      </c>
      <c r="K558" s="2" t="s">
        <v>9</v>
      </c>
      <c r="L558" s="2" t="s">
        <v>46</v>
      </c>
      <c r="M558" s="7">
        <v>1</v>
      </c>
      <c r="N558" s="4">
        <v>71.64</v>
      </c>
      <c r="O558" s="5">
        <v>0.05</v>
      </c>
      <c r="P558" s="4">
        <v>32.729999999999997</v>
      </c>
      <c r="Q558" s="4">
        <f t="shared" si="32"/>
        <v>68.057999999999993</v>
      </c>
      <c r="R558" s="4">
        <f t="shared" si="33"/>
        <v>32.729999999999997</v>
      </c>
      <c r="S558" s="4">
        <f t="shared" si="34"/>
        <v>35.327999999999996</v>
      </c>
      <c r="T558" s="6">
        <f t="shared" si="35"/>
        <v>0.51908666137706072</v>
      </c>
      <c r="U558" s="3">
        <f>YEAR(SalesDataTable[[#This Row],[Order Date]])</f>
        <v>2026</v>
      </c>
    </row>
    <row r="559" spans="1:21" ht="15.6">
      <c r="A559" s="9">
        <v>2979</v>
      </c>
      <c r="B559" s="10">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11" t="s">
        <v>6</v>
      </c>
      <c r="H559" s="11" t="s">
        <v>49</v>
      </c>
      <c r="I559" s="11" t="s">
        <v>2</v>
      </c>
      <c r="J559" s="2" t="s">
        <v>13</v>
      </c>
      <c r="K559" s="2" t="s">
        <v>34</v>
      </c>
      <c r="L559" s="2" t="s">
        <v>38</v>
      </c>
      <c r="M559" s="7">
        <v>1</v>
      </c>
      <c r="N559" s="4">
        <v>124.18</v>
      </c>
      <c r="O559" s="5">
        <v>0</v>
      </c>
      <c r="P559" s="4">
        <v>67.42</v>
      </c>
      <c r="Q559" s="4">
        <f t="shared" si="32"/>
        <v>124.18</v>
      </c>
      <c r="R559" s="4">
        <f t="shared" si="33"/>
        <v>67.42</v>
      </c>
      <c r="S559" s="4">
        <f t="shared" si="34"/>
        <v>56.760000000000005</v>
      </c>
      <c r="T559" s="6">
        <f t="shared" si="35"/>
        <v>0.45707843453052022</v>
      </c>
      <c r="U559" s="3">
        <f>YEAR(SalesDataTable[[#This Row],[Order Date]])</f>
        <v>2026</v>
      </c>
    </row>
    <row r="560" spans="1:21" ht="15.6">
      <c r="A560" s="9">
        <v>2996</v>
      </c>
      <c r="B560" s="10">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11" t="s">
        <v>6</v>
      </c>
      <c r="H560" s="11" t="s">
        <v>43</v>
      </c>
      <c r="I560" s="11" t="s">
        <v>19</v>
      </c>
      <c r="J560" s="2" t="s">
        <v>13</v>
      </c>
      <c r="K560" s="2" t="s">
        <v>14</v>
      </c>
      <c r="L560" s="2" t="s">
        <v>44</v>
      </c>
      <c r="M560" s="7">
        <v>1</v>
      </c>
      <c r="N560" s="4">
        <v>134.94999999999999</v>
      </c>
      <c r="O560" s="5">
        <v>0</v>
      </c>
      <c r="P560" s="4">
        <v>67.849999999999994</v>
      </c>
      <c r="Q560" s="4">
        <f t="shared" si="32"/>
        <v>134.94999999999999</v>
      </c>
      <c r="R560" s="4">
        <f t="shared" si="33"/>
        <v>67.849999999999994</v>
      </c>
      <c r="S560" s="4">
        <f t="shared" si="34"/>
        <v>67.099999999999994</v>
      </c>
      <c r="T560" s="6">
        <f t="shared" si="35"/>
        <v>0.49722119303445722</v>
      </c>
      <c r="U560" s="3">
        <f>YEAR(SalesDataTable[[#This Row],[Order Date]])</f>
        <v>2026</v>
      </c>
    </row>
    <row r="561" spans="1:21" ht="15.6">
      <c r="A561" s="9">
        <v>749</v>
      </c>
      <c r="B561" s="10">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11" t="s">
        <v>0</v>
      </c>
      <c r="H561" s="11" t="s">
        <v>50</v>
      </c>
      <c r="I561" s="11" t="s">
        <v>2</v>
      </c>
      <c r="J561" s="2" t="s">
        <v>13</v>
      </c>
      <c r="K561" s="2" t="s">
        <v>23</v>
      </c>
      <c r="L561" s="2" t="s">
        <v>51</v>
      </c>
      <c r="M561" s="7">
        <v>2</v>
      </c>
      <c r="N561" s="4">
        <v>124</v>
      </c>
      <c r="O561" s="5">
        <v>0</v>
      </c>
      <c r="P561" s="4">
        <v>60.14</v>
      </c>
      <c r="Q561" s="4">
        <f t="shared" si="32"/>
        <v>248</v>
      </c>
      <c r="R561" s="4">
        <f t="shared" si="33"/>
        <v>120.28</v>
      </c>
      <c r="S561" s="4">
        <f t="shared" si="34"/>
        <v>127.72</v>
      </c>
      <c r="T561" s="6">
        <f t="shared" si="35"/>
        <v>0.51500000000000001</v>
      </c>
      <c r="U561" s="3">
        <f>YEAR(SalesDataTable[[#This Row],[Order Date]])</f>
        <v>2026</v>
      </c>
    </row>
    <row r="562" spans="1:21" ht="15.6">
      <c r="A562" s="9">
        <v>1928</v>
      </c>
      <c r="B562" s="10">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11" t="s">
        <v>20</v>
      </c>
      <c r="H562" s="11" t="s">
        <v>47</v>
      </c>
      <c r="I562" s="11" t="s">
        <v>28</v>
      </c>
      <c r="J562" s="2" t="s">
        <v>3</v>
      </c>
      <c r="K562" s="2" t="s">
        <v>34</v>
      </c>
      <c r="L562" s="2" t="s">
        <v>45</v>
      </c>
      <c r="M562" s="7">
        <v>2</v>
      </c>
      <c r="N562" s="4">
        <v>50.2</v>
      </c>
      <c r="O562" s="5">
        <v>0.1</v>
      </c>
      <c r="P562" s="4">
        <v>21.48</v>
      </c>
      <c r="Q562" s="4">
        <f t="shared" si="32"/>
        <v>90.360000000000014</v>
      </c>
      <c r="R562" s="4">
        <f t="shared" si="33"/>
        <v>42.96</v>
      </c>
      <c r="S562" s="4">
        <f t="shared" si="34"/>
        <v>47.400000000000013</v>
      </c>
      <c r="T562" s="6">
        <f t="shared" si="35"/>
        <v>0.5245683930942896</v>
      </c>
      <c r="U562" s="3">
        <f>YEAR(SalesDataTable[[#This Row],[Order Date]])</f>
        <v>2026</v>
      </c>
    </row>
    <row r="563" spans="1:21" ht="15.6">
      <c r="A563" s="9">
        <v>2486</v>
      </c>
      <c r="B563" s="10">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11" t="s">
        <v>6</v>
      </c>
      <c r="H563" s="11" t="s">
        <v>41</v>
      </c>
      <c r="I563" s="11" t="s">
        <v>2</v>
      </c>
      <c r="J563" s="2" t="s">
        <v>16</v>
      </c>
      <c r="K563" s="2" t="s">
        <v>9</v>
      </c>
      <c r="L563" s="2" t="s">
        <v>10</v>
      </c>
      <c r="M563" s="7">
        <v>1</v>
      </c>
      <c r="N563" s="4">
        <v>93.65</v>
      </c>
      <c r="O563" s="5">
        <v>0</v>
      </c>
      <c r="P563" s="4">
        <v>44.15</v>
      </c>
      <c r="Q563" s="4">
        <f t="shared" si="32"/>
        <v>93.65</v>
      </c>
      <c r="R563" s="4">
        <f t="shared" si="33"/>
        <v>44.15</v>
      </c>
      <c r="S563" s="4">
        <f t="shared" si="34"/>
        <v>49.500000000000007</v>
      </c>
      <c r="T563" s="6">
        <f t="shared" si="35"/>
        <v>0.5285638013881474</v>
      </c>
      <c r="U563" s="3">
        <f>YEAR(SalesDataTable[[#This Row],[Order Date]])</f>
        <v>2026</v>
      </c>
    </row>
    <row r="564" spans="1:21" ht="15.6">
      <c r="A564" s="9">
        <v>2688</v>
      </c>
      <c r="B564" s="10">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11" t="s">
        <v>11</v>
      </c>
      <c r="H564" s="11" t="s">
        <v>52</v>
      </c>
      <c r="I564" s="11" t="s">
        <v>28</v>
      </c>
      <c r="J564" s="2" t="s">
        <v>13</v>
      </c>
      <c r="K564" s="2" t="s">
        <v>14</v>
      </c>
      <c r="L564" s="2" t="s">
        <v>32</v>
      </c>
      <c r="M564" s="7">
        <v>5</v>
      </c>
      <c r="N564" s="4">
        <v>47.25</v>
      </c>
      <c r="O564" s="5">
        <v>0.1</v>
      </c>
      <c r="P564" s="4">
        <v>17.93</v>
      </c>
      <c r="Q564" s="4">
        <f t="shared" si="32"/>
        <v>212.625</v>
      </c>
      <c r="R564" s="4">
        <f t="shared" si="33"/>
        <v>89.65</v>
      </c>
      <c r="S564" s="4">
        <f t="shared" si="34"/>
        <v>122.97499999999999</v>
      </c>
      <c r="T564" s="6">
        <f t="shared" si="35"/>
        <v>0.57836566725455607</v>
      </c>
      <c r="U564" s="3">
        <f>YEAR(SalesDataTable[[#This Row],[Order Date]])</f>
        <v>2026</v>
      </c>
    </row>
    <row r="565" spans="1:21" ht="15.6">
      <c r="A565" s="9">
        <v>2712</v>
      </c>
      <c r="B565" s="10">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11" t="s">
        <v>11</v>
      </c>
      <c r="H565" s="11" t="s">
        <v>25</v>
      </c>
      <c r="I565" s="11" t="s">
        <v>2</v>
      </c>
      <c r="J565" s="2" t="s">
        <v>3</v>
      </c>
      <c r="K565" s="2" t="s">
        <v>34</v>
      </c>
      <c r="L565" s="2" t="s">
        <v>42</v>
      </c>
      <c r="M565" s="7">
        <v>1</v>
      </c>
      <c r="N565" s="4">
        <v>35.69</v>
      </c>
      <c r="O565" s="5">
        <v>0.05</v>
      </c>
      <c r="P565" s="4">
        <v>13.53</v>
      </c>
      <c r="Q565" s="4">
        <f t="shared" si="32"/>
        <v>33.905499999999996</v>
      </c>
      <c r="R565" s="4">
        <f t="shared" si="33"/>
        <v>13.53</v>
      </c>
      <c r="S565" s="4">
        <f t="shared" si="34"/>
        <v>20.375499999999995</v>
      </c>
      <c r="T565" s="6">
        <f t="shared" si="35"/>
        <v>0.60094969842650892</v>
      </c>
      <c r="U565" s="3">
        <f>YEAR(SalesDataTable[[#This Row],[Order Date]])</f>
        <v>2026</v>
      </c>
    </row>
    <row r="566" spans="1:21" ht="15.6">
      <c r="A566" s="9">
        <v>3853</v>
      </c>
      <c r="B566" s="10">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11" t="s">
        <v>20</v>
      </c>
      <c r="H566" s="11" t="s">
        <v>47</v>
      </c>
      <c r="I566" s="11" t="s">
        <v>2</v>
      </c>
      <c r="J566" s="2" t="s">
        <v>3</v>
      </c>
      <c r="K566" s="2" t="s">
        <v>14</v>
      </c>
      <c r="L566" s="2" t="s">
        <v>44</v>
      </c>
      <c r="M566" s="7">
        <v>3</v>
      </c>
      <c r="N566" s="4">
        <v>136.12</v>
      </c>
      <c r="O566" s="5">
        <v>0</v>
      </c>
      <c r="P566" s="4">
        <v>66.58</v>
      </c>
      <c r="Q566" s="4">
        <f t="shared" si="32"/>
        <v>408.36</v>
      </c>
      <c r="R566" s="4">
        <f t="shared" si="33"/>
        <v>199.74</v>
      </c>
      <c r="S566" s="4">
        <f t="shared" si="34"/>
        <v>208.62</v>
      </c>
      <c r="T566" s="6">
        <f t="shared" si="35"/>
        <v>0.51087275933000298</v>
      </c>
      <c r="U566" s="3">
        <f>YEAR(SalesDataTable[[#This Row],[Order Date]])</f>
        <v>2026</v>
      </c>
    </row>
    <row r="567" spans="1:21" ht="15.6">
      <c r="A567" s="9">
        <v>4043</v>
      </c>
      <c r="B567" s="10">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11" t="s">
        <v>20</v>
      </c>
      <c r="H567" s="11" t="s">
        <v>31</v>
      </c>
      <c r="I567" s="11" t="s">
        <v>28</v>
      </c>
      <c r="J567" s="2" t="s">
        <v>13</v>
      </c>
      <c r="K567" s="2" t="s">
        <v>9</v>
      </c>
      <c r="L567" s="2" t="s">
        <v>37</v>
      </c>
      <c r="M567" s="7">
        <v>1</v>
      </c>
      <c r="N567" s="4">
        <v>155.88999999999999</v>
      </c>
      <c r="O567" s="5">
        <v>0</v>
      </c>
      <c r="P567" s="4">
        <v>77.260000000000005</v>
      </c>
      <c r="Q567" s="4">
        <f t="shared" si="32"/>
        <v>155.88999999999999</v>
      </c>
      <c r="R567" s="4">
        <f t="shared" si="33"/>
        <v>77.260000000000005</v>
      </c>
      <c r="S567" s="4">
        <f t="shared" si="34"/>
        <v>78.629999999999981</v>
      </c>
      <c r="T567" s="6">
        <f t="shared" si="35"/>
        <v>0.50439412406183837</v>
      </c>
      <c r="U567" s="3">
        <f>YEAR(SalesDataTable[[#This Row],[Order Date]])</f>
        <v>2026</v>
      </c>
    </row>
    <row r="568" spans="1:21" ht="15.6">
      <c r="A568" s="9">
        <v>290</v>
      </c>
      <c r="B568" s="10">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11" t="s">
        <v>0</v>
      </c>
      <c r="H568" s="11" t="s">
        <v>50</v>
      </c>
      <c r="I568" s="11" t="s">
        <v>2</v>
      </c>
      <c r="J568" s="2" t="s">
        <v>16</v>
      </c>
      <c r="K568" s="2" t="s">
        <v>14</v>
      </c>
      <c r="L568" s="2" t="s">
        <v>44</v>
      </c>
      <c r="M568" s="7">
        <v>1</v>
      </c>
      <c r="N568" s="4">
        <v>130.81</v>
      </c>
      <c r="O568" s="5">
        <v>0</v>
      </c>
      <c r="P568" s="4">
        <v>67.86</v>
      </c>
      <c r="Q568" s="4">
        <f t="shared" si="32"/>
        <v>130.81</v>
      </c>
      <c r="R568" s="4">
        <f t="shared" si="33"/>
        <v>67.86</v>
      </c>
      <c r="S568" s="4">
        <f t="shared" si="34"/>
        <v>62.95</v>
      </c>
      <c r="T568" s="6">
        <f t="shared" si="35"/>
        <v>0.48123232168794439</v>
      </c>
      <c r="U568" s="3">
        <f>YEAR(SalesDataTable[[#This Row],[Order Date]])</f>
        <v>2026</v>
      </c>
    </row>
    <row r="569" spans="1:21" ht="15.6">
      <c r="A569" s="9">
        <v>2953</v>
      </c>
      <c r="B569" s="10">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11" t="s">
        <v>0</v>
      </c>
      <c r="H569" s="11" t="s">
        <v>1</v>
      </c>
      <c r="I569" s="11" t="s">
        <v>2</v>
      </c>
      <c r="J569" s="2" t="s">
        <v>3</v>
      </c>
      <c r="K569" s="2" t="s">
        <v>14</v>
      </c>
      <c r="L569" s="2" t="s">
        <v>32</v>
      </c>
      <c r="M569" s="7">
        <v>2</v>
      </c>
      <c r="N569" s="4">
        <v>47.56</v>
      </c>
      <c r="O569" s="5">
        <v>0.05</v>
      </c>
      <c r="P569" s="4">
        <v>18.649999999999999</v>
      </c>
      <c r="Q569" s="4">
        <f t="shared" si="32"/>
        <v>90.364000000000004</v>
      </c>
      <c r="R569" s="4">
        <f t="shared" si="33"/>
        <v>37.299999999999997</v>
      </c>
      <c r="S569" s="4">
        <f t="shared" si="34"/>
        <v>53.064000000000007</v>
      </c>
      <c r="T569" s="6">
        <f t="shared" si="35"/>
        <v>0.58722500110663545</v>
      </c>
      <c r="U569" s="3">
        <f>YEAR(SalesDataTable[[#This Row],[Order Date]])</f>
        <v>2026</v>
      </c>
    </row>
    <row r="570" spans="1:21" ht="15.6">
      <c r="A570" s="9">
        <v>3179</v>
      </c>
      <c r="B570" s="10">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11" t="s">
        <v>6</v>
      </c>
      <c r="H570" s="11" t="s">
        <v>49</v>
      </c>
      <c r="I570" s="11" t="s">
        <v>2</v>
      </c>
      <c r="J570" s="2" t="s">
        <v>13</v>
      </c>
      <c r="K570" s="2" t="s">
        <v>9</v>
      </c>
      <c r="L570" s="2" t="s">
        <v>17</v>
      </c>
      <c r="M570" s="7">
        <v>2</v>
      </c>
      <c r="N570" s="4">
        <v>140.65</v>
      </c>
      <c r="O570" s="5">
        <v>0.05</v>
      </c>
      <c r="P570" s="4">
        <v>78.900000000000006</v>
      </c>
      <c r="Q570" s="4">
        <f t="shared" si="32"/>
        <v>267.23500000000001</v>
      </c>
      <c r="R570" s="4">
        <f t="shared" si="33"/>
        <v>157.80000000000001</v>
      </c>
      <c r="S570" s="4">
        <f t="shared" si="34"/>
        <v>109.435</v>
      </c>
      <c r="T570" s="6">
        <f t="shared" si="35"/>
        <v>0.40950848504125581</v>
      </c>
      <c r="U570" s="3">
        <f>YEAR(SalesDataTable[[#This Row],[Order Date]])</f>
        <v>2026</v>
      </c>
    </row>
    <row r="571" spans="1:21" ht="15.6">
      <c r="A571" s="9">
        <v>3301</v>
      </c>
      <c r="B571" s="10">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11" t="s">
        <v>20</v>
      </c>
      <c r="H571" s="11" t="s">
        <v>21</v>
      </c>
      <c r="I571" s="11" t="s">
        <v>19</v>
      </c>
      <c r="J571" s="2" t="s">
        <v>13</v>
      </c>
      <c r="K571" s="2" t="s">
        <v>4</v>
      </c>
      <c r="L571" s="2" t="s">
        <v>5</v>
      </c>
      <c r="M571" s="7">
        <v>1</v>
      </c>
      <c r="N571" s="4">
        <v>82.75</v>
      </c>
      <c r="O571" s="5">
        <v>0</v>
      </c>
      <c r="P571" s="4">
        <v>43.18</v>
      </c>
      <c r="Q571" s="4">
        <f t="shared" si="32"/>
        <v>82.75</v>
      </c>
      <c r="R571" s="4">
        <f t="shared" si="33"/>
        <v>43.18</v>
      </c>
      <c r="S571" s="4">
        <f t="shared" si="34"/>
        <v>39.57</v>
      </c>
      <c r="T571" s="6">
        <f t="shared" si="35"/>
        <v>0.47818731117824775</v>
      </c>
      <c r="U571" s="3">
        <f>YEAR(SalesDataTable[[#This Row],[Order Date]])</f>
        <v>2026</v>
      </c>
    </row>
    <row r="572" spans="1:21" ht="15.6">
      <c r="A572" s="9">
        <v>3349</v>
      </c>
      <c r="B572" s="10">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11" t="s">
        <v>20</v>
      </c>
      <c r="H572" s="11" t="s">
        <v>33</v>
      </c>
      <c r="I572" s="11" t="s">
        <v>2</v>
      </c>
      <c r="J572" s="2" t="s">
        <v>3</v>
      </c>
      <c r="K572" s="2" t="s">
        <v>34</v>
      </c>
      <c r="L572" s="2" t="s">
        <v>35</v>
      </c>
      <c r="M572" s="7">
        <v>2</v>
      </c>
      <c r="N572" s="4">
        <v>40.909999999999997</v>
      </c>
      <c r="O572" s="5">
        <v>0.1</v>
      </c>
      <c r="P572" s="4">
        <v>14.95</v>
      </c>
      <c r="Q572" s="4">
        <f t="shared" si="32"/>
        <v>73.637999999999991</v>
      </c>
      <c r="R572" s="4">
        <f t="shared" si="33"/>
        <v>29.9</v>
      </c>
      <c r="S572" s="4">
        <f t="shared" si="34"/>
        <v>43.737999999999992</v>
      </c>
      <c r="T572" s="6">
        <f t="shared" si="35"/>
        <v>0.59395964040305271</v>
      </c>
      <c r="U572" s="3">
        <f>YEAR(SalesDataTable[[#This Row],[Order Date]])</f>
        <v>2026</v>
      </c>
    </row>
    <row r="573" spans="1:21" ht="15.6">
      <c r="A573" s="9">
        <v>4874</v>
      </c>
      <c r="B573" s="10">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11" t="s">
        <v>0</v>
      </c>
      <c r="H573" s="11" t="s">
        <v>1</v>
      </c>
      <c r="I573" s="11" t="s">
        <v>19</v>
      </c>
      <c r="J573" s="2" t="s">
        <v>3</v>
      </c>
      <c r="K573" s="2" t="s">
        <v>14</v>
      </c>
      <c r="L573" s="2" t="s">
        <v>32</v>
      </c>
      <c r="M573" s="7">
        <v>1</v>
      </c>
      <c r="N573" s="4">
        <v>46.62</v>
      </c>
      <c r="O573" s="5">
        <v>0</v>
      </c>
      <c r="P573" s="4">
        <v>18.86</v>
      </c>
      <c r="Q573" s="4">
        <f t="shared" si="32"/>
        <v>46.62</v>
      </c>
      <c r="R573" s="4">
        <f t="shared" si="33"/>
        <v>18.86</v>
      </c>
      <c r="S573" s="4">
        <f t="shared" si="34"/>
        <v>27.759999999999998</v>
      </c>
      <c r="T573" s="6">
        <f t="shared" si="35"/>
        <v>0.59545259545259543</v>
      </c>
      <c r="U573" s="3">
        <f>YEAR(SalesDataTable[[#This Row],[Order Date]])</f>
        <v>2026</v>
      </c>
    </row>
    <row r="574" spans="1:21" ht="15.6">
      <c r="A574" s="9">
        <v>1045</v>
      </c>
      <c r="B574" s="10">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11" t="s">
        <v>0</v>
      </c>
      <c r="H574" s="11" t="s">
        <v>50</v>
      </c>
      <c r="I574" s="11" t="s">
        <v>2</v>
      </c>
      <c r="J574" s="2" t="s">
        <v>3</v>
      </c>
      <c r="K574" s="2" t="s">
        <v>23</v>
      </c>
      <c r="L574" s="2" t="s">
        <v>29</v>
      </c>
      <c r="M574" s="7">
        <v>2</v>
      </c>
      <c r="N574" s="4">
        <v>196.57</v>
      </c>
      <c r="O574" s="5">
        <v>0.05</v>
      </c>
      <c r="P574" s="4">
        <v>106.2</v>
      </c>
      <c r="Q574" s="4">
        <f t="shared" si="32"/>
        <v>373.48299999999995</v>
      </c>
      <c r="R574" s="4">
        <f t="shared" si="33"/>
        <v>212.4</v>
      </c>
      <c r="S574" s="4">
        <f t="shared" si="34"/>
        <v>161.08299999999994</v>
      </c>
      <c r="T574" s="6">
        <f t="shared" si="35"/>
        <v>0.43129941657317727</v>
      </c>
      <c r="U574" s="3">
        <f>YEAR(SalesDataTable[[#This Row],[Order Date]])</f>
        <v>2026</v>
      </c>
    </row>
    <row r="575" spans="1:21" ht="15.6">
      <c r="A575" s="9">
        <v>1703</v>
      </c>
      <c r="B575" s="10">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11" t="s">
        <v>6</v>
      </c>
      <c r="H575" s="11" t="s">
        <v>7</v>
      </c>
      <c r="I575" s="11" t="s">
        <v>2</v>
      </c>
      <c r="J575" s="2" t="s">
        <v>3</v>
      </c>
      <c r="K575" s="2" t="s">
        <v>9</v>
      </c>
      <c r="L575" s="2" t="s">
        <v>10</v>
      </c>
      <c r="M575" s="7">
        <v>1</v>
      </c>
      <c r="N575" s="4">
        <v>90.52</v>
      </c>
      <c r="O575" s="5">
        <v>0</v>
      </c>
      <c r="P575" s="4">
        <v>46.5</v>
      </c>
      <c r="Q575" s="4">
        <f t="shared" si="32"/>
        <v>90.52</v>
      </c>
      <c r="R575" s="4">
        <f t="shared" si="33"/>
        <v>46.5</v>
      </c>
      <c r="S575" s="4">
        <f t="shared" si="34"/>
        <v>44.019999999999996</v>
      </c>
      <c r="T575" s="6">
        <f t="shared" si="35"/>
        <v>0.4863013698630137</v>
      </c>
      <c r="U575" s="3">
        <f>YEAR(SalesDataTable[[#This Row],[Order Date]])</f>
        <v>2026</v>
      </c>
    </row>
    <row r="576" spans="1:21" ht="15.6">
      <c r="A576" s="9">
        <v>2107</v>
      </c>
      <c r="B576" s="10">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11" t="s">
        <v>0</v>
      </c>
      <c r="H576" s="11" t="s">
        <v>50</v>
      </c>
      <c r="I576" s="11" t="s">
        <v>2</v>
      </c>
      <c r="J576" s="2" t="s">
        <v>3</v>
      </c>
      <c r="K576" s="2" t="s">
        <v>14</v>
      </c>
      <c r="L576" s="2" t="s">
        <v>48</v>
      </c>
      <c r="M576" s="7">
        <v>5</v>
      </c>
      <c r="N576" s="4">
        <v>165.35</v>
      </c>
      <c r="O576" s="5">
        <v>0.05</v>
      </c>
      <c r="P576" s="4">
        <v>89.38</v>
      </c>
      <c r="Q576" s="4">
        <f t="shared" si="32"/>
        <v>785.41249999999991</v>
      </c>
      <c r="R576" s="4">
        <f t="shared" si="33"/>
        <v>446.9</v>
      </c>
      <c r="S576" s="4">
        <f t="shared" si="34"/>
        <v>338.51249999999993</v>
      </c>
      <c r="T576" s="6">
        <f t="shared" si="35"/>
        <v>0.43099963395031271</v>
      </c>
      <c r="U576" s="3">
        <f>YEAR(SalesDataTable[[#This Row],[Order Date]])</f>
        <v>2026</v>
      </c>
    </row>
    <row r="577" spans="1:21" ht="15.6">
      <c r="A577" s="9">
        <v>2265</v>
      </c>
      <c r="B577" s="10">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11" t="s">
        <v>6</v>
      </c>
      <c r="H577" s="11" t="s">
        <v>41</v>
      </c>
      <c r="I577" s="11" t="s">
        <v>19</v>
      </c>
      <c r="J577" s="2" t="s">
        <v>3</v>
      </c>
      <c r="K577" s="2" t="s">
        <v>14</v>
      </c>
      <c r="L577" s="2" t="s">
        <v>15</v>
      </c>
      <c r="M577" s="7">
        <v>2</v>
      </c>
      <c r="N577" s="4">
        <v>36.35</v>
      </c>
      <c r="O577" s="5">
        <v>0</v>
      </c>
      <c r="P577" s="4">
        <v>13.55</v>
      </c>
      <c r="Q577" s="4">
        <f t="shared" si="32"/>
        <v>72.7</v>
      </c>
      <c r="R577" s="4">
        <f t="shared" si="33"/>
        <v>27.1</v>
      </c>
      <c r="S577" s="4">
        <f t="shared" si="34"/>
        <v>45.6</v>
      </c>
      <c r="T577" s="6">
        <f t="shared" si="35"/>
        <v>0.6272352132049519</v>
      </c>
      <c r="U577" s="3">
        <f>YEAR(SalesDataTable[[#This Row],[Order Date]])</f>
        <v>2026</v>
      </c>
    </row>
    <row r="578" spans="1:21" ht="15.6">
      <c r="A578" s="9">
        <v>2839</v>
      </c>
      <c r="B578" s="10">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11" t="s">
        <v>6</v>
      </c>
      <c r="H578" s="11" t="s">
        <v>49</v>
      </c>
      <c r="I578" s="11" t="s">
        <v>19</v>
      </c>
      <c r="J578" s="2" t="s">
        <v>13</v>
      </c>
      <c r="K578" s="2" t="s">
        <v>14</v>
      </c>
      <c r="L578" s="2" t="s">
        <v>32</v>
      </c>
      <c r="M578" s="7">
        <v>1</v>
      </c>
      <c r="N578" s="4">
        <v>47</v>
      </c>
      <c r="O578" s="5">
        <v>0</v>
      </c>
      <c r="P578" s="4">
        <v>18.64</v>
      </c>
      <c r="Q578" s="4">
        <f t="shared" ref="Q578:Q641" si="36">M578*N578*(1-O578)</f>
        <v>47</v>
      </c>
      <c r="R578" s="4">
        <f t="shared" ref="R578:R641" si="37">M578*P578</f>
        <v>18.64</v>
      </c>
      <c r="S578" s="4">
        <f t="shared" ref="S578:S641" si="38">Q578-R578</f>
        <v>28.36</v>
      </c>
      <c r="T578" s="6">
        <f t="shared" ref="T578:T641" si="39">IFERROR(S578/Q578,0)</f>
        <v>0.60340425531914887</v>
      </c>
      <c r="U578" s="3">
        <f>YEAR(SalesDataTable[[#This Row],[Order Date]])</f>
        <v>2026</v>
      </c>
    </row>
    <row r="579" spans="1:21" ht="15.6">
      <c r="A579" s="9">
        <v>4742</v>
      </c>
      <c r="B579" s="10">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11" t="s">
        <v>20</v>
      </c>
      <c r="H579" s="11" t="s">
        <v>47</v>
      </c>
      <c r="I579" s="11" t="s">
        <v>28</v>
      </c>
      <c r="J579" s="2" t="s">
        <v>3</v>
      </c>
      <c r="K579" s="2" t="s">
        <v>14</v>
      </c>
      <c r="L579" s="2" t="s">
        <v>32</v>
      </c>
      <c r="M579" s="7">
        <v>1</v>
      </c>
      <c r="N579" s="4">
        <v>46.86</v>
      </c>
      <c r="O579" s="5">
        <v>0</v>
      </c>
      <c r="P579" s="4">
        <v>18.190000000000001</v>
      </c>
      <c r="Q579" s="4">
        <f t="shared" si="36"/>
        <v>46.86</v>
      </c>
      <c r="R579" s="4">
        <f t="shared" si="37"/>
        <v>18.190000000000001</v>
      </c>
      <c r="S579" s="4">
        <f t="shared" si="38"/>
        <v>28.669999999999998</v>
      </c>
      <c r="T579" s="6">
        <f t="shared" si="39"/>
        <v>0.61182244985061884</v>
      </c>
      <c r="U579" s="3">
        <f>YEAR(SalesDataTable[[#This Row],[Order Date]])</f>
        <v>2026</v>
      </c>
    </row>
    <row r="580" spans="1:21" ht="15.6">
      <c r="A580" s="9">
        <v>4899</v>
      </c>
      <c r="B580" s="10">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11" t="s">
        <v>0</v>
      </c>
      <c r="H580" s="11" t="s">
        <v>36</v>
      </c>
      <c r="I580" s="11" t="s">
        <v>2</v>
      </c>
      <c r="J580" s="2" t="s">
        <v>13</v>
      </c>
      <c r="K580" s="2" t="s">
        <v>23</v>
      </c>
      <c r="L580" s="2" t="s">
        <v>40</v>
      </c>
      <c r="M580" s="7">
        <v>2</v>
      </c>
      <c r="N580" s="4">
        <v>82.13</v>
      </c>
      <c r="O580" s="5">
        <v>0.05</v>
      </c>
      <c r="P580" s="4">
        <v>39.909999999999997</v>
      </c>
      <c r="Q580" s="4">
        <f t="shared" si="36"/>
        <v>156.047</v>
      </c>
      <c r="R580" s="4">
        <f t="shared" si="37"/>
        <v>79.819999999999993</v>
      </c>
      <c r="S580" s="4">
        <f t="shared" si="38"/>
        <v>76.227000000000004</v>
      </c>
      <c r="T580" s="6">
        <f t="shared" si="39"/>
        <v>0.48848744288579726</v>
      </c>
      <c r="U580" s="3">
        <f>YEAR(SalesDataTable[[#This Row],[Order Date]])</f>
        <v>2026</v>
      </c>
    </row>
    <row r="581" spans="1:21" ht="15.6">
      <c r="A581" s="9">
        <v>5042</v>
      </c>
      <c r="B581" s="10">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11" t="s">
        <v>6</v>
      </c>
      <c r="H581" s="11" t="s">
        <v>27</v>
      </c>
      <c r="I581" s="11" t="s">
        <v>19</v>
      </c>
      <c r="J581" s="2" t="s">
        <v>16</v>
      </c>
      <c r="K581" s="2" t="s">
        <v>14</v>
      </c>
      <c r="L581" s="2" t="s">
        <v>48</v>
      </c>
      <c r="M581" s="7">
        <v>1</v>
      </c>
      <c r="N581" s="4">
        <v>163.16</v>
      </c>
      <c r="O581" s="5">
        <v>0</v>
      </c>
      <c r="P581" s="4">
        <v>88.78</v>
      </c>
      <c r="Q581" s="4">
        <f t="shared" si="36"/>
        <v>163.16</v>
      </c>
      <c r="R581" s="4">
        <f t="shared" si="37"/>
        <v>88.78</v>
      </c>
      <c r="S581" s="4">
        <f t="shared" si="38"/>
        <v>74.38</v>
      </c>
      <c r="T581" s="6">
        <f t="shared" si="39"/>
        <v>0.45587153714145623</v>
      </c>
      <c r="U581" s="3">
        <f>YEAR(SalesDataTable[[#This Row],[Order Date]])</f>
        <v>2026</v>
      </c>
    </row>
    <row r="582" spans="1:21" ht="15.6">
      <c r="A582" s="9">
        <v>2248</v>
      </c>
      <c r="B582" s="10">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11" t="s">
        <v>0</v>
      </c>
      <c r="H582" s="11" t="s">
        <v>50</v>
      </c>
      <c r="I582" s="11" t="s">
        <v>19</v>
      </c>
      <c r="J582" s="2" t="s">
        <v>13</v>
      </c>
      <c r="K582" s="2" t="s">
        <v>14</v>
      </c>
      <c r="L582" s="2" t="s">
        <v>15</v>
      </c>
      <c r="M582" s="7">
        <v>2</v>
      </c>
      <c r="N582" s="4">
        <v>36.68</v>
      </c>
      <c r="O582" s="5">
        <v>0.1</v>
      </c>
      <c r="P582" s="4">
        <v>13.92</v>
      </c>
      <c r="Q582" s="4">
        <f t="shared" si="36"/>
        <v>66.024000000000001</v>
      </c>
      <c r="R582" s="4">
        <f t="shared" si="37"/>
        <v>27.84</v>
      </c>
      <c r="S582" s="4">
        <f t="shared" si="38"/>
        <v>38.183999999999997</v>
      </c>
      <c r="T582" s="6">
        <f t="shared" si="39"/>
        <v>0.57833515085423481</v>
      </c>
      <c r="U582" s="3">
        <f>YEAR(SalesDataTable[[#This Row],[Order Date]])</f>
        <v>2026</v>
      </c>
    </row>
    <row r="583" spans="1:21" ht="15.6">
      <c r="A583" s="9">
        <v>2427</v>
      </c>
      <c r="B583" s="10">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11" t="s">
        <v>20</v>
      </c>
      <c r="H583" s="11" t="s">
        <v>47</v>
      </c>
      <c r="I583" s="11" t="s">
        <v>2</v>
      </c>
      <c r="J583" s="2" t="s">
        <v>13</v>
      </c>
      <c r="K583" s="2" t="s">
        <v>14</v>
      </c>
      <c r="L583" s="2" t="s">
        <v>32</v>
      </c>
      <c r="M583" s="7">
        <v>1</v>
      </c>
      <c r="N583" s="4">
        <v>45.82</v>
      </c>
      <c r="O583" s="5">
        <v>0.1</v>
      </c>
      <c r="P583" s="4">
        <v>18.48</v>
      </c>
      <c r="Q583" s="4">
        <f t="shared" si="36"/>
        <v>41.238</v>
      </c>
      <c r="R583" s="4">
        <f t="shared" si="37"/>
        <v>18.48</v>
      </c>
      <c r="S583" s="4">
        <f t="shared" si="38"/>
        <v>22.757999999999999</v>
      </c>
      <c r="T583" s="6">
        <f t="shared" si="39"/>
        <v>0.55186963480285167</v>
      </c>
      <c r="U583" s="3">
        <f>YEAR(SalesDataTable[[#This Row],[Order Date]])</f>
        <v>2026</v>
      </c>
    </row>
    <row r="584" spans="1:21" ht="15.6">
      <c r="A584" s="9">
        <v>2445</v>
      </c>
      <c r="B584" s="10">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11" t="s">
        <v>0</v>
      </c>
      <c r="H584" s="11" t="s">
        <v>50</v>
      </c>
      <c r="I584" s="11" t="s">
        <v>2</v>
      </c>
      <c r="J584" s="2" t="s">
        <v>3</v>
      </c>
      <c r="K584" s="2" t="s">
        <v>9</v>
      </c>
      <c r="L584" s="2" t="s">
        <v>46</v>
      </c>
      <c r="M584" s="7">
        <v>1</v>
      </c>
      <c r="N584" s="4">
        <v>70.95</v>
      </c>
      <c r="O584" s="5">
        <v>0</v>
      </c>
      <c r="P584" s="4">
        <v>31.43</v>
      </c>
      <c r="Q584" s="4">
        <f t="shared" si="36"/>
        <v>70.95</v>
      </c>
      <c r="R584" s="4">
        <f t="shared" si="37"/>
        <v>31.43</v>
      </c>
      <c r="S584" s="4">
        <f t="shared" si="38"/>
        <v>39.520000000000003</v>
      </c>
      <c r="T584" s="6">
        <f t="shared" si="39"/>
        <v>0.55701198026779419</v>
      </c>
      <c r="U584" s="3">
        <f>YEAR(SalesDataTable[[#This Row],[Order Date]])</f>
        <v>2026</v>
      </c>
    </row>
    <row r="585" spans="1:21" ht="15.6">
      <c r="A585" s="9">
        <v>3311</v>
      </c>
      <c r="B585" s="10">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11" t="s">
        <v>6</v>
      </c>
      <c r="H585" s="11" t="s">
        <v>41</v>
      </c>
      <c r="I585" s="11" t="s">
        <v>2</v>
      </c>
      <c r="J585" s="2" t="s">
        <v>13</v>
      </c>
      <c r="K585" s="2" t="s">
        <v>14</v>
      </c>
      <c r="L585" s="2" t="s">
        <v>32</v>
      </c>
      <c r="M585" s="7">
        <v>1</v>
      </c>
      <c r="N585" s="4">
        <v>46.68</v>
      </c>
      <c r="O585" s="5">
        <v>0.05</v>
      </c>
      <c r="P585" s="4">
        <v>18.350000000000001</v>
      </c>
      <c r="Q585" s="4">
        <f t="shared" si="36"/>
        <v>44.345999999999997</v>
      </c>
      <c r="R585" s="4">
        <f t="shared" si="37"/>
        <v>18.350000000000001</v>
      </c>
      <c r="S585" s="4">
        <f t="shared" si="38"/>
        <v>25.995999999999995</v>
      </c>
      <c r="T585" s="6">
        <f t="shared" si="39"/>
        <v>0.58620845172056102</v>
      </c>
      <c r="U585" s="3">
        <f>YEAR(SalesDataTable[[#This Row],[Order Date]])</f>
        <v>2026</v>
      </c>
    </row>
    <row r="586" spans="1:21" ht="15.6">
      <c r="A586" s="9">
        <v>3320</v>
      </c>
      <c r="B586" s="10">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11" t="s">
        <v>11</v>
      </c>
      <c r="H586" s="11" t="s">
        <v>52</v>
      </c>
      <c r="I586" s="11" t="s">
        <v>2</v>
      </c>
      <c r="J586" s="2" t="s">
        <v>16</v>
      </c>
      <c r="K586" s="2" t="s">
        <v>14</v>
      </c>
      <c r="L586" s="2" t="s">
        <v>48</v>
      </c>
      <c r="M586" s="7">
        <v>5</v>
      </c>
      <c r="N586" s="4">
        <v>164.31</v>
      </c>
      <c r="O586" s="5">
        <v>0.05</v>
      </c>
      <c r="P586" s="4">
        <v>85.41</v>
      </c>
      <c r="Q586" s="4">
        <f t="shared" si="36"/>
        <v>780.47249999999997</v>
      </c>
      <c r="R586" s="4">
        <f t="shared" si="37"/>
        <v>427.04999999999995</v>
      </c>
      <c r="S586" s="4">
        <f t="shared" si="38"/>
        <v>353.42250000000001</v>
      </c>
      <c r="T586" s="6">
        <f t="shared" si="39"/>
        <v>0.45283145786686912</v>
      </c>
      <c r="U586" s="3">
        <f>YEAR(SalesDataTable[[#This Row],[Order Date]])</f>
        <v>2026</v>
      </c>
    </row>
    <row r="587" spans="1:21" ht="15.6">
      <c r="A587" s="9">
        <v>3321</v>
      </c>
      <c r="B587" s="10">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11" t="s">
        <v>6</v>
      </c>
      <c r="H587" s="11" t="s">
        <v>27</v>
      </c>
      <c r="I587" s="11" t="s">
        <v>2</v>
      </c>
      <c r="J587" s="2" t="s">
        <v>16</v>
      </c>
      <c r="K587" s="2" t="s">
        <v>14</v>
      </c>
      <c r="L587" s="2" t="s">
        <v>15</v>
      </c>
      <c r="M587" s="7">
        <v>3</v>
      </c>
      <c r="N587" s="4">
        <v>35.57</v>
      </c>
      <c r="O587" s="5">
        <v>0</v>
      </c>
      <c r="P587" s="4">
        <v>13.67</v>
      </c>
      <c r="Q587" s="4">
        <f t="shared" si="36"/>
        <v>106.71000000000001</v>
      </c>
      <c r="R587" s="4">
        <f t="shared" si="37"/>
        <v>41.01</v>
      </c>
      <c r="S587" s="4">
        <f t="shared" si="38"/>
        <v>65.700000000000017</v>
      </c>
      <c r="T587" s="6">
        <f t="shared" si="39"/>
        <v>0.61568737700309262</v>
      </c>
      <c r="U587" s="3">
        <f>YEAR(SalesDataTable[[#This Row],[Order Date]])</f>
        <v>2026</v>
      </c>
    </row>
    <row r="588" spans="1:21" ht="15.6">
      <c r="A588" s="9">
        <v>5181</v>
      </c>
      <c r="B588" s="10">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11" t="s">
        <v>0</v>
      </c>
      <c r="H588" s="11" t="s">
        <v>1</v>
      </c>
      <c r="I588" s="11" t="s">
        <v>28</v>
      </c>
      <c r="J588" s="2" t="s">
        <v>13</v>
      </c>
      <c r="K588" s="2" t="s">
        <v>14</v>
      </c>
      <c r="L588" s="2" t="s">
        <v>32</v>
      </c>
      <c r="M588" s="7">
        <v>2</v>
      </c>
      <c r="N588" s="4">
        <v>45.51</v>
      </c>
      <c r="O588" s="5">
        <v>0.1</v>
      </c>
      <c r="P588" s="4">
        <v>18.809999999999999</v>
      </c>
      <c r="Q588" s="4">
        <f t="shared" si="36"/>
        <v>81.917999999999992</v>
      </c>
      <c r="R588" s="4">
        <f t="shared" si="37"/>
        <v>37.619999999999997</v>
      </c>
      <c r="S588" s="4">
        <f t="shared" si="38"/>
        <v>44.297999999999995</v>
      </c>
      <c r="T588" s="6">
        <f t="shared" si="39"/>
        <v>0.54076027246758951</v>
      </c>
      <c r="U588" s="3">
        <f>YEAR(SalesDataTable[[#This Row],[Order Date]])</f>
        <v>2026</v>
      </c>
    </row>
    <row r="589" spans="1:21" ht="15.6">
      <c r="A589" s="9">
        <v>5187</v>
      </c>
      <c r="B589" s="10">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11" t="s">
        <v>20</v>
      </c>
      <c r="H589" s="11" t="s">
        <v>33</v>
      </c>
      <c r="I589" s="11" t="s">
        <v>2</v>
      </c>
      <c r="J589" s="2" t="s">
        <v>3</v>
      </c>
      <c r="K589" s="2" t="s">
        <v>23</v>
      </c>
      <c r="L589" s="2" t="s">
        <v>29</v>
      </c>
      <c r="M589" s="7">
        <v>2</v>
      </c>
      <c r="N589" s="4">
        <v>198.32</v>
      </c>
      <c r="O589" s="5">
        <v>0</v>
      </c>
      <c r="P589" s="4">
        <v>106.8</v>
      </c>
      <c r="Q589" s="4">
        <f t="shared" si="36"/>
        <v>396.64</v>
      </c>
      <c r="R589" s="4">
        <f t="shared" si="37"/>
        <v>213.6</v>
      </c>
      <c r="S589" s="4">
        <f t="shared" si="38"/>
        <v>183.04</v>
      </c>
      <c r="T589" s="6">
        <f t="shared" si="39"/>
        <v>0.46147640177490923</v>
      </c>
      <c r="U589" s="3">
        <f>YEAR(SalesDataTable[[#This Row],[Order Date]])</f>
        <v>2026</v>
      </c>
    </row>
    <row r="590" spans="1:21" ht="15.6">
      <c r="A590" s="9">
        <v>605</v>
      </c>
      <c r="B590" s="10">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11" t="s">
        <v>20</v>
      </c>
      <c r="H590" s="11" t="s">
        <v>33</v>
      </c>
      <c r="I590" s="11" t="s">
        <v>28</v>
      </c>
      <c r="J590" s="2" t="s">
        <v>16</v>
      </c>
      <c r="K590" s="2" t="s">
        <v>14</v>
      </c>
      <c r="L590" s="2" t="s">
        <v>44</v>
      </c>
      <c r="M590" s="7">
        <v>2</v>
      </c>
      <c r="N590" s="4">
        <v>130.94</v>
      </c>
      <c r="O590" s="5">
        <v>0</v>
      </c>
      <c r="P590" s="4">
        <v>67.459999999999994</v>
      </c>
      <c r="Q590" s="4">
        <f t="shared" si="36"/>
        <v>261.88</v>
      </c>
      <c r="R590" s="4">
        <f t="shared" si="37"/>
        <v>134.91999999999999</v>
      </c>
      <c r="S590" s="4">
        <f t="shared" si="38"/>
        <v>126.96000000000001</v>
      </c>
      <c r="T590" s="6">
        <f t="shared" si="39"/>
        <v>0.48480219948067821</v>
      </c>
      <c r="U590" s="3">
        <f>YEAR(SalesDataTable[[#This Row],[Order Date]])</f>
        <v>2026</v>
      </c>
    </row>
    <row r="591" spans="1:21" ht="15.6">
      <c r="A591" s="9">
        <v>3244</v>
      </c>
      <c r="B591" s="10">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11" t="s">
        <v>6</v>
      </c>
      <c r="H591" s="11" t="s">
        <v>41</v>
      </c>
      <c r="I591" s="11" t="s">
        <v>28</v>
      </c>
      <c r="J591" s="2" t="s">
        <v>3</v>
      </c>
      <c r="K591" s="2" t="s">
        <v>14</v>
      </c>
      <c r="L591" s="2" t="s">
        <v>44</v>
      </c>
      <c r="M591" s="7">
        <v>1</v>
      </c>
      <c r="N591" s="4">
        <v>131.62</v>
      </c>
      <c r="O591" s="5">
        <v>0</v>
      </c>
      <c r="P591" s="4">
        <v>66.95</v>
      </c>
      <c r="Q591" s="4">
        <f t="shared" si="36"/>
        <v>131.62</v>
      </c>
      <c r="R591" s="4">
        <f t="shared" si="37"/>
        <v>66.95</v>
      </c>
      <c r="S591" s="4">
        <f t="shared" si="38"/>
        <v>64.67</v>
      </c>
      <c r="T591" s="6">
        <f t="shared" si="39"/>
        <v>0.49133870232487464</v>
      </c>
      <c r="U591" s="3">
        <f>YEAR(SalesDataTable[[#This Row],[Order Date]])</f>
        <v>2026</v>
      </c>
    </row>
    <row r="592" spans="1:21" ht="15.6">
      <c r="A592" s="9">
        <v>4047</v>
      </c>
      <c r="B592" s="10">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11" t="s">
        <v>0</v>
      </c>
      <c r="H592" s="11" t="s">
        <v>1</v>
      </c>
      <c r="I592" s="11" t="s">
        <v>8</v>
      </c>
      <c r="J592" s="2" t="s">
        <v>16</v>
      </c>
      <c r="K592" s="2" t="s">
        <v>14</v>
      </c>
      <c r="L592" s="2" t="s">
        <v>48</v>
      </c>
      <c r="M592" s="7">
        <v>8</v>
      </c>
      <c r="N592" s="4">
        <v>168.34</v>
      </c>
      <c r="O592" s="5">
        <v>0.15</v>
      </c>
      <c r="P592" s="4">
        <v>88.7</v>
      </c>
      <c r="Q592" s="4">
        <f t="shared" si="36"/>
        <v>1144.712</v>
      </c>
      <c r="R592" s="4">
        <f t="shared" si="37"/>
        <v>709.6</v>
      </c>
      <c r="S592" s="4">
        <f t="shared" si="38"/>
        <v>435.11199999999997</v>
      </c>
      <c r="T592" s="6">
        <f t="shared" si="39"/>
        <v>0.38010608781946897</v>
      </c>
      <c r="U592" s="3">
        <f>YEAR(SalesDataTable[[#This Row],[Order Date]])</f>
        <v>2026</v>
      </c>
    </row>
    <row r="593" spans="1:21" ht="15.6">
      <c r="A593" s="9">
        <v>4101</v>
      </c>
      <c r="B593" s="10">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11" t="s">
        <v>6</v>
      </c>
      <c r="H593" s="11" t="s">
        <v>27</v>
      </c>
      <c r="I593" s="11" t="s">
        <v>2</v>
      </c>
      <c r="J593" s="2" t="s">
        <v>3</v>
      </c>
      <c r="K593" s="2" t="s">
        <v>23</v>
      </c>
      <c r="L593" s="2" t="s">
        <v>40</v>
      </c>
      <c r="M593" s="7">
        <v>1</v>
      </c>
      <c r="N593" s="4">
        <v>81.040000000000006</v>
      </c>
      <c r="O593" s="5">
        <v>0</v>
      </c>
      <c r="P593" s="4">
        <v>39.97</v>
      </c>
      <c r="Q593" s="4">
        <f t="shared" si="36"/>
        <v>81.040000000000006</v>
      </c>
      <c r="R593" s="4">
        <f t="shared" si="37"/>
        <v>39.97</v>
      </c>
      <c r="S593" s="4">
        <f t="shared" si="38"/>
        <v>41.070000000000007</v>
      </c>
      <c r="T593" s="6">
        <f t="shared" si="39"/>
        <v>0.50678677196446209</v>
      </c>
      <c r="U593" s="3">
        <f>YEAR(SalesDataTable[[#This Row],[Order Date]])</f>
        <v>2026</v>
      </c>
    </row>
    <row r="594" spans="1:21" ht="15.6">
      <c r="A594" s="9">
        <v>4537</v>
      </c>
      <c r="B594" s="10">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11" t="s">
        <v>20</v>
      </c>
      <c r="H594" s="11" t="s">
        <v>33</v>
      </c>
      <c r="I594" s="11" t="s">
        <v>2</v>
      </c>
      <c r="J594" s="2" t="s">
        <v>16</v>
      </c>
      <c r="K594" s="2" t="s">
        <v>23</v>
      </c>
      <c r="L594" s="2" t="s">
        <v>40</v>
      </c>
      <c r="M594" s="7">
        <v>3</v>
      </c>
      <c r="N594" s="4">
        <v>81.53</v>
      </c>
      <c r="O594" s="5">
        <v>0.05</v>
      </c>
      <c r="P594" s="4">
        <v>38.630000000000003</v>
      </c>
      <c r="Q594" s="4">
        <f t="shared" si="36"/>
        <v>232.3605</v>
      </c>
      <c r="R594" s="4">
        <f t="shared" si="37"/>
        <v>115.89000000000001</v>
      </c>
      <c r="S594" s="4">
        <f t="shared" si="38"/>
        <v>116.47049999999999</v>
      </c>
      <c r="T594" s="6">
        <f t="shared" si="39"/>
        <v>0.50124913657872139</v>
      </c>
      <c r="U594" s="3">
        <f>YEAR(SalesDataTable[[#This Row],[Order Date]])</f>
        <v>2026</v>
      </c>
    </row>
    <row r="595" spans="1:21" ht="15.6">
      <c r="A595" s="9">
        <v>754</v>
      </c>
      <c r="B595" s="10">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11" t="s">
        <v>11</v>
      </c>
      <c r="H595" s="11" t="s">
        <v>39</v>
      </c>
      <c r="I595" s="11" t="s">
        <v>28</v>
      </c>
      <c r="J595" s="2" t="s">
        <v>3</v>
      </c>
      <c r="K595" s="2" t="s">
        <v>4</v>
      </c>
      <c r="L595" s="2" t="s">
        <v>30</v>
      </c>
      <c r="M595" s="7">
        <v>3</v>
      </c>
      <c r="N595" s="4">
        <v>104.8</v>
      </c>
      <c r="O595" s="5">
        <v>0.1</v>
      </c>
      <c r="P595" s="4">
        <v>50.59</v>
      </c>
      <c r="Q595" s="4">
        <f t="shared" si="36"/>
        <v>282.95999999999998</v>
      </c>
      <c r="R595" s="4">
        <f t="shared" si="37"/>
        <v>151.77000000000001</v>
      </c>
      <c r="S595" s="4">
        <f t="shared" si="38"/>
        <v>131.18999999999997</v>
      </c>
      <c r="T595" s="6">
        <f t="shared" si="39"/>
        <v>0.46363443596268017</v>
      </c>
      <c r="U595" s="3">
        <f>YEAR(SalesDataTable[[#This Row],[Order Date]])</f>
        <v>2026</v>
      </c>
    </row>
    <row r="596" spans="1:21" ht="15.6">
      <c r="A596" s="9">
        <v>1340</v>
      </c>
      <c r="B596" s="10">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11" t="s">
        <v>20</v>
      </c>
      <c r="H596" s="11" t="s">
        <v>33</v>
      </c>
      <c r="I596" s="11" t="s">
        <v>2</v>
      </c>
      <c r="J596" s="2" t="s">
        <v>13</v>
      </c>
      <c r="K596" s="2" t="s">
        <v>34</v>
      </c>
      <c r="L596" s="2" t="s">
        <v>45</v>
      </c>
      <c r="M596" s="7">
        <v>2</v>
      </c>
      <c r="N596" s="4">
        <v>51.24</v>
      </c>
      <c r="O596" s="5">
        <v>0</v>
      </c>
      <c r="P596" s="4">
        <v>22.52</v>
      </c>
      <c r="Q596" s="4">
        <f t="shared" si="36"/>
        <v>102.48</v>
      </c>
      <c r="R596" s="4">
        <f t="shared" si="37"/>
        <v>45.04</v>
      </c>
      <c r="S596" s="4">
        <f t="shared" si="38"/>
        <v>57.440000000000005</v>
      </c>
      <c r="T596" s="6">
        <f t="shared" si="39"/>
        <v>0.56049960967993762</v>
      </c>
      <c r="U596" s="3">
        <f>YEAR(SalesDataTable[[#This Row],[Order Date]])</f>
        <v>2026</v>
      </c>
    </row>
    <row r="597" spans="1:21" ht="15.6">
      <c r="A597" s="9">
        <v>1444</v>
      </c>
      <c r="B597" s="10">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11" t="s">
        <v>11</v>
      </c>
      <c r="H597" s="11" t="s">
        <v>39</v>
      </c>
      <c r="I597" s="11" t="s">
        <v>19</v>
      </c>
      <c r="J597" s="2" t="s">
        <v>3</v>
      </c>
      <c r="K597" s="2" t="s">
        <v>23</v>
      </c>
      <c r="L597" s="2" t="s">
        <v>51</v>
      </c>
      <c r="M597" s="7">
        <v>1</v>
      </c>
      <c r="N597" s="4">
        <v>120.52</v>
      </c>
      <c r="O597" s="5">
        <v>0.1</v>
      </c>
      <c r="P597" s="4">
        <v>59.01</v>
      </c>
      <c r="Q597" s="4">
        <f t="shared" si="36"/>
        <v>108.468</v>
      </c>
      <c r="R597" s="4">
        <f t="shared" si="37"/>
        <v>59.01</v>
      </c>
      <c r="S597" s="4">
        <f t="shared" si="38"/>
        <v>49.458000000000006</v>
      </c>
      <c r="T597" s="6">
        <f t="shared" si="39"/>
        <v>0.45596858059519862</v>
      </c>
      <c r="U597" s="3">
        <f>YEAR(SalesDataTable[[#This Row],[Order Date]])</f>
        <v>2026</v>
      </c>
    </row>
    <row r="598" spans="1:21" ht="15.6">
      <c r="A598" s="9">
        <v>2390</v>
      </c>
      <c r="B598" s="10">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11" t="s">
        <v>20</v>
      </c>
      <c r="H598" s="11" t="s">
        <v>33</v>
      </c>
      <c r="I598" s="11" t="s">
        <v>19</v>
      </c>
      <c r="J598" s="2" t="s">
        <v>3</v>
      </c>
      <c r="K598" s="2" t="s">
        <v>23</v>
      </c>
      <c r="L598" s="2" t="s">
        <v>40</v>
      </c>
      <c r="M598" s="7">
        <v>1</v>
      </c>
      <c r="N598" s="4">
        <v>80.98</v>
      </c>
      <c r="O598" s="5">
        <v>0</v>
      </c>
      <c r="P598" s="4">
        <v>40.19</v>
      </c>
      <c r="Q598" s="4">
        <f t="shared" si="36"/>
        <v>80.98</v>
      </c>
      <c r="R598" s="4">
        <f t="shared" si="37"/>
        <v>40.19</v>
      </c>
      <c r="S598" s="4">
        <f t="shared" si="38"/>
        <v>40.790000000000006</v>
      </c>
      <c r="T598" s="6">
        <f t="shared" si="39"/>
        <v>0.50370461842430236</v>
      </c>
      <c r="U598" s="3">
        <f>YEAR(SalesDataTable[[#This Row],[Order Date]])</f>
        <v>2026</v>
      </c>
    </row>
    <row r="599" spans="1:21" ht="15.6">
      <c r="A599" s="9">
        <v>3076</v>
      </c>
      <c r="B599" s="10">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11" t="s">
        <v>11</v>
      </c>
      <c r="H599" s="11" t="s">
        <v>12</v>
      </c>
      <c r="I599" s="11" t="s">
        <v>2</v>
      </c>
      <c r="J599" s="2" t="s">
        <v>16</v>
      </c>
      <c r="K599" s="2" t="s">
        <v>23</v>
      </c>
      <c r="L599" s="2" t="s">
        <v>40</v>
      </c>
      <c r="M599" s="7">
        <v>2</v>
      </c>
      <c r="N599" s="4">
        <v>82.58</v>
      </c>
      <c r="O599" s="5">
        <v>0.1</v>
      </c>
      <c r="P599" s="4">
        <v>39.93</v>
      </c>
      <c r="Q599" s="4">
        <f t="shared" si="36"/>
        <v>148.64400000000001</v>
      </c>
      <c r="R599" s="4">
        <f t="shared" si="37"/>
        <v>79.86</v>
      </c>
      <c r="S599" s="4">
        <f t="shared" si="38"/>
        <v>68.784000000000006</v>
      </c>
      <c r="T599" s="6">
        <f t="shared" si="39"/>
        <v>0.46274319851457174</v>
      </c>
      <c r="U599" s="3">
        <f>YEAR(SalesDataTable[[#This Row],[Order Date]])</f>
        <v>2026</v>
      </c>
    </row>
    <row r="600" spans="1:21" ht="15.6">
      <c r="A600" s="9">
        <v>3157</v>
      </c>
      <c r="B600" s="10">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11" t="s">
        <v>20</v>
      </c>
      <c r="H600" s="11" t="s">
        <v>33</v>
      </c>
      <c r="I600" s="11" t="s">
        <v>2</v>
      </c>
      <c r="J600" s="2" t="s">
        <v>13</v>
      </c>
      <c r="K600" s="2" t="s">
        <v>23</v>
      </c>
      <c r="L600" s="2" t="s">
        <v>29</v>
      </c>
      <c r="M600" s="7">
        <v>2</v>
      </c>
      <c r="N600" s="4">
        <v>200.36</v>
      </c>
      <c r="O600" s="5">
        <v>0</v>
      </c>
      <c r="P600" s="4">
        <v>105.12</v>
      </c>
      <c r="Q600" s="4">
        <f t="shared" si="36"/>
        <v>400.72</v>
      </c>
      <c r="R600" s="4">
        <f t="shared" si="37"/>
        <v>210.24</v>
      </c>
      <c r="S600" s="4">
        <f t="shared" si="38"/>
        <v>190.48000000000002</v>
      </c>
      <c r="T600" s="6">
        <f t="shared" si="39"/>
        <v>0.47534438011579161</v>
      </c>
      <c r="U600" s="3">
        <f>YEAR(SalesDataTable[[#This Row],[Order Date]])</f>
        <v>2026</v>
      </c>
    </row>
    <row r="601" spans="1:21" ht="15.6">
      <c r="A601" s="9">
        <v>4516</v>
      </c>
      <c r="B601" s="10">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11" t="s">
        <v>11</v>
      </c>
      <c r="H601" s="11" t="s">
        <v>25</v>
      </c>
      <c r="I601" s="11" t="s">
        <v>2</v>
      </c>
      <c r="J601" s="2" t="s">
        <v>3</v>
      </c>
      <c r="K601" s="2" t="s">
        <v>23</v>
      </c>
      <c r="L601" s="2" t="s">
        <v>29</v>
      </c>
      <c r="M601" s="7">
        <v>1</v>
      </c>
      <c r="N601" s="4">
        <v>196.24</v>
      </c>
      <c r="O601" s="5">
        <v>0</v>
      </c>
      <c r="P601" s="4">
        <v>106.34</v>
      </c>
      <c r="Q601" s="4">
        <f t="shared" si="36"/>
        <v>196.24</v>
      </c>
      <c r="R601" s="4">
        <f t="shared" si="37"/>
        <v>106.34</v>
      </c>
      <c r="S601" s="4">
        <f t="shared" si="38"/>
        <v>89.9</v>
      </c>
      <c r="T601" s="6">
        <f t="shared" si="39"/>
        <v>0.45811251528740321</v>
      </c>
      <c r="U601" s="3">
        <f>YEAR(SalesDataTable[[#This Row],[Order Date]])</f>
        <v>2026</v>
      </c>
    </row>
    <row r="602" spans="1:21" ht="15.6">
      <c r="A602" s="9">
        <v>5119</v>
      </c>
      <c r="B602" s="10">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11" t="s">
        <v>0</v>
      </c>
      <c r="H602" s="11" t="s">
        <v>50</v>
      </c>
      <c r="I602" s="11" t="s">
        <v>2</v>
      </c>
      <c r="J602" s="2" t="s">
        <v>16</v>
      </c>
      <c r="K602" s="2" t="s">
        <v>9</v>
      </c>
      <c r="L602" s="2" t="s">
        <v>10</v>
      </c>
      <c r="M602" s="7">
        <v>1</v>
      </c>
      <c r="N602" s="4">
        <v>93.32</v>
      </c>
      <c r="O602" s="5">
        <v>0</v>
      </c>
      <c r="P602" s="4">
        <v>44.82</v>
      </c>
      <c r="Q602" s="4">
        <f t="shared" si="36"/>
        <v>93.32</v>
      </c>
      <c r="R602" s="4">
        <f t="shared" si="37"/>
        <v>44.82</v>
      </c>
      <c r="S602" s="4">
        <f t="shared" si="38"/>
        <v>48.499999999999993</v>
      </c>
      <c r="T602" s="6">
        <f t="shared" si="39"/>
        <v>0.51971710244320612</v>
      </c>
      <c r="U602" s="3">
        <f>YEAR(SalesDataTable[[#This Row],[Order Date]])</f>
        <v>2026</v>
      </c>
    </row>
    <row r="603" spans="1:21" ht="15.6">
      <c r="A603" s="9">
        <v>125</v>
      </c>
      <c r="B603" s="10">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11" t="s">
        <v>20</v>
      </c>
      <c r="H603" s="11" t="s">
        <v>31</v>
      </c>
      <c r="I603" s="11" t="s">
        <v>2</v>
      </c>
      <c r="J603" s="2" t="s">
        <v>3</v>
      </c>
      <c r="K603" s="2" t="s">
        <v>4</v>
      </c>
      <c r="L603" s="2" t="s">
        <v>30</v>
      </c>
      <c r="M603" s="7">
        <v>2</v>
      </c>
      <c r="N603" s="4">
        <v>101.61</v>
      </c>
      <c r="O603" s="5">
        <v>0</v>
      </c>
      <c r="P603" s="4">
        <v>49.9</v>
      </c>
      <c r="Q603" s="4">
        <f t="shared" si="36"/>
        <v>203.22</v>
      </c>
      <c r="R603" s="4">
        <f t="shared" si="37"/>
        <v>99.8</v>
      </c>
      <c r="S603" s="4">
        <f t="shared" si="38"/>
        <v>103.42</v>
      </c>
      <c r="T603" s="6">
        <f t="shared" si="39"/>
        <v>0.50890660368074014</v>
      </c>
      <c r="U603" s="3">
        <f>YEAR(SalesDataTable[[#This Row],[Order Date]])</f>
        <v>2026</v>
      </c>
    </row>
    <row r="604" spans="1:21" ht="15.6">
      <c r="A604" s="9">
        <v>728</v>
      </c>
      <c r="B604" s="10">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11" t="s">
        <v>6</v>
      </c>
      <c r="H604" s="11" t="s">
        <v>49</v>
      </c>
      <c r="I604" s="11" t="s">
        <v>2</v>
      </c>
      <c r="J604" s="2" t="s">
        <v>3</v>
      </c>
      <c r="K604" s="2" t="s">
        <v>4</v>
      </c>
      <c r="L604" s="2" t="s">
        <v>30</v>
      </c>
      <c r="M604" s="7">
        <v>1</v>
      </c>
      <c r="N604" s="4">
        <v>104.91</v>
      </c>
      <c r="O604" s="5">
        <v>0</v>
      </c>
      <c r="P604" s="4">
        <v>51.68</v>
      </c>
      <c r="Q604" s="4">
        <f t="shared" si="36"/>
        <v>104.91</v>
      </c>
      <c r="R604" s="4">
        <f t="shared" si="37"/>
        <v>51.68</v>
      </c>
      <c r="S604" s="4">
        <f t="shared" si="38"/>
        <v>53.23</v>
      </c>
      <c r="T604" s="6">
        <f t="shared" si="39"/>
        <v>0.50738728433895719</v>
      </c>
      <c r="U604" s="3">
        <f>YEAR(SalesDataTable[[#This Row],[Order Date]])</f>
        <v>2026</v>
      </c>
    </row>
    <row r="605" spans="1:21" ht="15.6">
      <c r="A605" s="9">
        <v>1271</v>
      </c>
      <c r="B605" s="10">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11" t="s">
        <v>11</v>
      </c>
      <c r="H605" s="11" t="s">
        <v>12</v>
      </c>
      <c r="I605" s="11" t="s">
        <v>8</v>
      </c>
      <c r="J605" s="2" t="s">
        <v>16</v>
      </c>
      <c r="K605" s="2" t="s">
        <v>34</v>
      </c>
      <c r="L605" s="2" t="s">
        <v>35</v>
      </c>
      <c r="M605" s="7">
        <v>8</v>
      </c>
      <c r="N605" s="4">
        <v>39.99</v>
      </c>
      <c r="O605" s="5">
        <v>0.15</v>
      </c>
      <c r="P605" s="4">
        <v>14.92</v>
      </c>
      <c r="Q605" s="4">
        <f t="shared" si="36"/>
        <v>271.93200000000002</v>
      </c>
      <c r="R605" s="4">
        <f t="shared" si="37"/>
        <v>119.36</v>
      </c>
      <c r="S605" s="4">
        <f t="shared" si="38"/>
        <v>152.572</v>
      </c>
      <c r="T605" s="6">
        <f t="shared" si="39"/>
        <v>0.56106673727255341</v>
      </c>
      <c r="U605" s="3">
        <f>YEAR(SalesDataTable[[#This Row],[Order Date]])</f>
        <v>2026</v>
      </c>
    </row>
    <row r="606" spans="1:21" ht="15.6">
      <c r="A606" s="9">
        <v>1284</v>
      </c>
      <c r="B606" s="10">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11" t="s">
        <v>6</v>
      </c>
      <c r="H606" s="11" t="s">
        <v>43</v>
      </c>
      <c r="I606" s="11" t="s">
        <v>19</v>
      </c>
      <c r="J606" s="2" t="s">
        <v>13</v>
      </c>
      <c r="K606" s="2" t="s">
        <v>14</v>
      </c>
      <c r="L606" s="2" t="s">
        <v>44</v>
      </c>
      <c r="M606" s="7">
        <v>1</v>
      </c>
      <c r="N606" s="4">
        <v>136.01</v>
      </c>
      <c r="O606" s="5">
        <v>0</v>
      </c>
      <c r="P606" s="4">
        <v>66.59</v>
      </c>
      <c r="Q606" s="4">
        <f t="shared" si="36"/>
        <v>136.01</v>
      </c>
      <c r="R606" s="4">
        <f t="shared" si="37"/>
        <v>66.59</v>
      </c>
      <c r="S606" s="4">
        <f t="shared" si="38"/>
        <v>69.419999999999987</v>
      </c>
      <c r="T606" s="6">
        <f t="shared" si="39"/>
        <v>0.51040364679067707</v>
      </c>
      <c r="U606" s="3">
        <f>YEAR(SalesDataTable[[#This Row],[Order Date]])</f>
        <v>2026</v>
      </c>
    </row>
    <row r="607" spans="1:21" ht="15.6">
      <c r="A607" s="9">
        <v>1657</v>
      </c>
      <c r="B607" s="10">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11" t="s">
        <v>0</v>
      </c>
      <c r="H607" s="11" t="s">
        <v>1</v>
      </c>
      <c r="I607" s="11" t="s">
        <v>8</v>
      </c>
      <c r="J607" s="2" t="s">
        <v>16</v>
      </c>
      <c r="K607" s="2" t="s">
        <v>23</v>
      </c>
      <c r="L607" s="2" t="s">
        <v>51</v>
      </c>
      <c r="M607" s="7">
        <v>15</v>
      </c>
      <c r="N607" s="4">
        <v>122.1</v>
      </c>
      <c r="O607" s="5">
        <v>0.15</v>
      </c>
      <c r="P607" s="4">
        <v>62.33</v>
      </c>
      <c r="Q607" s="4">
        <f t="shared" si="36"/>
        <v>1556.7749999999999</v>
      </c>
      <c r="R607" s="4">
        <f t="shared" si="37"/>
        <v>934.94999999999993</v>
      </c>
      <c r="S607" s="4">
        <f t="shared" si="38"/>
        <v>621.82499999999993</v>
      </c>
      <c r="T607" s="6">
        <f t="shared" si="39"/>
        <v>0.39943151707857588</v>
      </c>
      <c r="U607" s="3">
        <f>YEAR(SalesDataTable[[#This Row],[Order Date]])</f>
        <v>2026</v>
      </c>
    </row>
    <row r="608" spans="1:21" ht="15.6">
      <c r="A608" s="9">
        <v>2240</v>
      </c>
      <c r="B608" s="10">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11" t="s">
        <v>0</v>
      </c>
      <c r="H608" s="11" t="s">
        <v>50</v>
      </c>
      <c r="I608" s="11" t="s">
        <v>28</v>
      </c>
      <c r="J608" s="2" t="s">
        <v>3</v>
      </c>
      <c r="K608" s="2" t="s">
        <v>23</v>
      </c>
      <c r="L608" s="2" t="s">
        <v>24</v>
      </c>
      <c r="M608" s="7">
        <v>4</v>
      </c>
      <c r="N608" s="4">
        <v>341.75</v>
      </c>
      <c r="O608" s="5">
        <v>0.1</v>
      </c>
      <c r="P608" s="4">
        <v>191.91</v>
      </c>
      <c r="Q608" s="4">
        <f t="shared" si="36"/>
        <v>1230.3</v>
      </c>
      <c r="R608" s="4">
        <f t="shared" si="37"/>
        <v>767.64</v>
      </c>
      <c r="S608" s="4">
        <f t="shared" si="38"/>
        <v>462.65999999999997</v>
      </c>
      <c r="T608" s="6">
        <f t="shared" si="39"/>
        <v>0.37605462082418922</v>
      </c>
      <c r="U608" s="3">
        <f>YEAR(SalesDataTable[[#This Row],[Order Date]])</f>
        <v>2026</v>
      </c>
    </row>
    <row r="609" spans="1:21" ht="15.6">
      <c r="A609" s="9">
        <v>3050</v>
      </c>
      <c r="B609" s="10">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11" t="s">
        <v>20</v>
      </c>
      <c r="H609" s="11" t="s">
        <v>47</v>
      </c>
      <c r="I609" s="11" t="s">
        <v>19</v>
      </c>
      <c r="J609" s="2" t="s">
        <v>3</v>
      </c>
      <c r="K609" s="2" t="s">
        <v>9</v>
      </c>
      <c r="L609" s="2" t="s">
        <v>37</v>
      </c>
      <c r="M609" s="7">
        <v>3</v>
      </c>
      <c r="N609" s="4">
        <v>156.16</v>
      </c>
      <c r="O609" s="5">
        <v>0.05</v>
      </c>
      <c r="P609" s="4">
        <v>77.81</v>
      </c>
      <c r="Q609" s="4">
        <f t="shared" si="36"/>
        <v>445.05599999999998</v>
      </c>
      <c r="R609" s="4">
        <f t="shared" si="37"/>
        <v>233.43</v>
      </c>
      <c r="S609" s="4">
        <f t="shared" si="38"/>
        <v>211.62599999999998</v>
      </c>
      <c r="T609" s="6">
        <f t="shared" si="39"/>
        <v>0.47550420621225192</v>
      </c>
      <c r="U609" s="3">
        <f>YEAR(SalesDataTable[[#This Row],[Order Date]])</f>
        <v>2026</v>
      </c>
    </row>
    <row r="610" spans="1:21" ht="15.6">
      <c r="A610" s="9">
        <v>3213</v>
      </c>
      <c r="B610" s="10">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11" t="s">
        <v>0</v>
      </c>
      <c r="H610" s="11" t="s">
        <v>50</v>
      </c>
      <c r="I610" s="11" t="s">
        <v>2</v>
      </c>
      <c r="J610" s="2" t="s">
        <v>3</v>
      </c>
      <c r="K610" s="2" t="s">
        <v>14</v>
      </c>
      <c r="L610" s="2" t="s">
        <v>44</v>
      </c>
      <c r="M610" s="7">
        <v>2</v>
      </c>
      <c r="N610" s="4">
        <v>132.53</v>
      </c>
      <c r="O610" s="5">
        <v>0.05</v>
      </c>
      <c r="P610" s="4">
        <v>66.39</v>
      </c>
      <c r="Q610" s="4">
        <f t="shared" si="36"/>
        <v>251.80699999999999</v>
      </c>
      <c r="R610" s="4">
        <f t="shared" si="37"/>
        <v>132.78</v>
      </c>
      <c r="S610" s="4">
        <f t="shared" si="38"/>
        <v>119.02699999999999</v>
      </c>
      <c r="T610" s="6">
        <f t="shared" si="39"/>
        <v>0.47269138665724142</v>
      </c>
      <c r="U610" s="3">
        <f>YEAR(SalesDataTable[[#This Row],[Order Date]])</f>
        <v>2026</v>
      </c>
    </row>
    <row r="611" spans="1:21" ht="15.6">
      <c r="A611" s="9">
        <v>3367</v>
      </c>
      <c r="B611" s="10">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11" t="s">
        <v>11</v>
      </c>
      <c r="H611" s="11" t="s">
        <v>18</v>
      </c>
      <c r="I611" s="11" t="s">
        <v>2</v>
      </c>
      <c r="J611" s="2" t="s">
        <v>3</v>
      </c>
      <c r="K611" s="2" t="s">
        <v>14</v>
      </c>
      <c r="L611" s="2" t="s">
        <v>32</v>
      </c>
      <c r="M611" s="7">
        <v>3</v>
      </c>
      <c r="N611" s="4">
        <v>45.79</v>
      </c>
      <c r="O611" s="5">
        <v>0</v>
      </c>
      <c r="P611" s="4">
        <v>17.98</v>
      </c>
      <c r="Q611" s="4">
        <f t="shared" si="36"/>
        <v>137.37</v>
      </c>
      <c r="R611" s="4">
        <f t="shared" si="37"/>
        <v>53.94</v>
      </c>
      <c r="S611" s="4">
        <f t="shared" si="38"/>
        <v>83.43</v>
      </c>
      <c r="T611" s="6">
        <f t="shared" si="39"/>
        <v>0.60733784669141733</v>
      </c>
      <c r="U611" s="3">
        <f>YEAR(SalesDataTable[[#This Row],[Order Date]])</f>
        <v>2026</v>
      </c>
    </row>
    <row r="612" spans="1:21" ht="15.6">
      <c r="A612" s="9">
        <v>3885</v>
      </c>
      <c r="B612" s="10">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11" t="s">
        <v>0</v>
      </c>
      <c r="H612" s="11" t="s">
        <v>50</v>
      </c>
      <c r="I612" s="11" t="s">
        <v>2</v>
      </c>
      <c r="J612" s="2" t="s">
        <v>13</v>
      </c>
      <c r="K612" s="2" t="s">
        <v>14</v>
      </c>
      <c r="L612" s="2" t="s">
        <v>44</v>
      </c>
      <c r="M612" s="7">
        <v>2</v>
      </c>
      <c r="N612" s="4">
        <v>133.97</v>
      </c>
      <c r="O612" s="5">
        <v>0.15</v>
      </c>
      <c r="P612" s="4">
        <v>67.36</v>
      </c>
      <c r="Q612" s="4">
        <f t="shared" si="36"/>
        <v>227.749</v>
      </c>
      <c r="R612" s="4">
        <f t="shared" si="37"/>
        <v>134.72</v>
      </c>
      <c r="S612" s="4">
        <f t="shared" si="38"/>
        <v>93.028999999999996</v>
      </c>
      <c r="T612" s="6">
        <f t="shared" si="39"/>
        <v>0.40847160690057915</v>
      </c>
      <c r="U612" s="3">
        <f>YEAR(SalesDataTable[[#This Row],[Order Date]])</f>
        <v>2026</v>
      </c>
    </row>
    <row r="613" spans="1:21" ht="15.6">
      <c r="A613" s="9">
        <v>4372</v>
      </c>
      <c r="B613" s="10">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11" t="s">
        <v>0</v>
      </c>
      <c r="H613" s="11" t="s">
        <v>50</v>
      </c>
      <c r="I613" s="11" t="s">
        <v>2</v>
      </c>
      <c r="J613" s="2" t="s">
        <v>13</v>
      </c>
      <c r="K613" s="2" t="s">
        <v>34</v>
      </c>
      <c r="L613" s="2" t="s">
        <v>42</v>
      </c>
      <c r="M613" s="7">
        <v>1</v>
      </c>
      <c r="N613" s="4">
        <v>37.11</v>
      </c>
      <c r="O613" s="5">
        <v>0.1</v>
      </c>
      <c r="P613" s="4">
        <v>14.27</v>
      </c>
      <c r="Q613" s="4">
        <f t="shared" si="36"/>
        <v>33.399000000000001</v>
      </c>
      <c r="R613" s="4">
        <f t="shared" si="37"/>
        <v>14.27</v>
      </c>
      <c r="S613" s="4">
        <f t="shared" si="38"/>
        <v>19.129000000000001</v>
      </c>
      <c r="T613" s="6">
        <f t="shared" si="39"/>
        <v>0.5727416988532591</v>
      </c>
      <c r="U613" s="3">
        <f>YEAR(SalesDataTable[[#This Row],[Order Date]])</f>
        <v>2026</v>
      </c>
    </row>
    <row r="614" spans="1:21" ht="15.6">
      <c r="A614" s="9">
        <v>4417</v>
      </c>
      <c r="B614" s="10">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11" t="s">
        <v>20</v>
      </c>
      <c r="H614" s="11" t="s">
        <v>33</v>
      </c>
      <c r="I614" s="11" t="s">
        <v>19</v>
      </c>
      <c r="J614" s="2" t="s">
        <v>13</v>
      </c>
      <c r="K614" s="2" t="s">
        <v>23</v>
      </c>
      <c r="L614" s="2" t="s">
        <v>24</v>
      </c>
      <c r="M614" s="7">
        <v>3</v>
      </c>
      <c r="N614" s="4">
        <v>334.01</v>
      </c>
      <c r="O614" s="5">
        <v>0.15</v>
      </c>
      <c r="P614" s="4">
        <v>192.17</v>
      </c>
      <c r="Q614" s="4">
        <f t="shared" si="36"/>
        <v>851.72550000000001</v>
      </c>
      <c r="R614" s="4">
        <f t="shared" si="37"/>
        <v>576.51</v>
      </c>
      <c r="S614" s="4">
        <f t="shared" si="38"/>
        <v>275.21550000000002</v>
      </c>
      <c r="T614" s="6">
        <f t="shared" si="39"/>
        <v>0.32312699337990941</v>
      </c>
      <c r="U614" s="3">
        <f>YEAR(SalesDataTable[[#This Row],[Order Date]])</f>
        <v>2026</v>
      </c>
    </row>
    <row r="615" spans="1:21" ht="15.6">
      <c r="A615" s="9">
        <v>1147</v>
      </c>
      <c r="B615" s="10">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11" t="s">
        <v>20</v>
      </c>
      <c r="H615" s="11" t="s">
        <v>31</v>
      </c>
      <c r="I615" s="11" t="s">
        <v>2</v>
      </c>
      <c r="J615" s="2" t="s">
        <v>13</v>
      </c>
      <c r="K615" s="2" t="s">
        <v>14</v>
      </c>
      <c r="L615" s="2" t="s">
        <v>44</v>
      </c>
      <c r="M615" s="7">
        <v>1</v>
      </c>
      <c r="N615" s="4">
        <v>131.46</v>
      </c>
      <c r="O615" s="5">
        <v>0</v>
      </c>
      <c r="P615" s="4">
        <v>67.77</v>
      </c>
      <c r="Q615" s="4">
        <f t="shared" si="36"/>
        <v>131.46</v>
      </c>
      <c r="R615" s="4">
        <f t="shared" si="37"/>
        <v>67.77</v>
      </c>
      <c r="S615" s="4">
        <f t="shared" si="38"/>
        <v>63.690000000000012</v>
      </c>
      <c r="T615" s="6">
        <f t="shared" si="39"/>
        <v>0.48448197170241902</v>
      </c>
      <c r="U615" s="3">
        <f>YEAR(SalesDataTable[[#This Row],[Order Date]])</f>
        <v>2026</v>
      </c>
    </row>
    <row r="616" spans="1:21" ht="15.6">
      <c r="A616" s="9">
        <v>1514</v>
      </c>
      <c r="B616" s="10">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11" t="s">
        <v>11</v>
      </c>
      <c r="H616" s="11" t="s">
        <v>18</v>
      </c>
      <c r="I616" s="11" t="s">
        <v>19</v>
      </c>
      <c r="J616" s="2" t="s">
        <v>3</v>
      </c>
      <c r="K616" s="2" t="s">
        <v>9</v>
      </c>
      <c r="L616" s="2" t="s">
        <v>46</v>
      </c>
      <c r="M616" s="7">
        <v>3</v>
      </c>
      <c r="N616" s="4">
        <v>72.48</v>
      </c>
      <c r="O616" s="5">
        <v>0</v>
      </c>
      <c r="P616" s="4">
        <v>32.36</v>
      </c>
      <c r="Q616" s="4">
        <f t="shared" si="36"/>
        <v>217.44</v>
      </c>
      <c r="R616" s="4">
        <f t="shared" si="37"/>
        <v>97.08</v>
      </c>
      <c r="S616" s="4">
        <f t="shared" si="38"/>
        <v>120.36</v>
      </c>
      <c r="T616" s="6">
        <f t="shared" si="39"/>
        <v>0.55353200883002207</v>
      </c>
      <c r="U616" s="3">
        <f>YEAR(SalesDataTable[[#This Row],[Order Date]])</f>
        <v>2026</v>
      </c>
    </row>
    <row r="617" spans="1:21" ht="15.6">
      <c r="A617" s="9">
        <v>1538</v>
      </c>
      <c r="B617" s="10">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11" t="s">
        <v>11</v>
      </c>
      <c r="H617" s="11" t="s">
        <v>12</v>
      </c>
      <c r="I617" s="11" t="s">
        <v>28</v>
      </c>
      <c r="J617" s="2" t="s">
        <v>13</v>
      </c>
      <c r="K617" s="2" t="s">
        <v>4</v>
      </c>
      <c r="L617" s="2" t="s">
        <v>5</v>
      </c>
      <c r="M617" s="7">
        <v>1</v>
      </c>
      <c r="N617" s="4">
        <v>81.98</v>
      </c>
      <c r="O617" s="5">
        <v>0</v>
      </c>
      <c r="P617" s="4">
        <v>43.15</v>
      </c>
      <c r="Q617" s="4">
        <f t="shared" si="36"/>
        <v>81.98</v>
      </c>
      <c r="R617" s="4">
        <f t="shared" si="37"/>
        <v>43.15</v>
      </c>
      <c r="S617" s="4">
        <f t="shared" si="38"/>
        <v>38.830000000000005</v>
      </c>
      <c r="T617" s="6">
        <f t="shared" si="39"/>
        <v>0.47365211027079779</v>
      </c>
      <c r="U617" s="3">
        <f>YEAR(SalesDataTable[[#This Row],[Order Date]])</f>
        <v>2026</v>
      </c>
    </row>
    <row r="618" spans="1:21" ht="15.6">
      <c r="A618" s="9">
        <v>1679</v>
      </c>
      <c r="B618" s="10">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11" t="s">
        <v>20</v>
      </c>
      <c r="H618" s="11" t="s">
        <v>47</v>
      </c>
      <c r="I618" s="11" t="s">
        <v>28</v>
      </c>
      <c r="J618" s="2" t="s">
        <v>3</v>
      </c>
      <c r="K618" s="2" t="s">
        <v>14</v>
      </c>
      <c r="L618" s="2" t="s">
        <v>32</v>
      </c>
      <c r="M618" s="7">
        <v>1</v>
      </c>
      <c r="N618" s="4">
        <v>46.71</v>
      </c>
      <c r="O618" s="5">
        <v>0</v>
      </c>
      <c r="P618" s="4">
        <v>18.18</v>
      </c>
      <c r="Q618" s="4">
        <f t="shared" si="36"/>
        <v>46.71</v>
      </c>
      <c r="R618" s="4">
        <f t="shared" si="37"/>
        <v>18.18</v>
      </c>
      <c r="S618" s="4">
        <f t="shared" si="38"/>
        <v>28.53</v>
      </c>
      <c r="T618" s="6">
        <f t="shared" si="39"/>
        <v>0.61078998073217727</v>
      </c>
      <c r="U618" s="3">
        <f>YEAR(SalesDataTable[[#This Row],[Order Date]])</f>
        <v>2026</v>
      </c>
    </row>
    <row r="619" spans="1:21" ht="15.6">
      <c r="A619" s="9">
        <v>1708</v>
      </c>
      <c r="B619" s="10">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11" t="s">
        <v>11</v>
      </c>
      <c r="H619" s="11" t="s">
        <v>25</v>
      </c>
      <c r="I619" s="11" t="s">
        <v>28</v>
      </c>
      <c r="J619" s="2" t="s">
        <v>13</v>
      </c>
      <c r="K619" s="2" t="s">
        <v>34</v>
      </c>
      <c r="L619" s="2" t="s">
        <v>35</v>
      </c>
      <c r="M619" s="7">
        <v>1</v>
      </c>
      <c r="N619" s="4">
        <v>41.01</v>
      </c>
      <c r="O619" s="5">
        <v>0</v>
      </c>
      <c r="P619" s="4">
        <v>14.5</v>
      </c>
      <c r="Q619" s="4">
        <f t="shared" si="36"/>
        <v>41.01</v>
      </c>
      <c r="R619" s="4">
        <f t="shared" si="37"/>
        <v>14.5</v>
      </c>
      <c r="S619" s="4">
        <f t="shared" si="38"/>
        <v>26.509999999999998</v>
      </c>
      <c r="T619" s="6">
        <f t="shared" si="39"/>
        <v>0.64642770056083876</v>
      </c>
      <c r="U619" s="3">
        <f>YEAR(SalesDataTable[[#This Row],[Order Date]])</f>
        <v>2026</v>
      </c>
    </row>
    <row r="620" spans="1:21" ht="15.6">
      <c r="A620" s="9">
        <v>2686</v>
      </c>
      <c r="B620" s="10">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11" t="s">
        <v>6</v>
      </c>
      <c r="H620" s="11" t="s">
        <v>43</v>
      </c>
      <c r="I620" s="11" t="s">
        <v>2</v>
      </c>
      <c r="J620" s="2" t="s">
        <v>3</v>
      </c>
      <c r="K620" s="2" t="s">
        <v>9</v>
      </c>
      <c r="L620" s="2" t="s">
        <v>46</v>
      </c>
      <c r="M620" s="7">
        <v>1</v>
      </c>
      <c r="N620" s="4">
        <v>70.45</v>
      </c>
      <c r="O620" s="5">
        <v>0.05</v>
      </c>
      <c r="P620" s="4">
        <v>31.98</v>
      </c>
      <c r="Q620" s="4">
        <f t="shared" si="36"/>
        <v>66.927499999999995</v>
      </c>
      <c r="R620" s="4">
        <f t="shared" si="37"/>
        <v>31.98</v>
      </c>
      <c r="S620" s="4">
        <f t="shared" si="38"/>
        <v>34.947499999999991</v>
      </c>
      <c r="T620" s="6">
        <f t="shared" si="39"/>
        <v>0.52216951178514059</v>
      </c>
      <c r="U620" s="3">
        <f>YEAR(SalesDataTable[[#This Row],[Order Date]])</f>
        <v>2026</v>
      </c>
    </row>
    <row r="621" spans="1:21" ht="15.6">
      <c r="A621" s="9">
        <v>3307</v>
      </c>
      <c r="B621" s="10">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11" t="s">
        <v>20</v>
      </c>
      <c r="H621" s="11" t="s">
        <v>47</v>
      </c>
      <c r="I621" s="11" t="s">
        <v>19</v>
      </c>
      <c r="J621" s="2" t="s">
        <v>16</v>
      </c>
      <c r="K621" s="2" t="s">
        <v>4</v>
      </c>
      <c r="L621" s="2" t="s">
        <v>22</v>
      </c>
      <c r="M621" s="7">
        <v>2</v>
      </c>
      <c r="N621" s="4">
        <v>51.39</v>
      </c>
      <c r="O621" s="5">
        <v>0.05</v>
      </c>
      <c r="P621" s="4">
        <v>22.28</v>
      </c>
      <c r="Q621" s="4">
        <f t="shared" si="36"/>
        <v>97.640999999999991</v>
      </c>
      <c r="R621" s="4">
        <f t="shared" si="37"/>
        <v>44.56</v>
      </c>
      <c r="S621" s="4">
        <f t="shared" si="38"/>
        <v>53.080999999999989</v>
      </c>
      <c r="T621" s="6">
        <f t="shared" si="39"/>
        <v>0.54363433393758764</v>
      </c>
      <c r="U621" s="3">
        <f>YEAR(SalesDataTable[[#This Row],[Order Date]])</f>
        <v>2026</v>
      </c>
    </row>
    <row r="622" spans="1:21" ht="15.6">
      <c r="A622" s="9">
        <v>3772</v>
      </c>
      <c r="B622" s="10">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11" t="s">
        <v>0</v>
      </c>
      <c r="H622" s="11" t="s">
        <v>50</v>
      </c>
      <c r="I622" s="11" t="s">
        <v>19</v>
      </c>
      <c r="J622" s="2" t="s">
        <v>3</v>
      </c>
      <c r="K622" s="2" t="s">
        <v>23</v>
      </c>
      <c r="L622" s="2" t="s">
        <v>51</v>
      </c>
      <c r="M622" s="7">
        <v>2</v>
      </c>
      <c r="N622" s="4">
        <v>122.03</v>
      </c>
      <c r="O622" s="5">
        <v>0</v>
      </c>
      <c r="P622" s="4">
        <v>59.43</v>
      </c>
      <c r="Q622" s="4">
        <f t="shared" si="36"/>
        <v>244.06</v>
      </c>
      <c r="R622" s="4">
        <f t="shared" si="37"/>
        <v>118.86</v>
      </c>
      <c r="S622" s="4">
        <f t="shared" si="38"/>
        <v>125.2</v>
      </c>
      <c r="T622" s="6">
        <f t="shared" si="39"/>
        <v>0.51298860935835455</v>
      </c>
      <c r="U622" s="3">
        <f>YEAR(SalesDataTable[[#This Row],[Order Date]])</f>
        <v>2026</v>
      </c>
    </row>
    <row r="623" spans="1:21" ht="15.6">
      <c r="A623" s="9">
        <v>3877</v>
      </c>
      <c r="B623" s="10">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11" t="s">
        <v>20</v>
      </c>
      <c r="H623" s="11" t="s">
        <v>21</v>
      </c>
      <c r="I623" s="11" t="s">
        <v>2</v>
      </c>
      <c r="J623" s="2" t="s">
        <v>13</v>
      </c>
      <c r="K623" s="2" t="s">
        <v>14</v>
      </c>
      <c r="L623" s="2" t="s">
        <v>44</v>
      </c>
      <c r="M623" s="7">
        <v>3</v>
      </c>
      <c r="N623" s="4">
        <v>132.07</v>
      </c>
      <c r="O623" s="5">
        <v>0.05</v>
      </c>
      <c r="P623" s="4">
        <v>66.41</v>
      </c>
      <c r="Q623" s="4">
        <f t="shared" si="36"/>
        <v>376.39949999999999</v>
      </c>
      <c r="R623" s="4">
        <f t="shared" si="37"/>
        <v>199.23</v>
      </c>
      <c r="S623" s="4">
        <f t="shared" si="38"/>
        <v>177.1695</v>
      </c>
      <c r="T623" s="6">
        <f t="shared" si="39"/>
        <v>0.47069536489819991</v>
      </c>
      <c r="U623" s="3">
        <f>YEAR(SalesDataTable[[#This Row],[Order Date]])</f>
        <v>2026</v>
      </c>
    </row>
    <row r="624" spans="1:21" ht="15.6">
      <c r="A624" s="9">
        <v>4117</v>
      </c>
      <c r="B624" s="10">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11" t="s">
        <v>20</v>
      </c>
      <c r="H624" s="11" t="s">
        <v>31</v>
      </c>
      <c r="I624" s="11" t="s">
        <v>28</v>
      </c>
      <c r="J624" s="2" t="s">
        <v>3</v>
      </c>
      <c r="K624" s="2" t="s">
        <v>4</v>
      </c>
      <c r="L624" s="2" t="s">
        <v>26</v>
      </c>
      <c r="M624" s="7">
        <v>1</v>
      </c>
      <c r="N624" s="4">
        <v>41.04</v>
      </c>
      <c r="O624" s="5">
        <v>0.1</v>
      </c>
      <c r="P624" s="4">
        <v>17.02</v>
      </c>
      <c r="Q624" s="4">
        <f t="shared" si="36"/>
        <v>36.936</v>
      </c>
      <c r="R624" s="4">
        <f t="shared" si="37"/>
        <v>17.02</v>
      </c>
      <c r="S624" s="4">
        <f t="shared" si="38"/>
        <v>19.916</v>
      </c>
      <c r="T624" s="6">
        <f t="shared" si="39"/>
        <v>0.53920294563569415</v>
      </c>
      <c r="U624" s="3">
        <f>YEAR(SalesDataTable[[#This Row],[Order Date]])</f>
        <v>2026</v>
      </c>
    </row>
    <row r="625" spans="1:21" ht="15.6">
      <c r="A625" s="9">
        <v>4562</v>
      </c>
      <c r="B625" s="10">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11" t="s">
        <v>6</v>
      </c>
      <c r="H625" s="11" t="s">
        <v>7</v>
      </c>
      <c r="I625" s="11" t="s">
        <v>19</v>
      </c>
      <c r="J625" s="2" t="s">
        <v>13</v>
      </c>
      <c r="K625" s="2" t="s">
        <v>34</v>
      </c>
      <c r="L625" s="2" t="s">
        <v>35</v>
      </c>
      <c r="M625" s="7">
        <v>2</v>
      </c>
      <c r="N625" s="4">
        <v>40.56</v>
      </c>
      <c r="O625" s="5">
        <v>0</v>
      </c>
      <c r="P625" s="4">
        <v>15.09</v>
      </c>
      <c r="Q625" s="4">
        <f t="shared" si="36"/>
        <v>81.12</v>
      </c>
      <c r="R625" s="4">
        <f t="shared" si="37"/>
        <v>30.18</v>
      </c>
      <c r="S625" s="4">
        <f t="shared" si="38"/>
        <v>50.940000000000005</v>
      </c>
      <c r="T625" s="6">
        <f t="shared" si="39"/>
        <v>0.62795857988165682</v>
      </c>
      <c r="U625" s="3">
        <f>YEAR(SalesDataTable[[#This Row],[Order Date]])</f>
        <v>2026</v>
      </c>
    </row>
    <row r="626" spans="1:21" ht="15.6">
      <c r="A626" s="9">
        <v>4683</v>
      </c>
      <c r="B626" s="10">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11" t="s">
        <v>11</v>
      </c>
      <c r="H626" s="11" t="s">
        <v>52</v>
      </c>
      <c r="I626" s="11" t="s">
        <v>2</v>
      </c>
      <c r="J626" s="2" t="s">
        <v>16</v>
      </c>
      <c r="K626" s="2" t="s">
        <v>34</v>
      </c>
      <c r="L626" s="2" t="s">
        <v>45</v>
      </c>
      <c r="M626" s="7">
        <v>3</v>
      </c>
      <c r="N626" s="4">
        <v>51.36</v>
      </c>
      <c r="O626" s="5">
        <v>0</v>
      </c>
      <c r="P626" s="4">
        <v>22.05</v>
      </c>
      <c r="Q626" s="4">
        <f t="shared" si="36"/>
        <v>154.07999999999998</v>
      </c>
      <c r="R626" s="4">
        <f t="shared" si="37"/>
        <v>66.150000000000006</v>
      </c>
      <c r="S626" s="4">
        <f t="shared" si="38"/>
        <v>87.929999999999978</v>
      </c>
      <c r="T626" s="6">
        <f t="shared" si="39"/>
        <v>0.57067757009345788</v>
      </c>
      <c r="U626" s="3">
        <f>YEAR(SalesDataTable[[#This Row],[Order Date]])</f>
        <v>2026</v>
      </c>
    </row>
    <row r="627" spans="1:21" ht="15.6">
      <c r="A627" s="9">
        <v>308</v>
      </c>
      <c r="B627" s="10">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11" t="s">
        <v>20</v>
      </c>
      <c r="H627" s="11" t="s">
        <v>31</v>
      </c>
      <c r="I627" s="11" t="s">
        <v>2</v>
      </c>
      <c r="J627" s="2" t="s">
        <v>3</v>
      </c>
      <c r="K627" s="2" t="s">
        <v>9</v>
      </c>
      <c r="L627" s="2" t="s">
        <v>10</v>
      </c>
      <c r="M627" s="7">
        <v>6</v>
      </c>
      <c r="N627" s="4">
        <v>93.58</v>
      </c>
      <c r="O627" s="5">
        <v>0</v>
      </c>
      <c r="P627" s="4">
        <v>46.68</v>
      </c>
      <c r="Q627" s="4">
        <f t="shared" si="36"/>
        <v>561.48</v>
      </c>
      <c r="R627" s="4">
        <f t="shared" si="37"/>
        <v>280.08</v>
      </c>
      <c r="S627" s="4">
        <f t="shared" si="38"/>
        <v>281.40000000000003</v>
      </c>
      <c r="T627" s="6">
        <f t="shared" si="39"/>
        <v>0.5011754648429152</v>
      </c>
      <c r="U627" s="3">
        <f>YEAR(SalesDataTable[[#This Row],[Order Date]])</f>
        <v>2026</v>
      </c>
    </row>
    <row r="628" spans="1:21" ht="15.6">
      <c r="A628" s="9">
        <v>773</v>
      </c>
      <c r="B628" s="10">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11" t="s">
        <v>20</v>
      </c>
      <c r="H628" s="11" t="s">
        <v>31</v>
      </c>
      <c r="I628" s="11" t="s">
        <v>2</v>
      </c>
      <c r="J628" s="2" t="s">
        <v>16</v>
      </c>
      <c r="K628" s="2" t="s">
        <v>4</v>
      </c>
      <c r="L628" s="2" t="s">
        <v>5</v>
      </c>
      <c r="M628" s="7">
        <v>5</v>
      </c>
      <c r="N628" s="4">
        <v>80.16</v>
      </c>
      <c r="O628" s="5">
        <v>0.1</v>
      </c>
      <c r="P628" s="4">
        <v>42.5</v>
      </c>
      <c r="Q628" s="4">
        <f t="shared" si="36"/>
        <v>360.71999999999997</v>
      </c>
      <c r="R628" s="4">
        <f t="shared" si="37"/>
        <v>212.5</v>
      </c>
      <c r="S628" s="4">
        <f t="shared" si="38"/>
        <v>148.21999999999997</v>
      </c>
      <c r="T628" s="6">
        <f t="shared" si="39"/>
        <v>0.41090042137946325</v>
      </c>
      <c r="U628" s="3">
        <f>YEAR(SalesDataTable[[#This Row],[Order Date]])</f>
        <v>2026</v>
      </c>
    </row>
    <row r="629" spans="1:21" ht="15.6">
      <c r="A629" s="9">
        <v>1303</v>
      </c>
      <c r="B629" s="10">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11" t="s">
        <v>6</v>
      </c>
      <c r="H629" s="11" t="s">
        <v>43</v>
      </c>
      <c r="I629" s="11" t="s">
        <v>2</v>
      </c>
      <c r="J629" s="2" t="s">
        <v>13</v>
      </c>
      <c r="K629" s="2" t="s">
        <v>9</v>
      </c>
      <c r="L629" s="2" t="s">
        <v>17</v>
      </c>
      <c r="M629" s="7">
        <v>1</v>
      </c>
      <c r="N629" s="4">
        <v>142.22999999999999</v>
      </c>
      <c r="O629" s="5">
        <v>0.05</v>
      </c>
      <c r="P629" s="4">
        <v>77.66</v>
      </c>
      <c r="Q629" s="4">
        <f t="shared" si="36"/>
        <v>135.11849999999998</v>
      </c>
      <c r="R629" s="4">
        <f t="shared" si="37"/>
        <v>77.66</v>
      </c>
      <c r="S629" s="4">
        <f t="shared" si="38"/>
        <v>57.458499999999987</v>
      </c>
      <c r="T629" s="6">
        <f t="shared" si="39"/>
        <v>0.42524524768999061</v>
      </c>
      <c r="U629" s="3">
        <f>YEAR(SalesDataTable[[#This Row],[Order Date]])</f>
        <v>2026</v>
      </c>
    </row>
    <row r="630" spans="1:21" ht="15.6">
      <c r="A630" s="9">
        <v>1348</v>
      </c>
      <c r="B630" s="10">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11" t="s">
        <v>6</v>
      </c>
      <c r="H630" s="11" t="s">
        <v>49</v>
      </c>
      <c r="I630" s="11" t="s">
        <v>2</v>
      </c>
      <c r="J630" s="2" t="s">
        <v>3</v>
      </c>
      <c r="K630" s="2" t="s">
        <v>9</v>
      </c>
      <c r="L630" s="2" t="s">
        <v>46</v>
      </c>
      <c r="M630" s="7">
        <v>2</v>
      </c>
      <c r="N630" s="4">
        <v>71.77</v>
      </c>
      <c r="O630" s="5">
        <v>0</v>
      </c>
      <c r="P630" s="4">
        <v>32.450000000000003</v>
      </c>
      <c r="Q630" s="4">
        <f t="shared" si="36"/>
        <v>143.54</v>
      </c>
      <c r="R630" s="4">
        <f t="shared" si="37"/>
        <v>64.900000000000006</v>
      </c>
      <c r="S630" s="4">
        <f t="shared" si="38"/>
        <v>78.639999999999986</v>
      </c>
      <c r="T630" s="6">
        <f t="shared" si="39"/>
        <v>0.54786122335237553</v>
      </c>
      <c r="U630" s="3">
        <f>YEAR(SalesDataTable[[#This Row],[Order Date]])</f>
        <v>2026</v>
      </c>
    </row>
    <row r="631" spans="1:21" ht="15.6">
      <c r="A631" s="9">
        <v>1496</v>
      </c>
      <c r="B631" s="10">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11" t="s">
        <v>0</v>
      </c>
      <c r="H631" s="11" t="s">
        <v>1</v>
      </c>
      <c r="I631" s="11" t="s">
        <v>28</v>
      </c>
      <c r="J631" s="2" t="s">
        <v>3</v>
      </c>
      <c r="K631" s="2" t="s">
        <v>9</v>
      </c>
      <c r="L631" s="2" t="s">
        <v>46</v>
      </c>
      <c r="M631" s="7">
        <v>1</v>
      </c>
      <c r="N631" s="4">
        <v>71.23</v>
      </c>
      <c r="O631" s="5">
        <v>0.05</v>
      </c>
      <c r="P631" s="4">
        <v>33.28</v>
      </c>
      <c r="Q631" s="4">
        <f t="shared" si="36"/>
        <v>67.668499999999995</v>
      </c>
      <c r="R631" s="4">
        <f t="shared" si="37"/>
        <v>33.28</v>
      </c>
      <c r="S631" s="4">
        <f t="shared" si="38"/>
        <v>34.388499999999993</v>
      </c>
      <c r="T631" s="6">
        <f t="shared" si="39"/>
        <v>0.50819066478494423</v>
      </c>
      <c r="U631" s="3">
        <f>YEAR(SalesDataTable[[#This Row],[Order Date]])</f>
        <v>2026</v>
      </c>
    </row>
    <row r="632" spans="1:21" ht="15.6">
      <c r="A632" s="9">
        <v>1695</v>
      </c>
      <c r="B632" s="10">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11" t="s">
        <v>0</v>
      </c>
      <c r="H632" s="11" t="s">
        <v>1</v>
      </c>
      <c r="I632" s="11" t="s">
        <v>19</v>
      </c>
      <c r="J632" s="2" t="s">
        <v>3</v>
      </c>
      <c r="K632" s="2" t="s">
        <v>9</v>
      </c>
      <c r="L632" s="2" t="s">
        <v>46</v>
      </c>
      <c r="M632" s="7">
        <v>1</v>
      </c>
      <c r="N632" s="4">
        <v>71.239999999999995</v>
      </c>
      <c r="O632" s="5">
        <v>0.1</v>
      </c>
      <c r="P632" s="4">
        <v>33.07</v>
      </c>
      <c r="Q632" s="4">
        <f t="shared" si="36"/>
        <v>64.116</v>
      </c>
      <c r="R632" s="4">
        <f t="shared" si="37"/>
        <v>33.07</v>
      </c>
      <c r="S632" s="4">
        <f t="shared" si="38"/>
        <v>31.045999999999999</v>
      </c>
      <c r="T632" s="6">
        <f t="shared" si="39"/>
        <v>0.48421610830369954</v>
      </c>
      <c r="U632" s="3">
        <f>YEAR(SalesDataTable[[#This Row],[Order Date]])</f>
        <v>2026</v>
      </c>
    </row>
    <row r="633" spans="1:21" ht="15.6">
      <c r="A633" s="9">
        <v>2812</v>
      </c>
      <c r="B633" s="10">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11" t="s">
        <v>6</v>
      </c>
      <c r="H633" s="11" t="s">
        <v>27</v>
      </c>
      <c r="I633" s="11" t="s">
        <v>2</v>
      </c>
      <c r="J633" s="2" t="s">
        <v>13</v>
      </c>
      <c r="K633" s="2" t="s">
        <v>4</v>
      </c>
      <c r="L633" s="2" t="s">
        <v>22</v>
      </c>
      <c r="M633" s="7">
        <v>1</v>
      </c>
      <c r="N633" s="4">
        <v>51.39</v>
      </c>
      <c r="O633" s="5">
        <v>0</v>
      </c>
      <c r="P633" s="4">
        <v>22.08</v>
      </c>
      <c r="Q633" s="4">
        <f t="shared" si="36"/>
        <v>51.39</v>
      </c>
      <c r="R633" s="4">
        <f t="shared" si="37"/>
        <v>22.08</v>
      </c>
      <c r="S633" s="4">
        <f t="shared" si="38"/>
        <v>29.310000000000002</v>
      </c>
      <c r="T633" s="6">
        <f t="shared" si="39"/>
        <v>0.57034442498540572</v>
      </c>
      <c r="U633" s="3">
        <f>YEAR(SalesDataTable[[#This Row],[Order Date]])</f>
        <v>2026</v>
      </c>
    </row>
    <row r="634" spans="1:21" ht="15.6">
      <c r="A634" s="9">
        <v>3017</v>
      </c>
      <c r="B634" s="10">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11" t="s">
        <v>6</v>
      </c>
      <c r="H634" s="11" t="s">
        <v>43</v>
      </c>
      <c r="I634" s="11" t="s">
        <v>2</v>
      </c>
      <c r="J634" s="2" t="s">
        <v>3</v>
      </c>
      <c r="K634" s="2" t="s">
        <v>4</v>
      </c>
      <c r="L634" s="2" t="s">
        <v>30</v>
      </c>
      <c r="M634" s="7">
        <v>1</v>
      </c>
      <c r="N634" s="4">
        <v>102.64</v>
      </c>
      <c r="O634" s="5">
        <v>0</v>
      </c>
      <c r="P634" s="4">
        <v>51.86</v>
      </c>
      <c r="Q634" s="4">
        <f t="shared" si="36"/>
        <v>102.64</v>
      </c>
      <c r="R634" s="4">
        <f t="shared" si="37"/>
        <v>51.86</v>
      </c>
      <c r="S634" s="4">
        <f t="shared" si="38"/>
        <v>50.78</v>
      </c>
      <c r="T634" s="6">
        <f t="shared" si="39"/>
        <v>0.49473889321901793</v>
      </c>
      <c r="U634" s="3">
        <f>YEAR(SalesDataTable[[#This Row],[Order Date]])</f>
        <v>2026</v>
      </c>
    </row>
    <row r="635" spans="1:21" ht="15.6">
      <c r="A635" s="9">
        <v>3719</v>
      </c>
      <c r="B635" s="10">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11" t="s">
        <v>11</v>
      </c>
      <c r="H635" s="11" t="s">
        <v>12</v>
      </c>
      <c r="I635" s="11" t="s">
        <v>2</v>
      </c>
      <c r="J635" s="2" t="s">
        <v>13</v>
      </c>
      <c r="K635" s="2" t="s">
        <v>34</v>
      </c>
      <c r="L635" s="2" t="s">
        <v>42</v>
      </c>
      <c r="M635" s="7">
        <v>2</v>
      </c>
      <c r="N635" s="4">
        <v>35.56</v>
      </c>
      <c r="O635" s="5">
        <v>0.1</v>
      </c>
      <c r="P635" s="4">
        <v>13.85</v>
      </c>
      <c r="Q635" s="4">
        <f t="shared" si="36"/>
        <v>64.00800000000001</v>
      </c>
      <c r="R635" s="4">
        <f t="shared" si="37"/>
        <v>27.7</v>
      </c>
      <c r="S635" s="4">
        <f t="shared" si="38"/>
        <v>36.308000000000007</v>
      </c>
      <c r="T635" s="6">
        <f t="shared" si="39"/>
        <v>0.56724159480064995</v>
      </c>
      <c r="U635" s="3">
        <f>YEAR(SalesDataTable[[#This Row],[Order Date]])</f>
        <v>2026</v>
      </c>
    </row>
    <row r="636" spans="1:21" ht="15.6">
      <c r="A636" s="9">
        <v>3920</v>
      </c>
      <c r="B636" s="10">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11" t="s">
        <v>6</v>
      </c>
      <c r="H636" s="11" t="s">
        <v>41</v>
      </c>
      <c r="I636" s="11" t="s">
        <v>2</v>
      </c>
      <c r="J636" s="2" t="s">
        <v>3</v>
      </c>
      <c r="K636" s="2" t="s">
        <v>4</v>
      </c>
      <c r="L636" s="2" t="s">
        <v>30</v>
      </c>
      <c r="M636" s="7">
        <v>2</v>
      </c>
      <c r="N636" s="4">
        <v>100.39</v>
      </c>
      <c r="O636" s="5">
        <v>0</v>
      </c>
      <c r="P636" s="4">
        <v>49.05</v>
      </c>
      <c r="Q636" s="4">
        <f t="shared" si="36"/>
        <v>200.78</v>
      </c>
      <c r="R636" s="4">
        <f t="shared" si="37"/>
        <v>98.1</v>
      </c>
      <c r="S636" s="4">
        <f t="shared" si="38"/>
        <v>102.68</v>
      </c>
      <c r="T636" s="6">
        <f t="shared" si="39"/>
        <v>0.51140551847793603</v>
      </c>
      <c r="U636" s="3">
        <f>YEAR(SalesDataTable[[#This Row],[Order Date]])</f>
        <v>2026</v>
      </c>
    </row>
    <row r="637" spans="1:21" ht="15.6">
      <c r="A637" s="9">
        <v>4654</v>
      </c>
      <c r="B637" s="10">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11" t="s">
        <v>0</v>
      </c>
      <c r="H637" s="11" t="s">
        <v>50</v>
      </c>
      <c r="I637" s="11" t="s">
        <v>19</v>
      </c>
      <c r="J637" s="2" t="s">
        <v>3</v>
      </c>
      <c r="K637" s="2" t="s">
        <v>23</v>
      </c>
      <c r="L637" s="2" t="s">
        <v>29</v>
      </c>
      <c r="M637" s="7">
        <v>2</v>
      </c>
      <c r="N637" s="4">
        <v>191.51</v>
      </c>
      <c r="O637" s="5">
        <v>0.1</v>
      </c>
      <c r="P637" s="4">
        <v>101.25</v>
      </c>
      <c r="Q637" s="4">
        <f t="shared" si="36"/>
        <v>344.71800000000002</v>
      </c>
      <c r="R637" s="4">
        <f t="shared" si="37"/>
        <v>202.5</v>
      </c>
      <c r="S637" s="4">
        <f t="shared" si="38"/>
        <v>142.21800000000002</v>
      </c>
      <c r="T637" s="6">
        <f t="shared" si="39"/>
        <v>0.41256331262075091</v>
      </c>
      <c r="U637" s="3">
        <f>YEAR(SalesDataTable[[#This Row],[Order Date]])</f>
        <v>2026</v>
      </c>
    </row>
    <row r="638" spans="1:21" ht="15.6">
      <c r="A638" s="9">
        <v>4920</v>
      </c>
      <c r="B638" s="10">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11" t="s">
        <v>6</v>
      </c>
      <c r="H638" s="11" t="s">
        <v>43</v>
      </c>
      <c r="I638" s="11" t="s">
        <v>19</v>
      </c>
      <c r="J638" s="2" t="s">
        <v>13</v>
      </c>
      <c r="K638" s="2" t="s">
        <v>9</v>
      </c>
      <c r="L638" s="2" t="s">
        <v>17</v>
      </c>
      <c r="M638" s="7">
        <v>2</v>
      </c>
      <c r="N638" s="4">
        <v>147.30000000000001</v>
      </c>
      <c r="O638" s="5">
        <v>0</v>
      </c>
      <c r="P638" s="4">
        <v>81.2</v>
      </c>
      <c r="Q638" s="4">
        <f t="shared" si="36"/>
        <v>294.60000000000002</v>
      </c>
      <c r="R638" s="4">
        <f t="shared" si="37"/>
        <v>162.4</v>
      </c>
      <c r="S638" s="4">
        <f t="shared" si="38"/>
        <v>132.20000000000002</v>
      </c>
      <c r="T638" s="6">
        <f t="shared" si="39"/>
        <v>0.44874405974202308</v>
      </c>
      <c r="U638" s="3">
        <f>YEAR(SalesDataTable[[#This Row],[Order Date]])</f>
        <v>2026</v>
      </c>
    </row>
    <row r="639" spans="1:21" ht="15.6">
      <c r="A639" s="9">
        <v>5191</v>
      </c>
      <c r="B639" s="10">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11" t="s">
        <v>6</v>
      </c>
      <c r="H639" s="11" t="s">
        <v>41</v>
      </c>
      <c r="I639" s="11" t="s">
        <v>19</v>
      </c>
      <c r="J639" s="2" t="s">
        <v>3</v>
      </c>
      <c r="K639" s="2" t="s">
        <v>4</v>
      </c>
      <c r="L639" s="2" t="s">
        <v>5</v>
      </c>
      <c r="M639" s="7">
        <v>1</v>
      </c>
      <c r="N639" s="4">
        <v>79.92</v>
      </c>
      <c r="O639" s="5">
        <v>0.1</v>
      </c>
      <c r="P639" s="4">
        <v>43.13</v>
      </c>
      <c r="Q639" s="4">
        <f t="shared" si="36"/>
        <v>71.927999999999997</v>
      </c>
      <c r="R639" s="4">
        <f t="shared" si="37"/>
        <v>43.13</v>
      </c>
      <c r="S639" s="4">
        <f t="shared" si="38"/>
        <v>28.797999999999995</v>
      </c>
      <c r="T639" s="6">
        <f t="shared" si="39"/>
        <v>0.40037259481703918</v>
      </c>
      <c r="U639" s="3">
        <f>YEAR(SalesDataTable[[#This Row],[Order Date]])</f>
        <v>2026</v>
      </c>
    </row>
    <row r="640" spans="1:21" ht="15.6">
      <c r="A640" s="9">
        <v>413</v>
      </c>
      <c r="B640" s="10">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11" t="s">
        <v>6</v>
      </c>
      <c r="H640" s="11" t="s">
        <v>7</v>
      </c>
      <c r="I640" s="11" t="s">
        <v>2</v>
      </c>
      <c r="J640" s="2" t="s">
        <v>3</v>
      </c>
      <c r="K640" s="2" t="s">
        <v>23</v>
      </c>
      <c r="L640" s="2" t="s">
        <v>24</v>
      </c>
      <c r="M640" s="7">
        <v>2</v>
      </c>
      <c r="N640" s="4">
        <v>344.29</v>
      </c>
      <c r="O640" s="5">
        <v>0.1</v>
      </c>
      <c r="P640" s="4">
        <v>192.66</v>
      </c>
      <c r="Q640" s="4">
        <f t="shared" si="36"/>
        <v>619.72200000000009</v>
      </c>
      <c r="R640" s="4">
        <f t="shared" si="37"/>
        <v>385.32</v>
      </c>
      <c r="S640" s="4">
        <f t="shared" si="38"/>
        <v>234.4020000000001</v>
      </c>
      <c r="T640" s="6">
        <f t="shared" si="39"/>
        <v>0.37823733867766524</v>
      </c>
      <c r="U640" s="3">
        <f>YEAR(SalesDataTable[[#This Row],[Order Date]])</f>
        <v>2026</v>
      </c>
    </row>
    <row r="641" spans="1:21" ht="15.6">
      <c r="A641" s="9">
        <v>1658</v>
      </c>
      <c r="B641" s="10">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11" t="s">
        <v>11</v>
      </c>
      <c r="H641" s="11" t="s">
        <v>25</v>
      </c>
      <c r="I641" s="11" t="s">
        <v>2</v>
      </c>
      <c r="J641" s="2" t="s">
        <v>3</v>
      </c>
      <c r="K641" s="2" t="s">
        <v>9</v>
      </c>
      <c r="L641" s="2" t="s">
        <v>37</v>
      </c>
      <c r="M641" s="7">
        <v>1</v>
      </c>
      <c r="N641" s="4">
        <v>151.15</v>
      </c>
      <c r="O641" s="5">
        <v>0</v>
      </c>
      <c r="P641" s="4">
        <v>77.680000000000007</v>
      </c>
      <c r="Q641" s="4">
        <f t="shared" si="36"/>
        <v>151.15</v>
      </c>
      <c r="R641" s="4">
        <f t="shared" si="37"/>
        <v>77.680000000000007</v>
      </c>
      <c r="S641" s="4">
        <f t="shared" si="38"/>
        <v>73.47</v>
      </c>
      <c r="T641" s="6">
        <f t="shared" si="39"/>
        <v>0.48607343698312933</v>
      </c>
      <c r="U641" s="3">
        <f>YEAR(SalesDataTable[[#This Row],[Order Date]])</f>
        <v>2026</v>
      </c>
    </row>
    <row r="642" spans="1:21" ht="15.6">
      <c r="A642" s="9">
        <v>2024</v>
      </c>
      <c r="B642" s="10">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11" t="s">
        <v>6</v>
      </c>
      <c r="H642" s="11" t="s">
        <v>27</v>
      </c>
      <c r="I642" s="11" t="s">
        <v>19</v>
      </c>
      <c r="J642" s="2" t="s">
        <v>13</v>
      </c>
      <c r="K642" s="2" t="s">
        <v>23</v>
      </c>
      <c r="L642" s="2" t="s">
        <v>40</v>
      </c>
      <c r="M642" s="7">
        <v>1</v>
      </c>
      <c r="N642" s="4">
        <v>81.73</v>
      </c>
      <c r="O642" s="5">
        <v>0.05</v>
      </c>
      <c r="P642" s="4">
        <v>39.979999999999997</v>
      </c>
      <c r="Q642" s="4">
        <f t="shared" ref="Q642:Q705" si="40">M642*N642*(1-O642)</f>
        <v>77.643500000000003</v>
      </c>
      <c r="R642" s="4">
        <f t="shared" ref="R642:R705" si="41">M642*P642</f>
        <v>39.979999999999997</v>
      </c>
      <c r="S642" s="4">
        <f t="shared" ref="S642:S705" si="42">Q642-R642</f>
        <v>37.663500000000006</v>
      </c>
      <c r="T642" s="6">
        <f t="shared" ref="T642:T705" si="43">IFERROR(S642/Q642,0)</f>
        <v>0.48508246021882068</v>
      </c>
      <c r="U642" s="3">
        <f>YEAR(SalesDataTable[[#This Row],[Order Date]])</f>
        <v>2026</v>
      </c>
    </row>
    <row r="643" spans="1:21" ht="15.6">
      <c r="A643" s="9">
        <v>3980</v>
      </c>
      <c r="B643" s="10">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11" t="s">
        <v>20</v>
      </c>
      <c r="H643" s="11" t="s">
        <v>21</v>
      </c>
      <c r="I643" s="11" t="s">
        <v>19</v>
      </c>
      <c r="J643" s="2" t="s">
        <v>13</v>
      </c>
      <c r="K643" s="2" t="s">
        <v>9</v>
      </c>
      <c r="L643" s="2" t="s">
        <v>17</v>
      </c>
      <c r="M643" s="7">
        <v>1</v>
      </c>
      <c r="N643" s="4">
        <v>142.53</v>
      </c>
      <c r="O643" s="5">
        <v>0.05</v>
      </c>
      <c r="P643" s="4">
        <v>77.77</v>
      </c>
      <c r="Q643" s="4">
        <f t="shared" si="40"/>
        <v>135.40350000000001</v>
      </c>
      <c r="R643" s="4">
        <f t="shared" si="41"/>
        <v>77.77</v>
      </c>
      <c r="S643" s="4">
        <f t="shared" si="42"/>
        <v>57.633500000000012</v>
      </c>
      <c r="T643" s="6">
        <f t="shared" si="43"/>
        <v>0.4256426163282338</v>
      </c>
      <c r="U643" s="3">
        <f>YEAR(SalesDataTable[[#This Row],[Order Date]])</f>
        <v>2026</v>
      </c>
    </row>
    <row r="644" spans="1:21" ht="15.6">
      <c r="A644" s="9">
        <v>4239</v>
      </c>
      <c r="B644" s="10">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11" t="s">
        <v>6</v>
      </c>
      <c r="H644" s="11" t="s">
        <v>7</v>
      </c>
      <c r="I644" s="11" t="s">
        <v>2</v>
      </c>
      <c r="J644" s="2" t="s">
        <v>13</v>
      </c>
      <c r="K644" s="2" t="s">
        <v>23</v>
      </c>
      <c r="L644" s="2" t="s">
        <v>40</v>
      </c>
      <c r="M644" s="7">
        <v>2</v>
      </c>
      <c r="N644" s="4">
        <v>83.24</v>
      </c>
      <c r="O644" s="5">
        <v>0</v>
      </c>
      <c r="P644" s="4">
        <v>40.03</v>
      </c>
      <c r="Q644" s="4">
        <f t="shared" si="40"/>
        <v>166.48</v>
      </c>
      <c r="R644" s="4">
        <f t="shared" si="41"/>
        <v>80.06</v>
      </c>
      <c r="S644" s="4">
        <f t="shared" si="42"/>
        <v>86.419999999999987</v>
      </c>
      <c r="T644" s="6">
        <f t="shared" si="43"/>
        <v>0.51910139356078799</v>
      </c>
      <c r="U644" s="3">
        <f>YEAR(SalesDataTable[[#This Row],[Order Date]])</f>
        <v>2026</v>
      </c>
    </row>
    <row r="645" spans="1:21" ht="15.6">
      <c r="A645" s="9">
        <v>4761</v>
      </c>
      <c r="B645" s="10">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11" t="s">
        <v>0</v>
      </c>
      <c r="H645" s="11" t="s">
        <v>1</v>
      </c>
      <c r="I645" s="11" t="s">
        <v>28</v>
      </c>
      <c r="J645" s="2" t="s">
        <v>13</v>
      </c>
      <c r="K645" s="2" t="s">
        <v>9</v>
      </c>
      <c r="L645" s="2" t="s">
        <v>17</v>
      </c>
      <c r="M645" s="7">
        <v>1</v>
      </c>
      <c r="N645" s="4">
        <v>141.99</v>
      </c>
      <c r="O645" s="5">
        <v>0.05</v>
      </c>
      <c r="P645" s="4">
        <v>79.7</v>
      </c>
      <c r="Q645" s="4">
        <f t="shared" si="40"/>
        <v>134.8905</v>
      </c>
      <c r="R645" s="4">
        <f t="shared" si="41"/>
        <v>79.7</v>
      </c>
      <c r="S645" s="4">
        <f t="shared" si="42"/>
        <v>55.1905</v>
      </c>
      <c r="T645" s="6">
        <f t="shared" si="43"/>
        <v>0.40915038494186023</v>
      </c>
      <c r="U645" s="3">
        <f>YEAR(SalesDataTable[[#This Row],[Order Date]])</f>
        <v>2026</v>
      </c>
    </row>
    <row r="646" spans="1:21" ht="15.6">
      <c r="A646" s="9">
        <v>5160</v>
      </c>
      <c r="B646" s="10">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11" t="s">
        <v>6</v>
      </c>
      <c r="H646" s="11" t="s">
        <v>43</v>
      </c>
      <c r="I646" s="11" t="s">
        <v>2</v>
      </c>
      <c r="J646" s="2" t="s">
        <v>13</v>
      </c>
      <c r="K646" s="2" t="s">
        <v>34</v>
      </c>
      <c r="L646" s="2" t="s">
        <v>42</v>
      </c>
      <c r="M646" s="7">
        <v>2</v>
      </c>
      <c r="N646" s="4">
        <v>35.94</v>
      </c>
      <c r="O646" s="5">
        <v>0.05</v>
      </c>
      <c r="P646" s="4">
        <v>14.17</v>
      </c>
      <c r="Q646" s="4">
        <f t="shared" si="40"/>
        <v>68.285999999999987</v>
      </c>
      <c r="R646" s="4">
        <f t="shared" si="41"/>
        <v>28.34</v>
      </c>
      <c r="S646" s="4">
        <f t="shared" si="42"/>
        <v>39.945999999999984</v>
      </c>
      <c r="T646" s="6">
        <f t="shared" si="43"/>
        <v>0.5849808159798493</v>
      </c>
      <c r="U646" s="3">
        <f>YEAR(SalesDataTable[[#This Row],[Order Date]])</f>
        <v>2026</v>
      </c>
    </row>
    <row r="647" spans="1:21" ht="15.6">
      <c r="A647" s="9">
        <v>2224</v>
      </c>
      <c r="B647" s="10">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11" t="s">
        <v>6</v>
      </c>
      <c r="H647" s="11" t="s">
        <v>7</v>
      </c>
      <c r="I647" s="11" t="s">
        <v>2</v>
      </c>
      <c r="J647" s="2" t="s">
        <v>13</v>
      </c>
      <c r="K647" s="2" t="s">
        <v>34</v>
      </c>
      <c r="L647" s="2" t="s">
        <v>45</v>
      </c>
      <c r="M647" s="7">
        <v>3</v>
      </c>
      <c r="N647" s="4">
        <v>49.55</v>
      </c>
      <c r="O647" s="5">
        <v>0</v>
      </c>
      <c r="P647" s="4">
        <v>22.55</v>
      </c>
      <c r="Q647" s="4">
        <f t="shared" si="40"/>
        <v>148.64999999999998</v>
      </c>
      <c r="R647" s="4">
        <f t="shared" si="41"/>
        <v>67.650000000000006</v>
      </c>
      <c r="S647" s="4">
        <f t="shared" si="42"/>
        <v>80.999999999999972</v>
      </c>
      <c r="T647" s="6">
        <f t="shared" si="43"/>
        <v>0.54490413723511588</v>
      </c>
      <c r="U647" s="3">
        <f>YEAR(SalesDataTable[[#This Row],[Order Date]])</f>
        <v>2026</v>
      </c>
    </row>
    <row r="648" spans="1:21" ht="15.6">
      <c r="A648" s="9">
        <v>2832</v>
      </c>
      <c r="B648" s="10">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11" t="s">
        <v>20</v>
      </c>
      <c r="H648" s="11" t="s">
        <v>33</v>
      </c>
      <c r="I648" s="11" t="s">
        <v>28</v>
      </c>
      <c r="J648" s="2" t="s">
        <v>3</v>
      </c>
      <c r="K648" s="2" t="s">
        <v>34</v>
      </c>
      <c r="L648" s="2" t="s">
        <v>35</v>
      </c>
      <c r="M648" s="7">
        <v>1</v>
      </c>
      <c r="N648" s="4">
        <v>39.89</v>
      </c>
      <c r="O648" s="5">
        <v>0.05</v>
      </c>
      <c r="P648" s="4">
        <v>15.06</v>
      </c>
      <c r="Q648" s="4">
        <f t="shared" si="40"/>
        <v>37.895499999999998</v>
      </c>
      <c r="R648" s="4">
        <f t="shared" si="41"/>
        <v>15.06</v>
      </c>
      <c r="S648" s="4">
        <f t="shared" si="42"/>
        <v>22.835499999999996</v>
      </c>
      <c r="T648" s="6">
        <f t="shared" si="43"/>
        <v>0.60259133670224685</v>
      </c>
      <c r="U648" s="3">
        <f>YEAR(SalesDataTable[[#This Row],[Order Date]])</f>
        <v>2026</v>
      </c>
    </row>
    <row r="649" spans="1:21" ht="15.6">
      <c r="A649" s="9">
        <v>3000</v>
      </c>
      <c r="B649" s="10">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11" t="s">
        <v>20</v>
      </c>
      <c r="H649" s="11" t="s">
        <v>31</v>
      </c>
      <c r="I649" s="11" t="s">
        <v>28</v>
      </c>
      <c r="J649" s="2" t="s">
        <v>13</v>
      </c>
      <c r="K649" s="2" t="s">
        <v>34</v>
      </c>
      <c r="L649" s="2" t="s">
        <v>35</v>
      </c>
      <c r="M649" s="7">
        <v>1</v>
      </c>
      <c r="N649" s="4">
        <v>40.630000000000003</v>
      </c>
      <c r="O649" s="5">
        <v>0.1</v>
      </c>
      <c r="P649" s="4">
        <v>14.67</v>
      </c>
      <c r="Q649" s="4">
        <f t="shared" si="40"/>
        <v>36.567</v>
      </c>
      <c r="R649" s="4">
        <f t="shared" si="41"/>
        <v>14.67</v>
      </c>
      <c r="S649" s="4">
        <f t="shared" si="42"/>
        <v>21.896999999999998</v>
      </c>
      <c r="T649" s="6">
        <f t="shared" si="43"/>
        <v>0.59881860694068423</v>
      </c>
      <c r="U649" s="3">
        <f>YEAR(SalesDataTable[[#This Row],[Order Date]])</f>
        <v>2026</v>
      </c>
    </row>
    <row r="650" spans="1:21" ht="15.6">
      <c r="A650" s="9">
        <v>3206</v>
      </c>
      <c r="B650" s="10">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11" t="s">
        <v>20</v>
      </c>
      <c r="H650" s="11" t="s">
        <v>33</v>
      </c>
      <c r="I650" s="11" t="s">
        <v>28</v>
      </c>
      <c r="J650" s="2" t="s">
        <v>3</v>
      </c>
      <c r="K650" s="2" t="s">
        <v>4</v>
      </c>
      <c r="L650" s="2" t="s">
        <v>26</v>
      </c>
      <c r="M650" s="7">
        <v>4</v>
      </c>
      <c r="N650" s="4">
        <v>39.78</v>
      </c>
      <c r="O650" s="5">
        <v>0.05</v>
      </c>
      <c r="P650" s="4">
        <v>16.7</v>
      </c>
      <c r="Q650" s="4">
        <f t="shared" si="40"/>
        <v>151.16399999999999</v>
      </c>
      <c r="R650" s="4">
        <f t="shared" si="41"/>
        <v>66.8</v>
      </c>
      <c r="S650" s="4">
        <f t="shared" si="42"/>
        <v>84.36399999999999</v>
      </c>
      <c r="T650" s="6">
        <f t="shared" si="43"/>
        <v>0.55809584292556425</v>
      </c>
      <c r="U650" s="3">
        <f>YEAR(SalesDataTable[[#This Row],[Order Date]])</f>
        <v>2026</v>
      </c>
    </row>
    <row r="651" spans="1:21" ht="15.6">
      <c r="A651" s="9">
        <v>3777</v>
      </c>
      <c r="B651" s="10">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11" t="s">
        <v>20</v>
      </c>
      <c r="H651" s="11" t="s">
        <v>21</v>
      </c>
      <c r="I651" s="11" t="s">
        <v>28</v>
      </c>
      <c r="J651" s="2" t="s">
        <v>16</v>
      </c>
      <c r="K651" s="2" t="s">
        <v>9</v>
      </c>
      <c r="L651" s="2" t="s">
        <v>10</v>
      </c>
      <c r="M651" s="7">
        <v>1</v>
      </c>
      <c r="N651" s="4">
        <v>92.74</v>
      </c>
      <c r="O651" s="5">
        <v>0</v>
      </c>
      <c r="P651" s="4">
        <v>46.1</v>
      </c>
      <c r="Q651" s="4">
        <f t="shared" si="40"/>
        <v>92.74</v>
      </c>
      <c r="R651" s="4">
        <f t="shared" si="41"/>
        <v>46.1</v>
      </c>
      <c r="S651" s="4">
        <f t="shared" si="42"/>
        <v>46.639999999999993</v>
      </c>
      <c r="T651" s="6">
        <f t="shared" si="43"/>
        <v>0.50291136510675005</v>
      </c>
      <c r="U651" s="3">
        <f>YEAR(SalesDataTable[[#This Row],[Order Date]])</f>
        <v>2026</v>
      </c>
    </row>
    <row r="652" spans="1:21" ht="15.6">
      <c r="A652" s="9">
        <v>4980</v>
      </c>
      <c r="B652" s="10">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11" t="s">
        <v>6</v>
      </c>
      <c r="H652" s="11" t="s">
        <v>27</v>
      </c>
      <c r="I652" s="11" t="s">
        <v>19</v>
      </c>
      <c r="J652" s="2" t="s">
        <v>3</v>
      </c>
      <c r="K652" s="2" t="s">
        <v>23</v>
      </c>
      <c r="L652" s="2" t="s">
        <v>51</v>
      </c>
      <c r="M652" s="7">
        <v>2</v>
      </c>
      <c r="N652" s="4">
        <v>120.49</v>
      </c>
      <c r="O652" s="5">
        <v>0.1</v>
      </c>
      <c r="P652" s="4">
        <v>62.23</v>
      </c>
      <c r="Q652" s="4">
        <f t="shared" si="40"/>
        <v>216.88200000000001</v>
      </c>
      <c r="R652" s="4">
        <f t="shared" si="41"/>
        <v>124.46</v>
      </c>
      <c r="S652" s="4">
        <f t="shared" si="42"/>
        <v>92.422000000000011</v>
      </c>
      <c r="T652" s="6">
        <f t="shared" si="43"/>
        <v>0.42613955976060719</v>
      </c>
      <c r="U652" s="3">
        <f>YEAR(SalesDataTable[[#This Row],[Order Date]])</f>
        <v>2026</v>
      </c>
    </row>
    <row r="653" spans="1:21" ht="15.6">
      <c r="A653" s="9">
        <v>1102</v>
      </c>
      <c r="B653" s="10">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11" t="s">
        <v>6</v>
      </c>
      <c r="H653" s="11" t="s">
        <v>27</v>
      </c>
      <c r="I653" s="11" t="s">
        <v>2</v>
      </c>
      <c r="J653" s="2" t="s">
        <v>16</v>
      </c>
      <c r="K653" s="2" t="s">
        <v>9</v>
      </c>
      <c r="L653" s="2" t="s">
        <v>46</v>
      </c>
      <c r="M653" s="7">
        <v>2</v>
      </c>
      <c r="N653" s="4">
        <v>70.53</v>
      </c>
      <c r="O653" s="5">
        <v>0</v>
      </c>
      <c r="P653" s="4">
        <v>32.229999999999997</v>
      </c>
      <c r="Q653" s="4">
        <f t="shared" si="40"/>
        <v>141.06</v>
      </c>
      <c r="R653" s="4">
        <f t="shared" si="41"/>
        <v>64.459999999999994</v>
      </c>
      <c r="S653" s="4">
        <f t="shared" si="42"/>
        <v>76.600000000000009</v>
      </c>
      <c r="T653" s="6">
        <f t="shared" si="43"/>
        <v>0.54303133418403526</v>
      </c>
      <c r="U653" s="3">
        <f>YEAR(SalesDataTable[[#This Row],[Order Date]])</f>
        <v>2026</v>
      </c>
    </row>
    <row r="654" spans="1:21" ht="15.6">
      <c r="A654" s="9">
        <v>1333</v>
      </c>
      <c r="B654" s="10">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11" t="s">
        <v>6</v>
      </c>
      <c r="H654" s="11" t="s">
        <v>49</v>
      </c>
      <c r="I654" s="11" t="s">
        <v>2</v>
      </c>
      <c r="J654" s="2" t="s">
        <v>13</v>
      </c>
      <c r="K654" s="2" t="s">
        <v>9</v>
      </c>
      <c r="L654" s="2" t="s">
        <v>10</v>
      </c>
      <c r="M654" s="7">
        <v>1</v>
      </c>
      <c r="N654" s="4">
        <v>90.87</v>
      </c>
      <c r="O654" s="5">
        <v>0.1</v>
      </c>
      <c r="P654" s="4">
        <v>44.4</v>
      </c>
      <c r="Q654" s="4">
        <f t="shared" si="40"/>
        <v>81.783000000000001</v>
      </c>
      <c r="R654" s="4">
        <f t="shared" si="41"/>
        <v>44.4</v>
      </c>
      <c r="S654" s="4">
        <f t="shared" si="42"/>
        <v>37.383000000000003</v>
      </c>
      <c r="T654" s="6">
        <f t="shared" si="43"/>
        <v>0.45709988628443565</v>
      </c>
      <c r="U654" s="3">
        <f>YEAR(SalesDataTable[[#This Row],[Order Date]])</f>
        <v>2026</v>
      </c>
    </row>
    <row r="655" spans="1:21" ht="15.6">
      <c r="A655" s="9">
        <v>1369</v>
      </c>
      <c r="B655" s="10">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11" t="s">
        <v>6</v>
      </c>
      <c r="H655" s="11" t="s">
        <v>49</v>
      </c>
      <c r="I655" s="11" t="s">
        <v>8</v>
      </c>
      <c r="J655" s="2" t="s">
        <v>3</v>
      </c>
      <c r="K655" s="2" t="s">
        <v>34</v>
      </c>
      <c r="L655" s="2" t="s">
        <v>38</v>
      </c>
      <c r="M655" s="7">
        <v>3</v>
      </c>
      <c r="N655" s="4">
        <v>124.31</v>
      </c>
      <c r="O655" s="5">
        <v>0.2</v>
      </c>
      <c r="P655" s="4">
        <v>67.97</v>
      </c>
      <c r="Q655" s="4">
        <f t="shared" si="40"/>
        <v>298.34399999999999</v>
      </c>
      <c r="R655" s="4">
        <f t="shared" si="41"/>
        <v>203.91</v>
      </c>
      <c r="S655" s="4">
        <f t="shared" si="42"/>
        <v>94.433999999999997</v>
      </c>
      <c r="T655" s="6">
        <f t="shared" si="43"/>
        <v>0.31652723031131846</v>
      </c>
      <c r="U655" s="3">
        <f>YEAR(SalesDataTable[[#This Row],[Order Date]])</f>
        <v>2026</v>
      </c>
    </row>
    <row r="656" spans="1:21" ht="15.6">
      <c r="A656" s="9">
        <v>1712</v>
      </c>
      <c r="B656" s="10">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11" t="s">
        <v>6</v>
      </c>
      <c r="H656" s="11" t="s">
        <v>7</v>
      </c>
      <c r="I656" s="11" t="s">
        <v>8</v>
      </c>
      <c r="J656" s="2" t="s">
        <v>3</v>
      </c>
      <c r="K656" s="2" t="s">
        <v>4</v>
      </c>
      <c r="L656" s="2" t="s">
        <v>26</v>
      </c>
      <c r="M656" s="7">
        <v>15</v>
      </c>
      <c r="N656" s="4">
        <v>41.21</v>
      </c>
      <c r="O656" s="5">
        <v>0.15</v>
      </c>
      <c r="P656" s="4">
        <v>16.760000000000002</v>
      </c>
      <c r="Q656" s="4">
        <f t="shared" si="40"/>
        <v>525.42750000000001</v>
      </c>
      <c r="R656" s="4">
        <f t="shared" si="41"/>
        <v>251.40000000000003</v>
      </c>
      <c r="S656" s="4">
        <f t="shared" si="42"/>
        <v>274.02749999999997</v>
      </c>
      <c r="T656" s="6">
        <f t="shared" si="43"/>
        <v>0.52153246642020068</v>
      </c>
      <c r="U656" s="3">
        <f>YEAR(SalesDataTable[[#This Row],[Order Date]])</f>
        <v>2026</v>
      </c>
    </row>
    <row r="657" spans="1:21" ht="15.6">
      <c r="A657" s="9">
        <v>2229</v>
      </c>
      <c r="B657" s="10">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11" t="s">
        <v>0</v>
      </c>
      <c r="H657" s="11" t="s">
        <v>1</v>
      </c>
      <c r="I657" s="11" t="s">
        <v>2</v>
      </c>
      <c r="J657" s="2" t="s">
        <v>13</v>
      </c>
      <c r="K657" s="2" t="s">
        <v>9</v>
      </c>
      <c r="L657" s="2" t="s">
        <v>17</v>
      </c>
      <c r="M657" s="7">
        <v>2</v>
      </c>
      <c r="N657" s="4">
        <v>145.75</v>
      </c>
      <c r="O657" s="5">
        <v>0.1</v>
      </c>
      <c r="P657" s="4">
        <v>78.900000000000006</v>
      </c>
      <c r="Q657" s="4">
        <f t="shared" si="40"/>
        <v>262.35000000000002</v>
      </c>
      <c r="R657" s="4">
        <f t="shared" si="41"/>
        <v>157.80000000000001</v>
      </c>
      <c r="S657" s="4">
        <f t="shared" si="42"/>
        <v>104.55000000000001</v>
      </c>
      <c r="T657" s="6">
        <f t="shared" si="43"/>
        <v>0.39851343624928531</v>
      </c>
      <c r="U657" s="3">
        <f>YEAR(SalesDataTable[[#This Row],[Order Date]])</f>
        <v>2026</v>
      </c>
    </row>
    <row r="658" spans="1:21" ht="15.6">
      <c r="A658" s="9">
        <v>3458</v>
      </c>
      <c r="B658" s="10">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11" t="s">
        <v>11</v>
      </c>
      <c r="H658" s="11" t="s">
        <v>18</v>
      </c>
      <c r="I658" s="11" t="s">
        <v>2</v>
      </c>
      <c r="J658" s="2" t="s">
        <v>13</v>
      </c>
      <c r="K658" s="2" t="s">
        <v>14</v>
      </c>
      <c r="L658" s="2" t="s">
        <v>44</v>
      </c>
      <c r="M658" s="7">
        <v>1</v>
      </c>
      <c r="N658" s="4">
        <v>134.86000000000001</v>
      </c>
      <c r="O658" s="5">
        <v>0</v>
      </c>
      <c r="P658" s="4">
        <v>66.040000000000006</v>
      </c>
      <c r="Q658" s="4">
        <f t="shared" si="40"/>
        <v>134.86000000000001</v>
      </c>
      <c r="R658" s="4">
        <f t="shared" si="41"/>
        <v>66.040000000000006</v>
      </c>
      <c r="S658" s="4">
        <f t="shared" si="42"/>
        <v>68.820000000000007</v>
      </c>
      <c r="T658" s="6">
        <f t="shared" si="43"/>
        <v>0.51030698502150373</v>
      </c>
      <c r="U658" s="3">
        <f>YEAR(SalesDataTable[[#This Row],[Order Date]])</f>
        <v>2026</v>
      </c>
    </row>
    <row r="659" spans="1:21" ht="15.6">
      <c r="A659" s="9">
        <v>4637</v>
      </c>
      <c r="B659" s="10">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11" t="s">
        <v>20</v>
      </c>
      <c r="H659" s="11" t="s">
        <v>47</v>
      </c>
      <c r="I659" s="11" t="s">
        <v>19</v>
      </c>
      <c r="J659" s="2" t="s">
        <v>13</v>
      </c>
      <c r="K659" s="2" t="s">
        <v>14</v>
      </c>
      <c r="L659" s="2" t="s">
        <v>44</v>
      </c>
      <c r="M659" s="7">
        <v>1</v>
      </c>
      <c r="N659" s="4">
        <v>136.07</v>
      </c>
      <c r="O659" s="5">
        <v>0</v>
      </c>
      <c r="P659" s="4">
        <v>65.17</v>
      </c>
      <c r="Q659" s="4">
        <f t="shared" si="40"/>
        <v>136.07</v>
      </c>
      <c r="R659" s="4">
        <f t="shared" si="41"/>
        <v>65.17</v>
      </c>
      <c r="S659" s="4">
        <f t="shared" si="42"/>
        <v>70.899999999999991</v>
      </c>
      <c r="T659" s="6">
        <f t="shared" si="43"/>
        <v>0.52105533916366575</v>
      </c>
      <c r="U659" s="3">
        <f>YEAR(SalesDataTable[[#This Row],[Order Date]])</f>
        <v>2026</v>
      </c>
    </row>
    <row r="660" spans="1:21" ht="15.6">
      <c r="A660" s="9">
        <v>4726</v>
      </c>
      <c r="B660" s="10">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11" t="s">
        <v>0</v>
      </c>
      <c r="H660" s="11" t="s">
        <v>50</v>
      </c>
      <c r="I660" s="11" t="s">
        <v>19</v>
      </c>
      <c r="J660" s="2" t="s">
        <v>16</v>
      </c>
      <c r="K660" s="2" t="s">
        <v>14</v>
      </c>
      <c r="L660" s="2" t="s">
        <v>32</v>
      </c>
      <c r="M660" s="7">
        <v>1</v>
      </c>
      <c r="N660" s="4">
        <v>47.25</v>
      </c>
      <c r="O660" s="5">
        <v>0.1</v>
      </c>
      <c r="P660" s="4">
        <v>18.25</v>
      </c>
      <c r="Q660" s="4">
        <f t="shared" si="40"/>
        <v>42.524999999999999</v>
      </c>
      <c r="R660" s="4">
        <f t="shared" si="41"/>
        <v>18.25</v>
      </c>
      <c r="S660" s="4">
        <f t="shared" si="42"/>
        <v>24.274999999999999</v>
      </c>
      <c r="T660" s="6">
        <f t="shared" si="43"/>
        <v>0.57084068195179305</v>
      </c>
      <c r="U660" s="3">
        <f>YEAR(SalesDataTable[[#This Row],[Order Date]])</f>
        <v>2026</v>
      </c>
    </row>
    <row r="661" spans="1:21" ht="15.6">
      <c r="A661" s="9">
        <v>4838</v>
      </c>
      <c r="B661" s="10">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11" t="s">
        <v>0</v>
      </c>
      <c r="H661" s="11" t="s">
        <v>1</v>
      </c>
      <c r="I661" s="11" t="s">
        <v>2</v>
      </c>
      <c r="J661" s="2" t="s">
        <v>16</v>
      </c>
      <c r="K661" s="2" t="s">
        <v>4</v>
      </c>
      <c r="L661" s="2" t="s">
        <v>26</v>
      </c>
      <c r="M661" s="7">
        <v>2</v>
      </c>
      <c r="N661" s="4">
        <v>41.32</v>
      </c>
      <c r="O661" s="5">
        <v>0.1</v>
      </c>
      <c r="P661" s="4">
        <v>16.66</v>
      </c>
      <c r="Q661" s="4">
        <f t="shared" si="40"/>
        <v>74.376000000000005</v>
      </c>
      <c r="R661" s="4">
        <f t="shared" si="41"/>
        <v>33.32</v>
      </c>
      <c r="S661" s="4">
        <f t="shared" si="42"/>
        <v>41.056000000000004</v>
      </c>
      <c r="T661" s="6">
        <f t="shared" si="43"/>
        <v>0.5520060234484242</v>
      </c>
      <c r="U661" s="3">
        <f>YEAR(SalesDataTable[[#This Row],[Order Date]])</f>
        <v>2026</v>
      </c>
    </row>
    <row r="662" spans="1:21" ht="15.6">
      <c r="A662" s="9">
        <v>5075</v>
      </c>
      <c r="B662" s="10">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11" t="s">
        <v>0</v>
      </c>
      <c r="H662" s="11" t="s">
        <v>50</v>
      </c>
      <c r="I662" s="11" t="s">
        <v>28</v>
      </c>
      <c r="J662" s="2" t="s">
        <v>13</v>
      </c>
      <c r="K662" s="2" t="s">
        <v>4</v>
      </c>
      <c r="L662" s="2" t="s">
        <v>5</v>
      </c>
      <c r="M662" s="7">
        <v>2</v>
      </c>
      <c r="N662" s="4">
        <v>81.75</v>
      </c>
      <c r="O662" s="5">
        <v>0</v>
      </c>
      <c r="P662" s="4">
        <v>41.92</v>
      </c>
      <c r="Q662" s="4">
        <f t="shared" si="40"/>
        <v>163.5</v>
      </c>
      <c r="R662" s="4">
        <f t="shared" si="41"/>
        <v>83.84</v>
      </c>
      <c r="S662" s="4">
        <f t="shared" si="42"/>
        <v>79.66</v>
      </c>
      <c r="T662" s="6">
        <f t="shared" si="43"/>
        <v>0.48721712538226297</v>
      </c>
      <c r="U662" s="3">
        <f>YEAR(SalesDataTable[[#This Row],[Order Date]])</f>
        <v>2026</v>
      </c>
    </row>
    <row r="663" spans="1:21" ht="15.6">
      <c r="A663" s="9">
        <v>149</v>
      </c>
      <c r="B663" s="10">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11" t="s">
        <v>6</v>
      </c>
      <c r="H663" s="11" t="s">
        <v>43</v>
      </c>
      <c r="I663" s="11" t="s">
        <v>2</v>
      </c>
      <c r="J663" s="2" t="s">
        <v>3</v>
      </c>
      <c r="K663" s="2" t="s">
        <v>14</v>
      </c>
      <c r="L663" s="2" t="s">
        <v>15</v>
      </c>
      <c r="M663" s="7">
        <v>1</v>
      </c>
      <c r="N663" s="4">
        <v>36.020000000000003</v>
      </c>
      <c r="O663" s="5">
        <v>0.05</v>
      </c>
      <c r="P663" s="4">
        <v>13.72</v>
      </c>
      <c r="Q663" s="4">
        <f t="shared" si="40"/>
        <v>34.219000000000001</v>
      </c>
      <c r="R663" s="4">
        <f t="shared" si="41"/>
        <v>13.72</v>
      </c>
      <c r="S663" s="4">
        <f t="shared" si="42"/>
        <v>20.499000000000002</v>
      </c>
      <c r="T663" s="6">
        <f t="shared" si="43"/>
        <v>0.59905315760250155</v>
      </c>
      <c r="U663" s="3">
        <f>YEAR(SalesDataTable[[#This Row],[Order Date]])</f>
        <v>2026</v>
      </c>
    </row>
    <row r="664" spans="1:21" ht="15.6">
      <c r="A664" s="9">
        <v>449</v>
      </c>
      <c r="B664" s="10">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11" t="s">
        <v>11</v>
      </c>
      <c r="H664" s="11" t="s">
        <v>25</v>
      </c>
      <c r="I664" s="11" t="s">
        <v>2</v>
      </c>
      <c r="J664" s="2" t="s">
        <v>16</v>
      </c>
      <c r="K664" s="2" t="s">
        <v>14</v>
      </c>
      <c r="L664" s="2" t="s">
        <v>15</v>
      </c>
      <c r="M664" s="7">
        <v>1</v>
      </c>
      <c r="N664" s="4">
        <v>36.68</v>
      </c>
      <c r="O664" s="5">
        <v>0</v>
      </c>
      <c r="P664" s="4">
        <v>13.27</v>
      </c>
      <c r="Q664" s="4">
        <f t="shared" si="40"/>
        <v>36.68</v>
      </c>
      <c r="R664" s="4">
        <f t="shared" si="41"/>
        <v>13.27</v>
      </c>
      <c r="S664" s="4">
        <f t="shared" si="42"/>
        <v>23.41</v>
      </c>
      <c r="T664" s="6">
        <f t="shared" si="43"/>
        <v>0.63822246455834242</v>
      </c>
      <c r="U664" s="3">
        <f>YEAR(SalesDataTable[[#This Row],[Order Date]])</f>
        <v>2026</v>
      </c>
    </row>
    <row r="665" spans="1:21" ht="15.6">
      <c r="A665" s="9">
        <v>1422</v>
      </c>
      <c r="B665" s="10">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11" t="s">
        <v>20</v>
      </c>
      <c r="H665" s="11" t="s">
        <v>33</v>
      </c>
      <c r="I665" s="11" t="s">
        <v>8</v>
      </c>
      <c r="J665" s="2" t="s">
        <v>16</v>
      </c>
      <c r="K665" s="2" t="s">
        <v>23</v>
      </c>
      <c r="L665" s="2" t="s">
        <v>24</v>
      </c>
      <c r="M665" s="7">
        <v>6</v>
      </c>
      <c r="N665" s="4">
        <v>348.16</v>
      </c>
      <c r="O665" s="5">
        <v>0.1</v>
      </c>
      <c r="P665" s="4">
        <v>198.24</v>
      </c>
      <c r="Q665" s="4">
        <f t="shared" si="40"/>
        <v>1880.0640000000001</v>
      </c>
      <c r="R665" s="4">
        <f t="shared" si="41"/>
        <v>1189.44</v>
      </c>
      <c r="S665" s="4">
        <f t="shared" si="42"/>
        <v>690.62400000000002</v>
      </c>
      <c r="T665" s="6">
        <f t="shared" si="43"/>
        <v>0.36734068627450978</v>
      </c>
      <c r="U665" s="3">
        <f>YEAR(SalesDataTable[[#This Row],[Order Date]])</f>
        <v>2026</v>
      </c>
    </row>
    <row r="666" spans="1:21" ht="15.6">
      <c r="A666" s="9">
        <v>3248</v>
      </c>
      <c r="B666" s="10">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11" t="s">
        <v>11</v>
      </c>
      <c r="H666" s="11" t="s">
        <v>52</v>
      </c>
      <c r="I666" s="11" t="s">
        <v>2</v>
      </c>
      <c r="J666" s="2" t="s">
        <v>3</v>
      </c>
      <c r="K666" s="2" t="s">
        <v>4</v>
      </c>
      <c r="L666" s="2" t="s">
        <v>26</v>
      </c>
      <c r="M666" s="7">
        <v>2</v>
      </c>
      <c r="N666" s="4">
        <v>39.799999999999997</v>
      </c>
      <c r="O666" s="5">
        <v>0.05</v>
      </c>
      <c r="P666" s="4">
        <v>16.23</v>
      </c>
      <c r="Q666" s="4">
        <f t="shared" si="40"/>
        <v>75.61999999999999</v>
      </c>
      <c r="R666" s="4">
        <f t="shared" si="41"/>
        <v>32.46</v>
      </c>
      <c r="S666" s="4">
        <f t="shared" si="42"/>
        <v>43.159999999999989</v>
      </c>
      <c r="T666" s="6">
        <f t="shared" si="43"/>
        <v>0.57074847923829664</v>
      </c>
      <c r="U666" s="3">
        <f>YEAR(SalesDataTable[[#This Row],[Order Date]])</f>
        <v>2026</v>
      </c>
    </row>
    <row r="667" spans="1:21" ht="15.6">
      <c r="A667" s="9">
        <v>3445</v>
      </c>
      <c r="B667" s="10">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11" t="s">
        <v>0</v>
      </c>
      <c r="H667" s="11" t="s">
        <v>50</v>
      </c>
      <c r="I667" s="11" t="s">
        <v>2</v>
      </c>
      <c r="J667" s="2" t="s">
        <v>3</v>
      </c>
      <c r="K667" s="2" t="s">
        <v>4</v>
      </c>
      <c r="L667" s="2" t="s">
        <v>26</v>
      </c>
      <c r="M667" s="7">
        <v>5</v>
      </c>
      <c r="N667" s="4">
        <v>39.369999999999997</v>
      </c>
      <c r="O667" s="5">
        <v>0.05</v>
      </c>
      <c r="P667" s="4">
        <v>16.760000000000002</v>
      </c>
      <c r="Q667" s="4">
        <f t="shared" si="40"/>
        <v>187.00749999999999</v>
      </c>
      <c r="R667" s="4">
        <f t="shared" si="41"/>
        <v>83.800000000000011</v>
      </c>
      <c r="S667" s="4">
        <f t="shared" si="42"/>
        <v>103.20749999999998</v>
      </c>
      <c r="T667" s="6">
        <f t="shared" si="43"/>
        <v>0.55188963009504954</v>
      </c>
      <c r="U667" s="3">
        <f>YEAR(SalesDataTable[[#This Row],[Order Date]])</f>
        <v>2026</v>
      </c>
    </row>
    <row r="668" spans="1:21" ht="15.6">
      <c r="A668" s="9">
        <v>3930</v>
      </c>
      <c r="B668" s="10">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11" t="s">
        <v>6</v>
      </c>
      <c r="H668" s="11" t="s">
        <v>43</v>
      </c>
      <c r="I668" s="11" t="s">
        <v>28</v>
      </c>
      <c r="J668" s="2" t="s">
        <v>3</v>
      </c>
      <c r="K668" s="2" t="s">
        <v>34</v>
      </c>
      <c r="L668" s="2" t="s">
        <v>35</v>
      </c>
      <c r="M668" s="7">
        <v>2</v>
      </c>
      <c r="N668" s="4">
        <v>40.85</v>
      </c>
      <c r="O668" s="5">
        <v>0</v>
      </c>
      <c r="P668" s="4">
        <v>14.99</v>
      </c>
      <c r="Q668" s="4">
        <f t="shared" si="40"/>
        <v>81.7</v>
      </c>
      <c r="R668" s="4">
        <f t="shared" si="41"/>
        <v>29.98</v>
      </c>
      <c r="S668" s="4">
        <f t="shared" si="42"/>
        <v>51.72</v>
      </c>
      <c r="T668" s="6">
        <f t="shared" si="43"/>
        <v>0.633047735618115</v>
      </c>
      <c r="U668" s="3">
        <f>YEAR(SalesDataTable[[#This Row],[Order Date]])</f>
        <v>2026</v>
      </c>
    </row>
    <row r="669" spans="1:21" ht="15.6">
      <c r="A669" s="9">
        <v>3969</v>
      </c>
      <c r="B669" s="10">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11" t="s">
        <v>20</v>
      </c>
      <c r="H669" s="11" t="s">
        <v>33</v>
      </c>
      <c r="I669" s="11" t="s">
        <v>28</v>
      </c>
      <c r="J669" s="2" t="s">
        <v>3</v>
      </c>
      <c r="K669" s="2" t="s">
        <v>9</v>
      </c>
      <c r="L669" s="2" t="s">
        <v>10</v>
      </c>
      <c r="M669" s="7">
        <v>1</v>
      </c>
      <c r="N669" s="4">
        <v>92.91</v>
      </c>
      <c r="O669" s="5">
        <v>0.05</v>
      </c>
      <c r="P669" s="4">
        <v>46</v>
      </c>
      <c r="Q669" s="4">
        <f t="shared" si="40"/>
        <v>88.264499999999998</v>
      </c>
      <c r="R669" s="4">
        <f t="shared" si="41"/>
        <v>46</v>
      </c>
      <c r="S669" s="4">
        <f t="shared" si="42"/>
        <v>42.264499999999998</v>
      </c>
      <c r="T669" s="6">
        <f t="shared" si="43"/>
        <v>0.4788391709010984</v>
      </c>
      <c r="U669" s="3">
        <f>YEAR(SalesDataTable[[#This Row],[Order Date]])</f>
        <v>2026</v>
      </c>
    </row>
    <row r="670" spans="1:21" ht="15.6">
      <c r="A670" s="9">
        <v>4190</v>
      </c>
      <c r="B670" s="10">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11" t="s">
        <v>20</v>
      </c>
      <c r="H670" s="11" t="s">
        <v>47</v>
      </c>
      <c r="I670" s="11" t="s">
        <v>2</v>
      </c>
      <c r="J670" s="2" t="s">
        <v>13</v>
      </c>
      <c r="K670" s="2" t="s">
        <v>9</v>
      </c>
      <c r="L670" s="2" t="s">
        <v>37</v>
      </c>
      <c r="M670" s="7">
        <v>1</v>
      </c>
      <c r="N670" s="4">
        <v>152.01</v>
      </c>
      <c r="O670" s="5">
        <v>0</v>
      </c>
      <c r="P670" s="4">
        <v>80.33</v>
      </c>
      <c r="Q670" s="4">
        <f t="shared" si="40"/>
        <v>152.01</v>
      </c>
      <c r="R670" s="4">
        <f t="shared" si="41"/>
        <v>80.33</v>
      </c>
      <c r="S670" s="4">
        <f t="shared" si="42"/>
        <v>71.679999999999993</v>
      </c>
      <c r="T670" s="6">
        <f t="shared" si="43"/>
        <v>0.47154792447865268</v>
      </c>
      <c r="U670" s="3">
        <f>YEAR(SalesDataTable[[#This Row],[Order Date]])</f>
        <v>2026</v>
      </c>
    </row>
    <row r="671" spans="1:21" ht="15.6">
      <c r="A671" s="9">
        <v>4442</v>
      </c>
      <c r="B671" s="10">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11" t="s">
        <v>6</v>
      </c>
      <c r="H671" s="11" t="s">
        <v>27</v>
      </c>
      <c r="I671" s="11" t="s">
        <v>28</v>
      </c>
      <c r="J671" s="2" t="s">
        <v>13</v>
      </c>
      <c r="K671" s="2" t="s">
        <v>14</v>
      </c>
      <c r="L671" s="2" t="s">
        <v>15</v>
      </c>
      <c r="M671" s="7">
        <v>1</v>
      </c>
      <c r="N671" s="4">
        <v>36.65</v>
      </c>
      <c r="O671" s="5">
        <v>0</v>
      </c>
      <c r="P671" s="4">
        <v>13.28</v>
      </c>
      <c r="Q671" s="4">
        <f t="shared" si="40"/>
        <v>36.65</v>
      </c>
      <c r="R671" s="4">
        <f t="shared" si="41"/>
        <v>13.28</v>
      </c>
      <c r="S671" s="4">
        <f t="shared" si="42"/>
        <v>23.369999999999997</v>
      </c>
      <c r="T671" s="6">
        <f t="shared" si="43"/>
        <v>0.63765347885402446</v>
      </c>
      <c r="U671" s="3">
        <f>YEAR(SalesDataTable[[#This Row],[Order Date]])</f>
        <v>2026</v>
      </c>
    </row>
    <row r="672" spans="1:21" ht="15.6">
      <c r="A672" s="9">
        <v>228</v>
      </c>
      <c r="B672" s="10">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11" t="s">
        <v>20</v>
      </c>
      <c r="H672" s="11" t="s">
        <v>33</v>
      </c>
      <c r="I672" s="11" t="s">
        <v>2</v>
      </c>
      <c r="J672" s="2" t="s">
        <v>3</v>
      </c>
      <c r="K672" s="2" t="s">
        <v>23</v>
      </c>
      <c r="L672" s="2" t="s">
        <v>40</v>
      </c>
      <c r="M672" s="7">
        <v>5</v>
      </c>
      <c r="N672" s="4">
        <v>80.819999999999993</v>
      </c>
      <c r="O672" s="5">
        <v>0</v>
      </c>
      <c r="P672" s="4">
        <v>40.47</v>
      </c>
      <c r="Q672" s="4">
        <f t="shared" si="40"/>
        <v>404.09999999999997</v>
      </c>
      <c r="R672" s="4">
        <f t="shared" si="41"/>
        <v>202.35</v>
      </c>
      <c r="S672" s="4">
        <f t="shared" si="42"/>
        <v>201.74999999999997</v>
      </c>
      <c r="T672" s="6">
        <f t="shared" si="43"/>
        <v>0.49925760950259834</v>
      </c>
      <c r="U672" s="3">
        <f>YEAR(SalesDataTable[[#This Row],[Order Date]])</f>
        <v>2026</v>
      </c>
    </row>
    <row r="673" spans="1:21" ht="15.6">
      <c r="A673" s="9">
        <v>2101</v>
      </c>
      <c r="B673" s="10">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11" t="s">
        <v>20</v>
      </c>
      <c r="H673" s="11" t="s">
        <v>21</v>
      </c>
      <c r="I673" s="11" t="s">
        <v>2</v>
      </c>
      <c r="J673" s="2" t="s">
        <v>13</v>
      </c>
      <c r="K673" s="2" t="s">
        <v>9</v>
      </c>
      <c r="L673" s="2" t="s">
        <v>17</v>
      </c>
      <c r="M673" s="7">
        <v>4</v>
      </c>
      <c r="N673" s="4">
        <v>144.69999999999999</v>
      </c>
      <c r="O673" s="5">
        <v>0</v>
      </c>
      <c r="P673" s="4">
        <v>79.41</v>
      </c>
      <c r="Q673" s="4">
        <f t="shared" si="40"/>
        <v>578.79999999999995</v>
      </c>
      <c r="R673" s="4">
        <f t="shared" si="41"/>
        <v>317.64</v>
      </c>
      <c r="S673" s="4">
        <f t="shared" si="42"/>
        <v>261.15999999999997</v>
      </c>
      <c r="T673" s="6">
        <f t="shared" si="43"/>
        <v>0.45120939875604699</v>
      </c>
      <c r="U673" s="3">
        <f>YEAR(SalesDataTable[[#This Row],[Order Date]])</f>
        <v>2026</v>
      </c>
    </row>
    <row r="674" spans="1:21" ht="15.6">
      <c r="A674" s="9">
        <v>2590</v>
      </c>
      <c r="B674" s="10">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11" t="s">
        <v>6</v>
      </c>
      <c r="H674" s="11" t="s">
        <v>27</v>
      </c>
      <c r="I674" s="11" t="s">
        <v>19</v>
      </c>
      <c r="J674" s="2" t="s">
        <v>13</v>
      </c>
      <c r="K674" s="2" t="s">
        <v>34</v>
      </c>
      <c r="L674" s="2" t="s">
        <v>42</v>
      </c>
      <c r="M674" s="7">
        <v>2</v>
      </c>
      <c r="N674" s="4">
        <v>36.51</v>
      </c>
      <c r="O674" s="5">
        <v>0.1</v>
      </c>
      <c r="P674" s="4">
        <v>14.18</v>
      </c>
      <c r="Q674" s="4">
        <f t="shared" si="40"/>
        <v>65.718000000000004</v>
      </c>
      <c r="R674" s="4">
        <f t="shared" si="41"/>
        <v>28.36</v>
      </c>
      <c r="S674" s="4">
        <f t="shared" si="42"/>
        <v>37.358000000000004</v>
      </c>
      <c r="T674" s="6">
        <f t="shared" si="43"/>
        <v>0.56845917404668433</v>
      </c>
      <c r="U674" s="3">
        <f>YEAR(SalesDataTable[[#This Row],[Order Date]])</f>
        <v>2026</v>
      </c>
    </row>
    <row r="675" spans="1:21" ht="15.6">
      <c r="A675" s="9">
        <v>2957</v>
      </c>
      <c r="B675" s="10">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11" t="s">
        <v>20</v>
      </c>
      <c r="H675" s="11" t="s">
        <v>31</v>
      </c>
      <c r="I675" s="11" t="s">
        <v>28</v>
      </c>
      <c r="J675" s="2" t="s">
        <v>13</v>
      </c>
      <c r="K675" s="2" t="s">
        <v>14</v>
      </c>
      <c r="L675" s="2" t="s">
        <v>15</v>
      </c>
      <c r="M675" s="7">
        <v>3</v>
      </c>
      <c r="N675" s="4">
        <v>36.58</v>
      </c>
      <c r="O675" s="5">
        <v>0.05</v>
      </c>
      <c r="P675" s="4">
        <v>13.71</v>
      </c>
      <c r="Q675" s="4">
        <f t="shared" si="40"/>
        <v>104.25299999999999</v>
      </c>
      <c r="R675" s="4">
        <f t="shared" si="41"/>
        <v>41.13</v>
      </c>
      <c r="S675" s="4">
        <f t="shared" si="42"/>
        <v>63.122999999999983</v>
      </c>
      <c r="T675" s="6">
        <f t="shared" si="43"/>
        <v>0.60547897902218628</v>
      </c>
      <c r="U675" s="3">
        <f>YEAR(SalesDataTable[[#This Row],[Order Date]])</f>
        <v>2026</v>
      </c>
    </row>
    <row r="676" spans="1:21" ht="15.6">
      <c r="A676" s="9">
        <v>4270</v>
      </c>
      <c r="B676" s="10">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11" t="s">
        <v>20</v>
      </c>
      <c r="H676" s="11" t="s">
        <v>31</v>
      </c>
      <c r="I676" s="11" t="s">
        <v>19</v>
      </c>
      <c r="J676" s="2" t="s">
        <v>16</v>
      </c>
      <c r="K676" s="2" t="s">
        <v>23</v>
      </c>
      <c r="L676" s="2" t="s">
        <v>29</v>
      </c>
      <c r="M676" s="7">
        <v>2</v>
      </c>
      <c r="N676" s="4">
        <v>191.59</v>
      </c>
      <c r="O676" s="5">
        <v>0</v>
      </c>
      <c r="P676" s="4">
        <v>102.52</v>
      </c>
      <c r="Q676" s="4">
        <f t="shared" si="40"/>
        <v>383.18</v>
      </c>
      <c r="R676" s="4">
        <f t="shared" si="41"/>
        <v>205.04</v>
      </c>
      <c r="S676" s="4">
        <f t="shared" si="42"/>
        <v>178.14000000000001</v>
      </c>
      <c r="T676" s="6">
        <f t="shared" si="43"/>
        <v>0.46489900307949272</v>
      </c>
      <c r="U676" s="3">
        <f>YEAR(SalesDataTable[[#This Row],[Order Date]])</f>
        <v>2026</v>
      </c>
    </row>
    <row r="677" spans="1:21" ht="15.6">
      <c r="A677" s="9">
        <v>4324</v>
      </c>
      <c r="B677" s="10">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11" t="s">
        <v>20</v>
      </c>
      <c r="H677" s="11" t="s">
        <v>33</v>
      </c>
      <c r="I677" s="11" t="s">
        <v>8</v>
      </c>
      <c r="J677" s="2" t="s">
        <v>16</v>
      </c>
      <c r="K677" s="2" t="s">
        <v>23</v>
      </c>
      <c r="L677" s="2" t="s">
        <v>24</v>
      </c>
      <c r="M677" s="7">
        <v>6</v>
      </c>
      <c r="N677" s="4">
        <v>337.24</v>
      </c>
      <c r="O677" s="5">
        <v>0.05</v>
      </c>
      <c r="P677" s="4">
        <v>198.63</v>
      </c>
      <c r="Q677" s="4">
        <f t="shared" si="40"/>
        <v>1922.268</v>
      </c>
      <c r="R677" s="4">
        <f t="shared" si="41"/>
        <v>1191.78</v>
      </c>
      <c r="S677" s="4">
        <f t="shared" si="42"/>
        <v>730.48800000000006</v>
      </c>
      <c r="T677" s="6">
        <f t="shared" si="43"/>
        <v>0.38001360892445801</v>
      </c>
      <c r="U677" s="3">
        <f>YEAR(SalesDataTable[[#This Row],[Order Date]])</f>
        <v>2026</v>
      </c>
    </row>
    <row r="678" spans="1:21" ht="15.6">
      <c r="A678" s="9">
        <v>5010</v>
      </c>
      <c r="B678" s="10">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11" t="s">
        <v>20</v>
      </c>
      <c r="H678" s="11" t="s">
        <v>31</v>
      </c>
      <c r="I678" s="11" t="s">
        <v>8</v>
      </c>
      <c r="J678" s="2" t="s">
        <v>16</v>
      </c>
      <c r="K678" s="2" t="s">
        <v>14</v>
      </c>
      <c r="L678" s="2" t="s">
        <v>32</v>
      </c>
      <c r="M678" s="7">
        <v>3</v>
      </c>
      <c r="N678" s="4">
        <v>46.2</v>
      </c>
      <c r="O678" s="5">
        <v>0.1</v>
      </c>
      <c r="P678" s="4">
        <v>18.149999999999999</v>
      </c>
      <c r="Q678" s="4">
        <f t="shared" si="40"/>
        <v>124.74000000000002</v>
      </c>
      <c r="R678" s="4">
        <f t="shared" si="41"/>
        <v>54.449999999999996</v>
      </c>
      <c r="S678" s="4">
        <f t="shared" si="42"/>
        <v>70.29000000000002</v>
      </c>
      <c r="T678" s="6">
        <f t="shared" si="43"/>
        <v>0.5634920634920636</v>
      </c>
      <c r="U678" s="3">
        <f>YEAR(SalesDataTable[[#This Row],[Order Date]])</f>
        <v>2026</v>
      </c>
    </row>
    <row r="679" spans="1:21" ht="15.6">
      <c r="A679" s="9">
        <v>5092</v>
      </c>
      <c r="B679" s="10">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11" t="s">
        <v>6</v>
      </c>
      <c r="H679" s="11" t="s">
        <v>7</v>
      </c>
      <c r="I679" s="11" t="s">
        <v>28</v>
      </c>
      <c r="J679" s="2" t="s">
        <v>16</v>
      </c>
      <c r="K679" s="2" t="s">
        <v>34</v>
      </c>
      <c r="L679" s="2" t="s">
        <v>45</v>
      </c>
      <c r="M679" s="7">
        <v>4</v>
      </c>
      <c r="N679" s="4">
        <v>50.84</v>
      </c>
      <c r="O679" s="5">
        <v>0.05</v>
      </c>
      <c r="P679" s="4">
        <v>22.63</v>
      </c>
      <c r="Q679" s="4">
        <f t="shared" si="40"/>
        <v>193.19200000000001</v>
      </c>
      <c r="R679" s="4">
        <f t="shared" si="41"/>
        <v>90.52</v>
      </c>
      <c r="S679" s="4">
        <f t="shared" si="42"/>
        <v>102.67200000000001</v>
      </c>
      <c r="T679" s="6">
        <f t="shared" si="43"/>
        <v>0.53145057766367143</v>
      </c>
      <c r="U679" s="3">
        <f>YEAR(SalesDataTable[[#This Row],[Order Date]])</f>
        <v>2026</v>
      </c>
    </row>
    <row r="680" spans="1:21" ht="15.6">
      <c r="A680" s="9">
        <v>1061</v>
      </c>
      <c r="B680" s="10">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11" t="s">
        <v>20</v>
      </c>
      <c r="H680" s="11" t="s">
        <v>47</v>
      </c>
      <c r="I680" s="11" t="s">
        <v>2</v>
      </c>
      <c r="J680" s="2" t="s">
        <v>3</v>
      </c>
      <c r="K680" s="2" t="s">
        <v>14</v>
      </c>
      <c r="L680" s="2" t="s">
        <v>48</v>
      </c>
      <c r="M680" s="7">
        <v>1</v>
      </c>
      <c r="N680" s="4">
        <v>166.5</v>
      </c>
      <c r="O680" s="5">
        <v>0</v>
      </c>
      <c r="P680" s="4">
        <v>85.55</v>
      </c>
      <c r="Q680" s="4">
        <f t="shared" si="40"/>
        <v>166.5</v>
      </c>
      <c r="R680" s="4">
        <f t="shared" si="41"/>
        <v>85.55</v>
      </c>
      <c r="S680" s="4">
        <f t="shared" si="42"/>
        <v>80.95</v>
      </c>
      <c r="T680" s="6">
        <f t="shared" si="43"/>
        <v>0.4861861861861862</v>
      </c>
      <c r="U680" s="3">
        <f>YEAR(SalesDataTable[[#This Row],[Order Date]])</f>
        <v>2026</v>
      </c>
    </row>
    <row r="681" spans="1:21" ht="15.6">
      <c r="A681" s="9">
        <v>1099</v>
      </c>
      <c r="B681" s="10">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11" t="s">
        <v>20</v>
      </c>
      <c r="H681" s="11" t="s">
        <v>21</v>
      </c>
      <c r="I681" s="11" t="s">
        <v>28</v>
      </c>
      <c r="J681" s="2" t="s">
        <v>13</v>
      </c>
      <c r="K681" s="2" t="s">
        <v>9</v>
      </c>
      <c r="L681" s="2" t="s">
        <v>46</v>
      </c>
      <c r="M681" s="7">
        <v>1</v>
      </c>
      <c r="N681" s="4">
        <v>70.2</v>
      </c>
      <c r="O681" s="5">
        <v>0</v>
      </c>
      <c r="P681" s="4">
        <v>32.06</v>
      </c>
      <c r="Q681" s="4">
        <f t="shared" si="40"/>
        <v>70.2</v>
      </c>
      <c r="R681" s="4">
        <f t="shared" si="41"/>
        <v>32.06</v>
      </c>
      <c r="S681" s="4">
        <f t="shared" si="42"/>
        <v>38.14</v>
      </c>
      <c r="T681" s="6">
        <f t="shared" si="43"/>
        <v>0.5433048433048433</v>
      </c>
      <c r="U681" s="3">
        <f>YEAR(SalesDataTable[[#This Row],[Order Date]])</f>
        <v>2026</v>
      </c>
    </row>
    <row r="682" spans="1:21" ht="15.6">
      <c r="A682" s="9">
        <v>3500</v>
      </c>
      <c r="B682" s="10">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11" t="s">
        <v>6</v>
      </c>
      <c r="H682" s="11" t="s">
        <v>43</v>
      </c>
      <c r="I682" s="11" t="s">
        <v>2</v>
      </c>
      <c r="J682" s="2" t="s">
        <v>13</v>
      </c>
      <c r="K682" s="2" t="s">
        <v>34</v>
      </c>
      <c r="L682" s="2" t="s">
        <v>45</v>
      </c>
      <c r="M682" s="7">
        <v>4</v>
      </c>
      <c r="N682" s="4">
        <v>50.67</v>
      </c>
      <c r="O682" s="5">
        <v>0</v>
      </c>
      <c r="P682" s="4">
        <v>22.62</v>
      </c>
      <c r="Q682" s="4">
        <f t="shared" si="40"/>
        <v>202.68</v>
      </c>
      <c r="R682" s="4">
        <f t="shared" si="41"/>
        <v>90.48</v>
      </c>
      <c r="S682" s="4">
        <f t="shared" si="42"/>
        <v>112.2</v>
      </c>
      <c r="T682" s="6">
        <f t="shared" si="43"/>
        <v>0.55358200118413259</v>
      </c>
      <c r="U682" s="3">
        <f>YEAR(SalesDataTable[[#This Row],[Order Date]])</f>
        <v>2026</v>
      </c>
    </row>
    <row r="683" spans="1:21" ht="15.6">
      <c r="A683" s="9">
        <v>3856</v>
      </c>
      <c r="B683" s="10">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11" t="s">
        <v>6</v>
      </c>
      <c r="H683" s="11" t="s">
        <v>41</v>
      </c>
      <c r="I683" s="11" t="s">
        <v>19</v>
      </c>
      <c r="J683" s="2" t="s">
        <v>13</v>
      </c>
      <c r="K683" s="2" t="s">
        <v>14</v>
      </c>
      <c r="L683" s="2" t="s">
        <v>48</v>
      </c>
      <c r="M683" s="7">
        <v>3</v>
      </c>
      <c r="N683" s="4">
        <v>161.05000000000001</v>
      </c>
      <c r="O683" s="5">
        <v>0.05</v>
      </c>
      <c r="P683" s="4">
        <v>87.43</v>
      </c>
      <c r="Q683" s="4">
        <f t="shared" si="40"/>
        <v>458.99250000000001</v>
      </c>
      <c r="R683" s="4">
        <f t="shared" si="41"/>
        <v>262.29000000000002</v>
      </c>
      <c r="S683" s="4">
        <f t="shared" si="42"/>
        <v>196.70249999999999</v>
      </c>
      <c r="T683" s="6">
        <f t="shared" si="43"/>
        <v>0.4285527541299694</v>
      </c>
      <c r="U683" s="3">
        <f>YEAR(SalesDataTable[[#This Row],[Order Date]])</f>
        <v>2026</v>
      </c>
    </row>
    <row r="684" spans="1:21" ht="15.6">
      <c r="A684" s="9">
        <v>4044</v>
      </c>
      <c r="B684" s="10">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11" t="s">
        <v>6</v>
      </c>
      <c r="H684" s="11" t="s">
        <v>27</v>
      </c>
      <c r="I684" s="11" t="s">
        <v>8</v>
      </c>
      <c r="J684" s="2" t="s">
        <v>13</v>
      </c>
      <c r="K684" s="2" t="s">
        <v>34</v>
      </c>
      <c r="L684" s="2" t="s">
        <v>38</v>
      </c>
      <c r="M684" s="7">
        <v>10</v>
      </c>
      <c r="N684" s="4">
        <v>124.59</v>
      </c>
      <c r="O684" s="5">
        <v>0.15</v>
      </c>
      <c r="P684" s="4">
        <v>67.14</v>
      </c>
      <c r="Q684" s="4">
        <f t="shared" si="40"/>
        <v>1059.0150000000001</v>
      </c>
      <c r="R684" s="4">
        <f t="shared" si="41"/>
        <v>671.4</v>
      </c>
      <c r="S684" s="4">
        <f t="shared" si="42"/>
        <v>387.61500000000012</v>
      </c>
      <c r="T684" s="6">
        <f t="shared" si="43"/>
        <v>0.36601464568490538</v>
      </c>
      <c r="U684" s="3">
        <f>YEAR(SalesDataTable[[#This Row],[Order Date]])</f>
        <v>2026</v>
      </c>
    </row>
    <row r="685" spans="1:21" ht="15.6">
      <c r="A685" s="9">
        <v>4235</v>
      </c>
      <c r="B685" s="10">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11" t="s">
        <v>11</v>
      </c>
      <c r="H685" s="11" t="s">
        <v>52</v>
      </c>
      <c r="I685" s="11" t="s">
        <v>2</v>
      </c>
      <c r="J685" s="2" t="s">
        <v>16</v>
      </c>
      <c r="K685" s="2" t="s">
        <v>34</v>
      </c>
      <c r="L685" s="2" t="s">
        <v>45</v>
      </c>
      <c r="M685" s="7">
        <v>1</v>
      </c>
      <c r="N685" s="4">
        <v>50.18</v>
      </c>
      <c r="O685" s="5">
        <v>0</v>
      </c>
      <c r="P685" s="4">
        <v>22.05</v>
      </c>
      <c r="Q685" s="4">
        <f t="shared" si="40"/>
        <v>50.18</v>
      </c>
      <c r="R685" s="4">
        <f t="shared" si="41"/>
        <v>22.05</v>
      </c>
      <c r="S685" s="4">
        <f t="shared" si="42"/>
        <v>28.13</v>
      </c>
      <c r="T685" s="6">
        <f t="shared" si="43"/>
        <v>0.56058190514149064</v>
      </c>
      <c r="U685" s="3">
        <f>YEAR(SalesDataTable[[#This Row],[Order Date]])</f>
        <v>2026</v>
      </c>
    </row>
    <row r="686" spans="1:21" ht="15.6">
      <c r="A686" s="9">
        <v>122</v>
      </c>
      <c r="B686" s="10">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11" t="s">
        <v>6</v>
      </c>
      <c r="H686" s="11" t="s">
        <v>41</v>
      </c>
      <c r="I686" s="11" t="s">
        <v>2</v>
      </c>
      <c r="J686" s="2" t="s">
        <v>13</v>
      </c>
      <c r="K686" s="2" t="s">
        <v>23</v>
      </c>
      <c r="L686" s="2" t="s">
        <v>40</v>
      </c>
      <c r="M686" s="7">
        <v>1</v>
      </c>
      <c r="N686" s="4">
        <v>83.38</v>
      </c>
      <c r="O686" s="5">
        <v>0</v>
      </c>
      <c r="P686" s="4">
        <v>38.979999999999997</v>
      </c>
      <c r="Q686" s="4">
        <f t="shared" si="40"/>
        <v>83.38</v>
      </c>
      <c r="R686" s="4">
        <f t="shared" si="41"/>
        <v>38.979999999999997</v>
      </c>
      <c r="S686" s="4">
        <f t="shared" si="42"/>
        <v>44.4</v>
      </c>
      <c r="T686" s="6">
        <f t="shared" si="43"/>
        <v>0.53250179899256422</v>
      </c>
      <c r="U686" s="3">
        <f>YEAR(SalesDataTable[[#This Row],[Order Date]])</f>
        <v>2026</v>
      </c>
    </row>
    <row r="687" spans="1:21" ht="15.6">
      <c r="A687" s="9">
        <v>239</v>
      </c>
      <c r="B687" s="10">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11" t="s">
        <v>20</v>
      </c>
      <c r="H687" s="11" t="s">
        <v>31</v>
      </c>
      <c r="I687" s="11" t="s">
        <v>2</v>
      </c>
      <c r="J687" s="2" t="s">
        <v>3</v>
      </c>
      <c r="K687" s="2" t="s">
        <v>14</v>
      </c>
      <c r="L687" s="2" t="s">
        <v>15</v>
      </c>
      <c r="M687" s="7">
        <v>1</v>
      </c>
      <c r="N687" s="4">
        <v>35.549999999999997</v>
      </c>
      <c r="O687" s="5">
        <v>0.05</v>
      </c>
      <c r="P687" s="4">
        <v>13.25</v>
      </c>
      <c r="Q687" s="4">
        <f t="shared" si="40"/>
        <v>33.772499999999994</v>
      </c>
      <c r="R687" s="4">
        <f t="shared" si="41"/>
        <v>13.25</v>
      </c>
      <c r="S687" s="4">
        <f t="shared" si="42"/>
        <v>20.522499999999994</v>
      </c>
      <c r="T687" s="6">
        <f t="shared" si="43"/>
        <v>0.60766896143311855</v>
      </c>
      <c r="U687" s="3">
        <f>YEAR(SalesDataTable[[#This Row],[Order Date]])</f>
        <v>2026</v>
      </c>
    </row>
    <row r="688" spans="1:21" ht="15.6">
      <c r="A688" s="9">
        <v>356</v>
      </c>
      <c r="B688" s="10">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11" t="s">
        <v>20</v>
      </c>
      <c r="H688" s="11" t="s">
        <v>33</v>
      </c>
      <c r="I688" s="11" t="s">
        <v>19</v>
      </c>
      <c r="J688" s="2" t="s">
        <v>13</v>
      </c>
      <c r="K688" s="2" t="s">
        <v>9</v>
      </c>
      <c r="L688" s="2" t="s">
        <v>37</v>
      </c>
      <c r="M688" s="7">
        <v>1</v>
      </c>
      <c r="N688" s="4">
        <v>154.36000000000001</v>
      </c>
      <c r="O688" s="5">
        <v>0</v>
      </c>
      <c r="P688" s="4">
        <v>77.760000000000005</v>
      </c>
      <c r="Q688" s="4">
        <f t="shared" si="40"/>
        <v>154.36000000000001</v>
      </c>
      <c r="R688" s="4">
        <f t="shared" si="41"/>
        <v>77.760000000000005</v>
      </c>
      <c r="S688" s="4">
        <f t="shared" si="42"/>
        <v>76.600000000000009</v>
      </c>
      <c r="T688" s="6">
        <f t="shared" si="43"/>
        <v>0.49624254988338951</v>
      </c>
      <c r="U688" s="3">
        <f>YEAR(SalesDataTable[[#This Row],[Order Date]])</f>
        <v>2026</v>
      </c>
    </row>
    <row r="689" spans="1:21" ht="15.6">
      <c r="A689" s="9">
        <v>785</v>
      </c>
      <c r="B689" s="10">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11" t="s">
        <v>0</v>
      </c>
      <c r="H689" s="11" t="s">
        <v>36</v>
      </c>
      <c r="I689" s="11" t="s">
        <v>28</v>
      </c>
      <c r="J689" s="2" t="s">
        <v>13</v>
      </c>
      <c r="K689" s="2" t="s">
        <v>9</v>
      </c>
      <c r="L689" s="2" t="s">
        <v>37</v>
      </c>
      <c r="M689" s="7">
        <v>1</v>
      </c>
      <c r="N689" s="4">
        <v>155.68</v>
      </c>
      <c r="O689" s="5">
        <v>0</v>
      </c>
      <c r="P689" s="4">
        <v>77.97</v>
      </c>
      <c r="Q689" s="4">
        <f t="shared" si="40"/>
        <v>155.68</v>
      </c>
      <c r="R689" s="4">
        <f t="shared" si="41"/>
        <v>77.97</v>
      </c>
      <c r="S689" s="4">
        <f t="shared" si="42"/>
        <v>77.710000000000008</v>
      </c>
      <c r="T689" s="6">
        <f t="shared" si="43"/>
        <v>0.49916495375128472</v>
      </c>
      <c r="U689" s="3">
        <f>YEAR(SalesDataTable[[#This Row],[Order Date]])</f>
        <v>2026</v>
      </c>
    </row>
    <row r="690" spans="1:21" ht="15.6">
      <c r="A690" s="9">
        <v>2325</v>
      </c>
      <c r="B690" s="10">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11" t="s">
        <v>0</v>
      </c>
      <c r="H690" s="11" t="s">
        <v>1</v>
      </c>
      <c r="I690" s="11" t="s">
        <v>2</v>
      </c>
      <c r="J690" s="2" t="s">
        <v>3</v>
      </c>
      <c r="K690" s="2" t="s">
        <v>34</v>
      </c>
      <c r="L690" s="2" t="s">
        <v>35</v>
      </c>
      <c r="M690" s="7">
        <v>1</v>
      </c>
      <c r="N690" s="4">
        <v>40.950000000000003</v>
      </c>
      <c r="O690" s="5">
        <v>0.15</v>
      </c>
      <c r="P690" s="4">
        <v>14.89</v>
      </c>
      <c r="Q690" s="4">
        <f t="shared" si="40"/>
        <v>34.807500000000005</v>
      </c>
      <c r="R690" s="4">
        <f t="shared" si="41"/>
        <v>14.89</v>
      </c>
      <c r="S690" s="4">
        <f t="shared" si="42"/>
        <v>19.917500000000004</v>
      </c>
      <c r="T690" s="6">
        <f t="shared" si="43"/>
        <v>0.57221863104216053</v>
      </c>
      <c r="U690" s="3">
        <f>YEAR(SalesDataTable[[#This Row],[Order Date]])</f>
        <v>2026</v>
      </c>
    </row>
    <row r="691" spans="1:21" ht="15.6">
      <c r="A691" s="9">
        <v>2566</v>
      </c>
      <c r="B691" s="10">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11" t="s">
        <v>20</v>
      </c>
      <c r="H691" s="11" t="s">
        <v>47</v>
      </c>
      <c r="I691" s="11" t="s">
        <v>28</v>
      </c>
      <c r="J691" s="2" t="s">
        <v>3</v>
      </c>
      <c r="K691" s="2" t="s">
        <v>14</v>
      </c>
      <c r="L691" s="2" t="s">
        <v>32</v>
      </c>
      <c r="M691" s="7">
        <v>3</v>
      </c>
      <c r="N691" s="4">
        <v>47.28</v>
      </c>
      <c r="O691" s="5">
        <v>0.05</v>
      </c>
      <c r="P691" s="4">
        <v>18.52</v>
      </c>
      <c r="Q691" s="4">
        <f t="shared" si="40"/>
        <v>134.74799999999999</v>
      </c>
      <c r="R691" s="4">
        <f t="shared" si="41"/>
        <v>55.56</v>
      </c>
      <c r="S691" s="4">
        <f t="shared" si="42"/>
        <v>79.187999999999988</v>
      </c>
      <c r="T691" s="6">
        <f t="shared" si="43"/>
        <v>0.58767477068305274</v>
      </c>
      <c r="U691" s="3">
        <f>YEAR(SalesDataTable[[#This Row],[Order Date]])</f>
        <v>2026</v>
      </c>
    </row>
    <row r="692" spans="1:21" ht="15.6">
      <c r="A692" s="9">
        <v>3105</v>
      </c>
      <c r="B692" s="10">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11" t="s">
        <v>20</v>
      </c>
      <c r="H692" s="11" t="s">
        <v>31</v>
      </c>
      <c r="I692" s="11" t="s">
        <v>2</v>
      </c>
      <c r="J692" s="2" t="s">
        <v>3</v>
      </c>
      <c r="K692" s="2" t="s">
        <v>34</v>
      </c>
      <c r="L692" s="2" t="s">
        <v>45</v>
      </c>
      <c r="M692" s="7">
        <v>4</v>
      </c>
      <c r="N692" s="4">
        <v>51.57</v>
      </c>
      <c r="O692" s="5">
        <v>0.1</v>
      </c>
      <c r="P692" s="4">
        <v>22.58</v>
      </c>
      <c r="Q692" s="4">
        <f t="shared" si="40"/>
        <v>185.65200000000002</v>
      </c>
      <c r="R692" s="4">
        <f t="shared" si="41"/>
        <v>90.32</v>
      </c>
      <c r="S692" s="4">
        <f t="shared" si="42"/>
        <v>95.332000000000022</v>
      </c>
      <c r="T692" s="6">
        <f t="shared" si="43"/>
        <v>0.51349837330058401</v>
      </c>
      <c r="U692" s="3">
        <f>YEAR(SalesDataTable[[#This Row],[Order Date]])</f>
        <v>2026</v>
      </c>
    </row>
    <row r="693" spans="1:21" ht="15.6">
      <c r="A693" s="9">
        <v>3167</v>
      </c>
      <c r="B693" s="10">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11" t="s">
        <v>20</v>
      </c>
      <c r="H693" s="11" t="s">
        <v>33</v>
      </c>
      <c r="I693" s="11" t="s">
        <v>2</v>
      </c>
      <c r="J693" s="2" t="s">
        <v>16</v>
      </c>
      <c r="K693" s="2" t="s">
        <v>4</v>
      </c>
      <c r="L693" s="2" t="s">
        <v>22</v>
      </c>
      <c r="M693" s="7">
        <v>1</v>
      </c>
      <c r="N693" s="4">
        <v>51.61</v>
      </c>
      <c r="O693" s="5">
        <v>0</v>
      </c>
      <c r="P693" s="4">
        <v>23</v>
      </c>
      <c r="Q693" s="4">
        <f t="shared" si="40"/>
        <v>51.61</v>
      </c>
      <c r="R693" s="4">
        <f t="shared" si="41"/>
        <v>23</v>
      </c>
      <c r="S693" s="4">
        <f t="shared" si="42"/>
        <v>28.61</v>
      </c>
      <c r="T693" s="6">
        <f t="shared" si="43"/>
        <v>0.55434993218368533</v>
      </c>
      <c r="U693" s="3">
        <f>YEAR(SalesDataTable[[#This Row],[Order Date]])</f>
        <v>2026</v>
      </c>
    </row>
    <row r="694" spans="1:21" ht="15.6">
      <c r="A694" s="9">
        <v>4396</v>
      </c>
      <c r="B694" s="10">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11" t="s">
        <v>0</v>
      </c>
      <c r="H694" s="11" t="s">
        <v>50</v>
      </c>
      <c r="I694" s="11" t="s">
        <v>19</v>
      </c>
      <c r="J694" s="2" t="s">
        <v>3</v>
      </c>
      <c r="K694" s="2" t="s">
        <v>34</v>
      </c>
      <c r="L694" s="2" t="s">
        <v>45</v>
      </c>
      <c r="M694" s="7">
        <v>1</v>
      </c>
      <c r="N694" s="4">
        <v>50.56</v>
      </c>
      <c r="O694" s="5">
        <v>0.05</v>
      </c>
      <c r="P694" s="4">
        <v>22.06</v>
      </c>
      <c r="Q694" s="4">
        <f t="shared" si="40"/>
        <v>48.031999999999996</v>
      </c>
      <c r="R694" s="4">
        <f t="shared" si="41"/>
        <v>22.06</v>
      </c>
      <c r="S694" s="4">
        <f t="shared" si="42"/>
        <v>25.971999999999998</v>
      </c>
      <c r="T694" s="6">
        <f t="shared" si="43"/>
        <v>0.54072285143237842</v>
      </c>
      <c r="U694" s="3">
        <f>YEAR(SalesDataTable[[#This Row],[Order Date]])</f>
        <v>2026</v>
      </c>
    </row>
    <row r="695" spans="1:21" ht="15.6">
      <c r="A695" s="9">
        <v>4475</v>
      </c>
      <c r="B695" s="10">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11" t="s">
        <v>11</v>
      </c>
      <c r="H695" s="11" t="s">
        <v>25</v>
      </c>
      <c r="I695" s="11" t="s">
        <v>28</v>
      </c>
      <c r="J695" s="2" t="s">
        <v>16</v>
      </c>
      <c r="K695" s="2" t="s">
        <v>14</v>
      </c>
      <c r="L695" s="2" t="s">
        <v>48</v>
      </c>
      <c r="M695" s="7">
        <v>2</v>
      </c>
      <c r="N695" s="4">
        <v>165.74</v>
      </c>
      <c r="O695" s="5">
        <v>0</v>
      </c>
      <c r="P695" s="4">
        <v>87.73</v>
      </c>
      <c r="Q695" s="4">
        <f t="shared" si="40"/>
        <v>331.48</v>
      </c>
      <c r="R695" s="4">
        <f t="shared" si="41"/>
        <v>175.46</v>
      </c>
      <c r="S695" s="4">
        <f t="shared" si="42"/>
        <v>156.02000000000001</v>
      </c>
      <c r="T695" s="6">
        <f t="shared" si="43"/>
        <v>0.47067696391939184</v>
      </c>
      <c r="U695" s="3">
        <f>YEAR(SalesDataTable[[#This Row],[Order Date]])</f>
        <v>2026</v>
      </c>
    </row>
    <row r="696" spans="1:21" ht="15.6">
      <c r="A696" s="9">
        <v>4482</v>
      </c>
      <c r="B696" s="10">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11" t="s">
        <v>11</v>
      </c>
      <c r="H696" s="11" t="s">
        <v>12</v>
      </c>
      <c r="I696" s="11" t="s">
        <v>2</v>
      </c>
      <c r="J696" s="2" t="s">
        <v>16</v>
      </c>
      <c r="K696" s="2" t="s">
        <v>34</v>
      </c>
      <c r="L696" s="2" t="s">
        <v>42</v>
      </c>
      <c r="M696" s="7">
        <v>3</v>
      </c>
      <c r="N696" s="4">
        <v>36.770000000000003</v>
      </c>
      <c r="O696" s="5">
        <v>0</v>
      </c>
      <c r="P696" s="4">
        <v>13.63</v>
      </c>
      <c r="Q696" s="4">
        <f t="shared" si="40"/>
        <v>110.31</v>
      </c>
      <c r="R696" s="4">
        <f t="shared" si="41"/>
        <v>40.89</v>
      </c>
      <c r="S696" s="4">
        <f t="shared" si="42"/>
        <v>69.42</v>
      </c>
      <c r="T696" s="6">
        <f t="shared" si="43"/>
        <v>0.62931737829752521</v>
      </c>
      <c r="U696" s="3">
        <f>YEAR(SalesDataTable[[#This Row],[Order Date]])</f>
        <v>2026</v>
      </c>
    </row>
    <row r="697" spans="1:21" ht="15.6">
      <c r="A697" s="9">
        <v>5022</v>
      </c>
      <c r="B697" s="10">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11" t="s">
        <v>20</v>
      </c>
      <c r="H697" s="11" t="s">
        <v>31</v>
      </c>
      <c r="I697" s="11" t="s">
        <v>2</v>
      </c>
      <c r="J697" s="2" t="s">
        <v>16</v>
      </c>
      <c r="K697" s="2" t="s">
        <v>23</v>
      </c>
      <c r="L697" s="2" t="s">
        <v>29</v>
      </c>
      <c r="M697" s="7">
        <v>2</v>
      </c>
      <c r="N697" s="4">
        <v>196.37</v>
      </c>
      <c r="O697" s="5">
        <v>0</v>
      </c>
      <c r="P697" s="4">
        <v>101.73</v>
      </c>
      <c r="Q697" s="4">
        <f t="shared" si="40"/>
        <v>392.74</v>
      </c>
      <c r="R697" s="4">
        <f t="shared" si="41"/>
        <v>203.46</v>
      </c>
      <c r="S697" s="4">
        <f t="shared" si="42"/>
        <v>189.28</v>
      </c>
      <c r="T697" s="6">
        <f t="shared" si="43"/>
        <v>0.48194734429902736</v>
      </c>
      <c r="U697" s="3">
        <f>YEAR(SalesDataTable[[#This Row],[Order Date]])</f>
        <v>2026</v>
      </c>
    </row>
    <row r="698" spans="1:21" ht="15.6">
      <c r="A698" s="9">
        <v>1304</v>
      </c>
      <c r="B698" s="10">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11" t="s">
        <v>0</v>
      </c>
      <c r="H698" s="11" t="s">
        <v>1</v>
      </c>
      <c r="I698" s="11" t="s">
        <v>28</v>
      </c>
      <c r="J698" s="2" t="s">
        <v>3</v>
      </c>
      <c r="K698" s="2" t="s">
        <v>14</v>
      </c>
      <c r="L698" s="2" t="s">
        <v>15</v>
      </c>
      <c r="M698" s="7">
        <v>2</v>
      </c>
      <c r="N698" s="4">
        <v>35.33</v>
      </c>
      <c r="O698" s="5">
        <v>0</v>
      </c>
      <c r="P698" s="4">
        <v>13.69</v>
      </c>
      <c r="Q698" s="4">
        <f t="shared" si="40"/>
        <v>70.66</v>
      </c>
      <c r="R698" s="4">
        <f t="shared" si="41"/>
        <v>27.38</v>
      </c>
      <c r="S698" s="4">
        <f t="shared" si="42"/>
        <v>43.28</v>
      </c>
      <c r="T698" s="6">
        <f t="shared" si="43"/>
        <v>0.61251061420888764</v>
      </c>
      <c r="U698" s="3">
        <f>YEAR(SalesDataTable[[#This Row],[Order Date]])</f>
        <v>2026</v>
      </c>
    </row>
    <row r="699" spans="1:21" ht="15.6">
      <c r="A699" s="9">
        <v>3008</v>
      </c>
      <c r="B699" s="10">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11" t="s">
        <v>11</v>
      </c>
      <c r="H699" s="11" t="s">
        <v>12</v>
      </c>
      <c r="I699" s="11" t="s">
        <v>8</v>
      </c>
      <c r="J699" s="2" t="s">
        <v>16</v>
      </c>
      <c r="K699" s="2" t="s">
        <v>14</v>
      </c>
      <c r="L699" s="2" t="s">
        <v>32</v>
      </c>
      <c r="M699" s="7">
        <v>4</v>
      </c>
      <c r="N699" s="4">
        <v>46.43</v>
      </c>
      <c r="O699" s="5">
        <v>0.1</v>
      </c>
      <c r="P699" s="4">
        <v>18.04</v>
      </c>
      <c r="Q699" s="4">
        <f t="shared" si="40"/>
        <v>167.148</v>
      </c>
      <c r="R699" s="4">
        <f t="shared" si="41"/>
        <v>72.16</v>
      </c>
      <c r="S699" s="4">
        <f t="shared" si="42"/>
        <v>94.988</v>
      </c>
      <c r="T699" s="6">
        <f t="shared" si="43"/>
        <v>0.56828678775695796</v>
      </c>
      <c r="U699" s="3">
        <f>YEAR(SalesDataTable[[#This Row],[Order Date]])</f>
        <v>2026</v>
      </c>
    </row>
    <row r="700" spans="1:21" ht="15.6">
      <c r="A700" s="9">
        <v>4140</v>
      </c>
      <c r="B700" s="10">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11" t="s">
        <v>20</v>
      </c>
      <c r="H700" s="11" t="s">
        <v>31</v>
      </c>
      <c r="I700" s="11" t="s">
        <v>28</v>
      </c>
      <c r="J700" s="2" t="s">
        <v>13</v>
      </c>
      <c r="K700" s="2" t="s">
        <v>34</v>
      </c>
      <c r="L700" s="2" t="s">
        <v>38</v>
      </c>
      <c r="M700" s="7">
        <v>1</v>
      </c>
      <c r="N700" s="4">
        <v>125.25</v>
      </c>
      <c r="O700" s="5">
        <v>0</v>
      </c>
      <c r="P700" s="4">
        <v>70.88</v>
      </c>
      <c r="Q700" s="4">
        <f t="shared" si="40"/>
        <v>125.25</v>
      </c>
      <c r="R700" s="4">
        <f t="shared" si="41"/>
        <v>70.88</v>
      </c>
      <c r="S700" s="4">
        <f t="shared" si="42"/>
        <v>54.370000000000005</v>
      </c>
      <c r="T700" s="6">
        <f t="shared" si="43"/>
        <v>0.43409181636726552</v>
      </c>
      <c r="U700" s="3">
        <f>YEAR(SalesDataTable[[#This Row],[Order Date]])</f>
        <v>2026</v>
      </c>
    </row>
    <row r="701" spans="1:21" ht="15.6">
      <c r="A701" s="9">
        <v>4151</v>
      </c>
      <c r="B701" s="10">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11" t="s">
        <v>6</v>
      </c>
      <c r="H701" s="11" t="s">
        <v>49</v>
      </c>
      <c r="I701" s="11" t="s">
        <v>2</v>
      </c>
      <c r="J701" s="2" t="s">
        <v>3</v>
      </c>
      <c r="K701" s="2" t="s">
        <v>23</v>
      </c>
      <c r="L701" s="2" t="s">
        <v>24</v>
      </c>
      <c r="M701" s="7">
        <v>1</v>
      </c>
      <c r="N701" s="4">
        <v>341.98</v>
      </c>
      <c r="O701" s="5">
        <v>0</v>
      </c>
      <c r="P701" s="4">
        <v>192.43</v>
      </c>
      <c r="Q701" s="4">
        <f t="shared" si="40"/>
        <v>341.98</v>
      </c>
      <c r="R701" s="4">
        <f t="shared" si="41"/>
        <v>192.43</v>
      </c>
      <c r="S701" s="4">
        <f t="shared" si="42"/>
        <v>149.55000000000001</v>
      </c>
      <c r="T701" s="6">
        <f t="shared" si="43"/>
        <v>0.43730627522077314</v>
      </c>
      <c r="U701" s="3">
        <f>YEAR(SalesDataTable[[#This Row],[Order Date]])</f>
        <v>2026</v>
      </c>
    </row>
    <row r="702" spans="1:21" ht="15.6">
      <c r="A702" s="9">
        <v>4650</v>
      </c>
      <c r="B702" s="10">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11" t="s">
        <v>6</v>
      </c>
      <c r="H702" s="11" t="s">
        <v>27</v>
      </c>
      <c r="I702" s="11" t="s">
        <v>28</v>
      </c>
      <c r="J702" s="2" t="s">
        <v>16</v>
      </c>
      <c r="K702" s="2" t="s">
        <v>34</v>
      </c>
      <c r="L702" s="2" t="s">
        <v>35</v>
      </c>
      <c r="M702" s="7">
        <v>1</v>
      </c>
      <c r="N702" s="4">
        <v>40.04</v>
      </c>
      <c r="O702" s="5">
        <v>0</v>
      </c>
      <c r="P702" s="4">
        <v>14.72</v>
      </c>
      <c r="Q702" s="4">
        <f t="shared" si="40"/>
        <v>40.04</v>
      </c>
      <c r="R702" s="4">
        <f t="shared" si="41"/>
        <v>14.72</v>
      </c>
      <c r="S702" s="4">
        <f t="shared" si="42"/>
        <v>25.32</v>
      </c>
      <c r="T702" s="6">
        <f t="shared" si="43"/>
        <v>0.63236763236763238</v>
      </c>
      <c r="U702" s="3">
        <f>YEAR(SalesDataTable[[#This Row],[Order Date]])</f>
        <v>2026</v>
      </c>
    </row>
    <row r="703" spans="1:21" ht="15.6">
      <c r="A703" s="9">
        <v>4897</v>
      </c>
      <c r="B703" s="10">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11" t="s">
        <v>20</v>
      </c>
      <c r="H703" s="11" t="s">
        <v>47</v>
      </c>
      <c r="I703" s="11" t="s">
        <v>2</v>
      </c>
      <c r="J703" s="2" t="s">
        <v>3</v>
      </c>
      <c r="K703" s="2" t="s">
        <v>4</v>
      </c>
      <c r="L703" s="2" t="s">
        <v>26</v>
      </c>
      <c r="M703" s="7">
        <v>3</v>
      </c>
      <c r="N703" s="4">
        <v>40.47</v>
      </c>
      <c r="O703" s="5">
        <v>0.05</v>
      </c>
      <c r="P703" s="4">
        <v>17.14</v>
      </c>
      <c r="Q703" s="4">
        <f t="shared" si="40"/>
        <v>115.33949999999999</v>
      </c>
      <c r="R703" s="4">
        <f t="shared" si="41"/>
        <v>51.42</v>
      </c>
      <c r="S703" s="4">
        <f t="shared" si="42"/>
        <v>63.919499999999985</v>
      </c>
      <c r="T703" s="6">
        <f t="shared" si="43"/>
        <v>0.5541856866034619</v>
      </c>
      <c r="U703" s="3">
        <f>YEAR(SalesDataTable[[#This Row],[Order Date]])</f>
        <v>2026</v>
      </c>
    </row>
    <row r="704" spans="1:21" ht="15.6">
      <c r="A704" s="9">
        <v>792</v>
      </c>
      <c r="B704" s="10">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11" t="s">
        <v>20</v>
      </c>
      <c r="H704" s="11" t="s">
        <v>33</v>
      </c>
      <c r="I704" s="11" t="s">
        <v>8</v>
      </c>
      <c r="J704" s="2" t="s">
        <v>3</v>
      </c>
      <c r="K704" s="2" t="s">
        <v>23</v>
      </c>
      <c r="L704" s="2" t="s">
        <v>40</v>
      </c>
      <c r="M704" s="7">
        <v>6</v>
      </c>
      <c r="N704" s="4">
        <v>83.7</v>
      </c>
      <c r="O704" s="5">
        <v>0.2</v>
      </c>
      <c r="P704" s="4">
        <v>38.58</v>
      </c>
      <c r="Q704" s="4">
        <f t="shared" si="40"/>
        <v>401.76000000000005</v>
      </c>
      <c r="R704" s="4">
        <f t="shared" si="41"/>
        <v>231.48</v>
      </c>
      <c r="S704" s="4">
        <f t="shared" si="42"/>
        <v>170.28000000000006</v>
      </c>
      <c r="T704" s="6">
        <f t="shared" si="43"/>
        <v>0.42383512544802876</v>
      </c>
      <c r="U704" s="3">
        <f>YEAR(SalesDataTable[[#This Row],[Order Date]])</f>
        <v>2026</v>
      </c>
    </row>
    <row r="705" spans="1:21" ht="15.6">
      <c r="A705" s="9">
        <v>1796</v>
      </c>
      <c r="B705" s="10">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11" t="s">
        <v>0</v>
      </c>
      <c r="H705" s="11" t="s">
        <v>50</v>
      </c>
      <c r="I705" s="11" t="s">
        <v>2</v>
      </c>
      <c r="J705" s="2" t="s">
        <v>3</v>
      </c>
      <c r="K705" s="2" t="s">
        <v>23</v>
      </c>
      <c r="L705" s="2" t="s">
        <v>40</v>
      </c>
      <c r="M705" s="7">
        <v>4</v>
      </c>
      <c r="N705" s="4">
        <v>83.27</v>
      </c>
      <c r="O705" s="5">
        <v>0</v>
      </c>
      <c r="P705" s="4">
        <v>39.979999999999997</v>
      </c>
      <c r="Q705" s="4">
        <f t="shared" si="40"/>
        <v>333.08</v>
      </c>
      <c r="R705" s="4">
        <f t="shared" si="41"/>
        <v>159.91999999999999</v>
      </c>
      <c r="S705" s="4">
        <f t="shared" si="42"/>
        <v>173.16</v>
      </c>
      <c r="T705" s="6">
        <f t="shared" si="43"/>
        <v>0.51987510507986068</v>
      </c>
      <c r="U705" s="3">
        <f>YEAR(SalesDataTable[[#This Row],[Order Date]])</f>
        <v>2026</v>
      </c>
    </row>
    <row r="706" spans="1:21" ht="15.6">
      <c r="A706" s="9">
        <v>3222</v>
      </c>
      <c r="B706" s="10">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11" t="s">
        <v>11</v>
      </c>
      <c r="H706" s="11" t="s">
        <v>52</v>
      </c>
      <c r="I706" s="11" t="s">
        <v>8</v>
      </c>
      <c r="J706" s="2" t="s">
        <v>16</v>
      </c>
      <c r="K706" s="2" t="s">
        <v>23</v>
      </c>
      <c r="L706" s="2" t="s">
        <v>51</v>
      </c>
      <c r="M706" s="7">
        <v>3</v>
      </c>
      <c r="N706" s="4">
        <v>126.03</v>
      </c>
      <c r="O706" s="5">
        <v>0.1</v>
      </c>
      <c r="P706" s="4">
        <v>61.75</v>
      </c>
      <c r="Q706" s="4">
        <f t="shared" ref="Q706:Q769" si="44">M706*N706*(1-O706)</f>
        <v>340.28100000000006</v>
      </c>
      <c r="R706" s="4">
        <f t="shared" ref="R706:R769" si="45">M706*P706</f>
        <v>185.25</v>
      </c>
      <c r="S706" s="4">
        <f t="shared" ref="S706:S769" si="46">Q706-R706</f>
        <v>155.03100000000006</v>
      </c>
      <c r="T706" s="6">
        <f t="shared" ref="T706:T769" si="47">IFERROR(S706/Q706,0)</f>
        <v>0.45559699189787273</v>
      </c>
      <c r="U706" s="3">
        <f>YEAR(SalesDataTable[[#This Row],[Order Date]])</f>
        <v>2026</v>
      </c>
    </row>
    <row r="707" spans="1:21" ht="15.6">
      <c r="A707" s="9">
        <v>3237</v>
      </c>
      <c r="B707" s="10">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11" t="s">
        <v>6</v>
      </c>
      <c r="H707" s="11" t="s">
        <v>49</v>
      </c>
      <c r="I707" s="11" t="s">
        <v>2</v>
      </c>
      <c r="J707" s="2" t="s">
        <v>13</v>
      </c>
      <c r="K707" s="2" t="s">
        <v>23</v>
      </c>
      <c r="L707" s="2" t="s">
        <v>51</v>
      </c>
      <c r="M707" s="7">
        <v>1</v>
      </c>
      <c r="N707" s="4">
        <v>122.86</v>
      </c>
      <c r="O707" s="5">
        <v>0.05</v>
      </c>
      <c r="P707" s="4">
        <v>59.22</v>
      </c>
      <c r="Q707" s="4">
        <f t="shared" si="44"/>
        <v>116.717</v>
      </c>
      <c r="R707" s="4">
        <f t="shared" si="45"/>
        <v>59.22</v>
      </c>
      <c r="S707" s="4">
        <f t="shared" si="46"/>
        <v>57.497</v>
      </c>
      <c r="T707" s="6">
        <f t="shared" si="47"/>
        <v>0.49261889870370212</v>
      </c>
      <c r="U707" s="3">
        <f>YEAR(SalesDataTable[[#This Row],[Order Date]])</f>
        <v>2026</v>
      </c>
    </row>
    <row r="708" spans="1:21" ht="15.6">
      <c r="A708" s="9">
        <v>3695</v>
      </c>
      <c r="B708" s="10">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11" t="s">
        <v>11</v>
      </c>
      <c r="H708" s="11" t="s">
        <v>12</v>
      </c>
      <c r="I708" s="11" t="s">
        <v>2</v>
      </c>
      <c r="J708" s="2" t="s">
        <v>13</v>
      </c>
      <c r="K708" s="2" t="s">
        <v>4</v>
      </c>
      <c r="L708" s="2" t="s">
        <v>26</v>
      </c>
      <c r="M708" s="7">
        <v>1</v>
      </c>
      <c r="N708" s="4">
        <v>39.44</v>
      </c>
      <c r="O708" s="5">
        <v>0.1</v>
      </c>
      <c r="P708" s="4">
        <v>16.63</v>
      </c>
      <c r="Q708" s="4">
        <f t="shared" si="44"/>
        <v>35.496000000000002</v>
      </c>
      <c r="R708" s="4">
        <f t="shared" si="45"/>
        <v>16.63</v>
      </c>
      <c r="S708" s="4">
        <f t="shared" si="46"/>
        <v>18.866000000000003</v>
      </c>
      <c r="T708" s="6">
        <f t="shared" si="47"/>
        <v>0.53149650664863657</v>
      </c>
      <c r="U708" s="3">
        <f>YEAR(SalesDataTable[[#This Row],[Order Date]])</f>
        <v>2026</v>
      </c>
    </row>
    <row r="709" spans="1:21" ht="15.6">
      <c r="A709" s="9">
        <v>5148</v>
      </c>
      <c r="B709" s="10">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11" t="s">
        <v>11</v>
      </c>
      <c r="H709" s="11" t="s">
        <v>39</v>
      </c>
      <c r="I709" s="11" t="s">
        <v>2</v>
      </c>
      <c r="J709" s="2" t="s">
        <v>3</v>
      </c>
      <c r="K709" s="2" t="s">
        <v>14</v>
      </c>
      <c r="L709" s="2" t="s">
        <v>44</v>
      </c>
      <c r="M709" s="7">
        <v>1</v>
      </c>
      <c r="N709" s="4">
        <v>130.34</v>
      </c>
      <c r="O709" s="5">
        <v>0.1</v>
      </c>
      <c r="P709" s="4">
        <v>66.680000000000007</v>
      </c>
      <c r="Q709" s="4">
        <f t="shared" si="44"/>
        <v>117.30600000000001</v>
      </c>
      <c r="R709" s="4">
        <f t="shared" si="45"/>
        <v>66.680000000000007</v>
      </c>
      <c r="S709" s="4">
        <f t="shared" si="46"/>
        <v>50.626000000000005</v>
      </c>
      <c r="T709" s="6">
        <f t="shared" si="47"/>
        <v>0.43157212759790631</v>
      </c>
      <c r="U709" s="3">
        <f>YEAR(SalesDataTable[[#This Row],[Order Date]])</f>
        <v>2026</v>
      </c>
    </row>
    <row r="710" spans="1:21" ht="15.6">
      <c r="A710" s="9">
        <v>534</v>
      </c>
      <c r="B710" s="10">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11" t="s">
        <v>6</v>
      </c>
      <c r="H710" s="11" t="s">
        <v>43</v>
      </c>
      <c r="I710" s="11" t="s">
        <v>2</v>
      </c>
      <c r="J710" s="2" t="s">
        <v>16</v>
      </c>
      <c r="K710" s="2" t="s">
        <v>9</v>
      </c>
      <c r="L710" s="2" t="s">
        <v>37</v>
      </c>
      <c r="M710" s="7">
        <v>1</v>
      </c>
      <c r="N710" s="4">
        <v>154.86000000000001</v>
      </c>
      <c r="O710" s="5">
        <v>0</v>
      </c>
      <c r="P710" s="4">
        <v>78.37</v>
      </c>
      <c r="Q710" s="4">
        <f t="shared" si="44"/>
        <v>154.86000000000001</v>
      </c>
      <c r="R710" s="4">
        <f t="shared" si="45"/>
        <v>78.37</v>
      </c>
      <c r="S710" s="4">
        <f t="shared" si="46"/>
        <v>76.490000000000009</v>
      </c>
      <c r="T710" s="6">
        <f t="shared" si="47"/>
        <v>0.49393000129148912</v>
      </c>
      <c r="U710" s="3">
        <f>YEAR(SalesDataTable[[#This Row],[Order Date]])</f>
        <v>2026</v>
      </c>
    </row>
    <row r="711" spans="1:21" ht="15.6">
      <c r="A711" s="9">
        <v>551</v>
      </c>
      <c r="B711" s="10">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11" t="s">
        <v>20</v>
      </c>
      <c r="H711" s="11" t="s">
        <v>33</v>
      </c>
      <c r="I711" s="11" t="s">
        <v>19</v>
      </c>
      <c r="J711" s="2" t="s">
        <v>3</v>
      </c>
      <c r="K711" s="2" t="s">
        <v>4</v>
      </c>
      <c r="L711" s="2" t="s">
        <v>30</v>
      </c>
      <c r="M711" s="7">
        <v>4</v>
      </c>
      <c r="N711" s="4">
        <v>103.64</v>
      </c>
      <c r="O711" s="5">
        <v>0</v>
      </c>
      <c r="P711" s="4">
        <v>50.59</v>
      </c>
      <c r="Q711" s="4">
        <f t="shared" si="44"/>
        <v>414.56</v>
      </c>
      <c r="R711" s="4">
        <f t="shared" si="45"/>
        <v>202.36</v>
      </c>
      <c r="S711" s="4">
        <f t="shared" si="46"/>
        <v>212.2</v>
      </c>
      <c r="T711" s="6">
        <f t="shared" si="47"/>
        <v>0.51186800463141646</v>
      </c>
      <c r="U711" s="3">
        <f>YEAR(SalesDataTable[[#This Row],[Order Date]])</f>
        <v>2026</v>
      </c>
    </row>
    <row r="712" spans="1:21" ht="15.6">
      <c r="A712" s="9">
        <v>2110</v>
      </c>
      <c r="B712" s="10">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11" t="s">
        <v>0</v>
      </c>
      <c r="H712" s="11" t="s">
        <v>50</v>
      </c>
      <c r="I712" s="11" t="s">
        <v>2</v>
      </c>
      <c r="J712" s="2" t="s">
        <v>3</v>
      </c>
      <c r="K712" s="2" t="s">
        <v>14</v>
      </c>
      <c r="L712" s="2" t="s">
        <v>48</v>
      </c>
      <c r="M712" s="7">
        <v>1</v>
      </c>
      <c r="N712" s="4">
        <v>164.49</v>
      </c>
      <c r="O712" s="5">
        <v>0.05</v>
      </c>
      <c r="P712" s="4">
        <v>87.81</v>
      </c>
      <c r="Q712" s="4">
        <f t="shared" si="44"/>
        <v>156.2655</v>
      </c>
      <c r="R712" s="4">
        <f t="shared" si="45"/>
        <v>87.81</v>
      </c>
      <c r="S712" s="4">
        <f t="shared" si="46"/>
        <v>68.455500000000001</v>
      </c>
      <c r="T712" s="6">
        <f t="shared" si="47"/>
        <v>0.43807174328306631</v>
      </c>
      <c r="U712" s="3">
        <f>YEAR(SalesDataTable[[#This Row],[Order Date]])</f>
        <v>2026</v>
      </c>
    </row>
    <row r="713" spans="1:21" ht="15.6">
      <c r="A713" s="9">
        <v>2217</v>
      </c>
      <c r="B713" s="10">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11" t="s">
        <v>20</v>
      </c>
      <c r="H713" s="11" t="s">
        <v>33</v>
      </c>
      <c r="I713" s="11" t="s">
        <v>8</v>
      </c>
      <c r="J713" s="2" t="s">
        <v>3</v>
      </c>
      <c r="K713" s="2" t="s">
        <v>14</v>
      </c>
      <c r="L713" s="2" t="s">
        <v>48</v>
      </c>
      <c r="M713" s="7">
        <v>3</v>
      </c>
      <c r="N713" s="4">
        <v>163.44999999999999</v>
      </c>
      <c r="O713" s="5">
        <v>0.05</v>
      </c>
      <c r="P713" s="4">
        <v>87.54</v>
      </c>
      <c r="Q713" s="4">
        <f t="shared" si="44"/>
        <v>465.83249999999992</v>
      </c>
      <c r="R713" s="4">
        <f t="shared" si="45"/>
        <v>262.62</v>
      </c>
      <c r="S713" s="4">
        <f t="shared" si="46"/>
        <v>203.21249999999992</v>
      </c>
      <c r="T713" s="6">
        <f t="shared" si="47"/>
        <v>0.4362351274331438</v>
      </c>
      <c r="U713" s="3">
        <f>YEAR(SalesDataTable[[#This Row],[Order Date]])</f>
        <v>2026</v>
      </c>
    </row>
    <row r="714" spans="1:21" ht="15.6">
      <c r="A714" s="9">
        <v>2544</v>
      </c>
      <c r="B714" s="10">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11" t="s">
        <v>20</v>
      </c>
      <c r="H714" s="11" t="s">
        <v>21</v>
      </c>
      <c r="I714" s="11" t="s">
        <v>2</v>
      </c>
      <c r="J714" s="2" t="s">
        <v>3</v>
      </c>
      <c r="K714" s="2" t="s">
        <v>9</v>
      </c>
      <c r="L714" s="2" t="s">
        <v>46</v>
      </c>
      <c r="M714" s="7">
        <v>1</v>
      </c>
      <c r="N714" s="4">
        <v>71.87</v>
      </c>
      <c r="O714" s="5">
        <v>0.05</v>
      </c>
      <c r="P714" s="4">
        <v>31.97</v>
      </c>
      <c r="Q714" s="4">
        <f t="shared" si="44"/>
        <v>68.276499999999999</v>
      </c>
      <c r="R714" s="4">
        <f t="shared" si="45"/>
        <v>31.97</v>
      </c>
      <c r="S714" s="4">
        <f t="shared" si="46"/>
        <v>36.3065</v>
      </c>
      <c r="T714" s="6">
        <f t="shared" si="47"/>
        <v>0.53175690025118449</v>
      </c>
      <c r="U714" s="3">
        <f>YEAR(SalesDataTable[[#This Row],[Order Date]])</f>
        <v>2026</v>
      </c>
    </row>
    <row r="715" spans="1:21" ht="15.6">
      <c r="A715" s="9">
        <v>3678</v>
      </c>
      <c r="B715" s="10">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11" t="s">
        <v>6</v>
      </c>
      <c r="H715" s="11" t="s">
        <v>49</v>
      </c>
      <c r="I715" s="11" t="s">
        <v>28</v>
      </c>
      <c r="J715" s="2" t="s">
        <v>3</v>
      </c>
      <c r="K715" s="2" t="s">
        <v>23</v>
      </c>
      <c r="L715" s="2" t="s">
        <v>29</v>
      </c>
      <c r="M715" s="7">
        <v>2</v>
      </c>
      <c r="N715" s="4">
        <v>194.97</v>
      </c>
      <c r="O715" s="5">
        <v>0</v>
      </c>
      <c r="P715" s="4">
        <v>101.14</v>
      </c>
      <c r="Q715" s="4">
        <f t="shared" si="44"/>
        <v>389.94</v>
      </c>
      <c r="R715" s="4">
        <f t="shared" si="45"/>
        <v>202.28</v>
      </c>
      <c r="S715" s="4">
        <f t="shared" si="46"/>
        <v>187.66</v>
      </c>
      <c r="T715" s="6">
        <f t="shared" si="47"/>
        <v>0.48125352618351541</v>
      </c>
      <c r="U715" s="3">
        <f>YEAR(SalesDataTable[[#This Row],[Order Date]])</f>
        <v>2026</v>
      </c>
    </row>
    <row r="716" spans="1:21" ht="15.6">
      <c r="A716" s="9">
        <v>3726</v>
      </c>
      <c r="B716" s="10">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11" t="s">
        <v>20</v>
      </c>
      <c r="H716" s="11" t="s">
        <v>33</v>
      </c>
      <c r="I716" s="11" t="s">
        <v>28</v>
      </c>
      <c r="J716" s="2" t="s">
        <v>3</v>
      </c>
      <c r="K716" s="2" t="s">
        <v>4</v>
      </c>
      <c r="L716" s="2" t="s">
        <v>22</v>
      </c>
      <c r="M716" s="7">
        <v>2</v>
      </c>
      <c r="N716" s="4">
        <v>49.53</v>
      </c>
      <c r="O716" s="5">
        <v>0</v>
      </c>
      <c r="P716" s="4">
        <v>22.91</v>
      </c>
      <c r="Q716" s="4">
        <f t="shared" si="44"/>
        <v>99.06</v>
      </c>
      <c r="R716" s="4">
        <f t="shared" si="45"/>
        <v>45.82</v>
      </c>
      <c r="S716" s="4">
        <f t="shared" si="46"/>
        <v>53.24</v>
      </c>
      <c r="T716" s="6">
        <f t="shared" si="47"/>
        <v>0.53745204926307288</v>
      </c>
      <c r="U716" s="3">
        <f>YEAR(SalesDataTable[[#This Row],[Order Date]])</f>
        <v>2026</v>
      </c>
    </row>
    <row r="717" spans="1:21" ht="15.6">
      <c r="A717" s="9">
        <v>3897</v>
      </c>
      <c r="B717" s="10">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11" t="s">
        <v>20</v>
      </c>
      <c r="H717" s="11" t="s">
        <v>33</v>
      </c>
      <c r="I717" s="11" t="s">
        <v>8</v>
      </c>
      <c r="J717" s="2" t="s">
        <v>16</v>
      </c>
      <c r="K717" s="2" t="s">
        <v>34</v>
      </c>
      <c r="L717" s="2" t="s">
        <v>42</v>
      </c>
      <c r="M717" s="7">
        <v>4</v>
      </c>
      <c r="N717" s="4">
        <v>35.619999999999997</v>
      </c>
      <c r="O717" s="5">
        <v>0.15</v>
      </c>
      <c r="P717" s="4">
        <v>13.76</v>
      </c>
      <c r="Q717" s="4">
        <f t="shared" si="44"/>
        <v>121.10799999999999</v>
      </c>
      <c r="R717" s="4">
        <f t="shared" si="45"/>
        <v>55.04</v>
      </c>
      <c r="S717" s="4">
        <f t="shared" si="46"/>
        <v>66.067999999999984</v>
      </c>
      <c r="T717" s="6">
        <f t="shared" si="47"/>
        <v>0.54552960993493405</v>
      </c>
      <c r="U717" s="3">
        <f>YEAR(SalesDataTable[[#This Row],[Order Date]])</f>
        <v>2026</v>
      </c>
    </row>
    <row r="718" spans="1:21" ht="15.6">
      <c r="A718" s="9">
        <v>1262</v>
      </c>
      <c r="B718" s="10">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11" t="s">
        <v>20</v>
      </c>
      <c r="H718" s="11" t="s">
        <v>31</v>
      </c>
      <c r="I718" s="11" t="s">
        <v>19</v>
      </c>
      <c r="J718" s="2" t="s">
        <v>3</v>
      </c>
      <c r="K718" s="2" t="s">
        <v>14</v>
      </c>
      <c r="L718" s="2" t="s">
        <v>32</v>
      </c>
      <c r="M718" s="7">
        <v>2</v>
      </c>
      <c r="N718" s="4">
        <v>45.47</v>
      </c>
      <c r="O718" s="5">
        <v>0</v>
      </c>
      <c r="P718" s="4">
        <v>18.37</v>
      </c>
      <c r="Q718" s="4">
        <f t="shared" si="44"/>
        <v>90.94</v>
      </c>
      <c r="R718" s="4">
        <f t="shared" si="45"/>
        <v>36.74</v>
      </c>
      <c r="S718" s="4">
        <f t="shared" si="46"/>
        <v>54.199999999999996</v>
      </c>
      <c r="T718" s="6">
        <f t="shared" si="47"/>
        <v>0.59599736089729494</v>
      </c>
      <c r="U718" s="3">
        <f>YEAR(SalesDataTable[[#This Row],[Order Date]])</f>
        <v>2026</v>
      </c>
    </row>
    <row r="719" spans="1:21" ht="15.6">
      <c r="A719" s="9">
        <v>2657</v>
      </c>
      <c r="B719" s="10">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11" t="s">
        <v>0</v>
      </c>
      <c r="H719" s="11" t="s">
        <v>1</v>
      </c>
      <c r="I719" s="11" t="s">
        <v>19</v>
      </c>
      <c r="J719" s="2" t="s">
        <v>13</v>
      </c>
      <c r="K719" s="2" t="s">
        <v>9</v>
      </c>
      <c r="L719" s="2" t="s">
        <v>17</v>
      </c>
      <c r="M719" s="7">
        <v>1</v>
      </c>
      <c r="N719" s="4">
        <v>145.68</v>
      </c>
      <c r="O719" s="5">
        <v>0</v>
      </c>
      <c r="P719" s="4">
        <v>77.8</v>
      </c>
      <c r="Q719" s="4">
        <f t="shared" si="44"/>
        <v>145.68</v>
      </c>
      <c r="R719" s="4">
        <f t="shared" si="45"/>
        <v>77.8</v>
      </c>
      <c r="S719" s="4">
        <f t="shared" si="46"/>
        <v>67.88000000000001</v>
      </c>
      <c r="T719" s="6">
        <f t="shared" si="47"/>
        <v>0.46595277320153766</v>
      </c>
      <c r="U719" s="3">
        <f>YEAR(SalesDataTable[[#This Row],[Order Date]])</f>
        <v>2026</v>
      </c>
    </row>
    <row r="720" spans="1:21" ht="15.6">
      <c r="A720" s="9">
        <v>3238</v>
      </c>
      <c r="B720" s="10">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11" t="s">
        <v>20</v>
      </c>
      <c r="H720" s="11" t="s">
        <v>33</v>
      </c>
      <c r="I720" s="11" t="s">
        <v>28</v>
      </c>
      <c r="J720" s="2" t="s">
        <v>3</v>
      </c>
      <c r="K720" s="2" t="s">
        <v>23</v>
      </c>
      <c r="L720" s="2" t="s">
        <v>40</v>
      </c>
      <c r="M720" s="7">
        <v>2</v>
      </c>
      <c r="N720" s="4">
        <v>82.65</v>
      </c>
      <c r="O720" s="5">
        <v>0.05</v>
      </c>
      <c r="P720" s="4">
        <v>40.46</v>
      </c>
      <c r="Q720" s="4">
        <f t="shared" si="44"/>
        <v>157.035</v>
      </c>
      <c r="R720" s="4">
        <f t="shared" si="45"/>
        <v>80.92</v>
      </c>
      <c r="S720" s="4">
        <f t="shared" si="46"/>
        <v>76.114999999999995</v>
      </c>
      <c r="T720" s="6">
        <f t="shared" si="47"/>
        <v>0.48470086286496639</v>
      </c>
      <c r="U720" s="3">
        <f>YEAR(SalesDataTable[[#This Row],[Order Date]])</f>
        <v>2026</v>
      </c>
    </row>
    <row r="721" spans="1:21" ht="15.6">
      <c r="A721" s="9">
        <v>3607</v>
      </c>
      <c r="B721" s="10">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11" t="s">
        <v>6</v>
      </c>
      <c r="H721" s="11" t="s">
        <v>27</v>
      </c>
      <c r="I721" s="11" t="s">
        <v>2</v>
      </c>
      <c r="J721" s="2" t="s">
        <v>16</v>
      </c>
      <c r="K721" s="2" t="s">
        <v>14</v>
      </c>
      <c r="L721" s="2" t="s">
        <v>15</v>
      </c>
      <c r="M721" s="7">
        <v>1</v>
      </c>
      <c r="N721" s="4">
        <v>36.270000000000003</v>
      </c>
      <c r="O721" s="5">
        <v>0</v>
      </c>
      <c r="P721" s="4">
        <v>13.8</v>
      </c>
      <c r="Q721" s="4">
        <f t="shared" si="44"/>
        <v>36.270000000000003</v>
      </c>
      <c r="R721" s="4">
        <f t="shared" si="45"/>
        <v>13.8</v>
      </c>
      <c r="S721" s="4">
        <f t="shared" si="46"/>
        <v>22.470000000000002</v>
      </c>
      <c r="T721" s="6">
        <f t="shared" si="47"/>
        <v>0.61952026468155497</v>
      </c>
      <c r="U721" s="3">
        <f>YEAR(SalesDataTable[[#This Row],[Order Date]])</f>
        <v>2026</v>
      </c>
    </row>
    <row r="722" spans="1:21" ht="15.6">
      <c r="A722" s="9">
        <v>5070</v>
      </c>
      <c r="B722" s="10">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11" t="s">
        <v>11</v>
      </c>
      <c r="H722" s="11" t="s">
        <v>52</v>
      </c>
      <c r="I722" s="11" t="s">
        <v>19</v>
      </c>
      <c r="J722" s="2" t="s">
        <v>13</v>
      </c>
      <c r="K722" s="2" t="s">
        <v>23</v>
      </c>
      <c r="L722" s="2" t="s">
        <v>40</v>
      </c>
      <c r="M722" s="7">
        <v>1</v>
      </c>
      <c r="N722" s="4">
        <v>80.819999999999993</v>
      </c>
      <c r="O722" s="5">
        <v>0</v>
      </c>
      <c r="P722" s="4">
        <v>39.950000000000003</v>
      </c>
      <c r="Q722" s="4">
        <f t="shared" si="44"/>
        <v>80.819999999999993</v>
      </c>
      <c r="R722" s="4">
        <f t="shared" si="45"/>
        <v>39.950000000000003</v>
      </c>
      <c r="S722" s="4">
        <f t="shared" si="46"/>
        <v>40.86999999999999</v>
      </c>
      <c r="T722" s="6">
        <f t="shared" si="47"/>
        <v>0.50569166048007907</v>
      </c>
      <c r="U722" s="3">
        <f>YEAR(SalesDataTable[[#This Row],[Order Date]])</f>
        <v>2026</v>
      </c>
    </row>
    <row r="723" spans="1:21" ht="15.6">
      <c r="A723" s="9">
        <v>5171</v>
      </c>
      <c r="B723" s="10">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11" t="s">
        <v>6</v>
      </c>
      <c r="H723" s="11" t="s">
        <v>7</v>
      </c>
      <c r="I723" s="11" t="s">
        <v>19</v>
      </c>
      <c r="J723" s="2" t="s">
        <v>13</v>
      </c>
      <c r="K723" s="2" t="s">
        <v>9</v>
      </c>
      <c r="L723" s="2" t="s">
        <v>37</v>
      </c>
      <c r="M723" s="7">
        <v>2</v>
      </c>
      <c r="N723" s="4">
        <v>157.84</v>
      </c>
      <c r="O723" s="5">
        <v>0.1</v>
      </c>
      <c r="P723" s="4">
        <v>79.28</v>
      </c>
      <c r="Q723" s="4">
        <f t="shared" si="44"/>
        <v>284.11200000000002</v>
      </c>
      <c r="R723" s="4">
        <f t="shared" si="45"/>
        <v>158.56</v>
      </c>
      <c r="S723" s="4">
        <f t="shared" si="46"/>
        <v>125.55200000000002</v>
      </c>
      <c r="T723" s="6">
        <f t="shared" si="47"/>
        <v>0.44191023258433298</v>
      </c>
      <c r="U723" s="3">
        <f>YEAR(SalesDataTable[[#This Row],[Order Date]])</f>
        <v>2026</v>
      </c>
    </row>
    <row r="724" spans="1:21" ht="15.6">
      <c r="A724" s="9">
        <v>617</v>
      </c>
      <c r="B724" s="10">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11" t="s">
        <v>6</v>
      </c>
      <c r="H724" s="11" t="s">
        <v>49</v>
      </c>
      <c r="I724" s="11" t="s">
        <v>28</v>
      </c>
      <c r="J724" s="2" t="s">
        <v>3</v>
      </c>
      <c r="K724" s="2" t="s">
        <v>34</v>
      </c>
      <c r="L724" s="2" t="s">
        <v>42</v>
      </c>
      <c r="M724" s="7">
        <v>4</v>
      </c>
      <c r="N724" s="4">
        <v>36.909999999999997</v>
      </c>
      <c r="O724" s="5">
        <v>0.1</v>
      </c>
      <c r="P724" s="4">
        <v>13.85</v>
      </c>
      <c r="Q724" s="4">
        <f t="shared" si="44"/>
        <v>132.876</v>
      </c>
      <c r="R724" s="4">
        <f t="shared" si="45"/>
        <v>55.4</v>
      </c>
      <c r="S724" s="4">
        <f t="shared" si="46"/>
        <v>77.475999999999999</v>
      </c>
      <c r="T724" s="6">
        <f t="shared" si="47"/>
        <v>0.58306992985941775</v>
      </c>
      <c r="U724" s="3">
        <f>YEAR(SalesDataTable[[#This Row],[Order Date]])</f>
        <v>2026</v>
      </c>
    </row>
    <row r="725" spans="1:21" ht="15.6">
      <c r="A725" s="9">
        <v>849</v>
      </c>
      <c r="B725" s="10">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11" t="s">
        <v>6</v>
      </c>
      <c r="H725" s="11" t="s">
        <v>49</v>
      </c>
      <c r="I725" s="11" t="s">
        <v>8</v>
      </c>
      <c r="J725" s="2" t="s">
        <v>16</v>
      </c>
      <c r="K725" s="2" t="s">
        <v>23</v>
      </c>
      <c r="L725" s="2" t="s">
        <v>29</v>
      </c>
      <c r="M725" s="7">
        <v>3</v>
      </c>
      <c r="N725" s="4">
        <v>193.18</v>
      </c>
      <c r="O725" s="5">
        <v>0.1</v>
      </c>
      <c r="P725" s="4">
        <v>102.31</v>
      </c>
      <c r="Q725" s="4">
        <f t="shared" si="44"/>
        <v>521.58600000000001</v>
      </c>
      <c r="R725" s="4">
        <f t="shared" si="45"/>
        <v>306.93</v>
      </c>
      <c r="S725" s="4">
        <f t="shared" si="46"/>
        <v>214.65600000000001</v>
      </c>
      <c r="T725" s="6">
        <f t="shared" si="47"/>
        <v>0.41154478839539405</v>
      </c>
      <c r="U725" s="3">
        <f>YEAR(SalesDataTable[[#This Row],[Order Date]])</f>
        <v>2026</v>
      </c>
    </row>
    <row r="726" spans="1:21" ht="15.6">
      <c r="A726" s="9">
        <v>956</v>
      </c>
      <c r="B726" s="10">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11" t="s">
        <v>0</v>
      </c>
      <c r="H726" s="11" t="s">
        <v>50</v>
      </c>
      <c r="I726" s="11" t="s">
        <v>2</v>
      </c>
      <c r="J726" s="2" t="s">
        <v>16</v>
      </c>
      <c r="K726" s="2" t="s">
        <v>9</v>
      </c>
      <c r="L726" s="2" t="s">
        <v>37</v>
      </c>
      <c r="M726" s="7">
        <v>1</v>
      </c>
      <c r="N726" s="4">
        <v>157.59</v>
      </c>
      <c r="O726" s="5">
        <v>0.05</v>
      </c>
      <c r="P726" s="4">
        <v>77.599999999999994</v>
      </c>
      <c r="Q726" s="4">
        <f t="shared" si="44"/>
        <v>149.7105</v>
      </c>
      <c r="R726" s="4">
        <f t="shared" si="45"/>
        <v>77.599999999999994</v>
      </c>
      <c r="S726" s="4">
        <f t="shared" si="46"/>
        <v>72.110500000000002</v>
      </c>
      <c r="T726" s="6">
        <f t="shared" si="47"/>
        <v>0.48166628259206939</v>
      </c>
      <c r="U726" s="3">
        <f>YEAR(SalesDataTable[[#This Row],[Order Date]])</f>
        <v>2026</v>
      </c>
    </row>
    <row r="727" spans="1:21" ht="15.6">
      <c r="A727" s="9">
        <v>1896</v>
      </c>
      <c r="B727" s="10">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11" t="s">
        <v>6</v>
      </c>
      <c r="H727" s="11" t="s">
        <v>43</v>
      </c>
      <c r="I727" s="11" t="s">
        <v>28</v>
      </c>
      <c r="J727" s="2" t="s">
        <v>13</v>
      </c>
      <c r="K727" s="2" t="s">
        <v>34</v>
      </c>
      <c r="L727" s="2" t="s">
        <v>45</v>
      </c>
      <c r="M727" s="7">
        <v>2</v>
      </c>
      <c r="N727" s="4">
        <v>49.97</v>
      </c>
      <c r="O727" s="5">
        <v>0</v>
      </c>
      <c r="P727" s="4">
        <v>22.63</v>
      </c>
      <c r="Q727" s="4">
        <f t="shared" si="44"/>
        <v>99.94</v>
      </c>
      <c r="R727" s="4">
        <f t="shared" si="45"/>
        <v>45.26</v>
      </c>
      <c r="S727" s="4">
        <f t="shared" si="46"/>
        <v>54.68</v>
      </c>
      <c r="T727" s="6">
        <f t="shared" si="47"/>
        <v>0.54712827696617972</v>
      </c>
      <c r="U727" s="3">
        <f>YEAR(SalesDataTable[[#This Row],[Order Date]])</f>
        <v>2026</v>
      </c>
    </row>
    <row r="728" spans="1:21" ht="15.6">
      <c r="A728" s="9">
        <v>2317</v>
      </c>
      <c r="B728" s="10">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11" t="s">
        <v>0</v>
      </c>
      <c r="H728" s="11" t="s">
        <v>50</v>
      </c>
      <c r="I728" s="11" t="s">
        <v>8</v>
      </c>
      <c r="J728" s="2" t="s">
        <v>16</v>
      </c>
      <c r="K728" s="2" t="s">
        <v>9</v>
      </c>
      <c r="L728" s="2" t="s">
        <v>37</v>
      </c>
      <c r="M728" s="7">
        <v>5</v>
      </c>
      <c r="N728" s="4">
        <v>155.54</v>
      </c>
      <c r="O728" s="5">
        <v>0.1</v>
      </c>
      <c r="P728" s="4">
        <v>78.02</v>
      </c>
      <c r="Q728" s="4">
        <f t="shared" si="44"/>
        <v>699.93</v>
      </c>
      <c r="R728" s="4">
        <f t="shared" si="45"/>
        <v>390.09999999999997</v>
      </c>
      <c r="S728" s="4">
        <f t="shared" si="46"/>
        <v>309.83</v>
      </c>
      <c r="T728" s="6">
        <f t="shared" si="47"/>
        <v>0.44265855156944267</v>
      </c>
      <c r="U728" s="3">
        <f>YEAR(SalesDataTable[[#This Row],[Order Date]])</f>
        <v>2026</v>
      </c>
    </row>
    <row r="729" spans="1:21" ht="15.6">
      <c r="A729" s="9">
        <v>2542</v>
      </c>
      <c r="B729" s="10">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11" t="s">
        <v>20</v>
      </c>
      <c r="H729" s="11" t="s">
        <v>33</v>
      </c>
      <c r="I729" s="11" t="s">
        <v>19</v>
      </c>
      <c r="J729" s="2" t="s">
        <v>13</v>
      </c>
      <c r="K729" s="2" t="s">
        <v>14</v>
      </c>
      <c r="L729" s="2" t="s">
        <v>44</v>
      </c>
      <c r="M729" s="7">
        <v>1</v>
      </c>
      <c r="N729" s="4">
        <v>131.13</v>
      </c>
      <c r="O729" s="5">
        <v>0.05</v>
      </c>
      <c r="P729" s="4">
        <v>67.010000000000005</v>
      </c>
      <c r="Q729" s="4">
        <f t="shared" si="44"/>
        <v>124.5735</v>
      </c>
      <c r="R729" s="4">
        <f t="shared" si="45"/>
        <v>67.010000000000005</v>
      </c>
      <c r="S729" s="4">
        <f t="shared" si="46"/>
        <v>57.563499999999991</v>
      </c>
      <c r="T729" s="6">
        <f t="shared" si="47"/>
        <v>0.46208463276700096</v>
      </c>
      <c r="U729" s="3">
        <f>YEAR(SalesDataTable[[#This Row],[Order Date]])</f>
        <v>2026</v>
      </c>
    </row>
    <row r="730" spans="1:21" ht="15.6">
      <c r="A730" s="9">
        <v>4535</v>
      </c>
      <c r="B730" s="10">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11" t="s">
        <v>11</v>
      </c>
      <c r="H730" s="11" t="s">
        <v>25</v>
      </c>
      <c r="I730" s="11" t="s">
        <v>2</v>
      </c>
      <c r="J730" s="2" t="s">
        <v>13</v>
      </c>
      <c r="K730" s="2" t="s">
        <v>14</v>
      </c>
      <c r="L730" s="2" t="s">
        <v>15</v>
      </c>
      <c r="M730" s="7">
        <v>1</v>
      </c>
      <c r="N730" s="4">
        <v>36.82</v>
      </c>
      <c r="O730" s="5">
        <v>0.1</v>
      </c>
      <c r="P730" s="4">
        <v>13.4</v>
      </c>
      <c r="Q730" s="4">
        <f t="shared" si="44"/>
        <v>33.137999999999998</v>
      </c>
      <c r="R730" s="4">
        <f t="shared" si="45"/>
        <v>13.4</v>
      </c>
      <c r="S730" s="4">
        <f t="shared" si="46"/>
        <v>19.738</v>
      </c>
      <c r="T730" s="6">
        <f t="shared" si="47"/>
        <v>0.5956303941094816</v>
      </c>
      <c r="U730" s="3">
        <f>YEAR(SalesDataTable[[#This Row],[Order Date]])</f>
        <v>2026</v>
      </c>
    </row>
    <row r="731" spans="1:21" ht="15.6">
      <c r="A731" s="9">
        <v>4988</v>
      </c>
      <c r="B731" s="10">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11" t="s">
        <v>11</v>
      </c>
      <c r="H731" s="11" t="s">
        <v>39</v>
      </c>
      <c r="I731" s="11" t="s">
        <v>19</v>
      </c>
      <c r="J731" s="2" t="s">
        <v>13</v>
      </c>
      <c r="K731" s="2" t="s">
        <v>34</v>
      </c>
      <c r="L731" s="2" t="s">
        <v>38</v>
      </c>
      <c r="M731" s="7">
        <v>1</v>
      </c>
      <c r="N731" s="4">
        <v>122.28</v>
      </c>
      <c r="O731" s="5">
        <v>0</v>
      </c>
      <c r="P731" s="4">
        <v>67.28</v>
      </c>
      <c r="Q731" s="4">
        <f t="shared" si="44"/>
        <v>122.28</v>
      </c>
      <c r="R731" s="4">
        <f t="shared" si="45"/>
        <v>67.28</v>
      </c>
      <c r="S731" s="4">
        <f t="shared" si="46"/>
        <v>55</v>
      </c>
      <c r="T731" s="6">
        <f t="shared" si="47"/>
        <v>0.44978737324174028</v>
      </c>
      <c r="U731" s="3">
        <f>YEAR(SalesDataTable[[#This Row],[Order Date]])</f>
        <v>2026</v>
      </c>
    </row>
    <row r="732" spans="1:21" ht="15.6">
      <c r="A732" s="9">
        <v>253</v>
      </c>
      <c r="B732" s="10">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11" t="s">
        <v>11</v>
      </c>
      <c r="H732" s="11" t="s">
        <v>39</v>
      </c>
      <c r="I732" s="11" t="s">
        <v>19</v>
      </c>
      <c r="J732" s="2" t="s">
        <v>16</v>
      </c>
      <c r="K732" s="2" t="s">
        <v>9</v>
      </c>
      <c r="L732" s="2" t="s">
        <v>10</v>
      </c>
      <c r="M732" s="7">
        <v>1</v>
      </c>
      <c r="N732" s="4">
        <v>90.92</v>
      </c>
      <c r="O732" s="5">
        <v>0.15</v>
      </c>
      <c r="P732" s="4">
        <v>44.93</v>
      </c>
      <c r="Q732" s="4">
        <f t="shared" si="44"/>
        <v>77.281999999999996</v>
      </c>
      <c r="R732" s="4">
        <f t="shared" si="45"/>
        <v>44.93</v>
      </c>
      <c r="S732" s="4">
        <f t="shared" si="46"/>
        <v>32.351999999999997</v>
      </c>
      <c r="T732" s="6">
        <f t="shared" si="47"/>
        <v>0.41862270645169636</v>
      </c>
      <c r="U732" s="3">
        <f>YEAR(SalesDataTable[[#This Row],[Order Date]])</f>
        <v>2026</v>
      </c>
    </row>
    <row r="733" spans="1:21" ht="15.6">
      <c r="A733" s="9">
        <v>1743</v>
      </c>
      <c r="B733" s="10">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11" t="s">
        <v>6</v>
      </c>
      <c r="H733" s="11" t="s">
        <v>43</v>
      </c>
      <c r="I733" s="11" t="s">
        <v>2</v>
      </c>
      <c r="J733" s="2" t="s">
        <v>13</v>
      </c>
      <c r="K733" s="2" t="s">
        <v>34</v>
      </c>
      <c r="L733" s="2" t="s">
        <v>45</v>
      </c>
      <c r="M733" s="7">
        <v>1</v>
      </c>
      <c r="N733" s="4">
        <v>51.02</v>
      </c>
      <c r="O733" s="5">
        <v>0</v>
      </c>
      <c r="P733" s="4">
        <v>21.83</v>
      </c>
      <c r="Q733" s="4">
        <f t="shared" si="44"/>
        <v>51.02</v>
      </c>
      <c r="R733" s="4">
        <f t="shared" si="45"/>
        <v>21.83</v>
      </c>
      <c r="S733" s="4">
        <f t="shared" si="46"/>
        <v>29.190000000000005</v>
      </c>
      <c r="T733" s="6">
        <f t="shared" si="47"/>
        <v>0.5721285770286163</v>
      </c>
      <c r="U733" s="3">
        <f>YEAR(SalesDataTable[[#This Row],[Order Date]])</f>
        <v>2026</v>
      </c>
    </row>
    <row r="734" spans="1:21" ht="15.6">
      <c r="A734" s="9">
        <v>1801</v>
      </c>
      <c r="B734" s="10">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11" t="s">
        <v>11</v>
      </c>
      <c r="H734" s="11" t="s">
        <v>12</v>
      </c>
      <c r="I734" s="11" t="s">
        <v>2</v>
      </c>
      <c r="J734" s="2" t="s">
        <v>16</v>
      </c>
      <c r="K734" s="2" t="s">
        <v>14</v>
      </c>
      <c r="L734" s="2" t="s">
        <v>15</v>
      </c>
      <c r="M734" s="7">
        <v>2</v>
      </c>
      <c r="N734" s="4">
        <v>36.299999999999997</v>
      </c>
      <c r="O734" s="5">
        <v>0.05</v>
      </c>
      <c r="P734" s="4">
        <v>13.9</v>
      </c>
      <c r="Q734" s="4">
        <f t="shared" si="44"/>
        <v>68.969999999999985</v>
      </c>
      <c r="R734" s="4">
        <f t="shared" si="45"/>
        <v>27.8</v>
      </c>
      <c r="S734" s="4">
        <f t="shared" si="46"/>
        <v>41.169999999999987</v>
      </c>
      <c r="T734" s="6">
        <f t="shared" si="47"/>
        <v>0.59692619979701311</v>
      </c>
      <c r="U734" s="3">
        <f>YEAR(SalesDataTable[[#This Row],[Order Date]])</f>
        <v>2026</v>
      </c>
    </row>
    <row r="735" spans="1:21" ht="15.6">
      <c r="A735" s="9">
        <v>2511</v>
      </c>
      <c r="B735" s="10">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11" t="s">
        <v>11</v>
      </c>
      <c r="H735" s="11" t="s">
        <v>39</v>
      </c>
      <c r="I735" s="11" t="s">
        <v>8</v>
      </c>
      <c r="J735" s="2" t="s">
        <v>16</v>
      </c>
      <c r="K735" s="2" t="s">
        <v>23</v>
      </c>
      <c r="L735" s="2" t="s">
        <v>29</v>
      </c>
      <c r="M735" s="7">
        <v>8</v>
      </c>
      <c r="N735" s="4">
        <v>195.03</v>
      </c>
      <c r="O735" s="5">
        <v>0.15</v>
      </c>
      <c r="P735" s="4">
        <v>101.13</v>
      </c>
      <c r="Q735" s="4">
        <f t="shared" si="44"/>
        <v>1326.204</v>
      </c>
      <c r="R735" s="4">
        <f t="shared" si="45"/>
        <v>809.04</v>
      </c>
      <c r="S735" s="4">
        <f t="shared" si="46"/>
        <v>517.16399999999999</v>
      </c>
      <c r="T735" s="6">
        <f t="shared" si="47"/>
        <v>0.38995810599274322</v>
      </c>
      <c r="U735" s="3">
        <f>YEAR(SalesDataTable[[#This Row],[Order Date]])</f>
        <v>2026</v>
      </c>
    </row>
    <row r="736" spans="1:21" ht="15.6">
      <c r="A736" s="9">
        <v>3186</v>
      </c>
      <c r="B736" s="10">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11" t="s">
        <v>6</v>
      </c>
      <c r="H736" s="11" t="s">
        <v>27</v>
      </c>
      <c r="I736" s="11" t="s">
        <v>2</v>
      </c>
      <c r="J736" s="2" t="s">
        <v>13</v>
      </c>
      <c r="K736" s="2" t="s">
        <v>9</v>
      </c>
      <c r="L736" s="2" t="s">
        <v>17</v>
      </c>
      <c r="M736" s="7">
        <v>1</v>
      </c>
      <c r="N736" s="4">
        <v>143.66</v>
      </c>
      <c r="O736" s="5">
        <v>0.1</v>
      </c>
      <c r="P736" s="4">
        <v>79.25</v>
      </c>
      <c r="Q736" s="4">
        <f t="shared" si="44"/>
        <v>129.29400000000001</v>
      </c>
      <c r="R736" s="4">
        <f t="shared" si="45"/>
        <v>79.25</v>
      </c>
      <c r="S736" s="4">
        <f t="shared" si="46"/>
        <v>50.044000000000011</v>
      </c>
      <c r="T736" s="6">
        <f t="shared" si="47"/>
        <v>0.38705585719368268</v>
      </c>
      <c r="U736" s="3">
        <f>YEAR(SalesDataTable[[#This Row],[Order Date]])</f>
        <v>2026</v>
      </c>
    </row>
    <row r="737" spans="1:21" ht="15.6">
      <c r="A737" s="9">
        <v>3378</v>
      </c>
      <c r="B737" s="10">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11" t="s">
        <v>0</v>
      </c>
      <c r="H737" s="11" t="s">
        <v>1</v>
      </c>
      <c r="I737" s="11" t="s">
        <v>8</v>
      </c>
      <c r="J737" s="2" t="s">
        <v>16</v>
      </c>
      <c r="K737" s="2" t="s">
        <v>34</v>
      </c>
      <c r="L737" s="2" t="s">
        <v>38</v>
      </c>
      <c r="M737" s="7">
        <v>3</v>
      </c>
      <c r="N737" s="4">
        <v>120.28</v>
      </c>
      <c r="O737" s="5">
        <v>0.2</v>
      </c>
      <c r="P737" s="4">
        <v>69.23</v>
      </c>
      <c r="Q737" s="4">
        <f t="shared" si="44"/>
        <v>288.67200000000003</v>
      </c>
      <c r="R737" s="4">
        <f t="shared" si="45"/>
        <v>207.69</v>
      </c>
      <c r="S737" s="4">
        <f t="shared" si="46"/>
        <v>80.982000000000028</v>
      </c>
      <c r="T737" s="6">
        <f t="shared" si="47"/>
        <v>0.28053292317924849</v>
      </c>
      <c r="U737" s="3">
        <f>YEAR(SalesDataTable[[#This Row],[Order Date]])</f>
        <v>2026</v>
      </c>
    </row>
    <row r="738" spans="1:21" ht="15.6">
      <c r="A738" s="9">
        <v>4255</v>
      </c>
      <c r="B738" s="10">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11" t="s">
        <v>20</v>
      </c>
      <c r="H738" s="11" t="s">
        <v>31</v>
      </c>
      <c r="I738" s="11" t="s">
        <v>28</v>
      </c>
      <c r="J738" s="2" t="s">
        <v>3</v>
      </c>
      <c r="K738" s="2" t="s">
        <v>14</v>
      </c>
      <c r="L738" s="2" t="s">
        <v>15</v>
      </c>
      <c r="M738" s="7">
        <v>6</v>
      </c>
      <c r="N738" s="4">
        <v>36.04</v>
      </c>
      <c r="O738" s="5">
        <v>0</v>
      </c>
      <c r="P738" s="4">
        <v>13.38</v>
      </c>
      <c r="Q738" s="4">
        <f t="shared" si="44"/>
        <v>216.24</v>
      </c>
      <c r="R738" s="4">
        <f t="shared" si="45"/>
        <v>80.28</v>
      </c>
      <c r="S738" s="4">
        <f t="shared" si="46"/>
        <v>135.96</v>
      </c>
      <c r="T738" s="6">
        <f t="shared" si="47"/>
        <v>0.62874583795782468</v>
      </c>
      <c r="U738" s="3">
        <f>YEAR(SalesDataTable[[#This Row],[Order Date]])</f>
        <v>2026</v>
      </c>
    </row>
    <row r="739" spans="1:21" ht="15.6">
      <c r="A739" s="9">
        <v>4587</v>
      </c>
      <c r="B739" s="10">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11" t="s">
        <v>11</v>
      </c>
      <c r="H739" s="11" t="s">
        <v>12</v>
      </c>
      <c r="I739" s="11" t="s">
        <v>28</v>
      </c>
      <c r="J739" s="2" t="s">
        <v>3</v>
      </c>
      <c r="K739" s="2" t="s">
        <v>9</v>
      </c>
      <c r="L739" s="2" t="s">
        <v>10</v>
      </c>
      <c r="M739" s="7">
        <v>2</v>
      </c>
      <c r="N739" s="4">
        <v>91.72</v>
      </c>
      <c r="O739" s="5">
        <v>0</v>
      </c>
      <c r="P739" s="4">
        <v>45.67</v>
      </c>
      <c r="Q739" s="4">
        <f t="shared" si="44"/>
        <v>183.44</v>
      </c>
      <c r="R739" s="4">
        <f t="shared" si="45"/>
        <v>91.34</v>
      </c>
      <c r="S739" s="4">
        <f t="shared" si="46"/>
        <v>92.1</v>
      </c>
      <c r="T739" s="6">
        <f t="shared" si="47"/>
        <v>0.50207152202354988</v>
      </c>
      <c r="U739" s="3">
        <f>YEAR(SalesDataTable[[#This Row],[Order Date]])</f>
        <v>2026</v>
      </c>
    </row>
    <row r="740" spans="1:21" ht="15.6">
      <c r="A740" s="9">
        <v>830</v>
      </c>
      <c r="B740" s="10">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11" t="s">
        <v>20</v>
      </c>
      <c r="H740" s="11" t="s">
        <v>33</v>
      </c>
      <c r="I740" s="11" t="s">
        <v>2</v>
      </c>
      <c r="J740" s="2" t="s">
        <v>16</v>
      </c>
      <c r="K740" s="2" t="s">
        <v>4</v>
      </c>
      <c r="L740" s="2" t="s">
        <v>22</v>
      </c>
      <c r="M740" s="7">
        <v>2</v>
      </c>
      <c r="N740" s="4">
        <v>50.4</v>
      </c>
      <c r="O740" s="5">
        <v>0</v>
      </c>
      <c r="P740" s="4">
        <v>22.21</v>
      </c>
      <c r="Q740" s="4">
        <f t="shared" si="44"/>
        <v>100.8</v>
      </c>
      <c r="R740" s="4">
        <f t="shared" si="45"/>
        <v>44.42</v>
      </c>
      <c r="S740" s="4">
        <f t="shared" si="46"/>
        <v>56.379999999999995</v>
      </c>
      <c r="T740" s="6">
        <f t="shared" si="47"/>
        <v>0.55932539682539684</v>
      </c>
      <c r="U740" s="3">
        <f>YEAR(SalesDataTable[[#This Row],[Order Date]])</f>
        <v>2026</v>
      </c>
    </row>
    <row r="741" spans="1:21" ht="15.6">
      <c r="A741" s="9">
        <v>4320</v>
      </c>
      <c r="B741" s="10">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11" t="s">
        <v>6</v>
      </c>
      <c r="H741" s="11" t="s">
        <v>27</v>
      </c>
      <c r="I741" s="11" t="s">
        <v>2</v>
      </c>
      <c r="J741" s="2" t="s">
        <v>3</v>
      </c>
      <c r="K741" s="2" t="s">
        <v>14</v>
      </c>
      <c r="L741" s="2" t="s">
        <v>48</v>
      </c>
      <c r="M741" s="7">
        <v>2</v>
      </c>
      <c r="N741" s="4">
        <v>165.17</v>
      </c>
      <c r="O741" s="5">
        <v>0</v>
      </c>
      <c r="P741" s="4">
        <v>87.78</v>
      </c>
      <c r="Q741" s="4">
        <f t="shared" si="44"/>
        <v>330.34</v>
      </c>
      <c r="R741" s="4">
        <f t="shared" si="45"/>
        <v>175.56</v>
      </c>
      <c r="S741" s="4">
        <f t="shared" si="46"/>
        <v>154.77999999999997</v>
      </c>
      <c r="T741" s="6">
        <f t="shared" si="47"/>
        <v>0.46854755706242052</v>
      </c>
      <c r="U741" s="3">
        <f>YEAR(SalesDataTable[[#This Row],[Order Date]])</f>
        <v>2026</v>
      </c>
    </row>
    <row r="742" spans="1:21" ht="15.6">
      <c r="A742" s="9">
        <v>4386</v>
      </c>
      <c r="B742" s="10">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11" t="s">
        <v>0</v>
      </c>
      <c r="H742" s="11" t="s">
        <v>50</v>
      </c>
      <c r="I742" s="11" t="s">
        <v>2</v>
      </c>
      <c r="J742" s="2" t="s">
        <v>3</v>
      </c>
      <c r="K742" s="2" t="s">
        <v>9</v>
      </c>
      <c r="L742" s="2" t="s">
        <v>46</v>
      </c>
      <c r="M742" s="7">
        <v>1</v>
      </c>
      <c r="N742" s="4">
        <v>69.819999999999993</v>
      </c>
      <c r="O742" s="5">
        <v>0.05</v>
      </c>
      <c r="P742" s="4">
        <v>33.29</v>
      </c>
      <c r="Q742" s="4">
        <f t="shared" si="44"/>
        <v>66.328999999999994</v>
      </c>
      <c r="R742" s="4">
        <f t="shared" si="45"/>
        <v>33.29</v>
      </c>
      <c r="S742" s="4">
        <f t="shared" si="46"/>
        <v>33.038999999999994</v>
      </c>
      <c r="T742" s="6">
        <f t="shared" si="47"/>
        <v>0.49810791659756665</v>
      </c>
      <c r="U742" s="3">
        <f>YEAR(SalesDataTable[[#This Row],[Order Date]])</f>
        <v>2026</v>
      </c>
    </row>
    <row r="743" spans="1:21" ht="15.6">
      <c r="A743" s="9">
        <v>4602</v>
      </c>
      <c r="B743" s="10">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11" t="s">
        <v>6</v>
      </c>
      <c r="H743" s="11" t="s">
        <v>43</v>
      </c>
      <c r="I743" s="11" t="s">
        <v>28</v>
      </c>
      <c r="J743" s="2" t="s">
        <v>13</v>
      </c>
      <c r="K743" s="2" t="s">
        <v>14</v>
      </c>
      <c r="L743" s="2" t="s">
        <v>44</v>
      </c>
      <c r="M743" s="7">
        <v>2</v>
      </c>
      <c r="N743" s="4">
        <v>131.36000000000001</v>
      </c>
      <c r="O743" s="5">
        <v>0.1</v>
      </c>
      <c r="P743" s="4">
        <v>65.3</v>
      </c>
      <c r="Q743" s="4">
        <f t="shared" si="44"/>
        <v>236.44800000000004</v>
      </c>
      <c r="R743" s="4">
        <f t="shared" si="45"/>
        <v>130.6</v>
      </c>
      <c r="S743" s="4">
        <f t="shared" si="46"/>
        <v>105.84800000000004</v>
      </c>
      <c r="T743" s="6">
        <f t="shared" si="47"/>
        <v>0.4476586818243336</v>
      </c>
      <c r="U743" s="3">
        <f>YEAR(SalesDataTable[[#This Row],[Order Date]])</f>
        <v>2026</v>
      </c>
    </row>
    <row r="744" spans="1:21" ht="15.6">
      <c r="A744" s="9">
        <v>5190</v>
      </c>
      <c r="B744" s="10">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11" t="s">
        <v>20</v>
      </c>
      <c r="H744" s="11" t="s">
        <v>33</v>
      </c>
      <c r="I744" s="11" t="s">
        <v>8</v>
      </c>
      <c r="J744" s="2" t="s">
        <v>3</v>
      </c>
      <c r="K744" s="2" t="s">
        <v>9</v>
      </c>
      <c r="L744" s="2" t="s">
        <v>10</v>
      </c>
      <c r="M744" s="7">
        <v>15</v>
      </c>
      <c r="N744" s="4">
        <v>93.65</v>
      </c>
      <c r="O744" s="5">
        <v>0.1</v>
      </c>
      <c r="P744" s="4">
        <v>44.89</v>
      </c>
      <c r="Q744" s="4">
        <f t="shared" si="44"/>
        <v>1264.2750000000001</v>
      </c>
      <c r="R744" s="4">
        <f t="shared" si="45"/>
        <v>673.35</v>
      </c>
      <c r="S744" s="4">
        <f t="shared" si="46"/>
        <v>590.92500000000007</v>
      </c>
      <c r="T744" s="6">
        <f t="shared" si="47"/>
        <v>0.46740226612089936</v>
      </c>
      <c r="U744" s="3">
        <f>YEAR(SalesDataTable[[#This Row],[Order Date]])</f>
        <v>2026</v>
      </c>
    </row>
    <row r="745" spans="1:21" ht="15.6">
      <c r="A745" s="9">
        <v>393</v>
      </c>
      <c r="B745" s="10">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11" t="s">
        <v>6</v>
      </c>
      <c r="H745" s="11" t="s">
        <v>43</v>
      </c>
      <c r="I745" s="11" t="s">
        <v>28</v>
      </c>
      <c r="J745" s="2" t="s">
        <v>13</v>
      </c>
      <c r="K745" s="2" t="s">
        <v>23</v>
      </c>
      <c r="L745" s="2" t="s">
        <v>29</v>
      </c>
      <c r="M745" s="7">
        <v>3</v>
      </c>
      <c r="N745" s="4">
        <v>199.93</v>
      </c>
      <c r="O745" s="5">
        <v>0</v>
      </c>
      <c r="P745" s="4">
        <v>104.86</v>
      </c>
      <c r="Q745" s="4">
        <f t="shared" si="44"/>
        <v>599.79</v>
      </c>
      <c r="R745" s="4">
        <f t="shared" si="45"/>
        <v>314.58</v>
      </c>
      <c r="S745" s="4">
        <f t="shared" si="46"/>
        <v>285.20999999999998</v>
      </c>
      <c r="T745" s="6">
        <f t="shared" si="47"/>
        <v>0.47551643075076278</v>
      </c>
      <c r="U745" s="3">
        <f>YEAR(SalesDataTable[[#This Row],[Order Date]])</f>
        <v>2026</v>
      </c>
    </row>
    <row r="746" spans="1:21" ht="15.6">
      <c r="A746" s="9">
        <v>812</v>
      </c>
      <c r="B746" s="10">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11" t="s">
        <v>0</v>
      </c>
      <c r="H746" s="11" t="s">
        <v>1</v>
      </c>
      <c r="I746" s="11" t="s">
        <v>2</v>
      </c>
      <c r="J746" s="2" t="s">
        <v>13</v>
      </c>
      <c r="K746" s="2" t="s">
        <v>9</v>
      </c>
      <c r="L746" s="2" t="s">
        <v>46</v>
      </c>
      <c r="M746" s="7">
        <v>5</v>
      </c>
      <c r="N746" s="4">
        <v>70.150000000000006</v>
      </c>
      <c r="O746" s="5">
        <v>0</v>
      </c>
      <c r="P746" s="4">
        <v>32.700000000000003</v>
      </c>
      <c r="Q746" s="4">
        <f t="shared" si="44"/>
        <v>350.75</v>
      </c>
      <c r="R746" s="4">
        <f t="shared" si="45"/>
        <v>163.5</v>
      </c>
      <c r="S746" s="4">
        <f t="shared" si="46"/>
        <v>187.25</v>
      </c>
      <c r="T746" s="6">
        <f t="shared" si="47"/>
        <v>0.53385602280826805</v>
      </c>
      <c r="U746" s="3">
        <f>YEAR(SalesDataTable[[#This Row],[Order Date]])</f>
        <v>2026</v>
      </c>
    </row>
    <row r="747" spans="1:21" ht="15.6">
      <c r="A747" s="9">
        <v>1297</v>
      </c>
      <c r="B747" s="10">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11" t="s">
        <v>11</v>
      </c>
      <c r="H747" s="11" t="s">
        <v>12</v>
      </c>
      <c r="I747" s="11" t="s">
        <v>19</v>
      </c>
      <c r="J747" s="2" t="s">
        <v>13</v>
      </c>
      <c r="K747" s="2" t="s">
        <v>34</v>
      </c>
      <c r="L747" s="2" t="s">
        <v>42</v>
      </c>
      <c r="M747" s="7">
        <v>2</v>
      </c>
      <c r="N747" s="4">
        <v>35.86</v>
      </c>
      <c r="O747" s="5">
        <v>0</v>
      </c>
      <c r="P747" s="4">
        <v>13.9</v>
      </c>
      <c r="Q747" s="4">
        <f t="shared" si="44"/>
        <v>71.72</v>
      </c>
      <c r="R747" s="4">
        <f t="shared" si="45"/>
        <v>27.8</v>
      </c>
      <c r="S747" s="4">
        <f t="shared" si="46"/>
        <v>43.92</v>
      </c>
      <c r="T747" s="6">
        <f t="shared" si="47"/>
        <v>0.61238148354712774</v>
      </c>
      <c r="U747" s="3">
        <f>YEAR(SalesDataTable[[#This Row],[Order Date]])</f>
        <v>2026</v>
      </c>
    </row>
    <row r="748" spans="1:21" ht="15.6">
      <c r="A748" s="9">
        <v>1574</v>
      </c>
      <c r="B748" s="10">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11" t="s">
        <v>6</v>
      </c>
      <c r="H748" s="11" t="s">
        <v>27</v>
      </c>
      <c r="I748" s="11" t="s">
        <v>2</v>
      </c>
      <c r="J748" s="2" t="s">
        <v>3</v>
      </c>
      <c r="K748" s="2" t="s">
        <v>9</v>
      </c>
      <c r="L748" s="2" t="s">
        <v>10</v>
      </c>
      <c r="M748" s="7">
        <v>1</v>
      </c>
      <c r="N748" s="4">
        <v>92.27</v>
      </c>
      <c r="O748" s="5">
        <v>0</v>
      </c>
      <c r="P748" s="4">
        <v>46.5</v>
      </c>
      <c r="Q748" s="4">
        <f t="shared" si="44"/>
        <v>92.27</v>
      </c>
      <c r="R748" s="4">
        <f t="shared" si="45"/>
        <v>46.5</v>
      </c>
      <c r="S748" s="4">
        <f t="shared" si="46"/>
        <v>45.769999999999996</v>
      </c>
      <c r="T748" s="6">
        <f t="shared" si="47"/>
        <v>0.49604421805570603</v>
      </c>
      <c r="U748" s="3">
        <f>YEAR(SalesDataTable[[#This Row],[Order Date]])</f>
        <v>2026</v>
      </c>
    </row>
    <row r="749" spans="1:21" ht="15.6">
      <c r="A749" s="9">
        <v>3060</v>
      </c>
      <c r="B749" s="10">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11" t="s">
        <v>6</v>
      </c>
      <c r="H749" s="11" t="s">
        <v>27</v>
      </c>
      <c r="I749" s="11" t="s">
        <v>8</v>
      </c>
      <c r="J749" s="2" t="s">
        <v>16</v>
      </c>
      <c r="K749" s="2" t="s">
        <v>9</v>
      </c>
      <c r="L749" s="2" t="s">
        <v>37</v>
      </c>
      <c r="M749" s="7">
        <v>6</v>
      </c>
      <c r="N749" s="4">
        <v>157.31</v>
      </c>
      <c r="O749" s="5">
        <v>0.15</v>
      </c>
      <c r="P749" s="4">
        <v>80.34</v>
      </c>
      <c r="Q749" s="4">
        <f t="shared" si="44"/>
        <v>802.28099999999995</v>
      </c>
      <c r="R749" s="4">
        <f t="shared" si="45"/>
        <v>482.04</v>
      </c>
      <c r="S749" s="4">
        <f t="shared" si="46"/>
        <v>320.24099999999993</v>
      </c>
      <c r="T749" s="6">
        <f t="shared" si="47"/>
        <v>0.3991631361081715</v>
      </c>
      <c r="U749" s="3">
        <f>YEAR(SalesDataTable[[#This Row],[Order Date]])</f>
        <v>2026</v>
      </c>
    </row>
    <row r="750" spans="1:21" ht="15.6">
      <c r="A750" s="9">
        <v>3490</v>
      </c>
      <c r="B750" s="10">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11" t="s">
        <v>6</v>
      </c>
      <c r="H750" s="11" t="s">
        <v>41</v>
      </c>
      <c r="I750" s="11" t="s">
        <v>2</v>
      </c>
      <c r="J750" s="2" t="s">
        <v>13</v>
      </c>
      <c r="K750" s="2" t="s">
        <v>14</v>
      </c>
      <c r="L750" s="2" t="s">
        <v>32</v>
      </c>
      <c r="M750" s="7">
        <v>2</v>
      </c>
      <c r="N750" s="4">
        <v>46.18</v>
      </c>
      <c r="O750" s="5">
        <v>0.05</v>
      </c>
      <c r="P750" s="4">
        <v>17.899999999999999</v>
      </c>
      <c r="Q750" s="4">
        <f t="shared" si="44"/>
        <v>87.74199999999999</v>
      </c>
      <c r="R750" s="4">
        <f t="shared" si="45"/>
        <v>35.799999999999997</v>
      </c>
      <c r="S750" s="4">
        <f t="shared" si="46"/>
        <v>51.941999999999993</v>
      </c>
      <c r="T750" s="6">
        <f t="shared" si="47"/>
        <v>0.59198559412823959</v>
      </c>
      <c r="U750" s="3">
        <f>YEAR(SalesDataTable[[#This Row],[Order Date]])</f>
        <v>2026</v>
      </c>
    </row>
    <row r="751" spans="1:21" ht="15.6">
      <c r="A751" s="9">
        <v>3654</v>
      </c>
      <c r="B751" s="10">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11" t="s">
        <v>11</v>
      </c>
      <c r="H751" s="11" t="s">
        <v>39</v>
      </c>
      <c r="I751" s="11" t="s">
        <v>2</v>
      </c>
      <c r="J751" s="2" t="s">
        <v>16</v>
      </c>
      <c r="K751" s="2" t="s">
        <v>4</v>
      </c>
      <c r="L751" s="2" t="s">
        <v>22</v>
      </c>
      <c r="M751" s="7">
        <v>1</v>
      </c>
      <c r="N751" s="4">
        <v>51.44</v>
      </c>
      <c r="O751" s="5">
        <v>0.1</v>
      </c>
      <c r="P751" s="4">
        <v>22.88</v>
      </c>
      <c r="Q751" s="4">
        <f t="shared" si="44"/>
        <v>46.295999999999999</v>
      </c>
      <c r="R751" s="4">
        <f t="shared" si="45"/>
        <v>22.88</v>
      </c>
      <c r="S751" s="4">
        <f t="shared" si="46"/>
        <v>23.416</v>
      </c>
      <c r="T751" s="6">
        <f t="shared" si="47"/>
        <v>0.50578883704855715</v>
      </c>
      <c r="U751" s="3">
        <f>YEAR(SalesDataTable[[#This Row],[Order Date]])</f>
        <v>2026</v>
      </c>
    </row>
    <row r="752" spans="1:21" ht="15.6">
      <c r="A752" s="9">
        <v>4209</v>
      </c>
      <c r="B752" s="10">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11" t="s">
        <v>6</v>
      </c>
      <c r="H752" s="11" t="s">
        <v>7</v>
      </c>
      <c r="I752" s="11" t="s">
        <v>2</v>
      </c>
      <c r="J752" s="2" t="s">
        <v>13</v>
      </c>
      <c r="K752" s="2" t="s">
        <v>34</v>
      </c>
      <c r="L752" s="2" t="s">
        <v>45</v>
      </c>
      <c r="M752" s="7">
        <v>2</v>
      </c>
      <c r="N752" s="4">
        <v>50.97</v>
      </c>
      <c r="O752" s="5">
        <v>0.05</v>
      </c>
      <c r="P752" s="4">
        <v>21.67</v>
      </c>
      <c r="Q752" s="4">
        <f t="shared" si="44"/>
        <v>96.842999999999989</v>
      </c>
      <c r="R752" s="4">
        <f t="shared" si="45"/>
        <v>43.34</v>
      </c>
      <c r="S752" s="4">
        <f t="shared" si="46"/>
        <v>53.502999999999986</v>
      </c>
      <c r="T752" s="6">
        <f t="shared" si="47"/>
        <v>0.55247152607829153</v>
      </c>
      <c r="U752" s="3">
        <f>YEAR(SalesDataTable[[#This Row],[Order Date]])</f>
        <v>2026</v>
      </c>
    </row>
    <row r="753" spans="1:21" ht="15.6">
      <c r="A753" s="9">
        <v>4227</v>
      </c>
      <c r="B753" s="10">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11" t="s">
        <v>6</v>
      </c>
      <c r="H753" s="11" t="s">
        <v>7</v>
      </c>
      <c r="I753" s="11" t="s">
        <v>2</v>
      </c>
      <c r="J753" s="2" t="s">
        <v>13</v>
      </c>
      <c r="K753" s="2" t="s">
        <v>4</v>
      </c>
      <c r="L753" s="2" t="s">
        <v>26</v>
      </c>
      <c r="M753" s="7">
        <v>2</v>
      </c>
      <c r="N753" s="4">
        <v>40.549999999999997</v>
      </c>
      <c r="O753" s="5">
        <v>0</v>
      </c>
      <c r="P753" s="4">
        <v>16.52</v>
      </c>
      <c r="Q753" s="4">
        <f t="shared" si="44"/>
        <v>81.099999999999994</v>
      </c>
      <c r="R753" s="4">
        <f t="shared" si="45"/>
        <v>33.04</v>
      </c>
      <c r="S753" s="4">
        <f t="shared" si="46"/>
        <v>48.059999999999995</v>
      </c>
      <c r="T753" s="6">
        <f t="shared" si="47"/>
        <v>0.59260172626387175</v>
      </c>
      <c r="U753" s="3">
        <f>YEAR(SalesDataTable[[#This Row],[Order Date]])</f>
        <v>2026</v>
      </c>
    </row>
    <row r="754" spans="1:21" ht="15.6">
      <c r="A754" s="9">
        <v>4247</v>
      </c>
      <c r="B754" s="10">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11" t="s">
        <v>11</v>
      </c>
      <c r="H754" s="11" t="s">
        <v>52</v>
      </c>
      <c r="I754" s="11" t="s">
        <v>2</v>
      </c>
      <c r="J754" s="2" t="s">
        <v>13</v>
      </c>
      <c r="K754" s="2" t="s">
        <v>4</v>
      </c>
      <c r="L754" s="2" t="s">
        <v>22</v>
      </c>
      <c r="M754" s="7">
        <v>2</v>
      </c>
      <c r="N754" s="4">
        <v>51.3</v>
      </c>
      <c r="O754" s="5">
        <v>0</v>
      </c>
      <c r="P754" s="4">
        <v>23.12</v>
      </c>
      <c r="Q754" s="4">
        <f t="shared" si="44"/>
        <v>102.6</v>
      </c>
      <c r="R754" s="4">
        <f t="shared" si="45"/>
        <v>46.24</v>
      </c>
      <c r="S754" s="4">
        <f t="shared" si="46"/>
        <v>56.359999999999992</v>
      </c>
      <c r="T754" s="6">
        <f t="shared" si="47"/>
        <v>0.54931773879142298</v>
      </c>
      <c r="U754" s="3">
        <f>YEAR(SalesDataTable[[#This Row],[Order Date]])</f>
        <v>2026</v>
      </c>
    </row>
    <row r="755" spans="1:21" ht="15.6">
      <c r="A755" s="9">
        <v>5196</v>
      </c>
      <c r="B755" s="10">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11" t="s">
        <v>20</v>
      </c>
      <c r="H755" s="11" t="s">
        <v>33</v>
      </c>
      <c r="I755" s="11" t="s">
        <v>2</v>
      </c>
      <c r="J755" s="2" t="s">
        <v>13</v>
      </c>
      <c r="K755" s="2" t="s">
        <v>23</v>
      </c>
      <c r="L755" s="2" t="s">
        <v>40</v>
      </c>
      <c r="M755" s="7">
        <v>3</v>
      </c>
      <c r="N755" s="4">
        <v>82.56</v>
      </c>
      <c r="O755" s="5">
        <v>0</v>
      </c>
      <c r="P755" s="4">
        <v>39.99</v>
      </c>
      <c r="Q755" s="4">
        <f t="shared" si="44"/>
        <v>247.68</v>
      </c>
      <c r="R755" s="4">
        <f t="shared" si="45"/>
        <v>119.97</v>
      </c>
      <c r="S755" s="4">
        <f t="shared" si="46"/>
        <v>127.71000000000001</v>
      </c>
      <c r="T755" s="6">
        <f t="shared" si="47"/>
        <v>0.515625</v>
      </c>
      <c r="U755" s="3">
        <f>YEAR(SalesDataTable[[#This Row],[Order Date]])</f>
        <v>2026</v>
      </c>
    </row>
    <row r="756" spans="1:21" ht="15.6">
      <c r="A756" s="9">
        <v>400</v>
      </c>
      <c r="B756" s="10">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11" t="s">
        <v>6</v>
      </c>
      <c r="H756" s="11" t="s">
        <v>43</v>
      </c>
      <c r="I756" s="11" t="s">
        <v>8</v>
      </c>
      <c r="J756" s="2" t="s">
        <v>16</v>
      </c>
      <c r="K756" s="2" t="s">
        <v>9</v>
      </c>
      <c r="L756" s="2" t="s">
        <v>10</v>
      </c>
      <c r="M756" s="7">
        <v>6</v>
      </c>
      <c r="N756" s="4">
        <v>92.66</v>
      </c>
      <c r="O756" s="5">
        <v>0.15</v>
      </c>
      <c r="P756" s="4">
        <v>44.71</v>
      </c>
      <c r="Q756" s="4">
        <f t="shared" si="44"/>
        <v>472.56600000000003</v>
      </c>
      <c r="R756" s="4">
        <f t="shared" si="45"/>
        <v>268.26</v>
      </c>
      <c r="S756" s="4">
        <f t="shared" si="46"/>
        <v>204.30600000000004</v>
      </c>
      <c r="T756" s="6">
        <f t="shared" si="47"/>
        <v>0.43233326138571126</v>
      </c>
      <c r="U756" s="3">
        <f>YEAR(SalesDataTable[[#This Row],[Order Date]])</f>
        <v>2026</v>
      </c>
    </row>
    <row r="757" spans="1:21" ht="15.6">
      <c r="A757" s="9">
        <v>829</v>
      </c>
      <c r="B757" s="10">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11" t="s">
        <v>11</v>
      </c>
      <c r="H757" s="11" t="s">
        <v>52</v>
      </c>
      <c r="I757" s="11" t="s">
        <v>28</v>
      </c>
      <c r="J757" s="2" t="s">
        <v>13</v>
      </c>
      <c r="K757" s="2" t="s">
        <v>34</v>
      </c>
      <c r="L757" s="2" t="s">
        <v>35</v>
      </c>
      <c r="M757" s="7">
        <v>1</v>
      </c>
      <c r="N757" s="4">
        <v>39.42</v>
      </c>
      <c r="O757" s="5">
        <v>0</v>
      </c>
      <c r="P757" s="4">
        <v>14.86</v>
      </c>
      <c r="Q757" s="4">
        <f t="shared" si="44"/>
        <v>39.42</v>
      </c>
      <c r="R757" s="4">
        <f t="shared" si="45"/>
        <v>14.86</v>
      </c>
      <c r="S757" s="4">
        <f t="shared" si="46"/>
        <v>24.560000000000002</v>
      </c>
      <c r="T757" s="6">
        <f t="shared" si="47"/>
        <v>0.62303399289700667</v>
      </c>
      <c r="U757" s="3">
        <f>YEAR(SalesDataTable[[#This Row],[Order Date]])</f>
        <v>2026</v>
      </c>
    </row>
    <row r="758" spans="1:21" ht="15.6">
      <c r="A758" s="9">
        <v>1236</v>
      </c>
      <c r="B758" s="10">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11" t="s">
        <v>0</v>
      </c>
      <c r="H758" s="11" t="s">
        <v>36</v>
      </c>
      <c r="I758" s="11" t="s">
        <v>19</v>
      </c>
      <c r="J758" s="2" t="s">
        <v>3</v>
      </c>
      <c r="K758" s="2" t="s">
        <v>34</v>
      </c>
      <c r="L758" s="2" t="s">
        <v>38</v>
      </c>
      <c r="M758" s="7">
        <v>2</v>
      </c>
      <c r="N758" s="4">
        <v>124.25</v>
      </c>
      <c r="O758" s="5">
        <v>0</v>
      </c>
      <c r="P758" s="4">
        <v>69.510000000000005</v>
      </c>
      <c r="Q758" s="4">
        <f t="shared" si="44"/>
        <v>248.5</v>
      </c>
      <c r="R758" s="4">
        <f t="shared" si="45"/>
        <v>139.02000000000001</v>
      </c>
      <c r="S758" s="4">
        <f t="shared" si="46"/>
        <v>109.47999999999999</v>
      </c>
      <c r="T758" s="6">
        <f t="shared" si="47"/>
        <v>0.44056338028169012</v>
      </c>
      <c r="U758" s="3">
        <f>YEAR(SalesDataTable[[#This Row],[Order Date]])</f>
        <v>2026</v>
      </c>
    </row>
    <row r="759" spans="1:21" ht="15.6">
      <c r="A759" s="9">
        <v>1364</v>
      </c>
      <c r="B759" s="10">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11" t="s">
        <v>6</v>
      </c>
      <c r="H759" s="11" t="s">
        <v>49</v>
      </c>
      <c r="I759" s="11" t="s">
        <v>2</v>
      </c>
      <c r="J759" s="2" t="s">
        <v>13</v>
      </c>
      <c r="K759" s="2" t="s">
        <v>9</v>
      </c>
      <c r="L759" s="2" t="s">
        <v>37</v>
      </c>
      <c r="M759" s="7">
        <v>2</v>
      </c>
      <c r="N759" s="4">
        <v>156.43</v>
      </c>
      <c r="O759" s="5">
        <v>0</v>
      </c>
      <c r="P759" s="4">
        <v>78.569999999999993</v>
      </c>
      <c r="Q759" s="4">
        <f t="shared" si="44"/>
        <v>312.86</v>
      </c>
      <c r="R759" s="4">
        <f t="shared" si="45"/>
        <v>157.13999999999999</v>
      </c>
      <c r="S759" s="4">
        <f t="shared" si="46"/>
        <v>155.72000000000003</v>
      </c>
      <c r="T759" s="6">
        <f t="shared" si="47"/>
        <v>0.49773061433228927</v>
      </c>
      <c r="U759" s="3">
        <f>YEAR(SalesDataTable[[#This Row],[Order Date]])</f>
        <v>2026</v>
      </c>
    </row>
    <row r="760" spans="1:21" ht="15.6">
      <c r="A760" s="9">
        <v>2105</v>
      </c>
      <c r="B760" s="10">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11" t="s">
        <v>6</v>
      </c>
      <c r="H760" s="11" t="s">
        <v>49</v>
      </c>
      <c r="I760" s="11" t="s">
        <v>19</v>
      </c>
      <c r="J760" s="2" t="s">
        <v>13</v>
      </c>
      <c r="K760" s="2" t="s">
        <v>23</v>
      </c>
      <c r="L760" s="2" t="s">
        <v>40</v>
      </c>
      <c r="M760" s="7">
        <v>1</v>
      </c>
      <c r="N760" s="4">
        <v>80.3</v>
      </c>
      <c r="O760" s="5">
        <v>0</v>
      </c>
      <c r="P760" s="4">
        <v>40.020000000000003</v>
      </c>
      <c r="Q760" s="4">
        <f t="shared" si="44"/>
        <v>80.3</v>
      </c>
      <c r="R760" s="4">
        <f t="shared" si="45"/>
        <v>40.020000000000003</v>
      </c>
      <c r="S760" s="4">
        <f t="shared" si="46"/>
        <v>40.279999999999994</v>
      </c>
      <c r="T760" s="6">
        <f t="shared" si="47"/>
        <v>0.50161892901618921</v>
      </c>
      <c r="U760" s="3">
        <f>YEAR(SalesDataTable[[#This Row],[Order Date]])</f>
        <v>2026</v>
      </c>
    </row>
    <row r="761" spans="1:21" ht="15.6">
      <c r="A761" s="9">
        <v>4706</v>
      </c>
      <c r="B761" s="10">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11" t="s">
        <v>20</v>
      </c>
      <c r="H761" s="11" t="s">
        <v>47</v>
      </c>
      <c r="I761" s="11" t="s">
        <v>19</v>
      </c>
      <c r="J761" s="2" t="s">
        <v>13</v>
      </c>
      <c r="K761" s="2" t="s">
        <v>23</v>
      </c>
      <c r="L761" s="2" t="s">
        <v>40</v>
      </c>
      <c r="M761" s="7">
        <v>1</v>
      </c>
      <c r="N761" s="4">
        <v>79.89</v>
      </c>
      <c r="O761" s="5">
        <v>0</v>
      </c>
      <c r="P761" s="4">
        <v>39.549999999999997</v>
      </c>
      <c r="Q761" s="4">
        <f t="shared" si="44"/>
        <v>79.89</v>
      </c>
      <c r="R761" s="4">
        <f t="shared" si="45"/>
        <v>39.549999999999997</v>
      </c>
      <c r="S761" s="4">
        <f t="shared" si="46"/>
        <v>40.340000000000003</v>
      </c>
      <c r="T761" s="6">
        <f t="shared" si="47"/>
        <v>0.50494429841031419</v>
      </c>
      <c r="U761" s="3">
        <f>YEAR(SalesDataTable[[#This Row],[Order Date]])</f>
        <v>2026</v>
      </c>
    </row>
    <row r="762" spans="1:21" ht="15.6">
      <c r="A762" s="9">
        <v>68</v>
      </c>
      <c r="B762" s="10">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11" t="s">
        <v>20</v>
      </c>
      <c r="H762" s="11" t="s">
        <v>31</v>
      </c>
      <c r="I762" s="11" t="s">
        <v>19</v>
      </c>
      <c r="J762" s="2" t="s">
        <v>13</v>
      </c>
      <c r="K762" s="2" t="s">
        <v>34</v>
      </c>
      <c r="L762" s="2" t="s">
        <v>35</v>
      </c>
      <c r="M762" s="7">
        <v>1</v>
      </c>
      <c r="N762" s="4">
        <v>39.5</v>
      </c>
      <c r="O762" s="5">
        <v>0</v>
      </c>
      <c r="P762" s="4">
        <v>14.68</v>
      </c>
      <c r="Q762" s="4">
        <f t="shared" si="44"/>
        <v>39.5</v>
      </c>
      <c r="R762" s="4">
        <f t="shared" si="45"/>
        <v>14.68</v>
      </c>
      <c r="S762" s="4">
        <f t="shared" si="46"/>
        <v>24.82</v>
      </c>
      <c r="T762" s="6">
        <f t="shared" si="47"/>
        <v>0.62835443037974681</v>
      </c>
      <c r="U762" s="3">
        <f>YEAR(SalesDataTable[[#This Row],[Order Date]])</f>
        <v>2026</v>
      </c>
    </row>
    <row r="763" spans="1:21" ht="15.6">
      <c r="A763" s="9">
        <v>1352</v>
      </c>
      <c r="B763" s="10">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11" t="s">
        <v>20</v>
      </c>
      <c r="H763" s="11" t="s">
        <v>31</v>
      </c>
      <c r="I763" s="11" t="s">
        <v>2</v>
      </c>
      <c r="J763" s="2" t="s">
        <v>3</v>
      </c>
      <c r="K763" s="2" t="s">
        <v>4</v>
      </c>
      <c r="L763" s="2" t="s">
        <v>5</v>
      </c>
      <c r="M763" s="7">
        <v>1</v>
      </c>
      <c r="N763" s="4">
        <v>80.7</v>
      </c>
      <c r="O763" s="5">
        <v>0</v>
      </c>
      <c r="P763" s="4">
        <v>41.88</v>
      </c>
      <c r="Q763" s="4">
        <f t="shared" si="44"/>
        <v>80.7</v>
      </c>
      <c r="R763" s="4">
        <f t="shared" si="45"/>
        <v>41.88</v>
      </c>
      <c r="S763" s="4">
        <f t="shared" si="46"/>
        <v>38.82</v>
      </c>
      <c r="T763" s="6">
        <f t="shared" si="47"/>
        <v>0.48104089219330853</v>
      </c>
      <c r="U763" s="3">
        <f>YEAR(SalesDataTable[[#This Row],[Order Date]])</f>
        <v>2026</v>
      </c>
    </row>
    <row r="764" spans="1:21" ht="15.6">
      <c r="A764" s="9">
        <v>2526</v>
      </c>
      <c r="B764" s="10">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11" t="s">
        <v>6</v>
      </c>
      <c r="H764" s="11" t="s">
        <v>49</v>
      </c>
      <c r="I764" s="11" t="s">
        <v>2</v>
      </c>
      <c r="J764" s="2" t="s">
        <v>13</v>
      </c>
      <c r="K764" s="2" t="s">
        <v>23</v>
      </c>
      <c r="L764" s="2" t="s">
        <v>40</v>
      </c>
      <c r="M764" s="7">
        <v>1</v>
      </c>
      <c r="N764" s="4">
        <v>80.86</v>
      </c>
      <c r="O764" s="5">
        <v>0</v>
      </c>
      <c r="P764" s="4">
        <v>38.44</v>
      </c>
      <c r="Q764" s="4">
        <f t="shared" si="44"/>
        <v>80.86</v>
      </c>
      <c r="R764" s="4">
        <f t="shared" si="45"/>
        <v>38.44</v>
      </c>
      <c r="S764" s="4">
        <f t="shared" si="46"/>
        <v>42.42</v>
      </c>
      <c r="T764" s="6">
        <f t="shared" si="47"/>
        <v>0.52461043779371752</v>
      </c>
      <c r="U764" s="3">
        <f>YEAR(SalesDataTable[[#This Row],[Order Date]])</f>
        <v>2026</v>
      </c>
    </row>
    <row r="765" spans="1:21" ht="15.6">
      <c r="A765" s="9">
        <v>3298</v>
      </c>
      <c r="B765" s="10">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11" t="s">
        <v>6</v>
      </c>
      <c r="H765" s="11" t="s">
        <v>49</v>
      </c>
      <c r="I765" s="11" t="s">
        <v>28</v>
      </c>
      <c r="J765" s="2" t="s">
        <v>13</v>
      </c>
      <c r="K765" s="2" t="s">
        <v>23</v>
      </c>
      <c r="L765" s="2" t="s">
        <v>24</v>
      </c>
      <c r="M765" s="7">
        <v>2</v>
      </c>
      <c r="N765" s="4">
        <v>337.7</v>
      </c>
      <c r="O765" s="5">
        <v>0.1</v>
      </c>
      <c r="P765" s="4">
        <v>192.16</v>
      </c>
      <c r="Q765" s="4">
        <f t="shared" si="44"/>
        <v>607.86</v>
      </c>
      <c r="R765" s="4">
        <f t="shared" si="45"/>
        <v>384.32</v>
      </c>
      <c r="S765" s="4">
        <f t="shared" si="46"/>
        <v>223.54000000000002</v>
      </c>
      <c r="T765" s="6">
        <f t="shared" si="47"/>
        <v>0.36774915276543946</v>
      </c>
      <c r="U765" s="3">
        <f>YEAR(SalesDataTable[[#This Row],[Order Date]])</f>
        <v>2026</v>
      </c>
    </row>
    <row r="766" spans="1:21" ht="15.6">
      <c r="A766" s="9">
        <v>3510</v>
      </c>
      <c r="B766" s="10">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11" t="s">
        <v>11</v>
      </c>
      <c r="H766" s="11" t="s">
        <v>12</v>
      </c>
      <c r="I766" s="11" t="s">
        <v>2</v>
      </c>
      <c r="J766" s="2" t="s">
        <v>3</v>
      </c>
      <c r="K766" s="2" t="s">
        <v>23</v>
      </c>
      <c r="L766" s="2" t="s">
        <v>51</v>
      </c>
      <c r="M766" s="7">
        <v>4</v>
      </c>
      <c r="N766" s="4">
        <v>121.81</v>
      </c>
      <c r="O766" s="5">
        <v>0</v>
      </c>
      <c r="P766" s="4">
        <v>58.95</v>
      </c>
      <c r="Q766" s="4">
        <f t="shared" si="44"/>
        <v>487.24</v>
      </c>
      <c r="R766" s="4">
        <f t="shared" si="45"/>
        <v>235.8</v>
      </c>
      <c r="S766" s="4">
        <f t="shared" si="46"/>
        <v>251.44</v>
      </c>
      <c r="T766" s="6">
        <f t="shared" si="47"/>
        <v>0.5160495854199163</v>
      </c>
      <c r="U766" s="3">
        <f>YEAR(SalesDataTable[[#This Row],[Order Date]])</f>
        <v>2026</v>
      </c>
    </row>
    <row r="767" spans="1:21" ht="15.6">
      <c r="A767" s="9">
        <v>3638</v>
      </c>
      <c r="B767" s="10">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11" t="s">
        <v>20</v>
      </c>
      <c r="H767" s="11" t="s">
        <v>31</v>
      </c>
      <c r="I767" s="11" t="s">
        <v>8</v>
      </c>
      <c r="J767" s="2" t="s">
        <v>16</v>
      </c>
      <c r="K767" s="2" t="s">
        <v>14</v>
      </c>
      <c r="L767" s="2" t="s">
        <v>48</v>
      </c>
      <c r="M767" s="7">
        <v>10</v>
      </c>
      <c r="N767" s="4">
        <v>168.55</v>
      </c>
      <c r="O767" s="5">
        <v>0.1</v>
      </c>
      <c r="P767" s="4">
        <v>88.85</v>
      </c>
      <c r="Q767" s="4">
        <f t="shared" si="44"/>
        <v>1516.95</v>
      </c>
      <c r="R767" s="4">
        <f t="shared" si="45"/>
        <v>888.5</v>
      </c>
      <c r="S767" s="4">
        <f t="shared" si="46"/>
        <v>628.45000000000005</v>
      </c>
      <c r="T767" s="6">
        <f t="shared" si="47"/>
        <v>0.41428524341606515</v>
      </c>
      <c r="U767" s="3">
        <f>YEAR(SalesDataTable[[#This Row],[Order Date]])</f>
        <v>2026</v>
      </c>
    </row>
    <row r="768" spans="1:21" ht="15.6">
      <c r="A768" s="9">
        <v>3754</v>
      </c>
      <c r="B768" s="10">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11" t="s">
        <v>6</v>
      </c>
      <c r="H768" s="11" t="s">
        <v>43</v>
      </c>
      <c r="I768" s="11" t="s">
        <v>2</v>
      </c>
      <c r="J768" s="2" t="s">
        <v>3</v>
      </c>
      <c r="K768" s="2" t="s">
        <v>4</v>
      </c>
      <c r="L768" s="2" t="s">
        <v>26</v>
      </c>
      <c r="M768" s="7">
        <v>1</v>
      </c>
      <c r="N768" s="4">
        <v>39.42</v>
      </c>
      <c r="O768" s="5">
        <v>0.05</v>
      </c>
      <c r="P768" s="4">
        <v>16.77</v>
      </c>
      <c r="Q768" s="4">
        <f t="shared" si="44"/>
        <v>37.448999999999998</v>
      </c>
      <c r="R768" s="4">
        <f t="shared" si="45"/>
        <v>16.77</v>
      </c>
      <c r="S768" s="4">
        <f t="shared" si="46"/>
        <v>20.678999999999998</v>
      </c>
      <c r="T768" s="6">
        <f t="shared" si="47"/>
        <v>0.55219097973243614</v>
      </c>
      <c r="U768" s="3">
        <f>YEAR(SalesDataTable[[#This Row],[Order Date]])</f>
        <v>2026</v>
      </c>
    </row>
    <row r="769" spans="1:21" ht="15.6">
      <c r="A769" s="9">
        <v>4029</v>
      </c>
      <c r="B769" s="10">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11" t="s">
        <v>20</v>
      </c>
      <c r="H769" s="11" t="s">
        <v>47</v>
      </c>
      <c r="I769" s="11" t="s">
        <v>19</v>
      </c>
      <c r="J769" s="2" t="s">
        <v>13</v>
      </c>
      <c r="K769" s="2" t="s">
        <v>14</v>
      </c>
      <c r="L769" s="2" t="s">
        <v>48</v>
      </c>
      <c r="M769" s="7">
        <v>1</v>
      </c>
      <c r="N769" s="4">
        <v>161.36000000000001</v>
      </c>
      <c r="O769" s="5">
        <v>0</v>
      </c>
      <c r="P769" s="4">
        <v>87</v>
      </c>
      <c r="Q769" s="4">
        <f t="shared" si="44"/>
        <v>161.36000000000001</v>
      </c>
      <c r="R769" s="4">
        <f t="shared" si="45"/>
        <v>87</v>
      </c>
      <c r="S769" s="4">
        <f t="shared" si="46"/>
        <v>74.360000000000014</v>
      </c>
      <c r="T769" s="6">
        <f t="shared" si="47"/>
        <v>0.46083292017848293</v>
      </c>
      <c r="U769" s="3">
        <f>YEAR(SalesDataTable[[#This Row],[Order Date]])</f>
        <v>2026</v>
      </c>
    </row>
    <row r="770" spans="1:21" ht="15.6">
      <c r="A770" s="9">
        <v>4651</v>
      </c>
      <c r="B770" s="10">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11" t="s">
        <v>6</v>
      </c>
      <c r="H770" s="11" t="s">
        <v>41</v>
      </c>
      <c r="I770" s="11" t="s">
        <v>2</v>
      </c>
      <c r="J770" s="2" t="s">
        <v>16</v>
      </c>
      <c r="K770" s="2" t="s">
        <v>23</v>
      </c>
      <c r="L770" s="2" t="s">
        <v>51</v>
      </c>
      <c r="M770" s="7">
        <v>1</v>
      </c>
      <c r="N770" s="4">
        <v>123.68</v>
      </c>
      <c r="O770" s="5">
        <v>0</v>
      </c>
      <c r="P770" s="4">
        <v>59.26</v>
      </c>
      <c r="Q770" s="4">
        <f t="shared" ref="Q770:Q833" si="48">M770*N770*(1-O770)</f>
        <v>123.68</v>
      </c>
      <c r="R770" s="4">
        <f t="shared" ref="R770:R833" si="49">M770*P770</f>
        <v>59.26</v>
      </c>
      <c r="S770" s="4">
        <f t="shared" ref="S770:S833" si="50">Q770-R770</f>
        <v>64.420000000000016</v>
      </c>
      <c r="T770" s="6">
        <f t="shared" ref="T770:T833" si="51">IFERROR(S770/Q770,0)</f>
        <v>0.52086028460543343</v>
      </c>
      <c r="U770" s="3">
        <f>YEAR(SalesDataTable[[#This Row],[Order Date]])</f>
        <v>2026</v>
      </c>
    </row>
    <row r="771" spans="1:21" ht="15.6">
      <c r="A771" s="9">
        <v>4886</v>
      </c>
      <c r="B771" s="10">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11" t="s">
        <v>20</v>
      </c>
      <c r="H771" s="11" t="s">
        <v>33</v>
      </c>
      <c r="I771" s="11" t="s">
        <v>28</v>
      </c>
      <c r="J771" s="2" t="s">
        <v>3</v>
      </c>
      <c r="K771" s="2" t="s">
        <v>9</v>
      </c>
      <c r="L771" s="2" t="s">
        <v>17</v>
      </c>
      <c r="M771" s="7">
        <v>1</v>
      </c>
      <c r="N771" s="4">
        <v>146.29</v>
      </c>
      <c r="O771" s="5">
        <v>0</v>
      </c>
      <c r="P771" s="4">
        <v>81.16</v>
      </c>
      <c r="Q771" s="4">
        <f t="shared" si="48"/>
        <v>146.29</v>
      </c>
      <c r="R771" s="4">
        <f t="shared" si="49"/>
        <v>81.16</v>
      </c>
      <c r="S771" s="4">
        <f t="shared" si="50"/>
        <v>65.13</v>
      </c>
      <c r="T771" s="6">
        <f t="shared" si="51"/>
        <v>0.44521156606740037</v>
      </c>
      <c r="U771" s="3">
        <f>YEAR(SalesDataTable[[#This Row],[Order Date]])</f>
        <v>2026</v>
      </c>
    </row>
    <row r="772" spans="1:21" ht="15.6">
      <c r="A772" s="9">
        <v>162</v>
      </c>
      <c r="B772" s="10">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11" t="s">
        <v>0</v>
      </c>
      <c r="H772" s="11" t="s">
        <v>1</v>
      </c>
      <c r="I772" s="11" t="s">
        <v>2</v>
      </c>
      <c r="J772" s="2" t="s">
        <v>13</v>
      </c>
      <c r="K772" s="2" t="s">
        <v>14</v>
      </c>
      <c r="L772" s="2" t="s">
        <v>48</v>
      </c>
      <c r="M772" s="7">
        <v>2</v>
      </c>
      <c r="N772" s="4">
        <v>164.95</v>
      </c>
      <c r="O772" s="5">
        <v>0.1</v>
      </c>
      <c r="P772" s="4">
        <v>86.27</v>
      </c>
      <c r="Q772" s="4">
        <f t="shared" si="48"/>
        <v>296.90999999999997</v>
      </c>
      <c r="R772" s="4">
        <f t="shared" si="49"/>
        <v>172.54</v>
      </c>
      <c r="S772" s="4">
        <f t="shared" si="50"/>
        <v>124.36999999999998</v>
      </c>
      <c r="T772" s="6">
        <f t="shared" si="51"/>
        <v>0.41888114243373409</v>
      </c>
      <c r="U772" s="3">
        <f>YEAR(SalesDataTable[[#This Row],[Order Date]])</f>
        <v>2026</v>
      </c>
    </row>
    <row r="773" spans="1:21" ht="15.6">
      <c r="A773" s="9">
        <v>184</v>
      </c>
      <c r="B773" s="10">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11" t="s">
        <v>0</v>
      </c>
      <c r="H773" s="11" t="s">
        <v>50</v>
      </c>
      <c r="I773" s="11" t="s">
        <v>19</v>
      </c>
      <c r="J773" s="2" t="s">
        <v>16</v>
      </c>
      <c r="K773" s="2" t="s">
        <v>9</v>
      </c>
      <c r="L773" s="2" t="s">
        <v>10</v>
      </c>
      <c r="M773" s="7">
        <v>2</v>
      </c>
      <c r="N773" s="4">
        <v>91.59</v>
      </c>
      <c r="O773" s="5">
        <v>0</v>
      </c>
      <c r="P773" s="4">
        <v>44.97</v>
      </c>
      <c r="Q773" s="4">
        <f t="shared" si="48"/>
        <v>183.18</v>
      </c>
      <c r="R773" s="4">
        <f t="shared" si="49"/>
        <v>89.94</v>
      </c>
      <c r="S773" s="4">
        <f t="shared" si="50"/>
        <v>93.240000000000009</v>
      </c>
      <c r="T773" s="6">
        <f t="shared" si="51"/>
        <v>0.50900753357353423</v>
      </c>
      <c r="U773" s="3">
        <f>YEAR(SalesDataTable[[#This Row],[Order Date]])</f>
        <v>2026</v>
      </c>
    </row>
    <row r="774" spans="1:21" ht="15.6">
      <c r="A774" s="9">
        <v>328</v>
      </c>
      <c r="B774" s="10">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11" t="s">
        <v>20</v>
      </c>
      <c r="H774" s="11" t="s">
        <v>47</v>
      </c>
      <c r="I774" s="11" t="s">
        <v>2</v>
      </c>
      <c r="J774" s="2" t="s">
        <v>3</v>
      </c>
      <c r="K774" s="2" t="s">
        <v>34</v>
      </c>
      <c r="L774" s="2" t="s">
        <v>45</v>
      </c>
      <c r="M774" s="7">
        <v>1</v>
      </c>
      <c r="N774" s="4">
        <v>51.78</v>
      </c>
      <c r="O774" s="5">
        <v>0.1</v>
      </c>
      <c r="P774" s="4">
        <v>21.63</v>
      </c>
      <c r="Q774" s="4">
        <f t="shared" si="48"/>
        <v>46.602000000000004</v>
      </c>
      <c r="R774" s="4">
        <f t="shared" si="49"/>
        <v>21.63</v>
      </c>
      <c r="S774" s="4">
        <f t="shared" si="50"/>
        <v>24.972000000000005</v>
      </c>
      <c r="T774" s="6">
        <f t="shared" si="51"/>
        <v>0.53585683017896235</v>
      </c>
      <c r="U774" s="3">
        <f>YEAR(SalesDataTable[[#This Row],[Order Date]])</f>
        <v>2026</v>
      </c>
    </row>
    <row r="775" spans="1:21" ht="15.6">
      <c r="A775" s="9">
        <v>908</v>
      </c>
      <c r="B775" s="10">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11" t="s">
        <v>20</v>
      </c>
      <c r="H775" s="11" t="s">
        <v>33</v>
      </c>
      <c r="I775" s="11" t="s">
        <v>19</v>
      </c>
      <c r="J775" s="2" t="s">
        <v>3</v>
      </c>
      <c r="K775" s="2" t="s">
        <v>14</v>
      </c>
      <c r="L775" s="2" t="s">
        <v>32</v>
      </c>
      <c r="M775" s="7">
        <v>2</v>
      </c>
      <c r="N775" s="4">
        <v>46.25</v>
      </c>
      <c r="O775" s="5">
        <v>0</v>
      </c>
      <c r="P775" s="4">
        <v>18.12</v>
      </c>
      <c r="Q775" s="4">
        <f t="shared" si="48"/>
        <v>92.5</v>
      </c>
      <c r="R775" s="4">
        <f t="shared" si="49"/>
        <v>36.24</v>
      </c>
      <c r="S775" s="4">
        <f t="shared" si="50"/>
        <v>56.26</v>
      </c>
      <c r="T775" s="6">
        <f t="shared" si="51"/>
        <v>0.60821621621621624</v>
      </c>
      <c r="U775" s="3">
        <f>YEAR(SalesDataTable[[#This Row],[Order Date]])</f>
        <v>2026</v>
      </c>
    </row>
    <row r="776" spans="1:21" ht="15.6">
      <c r="A776" s="9">
        <v>3159</v>
      </c>
      <c r="B776" s="10">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11" t="s">
        <v>0</v>
      </c>
      <c r="H776" s="11" t="s">
        <v>1</v>
      </c>
      <c r="I776" s="11" t="s">
        <v>2</v>
      </c>
      <c r="J776" s="2" t="s">
        <v>3</v>
      </c>
      <c r="K776" s="2" t="s">
        <v>23</v>
      </c>
      <c r="L776" s="2" t="s">
        <v>29</v>
      </c>
      <c r="M776" s="7">
        <v>3</v>
      </c>
      <c r="N776" s="4">
        <v>198.5</v>
      </c>
      <c r="O776" s="5">
        <v>0</v>
      </c>
      <c r="P776" s="4">
        <v>102.23</v>
      </c>
      <c r="Q776" s="4">
        <f t="shared" si="48"/>
        <v>595.5</v>
      </c>
      <c r="R776" s="4">
        <f t="shared" si="49"/>
        <v>306.69</v>
      </c>
      <c r="S776" s="4">
        <f t="shared" si="50"/>
        <v>288.81</v>
      </c>
      <c r="T776" s="6">
        <f t="shared" si="51"/>
        <v>0.48498740554156172</v>
      </c>
      <c r="U776" s="3">
        <f>YEAR(SalesDataTable[[#This Row],[Order Date]])</f>
        <v>2026</v>
      </c>
    </row>
    <row r="777" spans="1:21" ht="15.6">
      <c r="A777" s="9">
        <v>4509</v>
      </c>
      <c r="B777" s="10">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11" t="s">
        <v>20</v>
      </c>
      <c r="H777" s="11" t="s">
        <v>33</v>
      </c>
      <c r="I777" s="11" t="s">
        <v>2</v>
      </c>
      <c r="J777" s="2" t="s">
        <v>13</v>
      </c>
      <c r="K777" s="2" t="s">
        <v>9</v>
      </c>
      <c r="L777" s="2" t="s">
        <v>37</v>
      </c>
      <c r="M777" s="7">
        <v>1</v>
      </c>
      <c r="N777" s="4">
        <v>152.80000000000001</v>
      </c>
      <c r="O777" s="5">
        <v>0.1</v>
      </c>
      <c r="P777" s="4">
        <v>77.67</v>
      </c>
      <c r="Q777" s="4">
        <f t="shared" si="48"/>
        <v>137.52000000000001</v>
      </c>
      <c r="R777" s="4">
        <f t="shared" si="49"/>
        <v>77.67</v>
      </c>
      <c r="S777" s="4">
        <f t="shared" si="50"/>
        <v>59.850000000000009</v>
      </c>
      <c r="T777" s="6">
        <f t="shared" si="51"/>
        <v>0.43520942408376967</v>
      </c>
      <c r="U777" s="3">
        <f>YEAR(SalesDataTable[[#This Row],[Order Date]])</f>
        <v>2026</v>
      </c>
    </row>
    <row r="778" spans="1:21" ht="15.6">
      <c r="A778" s="9">
        <v>4677</v>
      </c>
      <c r="B778" s="10">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11" t="s">
        <v>6</v>
      </c>
      <c r="H778" s="11" t="s">
        <v>49</v>
      </c>
      <c r="I778" s="11" t="s">
        <v>2</v>
      </c>
      <c r="J778" s="2" t="s">
        <v>16</v>
      </c>
      <c r="K778" s="2" t="s">
        <v>14</v>
      </c>
      <c r="L778" s="2" t="s">
        <v>48</v>
      </c>
      <c r="M778" s="7">
        <v>2</v>
      </c>
      <c r="N778" s="4">
        <v>161.47999999999999</v>
      </c>
      <c r="O778" s="5">
        <v>0</v>
      </c>
      <c r="P778" s="4">
        <v>85.03</v>
      </c>
      <c r="Q778" s="4">
        <f t="shared" si="48"/>
        <v>322.95999999999998</v>
      </c>
      <c r="R778" s="4">
        <f t="shared" si="49"/>
        <v>170.06</v>
      </c>
      <c r="S778" s="4">
        <f t="shared" si="50"/>
        <v>152.89999999999998</v>
      </c>
      <c r="T778" s="6">
        <f t="shared" si="51"/>
        <v>0.47343324250681196</v>
      </c>
      <c r="U778" s="3">
        <f>YEAR(SalesDataTable[[#This Row],[Order Date]])</f>
        <v>2026</v>
      </c>
    </row>
    <row r="779" spans="1:21" ht="15.6">
      <c r="A779" s="9">
        <v>4867</v>
      </c>
      <c r="B779" s="10">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11" t="s">
        <v>6</v>
      </c>
      <c r="H779" s="11" t="s">
        <v>27</v>
      </c>
      <c r="I779" s="11" t="s">
        <v>19</v>
      </c>
      <c r="J779" s="2" t="s">
        <v>3</v>
      </c>
      <c r="K779" s="2" t="s">
        <v>4</v>
      </c>
      <c r="L779" s="2" t="s">
        <v>5</v>
      </c>
      <c r="M779" s="7">
        <v>1</v>
      </c>
      <c r="N779" s="4">
        <v>82.86</v>
      </c>
      <c r="O779" s="5">
        <v>0</v>
      </c>
      <c r="P779" s="4">
        <v>42.67</v>
      </c>
      <c r="Q779" s="4">
        <f t="shared" si="48"/>
        <v>82.86</v>
      </c>
      <c r="R779" s="4">
        <f t="shared" si="49"/>
        <v>42.67</v>
      </c>
      <c r="S779" s="4">
        <f t="shared" si="50"/>
        <v>40.19</v>
      </c>
      <c r="T779" s="6">
        <f t="shared" si="51"/>
        <v>0.48503499879314504</v>
      </c>
      <c r="U779" s="3">
        <f>YEAR(SalesDataTable[[#This Row],[Order Date]])</f>
        <v>2026</v>
      </c>
    </row>
    <row r="780" spans="1:21" ht="15.6">
      <c r="A780" s="9">
        <v>1615</v>
      </c>
      <c r="B780" s="10">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11" t="s">
        <v>20</v>
      </c>
      <c r="H780" s="11" t="s">
        <v>21</v>
      </c>
      <c r="I780" s="11" t="s">
        <v>2</v>
      </c>
      <c r="J780" s="2" t="s">
        <v>13</v>
      </c>
      <c r="K780" s="2" t="s">
        <v>34</v>
      </c>
      <c r="L780" s="2" t="s">
        <v>45</v>
      </c>
      <c r="M780" s="7">
        <v>1</v>
      </c>
      <c r="N780" s="4">
        <v>51.15</v>
      </c>
      <c r="O780" s="5">
        <v>0</v>
      </c>
      <c r="P780" s="4">
        <v>21.39</v>
      </c>
      <c r="Q780" s="4">
        <f t="shared" si="48"/>
        <v>51.15</v>
      </c>
      <c r="R780" s="4">
        <f t="shared" si="49"/>
        <v>21.39</v>
      </c>
      <c r="S780" s="4">
        <f t="shared" si="50"/>
        <v>29.759999999999998</v>
      </c>
      <c r="T780" s="6">
        <f t="shared" si="51"/>
        <v>0.58181818181818179</v>
      </c>
      <c r="U780" s="3">
        <f>YEAR(SalesDataTable[[#This Row],[Order Date]])</f>
        <v>2026</v>
      </c>
    </row>
    <row r="781" spans="1:21" ht="15.6">
      <c r="A781" s="9">
        <v>1812</v>
      </c>
      <c r="B781" s="10">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11" t="s">
        <v>11</v>
      </c>
      <c r="H781" s="11" t="s">
        <v>12</v>
      </c>
      <c r="I781" s="11" t="s">
        <v>8</v>
      </c>
      <c r="J781" s="2" t="s">
        <v>16</v>
      </c>
      <c r="K781" s="2" t="s">
        <v>34</v>
      </c>
      <c r="L781" s="2" t="s">
        <v>45</v>
      </c>
      <c r="M781" s="7">
        <v>12</v>
      </c>
      <c r="N781" s="4">
        <v>50.53</v>
      </c>
      <c r="O781" s="5">
        <v>0.1</v>
      </c>
      <c r="P781" s="4">
        <v>22.09</v>
      </c>
      <c r="Q781" s="4">
        <f t="shared" si="48"/>
        <v>545.72400000000005</v>
      </c>
      <c r="R781" s="4">
        <f t="shared" si="49"/>
        <v>265.08</v>
      </c>
      <c r="S781" s="4">
        <f t="shared" si="50"/>
        <v>280.64400000000006</v>
      </c>
      <c r="T781" s="6">
        <f t="shared" si="51"/>
        <v>0.5142599555819426</v>
      </c>
      <c r="U781" s="3">
        <f>YEAR(SalesDataTable[[#This Row],[Order Date]])</f>
        <v>2026</v>
      </c>
    </row>
    <row r="782" spans="1:21" ht="15.6">
      <c r="A782" s="9">
        <v>3645</v>
      </c>
      <c r="B782" s="10">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11" t="s">
        <v>6</v>
      </c>
      <c r="H782" s="11" t="s">
        <v>7</v>
      </c>
      <c r="I782" s="11" t="s">
        <v>28</v>
      </c>
      <c r="J782" s="2" t="s">
        <v>3</v>
      </c>
      <c r="K782" s="2" t="s">
        <v>4</v>
      </c>
      <c r="L782" s="2" t="s">
        <v>22</v>
      </c>
      <c r="M782" s="7">
        <v>2</v>
      </c>
      <c r="N782" s="4">
        <v>50.93</v>
      </c>
      <c r="O782" s="5">
        <v>0</v>
      </c>
      <c r="P782" s="4">
        <v>22.91</v>
      </c>
      <c r="Q782" s="4">
        <f t="shared" si="48"/>
        <v>101.86</v>
      </c>
      <c r="R782" s="4">
        <f t="shared" si="49"/>
        <v>45.82</v>
      </c>
      <c r="S782" s="4">
        <f t="shared" si="50"/>
        <v>56.04</v>
      </c>
      <c r="T782" s="6">
        <f t="shared" si="51"/>
        <v>0.55016689573924993</v>
      </c>
      <c r="U782" s="3">
        <f>YEAR(SalesDataTable[[#This Row],[Order Date]])</f>
        <v>2026</v>
      </c>
    </row>
    <row r="783" spans="1:21" ht="15.6">
      <c r="A783" s="9">
        <v>3804</v>
      </c>
      <c r="B783" s="10">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11" t="s">
        <v>11</v>
      </c>
      <c r="H783" s="11" t="s">
        <v>25</v>
      </c>
      <c r="I783" s="11" t="s">
        <v>2</v>
      </c>
      <c r="J783" s="2" t="s">
        <v>3</v>
      </c>
      <c r="K783" s="2" t="s">
        <v>34</v>
      </c>
      <c r="L783" s="2" t="s">
        <v>45</v>
      </c>
      <c r="M783" s="7">
        <v>2</v>
      </c>
      <c r="N783" s="4">
        <v>50.79</v>
      </c>
      <c r="O783" s="5">
        <v>0.05</v>
      </c>
      <c r="P783" s="4">
        <v>21.83</v>
      </c>
      <c r="Q783" s="4">
        <f t="shared" si="48"/>
        <v>96.500999999999991</v>
      </c>
      <c r="R783" s="4">
        <f t="shared" si="49"/>
        <v>43.66</v>
      </c>
      <c r="S783" s="4">
        <f t="shared" si="50"/>
        <v>52.840999999999994</v>
      </c>
      <c r="T783" s="6">
        <f t="shared" si="51"/>
        <v>0.54756945523880585</v>
      </c>
      <c r="U783" s="3">
        <f>YEAR(SalesDataTable[[#This Row],[Order Date]])</f>
        <v>2026</v>
      </c>
    </row>
    <row r="784" spans="1:21" ht="15.6">
      <c r="A784" s="9">
        <v>4367</v>
      </c>
      <c r="B784" s="10">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11" t="s">
        <v>20</v>
      </c>
      <c r="H784" s="11" t="s">
        <v>33</v>
      </c>
      <c r="I784" s="11" t="s">
        <v>2</v>
      </c>
      <c r="J784" s="2" t="s">
        <v>16</v>
      </c>
      <c r="K784" s="2" t="s">
        <v>14</v>
      </c>
      <c r="L784" s="2" t="s">
        <v>48</v>
      </c>
      <c r="M784" s="7">
        <v>5</v>
      </c>
      <c r="N784" s="4">
        <v>160.94</v>
      </c>
      <c r="O784" s="5">
        <v>0.1</v>
      </c>
      <c r="P784" s="4">
        <v>88.89</v>
      </c>
      <c r="Q784" s="4">
        <f t="shared" si="48"/>
        <v>724.23</v>
      </c>
      <c r="R784" s="4">
        <f t="shared" si="49"/>
        <v>444.45</v>
      </c>
      <c r="S784" s="4">
        <f t="shared" si="50"/>
        <v>279.78000000000003</v>
      </c>
      <c r="T784" s="6">
        <f t="shared" si="51"/>
        <v>0.38631374011018604</v>
      </c>
      <c r="U784" s="3">
        <f>YEAR(SalesDataTable[[#This Row],[Order Date]])</f>
        <v>2026</v>
      </c>
    </row>
    <row r="785" spans="1:21" ht="15.6">
      <c r="A785" s="9">
        <v>4746</v>
      </c>
      <c r="B785" s="10">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11" t="s">
        <v>6</v>
      </c>
      <c r="H785" s="11" t="s">
        <v>7</v>
      </c>
      <c r="I785" s="11" t="s">
        <v>2</v>
      </c>
      <c r="J785" s="2" t="s">
        <v>3</v>
      </c>
      <c r="K785" s="2" t="s">
        <v>34</v>
      </c>
      <c r="L785" s="2" t="s">
        <v>42</v>
      </c>
      <c r="M785" s="7">
        <v>2</v>
      </c>
      <c r="N785" s="4">
        <v>36.409999999999997</v>
      </c>
      <c r="O785" s="5">
        <v>0</v>
      </c>
      <c r="P785" s="4">
        <v>13.92</v>
      </c>
      <c r="Q785" s="4">
        <f t="shared" si="48"/>
        <v>72.819999999999993</v>
      </c>
      <c r="R785" s="4">
        <f t="shared" si="49"/>
        <v>27.84</v>
      </c>
      <c r="S785" s="4">
        <f t="shared" si="50"/>
        <v>44.97999999999999</v>
      </c>
      <c r="T785" s="6">
        <f t="shared" si="51"/>
        <v>0.61768744850315838</v>
      </c>
      <c r="U785" s="3">
        <f>YEAR(SalesDataTable[[#This Row],[Order Date]])</f>
        <v>2026</v>
      </c>
    </row>
    <row r="786" spans="1:21" ht="15.6">
      <c r="A786" s="9">
        <v>4795</v>
      </c>
      <c r="B786" s="10">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11" t="s">
        <v>20</v>
      </c>
      <c r="H786" s="11" t="s">
        <v>21</v>
      </c>
      <c r="I786" s="11" t="s">
        <v>28</v>
      </c>
      <c r="J786" s="2" t="s">
        <v>3</v>
      </c>
      <c r="K786" s="2" t="s">
        <v>9</v>
      </c>
      <c r="L786" s="2" t="s">
        <v>46</v>
      </c>
      <c r="M786" s="7">
        <v>2</v>
      </c>
      <c r="N786" s="4">
        <v>72.25</v>
      </c>
      <c r="O786" s="5">
        <v>0</v>
      </c>
      <c r="P786" s="4">
        <v>32.25</v>
      </c>
      <c r="Q786" s="4">
        <f t="shared" si="48"/>
        <v>144.5</v>
      </c>
      <c r="R786" s="4">
        <f t="shared" si="49"/>
        <v>64.5</v>
      </c>
      <c r="S786" s="4">
        <f t="shared" si="50"/>
        <v>80</v>
      </c>
      <c r="T786" s="6">
        <f t="shared" si="51"/>
        <v>0.55363321799307963</v>
      </c>
      <c r="U786" s="3">
        <f>YEAR(SalesDataTable[[#This Row],[Order Date]])</f>
        <v>2026</v>
      </c>
    </row>
    <row r="787" spans="1:21" ht="15.6">
      <c r="A787" s="9">
        <v>4800</v>
      </c>
      <c r="B787" s="10">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11" t="s">
        <v>20</v>
      </c>
      <c r="H787" s="11" t="s">
        <v>33</v>
      </c>
      <c r="I787" s="11" t="s">
        <v>19</v>
      </c>
      <c r="J787" s="2" t="s">
        <v>13</v>
      </c>
      <c r="K787" s="2" t="s">
        <v>4</v>
      </c>
      <c r="L787" s="2" t="s">
        <v>30</v>
      </c>
      <c r="M787" s="7">
        <v>4</v>
      </c>
      <c r="N787" s="4">
        <v>103.36</v>
      </c>
      <c r="O787" s="5">
        <v>0</v>
      </c>
      <c r="P787" s="4">
        <v>51.59</v>
      </c>
      <c r="Q787" s="4">
        <f t="shared" si="48"/>
        <v>413.44</v>
      </c>
      <c r="R787" s="4">
        <f t="shared" si="49"/>
        <v>206.36</v>
      </c>
      <c r="S787" s="4">
        <f t="shared" si="50"/>
        <v>207.07999999999998</v>
      </c>
      <c r="T787" s="6">
        <f t="shared" si="51"/>
        <v>0.50087074303405565</v>
      </c>
      <c r="U787" s="3">
        <f>YEAR(SalesDataTable[[#This Row],[Order Date]])</f>
        <v>2026</v>
      </c>
    </row>
    <row r="788" spans="1:21" ht="15.6">
      <c r="A788" s="9">
        <v>5018</v>
      </c>
      <c r="B788" s="10">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11" t="s">
        <v>11</v>
      </c>
      <c r="H788" s="11" t="s">
        <v>12</v>
      </c>
      <c r="I788" s="11" t="s">
        <v>8</v>
      </c>
      <c r="J788" s="2" t="s">
        <v>16</v>
      </c>
      <c r="K788" s="2" t="s">
        <v>9</v>
      </c>
      <c r="L788" s="2" t="s">
        <v>17</v>
      </c>
      <c r="M788" s="7">
        <v>4</v>
      </c>
      <c r="N788" s="4">
        <v>145.85</v>
      </c>
      <c r="O788" s="5">
        <v>0.15</v>
      </c>
      <c r="P788" s="4">
        <v>79.69</v>
      </c>
      <c r="Q788" s="4">
        <f t="shared" si="48"/>
        <v>495.89</v>
      </c>
      <c r="R788" s="4">
        <f t="shared" si="49"/>
        <v>318.76</v>
      </c>
      <c r="S788" s="4">
        <f t="shared" si="50"/>
        <v>177.13</v>
      </c>
      <c r="T788" s="6">
        <f t="shared" si="51"/>
        <v>0.35719615237250196</v>
      </c>
      <c r="U788" s="3">
        <f>YEAR(SalesDataTable[[#This Row],[Order Date]])</f>
        <v>2026</v>
      </c>
    </row>
    <row r="789" spans="1:21" ht="15.6">
      <c r="A789" s="9">
        <v>474</v>
      </c>
      <c r="B789" s="10">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11" t="s">
        <v>6</v>
      </c>
      <c r="H789" s="11" t="s">
        <v>43</v>
      </c>
      <c r="I789" s="11" t="s">
        <v>2</v>
      </c>
      <c r="J789" s="2" t="s">
        <v>3</v>
      </c>
      <c r="K789" s="2" t="s">
        <v>4</v>
      </c>
      <c r="L789" s="2" t="s">
        <v>30</v>
      </c>
      <c r="M789" s="7">
        <v>2</v>
      </c>
      <c r="N789" s="4">
        <v>100.49</v>
      </c>
      <c r="O789" s="5">
        <v>0.1</v>
      </c>
      <c r="P789" s="4">
        <v>50.11</v>
      </c>
      <c r="Q789" s="4">
        <f t="shared" si="48"/>
        <v>180.88200000000001</v>
      </c>
      <c r="R789" s="4">
        <f t="shared" si="49"/>
        <v>100.22</v>
      </c>
      <c r="S789" s="4">
        <f t="shared" si="50"/>
        <v>80.662000000000006</v>
      </c>
      <c r="T789" s="6">
        <f t="shared" si="51"/>
        <v>0.44593713028383147</v>
      </c>
      <c r="U789" s="3">
        <f>YEAR(SalesDataTable[[#This Row],[Order Date]])</f>
        <v>2026</v>
      </c>
    </row>
    <row r="790" spans="1:21" ht="15.6">
      <c r="A790" s="9">
        <v>1175</v>
      </c>
      <c r="B790" s="10">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11" t="s">
        <v>11</v>
      </c>
      <c r="H790" s="11" t="s">
        <v>52</v>
      </c>
      <c r="I790" s="11" t="s">
        <v>8</v>
      </c>
      <c r="J790" s="2" t="s">
        <v>3</v>
      </c>
      <c r="K790" s="2" t="s">
        <v>23</v>
      </c>
      <c r="L790" s="2" t="s">
        <v>24</v>
      </c>
      <c r="M790" s="7">
        <v>4</v>
      </c>
      <c r="N790" s="4">
        <v>332.89</v>
      </c>
      <c r="O790" s="5">
        <v>0.1</v>
      </c>
      <c r="P790" s="4">
        <v>198.06</v>
      </c>
      <c r="Q790" s="4">
        <f t="shared" si="48"/>
        <v>1198.404</v>
      </c>
      <c r="R790" s="4">
        <f t="shared" si="49"/>
        <v>792.24</v>
      </c>
      <c r="S790" s="4">
        <f t="shared" si="50"/>
        <v>406.16399999999999</v>
      </c>
      <c r="T790" s="6">
        <f t="shared" si="51"/>
        <v>0.33892076461694054</v>
      </c>
      <c r="U790" s="3">
        <f>YEAR(SalesDataTable[[#This Row],[Order Date]])</f>
        <v>2026</v>
      </c>
    </row>
    <row r="791" spans="1:21" ht="15.6">
      <c r="A791" s="9">
        <v>2015</v>
      </c>
      <c r="B791" s="10">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11" t="s">
        <v>6</v>
      </c>
      <c r="H791" s="11" t="s">
        <v>43</v>
      </c>
      <c r="I791" s="11" t="s">
        <v>2</v>
      </c>
      <c r="J791" s="2" t="s">
        <v>13</v>
      </c>
      <c r="K791" s="2" t="s">
        <v>9</v>
      </c>
      <c r="L791" s="2" t="s">
        <v>37</v>
      </c>
      <c r="M791" s="7">
        <v>1</v>
      </c>
      <c r="N791" s="4">
        <v>154.6</v>
      </c>
      <c r="O791" s="5">
        <v>0</v>
      </c>
      <c r="P791" s="4">
        <v>80.05</v>
      </c>
      <c r="Q791" s="4">
        <f t="shared" si="48"/>
        <v>154.6</v>
      </c>
      <c r="R791" s="4">
        <f t="shared" si="49"/>
        <v>80.05</v>
      </c>
      <c r="S791" s="4">
        <f t="shared" si="50"/>
        <v>74.55</v>
      </c>
      <c r="T791" s="6">
        <f t="shared" si="51"/>
        <v>0.48221216041397152</v>
      </c>
      <c r="U791" s="3">
        <f>YEAR(SalesDataTable[[#This Row],[Order Date]])</f>
        <v>2026</v>
      </c>
    </row>
    <row r="792" spans="1:21" ht="15.6">
      <c r="A792" s="9">
        <v>2196</v>
      </c>
      <c r="B792" s="10">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11" t="s">
        <v>20</v>
      </c>
      <c r="H792" s="11" t="s">
        <v>21</v>
      </c>
      <c r="I792" s="11" t="s">
        <v>28</v>
      </c>
      <c r="J792" s="2" t="s">
        <v>3</v>
      </c>
      <c r="K792" s="2" t="s">
        <v>4</v>
      </c>
      <c r="L792" s="2" t="s">
        <v>5</v>
      </c>
      <c r="M792" s="7">
        <v>1</v>
      </c>
      <c r="N792" s="4">
        <v>83.23</v>
      </c>
      <c r="O792" s="5">
        <v>0.05</v>
      </c>
      <c r="P792" s="4">
        <v>43.82</v>
      </c>
      <c r="Q792" s="4">
        <f t="shared" si="48"/>
        <v>79.0685</v>
      </c>
      <c r="R792" s="4">
        <f t="shared" si="49"/>
        <v>43.82</v>
      </c>
      <c r="S792" s="4">
        <f t="shared" si="50"/>
        <v>35.2485</v>
      </c>
      <c r="T792" s="6">
        <f t="shared" si="51"/>
        <v>0.44579699880483376</v>
      </c>
      <c r="U792" s="3">
        <f>YEAR(SalesDataTable[[#This Row],[Order Date]])</f>
        <v>2026</v>
      </c>
    </row>
    <row r="793" spans="1:21" ht="15.6">
      <c r="A793" s="9">
        <v>3508</v>
      </c>
      <c r="B793" s="10">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11" t="s">
        <v>6</v>
      </c>
      <c r="H793" s="11" t="s">
        <v>43</v>
      </c>
      <c r="I793" s="11" t="s">
        <v>28</v>
      </c>
      <c r="J793" s="2" t="s">
        <v>3</v>
      </c>
      <c r="K793" s="2" t="s">
        <v>14</v>
      </c>
      <c r="L793" s="2" t="s">
        <v>32</v>
      </c>
      <c r="M793" s="7">
        <v>3</v>
      </c>
      <c r="N793" s="4">
        <v>46.23</v>
      </c>
      <c r="O793" s="5">
        <v>0</v>
      </c>
      <c r="P793" s="4">
        <v>18.47</v>
      </c>
      <c r="Q793" s="4">
        <f t="shared" si="48"/>
        <v>138.69</v>
      </c>
      <c r="R793" s="4">
        <f t="shared" si="49"/>
        <v>55.41</v>
      </c>
      <c r="S793" s="4">
        <f t="shared" si="50"/>
        <v>83.28</v>
      </c>
      <c r="T793" s="6">
        <f t="shared" si="51"/>
        <v>0.60047588146225395</v>
      </c>
      <c r="U793" s="3">
        <f>YEAR(SalesDataTable[[#This Row],[Order Date]])</f>
        <v>2026</v>
      </c>
    </row>
    <row r="794" spans="1:21" ht="15.6">
      <c r="A794" s="9">
        <v>3516</v>
      </c>
      <c r="B794" s="10">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11" t="s">
        <v>20</v>
      </c>
      <c r="H794" s="11" t="s">
        <v>31</v>
      </c>
      <c r="I794" s="11" t="s">
        <v>28</v>
      </c>
      <c r="J794" s="2" t="s">
        <v>3</v>
      </c>
      <c r="K794" s="2" t="s">
        <v>23</v>
      </c>
      <c r="L794" s="2" t="s">
        <v>51</v>
      </c>
      <c r="M794" s="7">
        <v>1</v>
      </c>
      <c r="N794" s="4">
        <v>125.3</v>
      </c>
      <c r="O794" s="5">
        <v>0.05</v>
      </c>
      <c r="P794" s="4">
        <v>59.62</v>
      </c>
      <c r="Q794" s="4">
        <f t="shared" si="48"/>
        <v>119.035</v>
      </c>
      <c r="R794" s="4">
        <f t="shared" si="49"/>
        <v>59.62</v>
      </c>
      <c r="S794" s="4">
        <f t="shared" si="50"/>
        <v>59.414999999999999</v>
      </c>
      <c r="T794" s="6">
        <f t="shared" si="51"/>
        <v>0.49913890872432476</v>
      </c>
      <c r="U794" s="3">
        <f>YEAR(SalesDataTable[[#This Row],[Order Date]])</f>
        <v>2026</v>
      </c>
    </row>
    <row r="795" spans="1:21" ht="15.6">
      <c r="A795" s="9">
        <v>3570</v>
      </c>
      <c r="B795" s="10">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11" t="s">
        <v>6</v>
      </c>
      <c r="H795" s="11" t="s">
        <v>43</v>
      </c>
      <c r="I795" s="11" t="s">
        <v>2</v>
      </c>
      <c r="J795" s="2" t="s">
        <v>16</v>
      </c>
      <c r="K795" s="2" t="s">
        <v>14</v>
      </c>
      <c r="L795" s="2" t="s">
        <v>15</v>
      </c>
      <c r="M795" s="7">
        <v>1</v>
      </c>
      <c r="N795" s="4">
        <v>36.159999999999997</v>
      </c>
      <c r="O795" s="5">
        <v>0.1</v>
      </c>
      <c r="P795" s="4">
        <v>13.38</v>
      </c>
      <c r="Q795" s="4">
        <f t="shared" si="48"/>
        <v>32.543999999999997</v>
      </c>
      <c r="R795" s="4">
        <f t="shared" si="49"/>
        <v>13.38</v>
      </c>
      <c r="S795" s="4">
        <f t="shared" si="50"/>
        <v>19.163999999999994</v>
      </c>
      <c r="T795" s="6">
        <f t="shared" si="51"/>
        <v>0.58886430678466062</v>
      </c>
      <c r="U795" s="3">
        <f>YEAR(SalesDataTable[[#This Row],[Order Date]])</f>
        <v>2026</v>
      </c>
    </row>
    <row r="796" spans="1:21" ht="15.6">
      <c r="A796" s="9">
        <v>4799</v>
      </c>
      <c r="B796" s="10">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11" t="s">
        <v>20</v>
      </c>
      <c r="H796" s="11" t="s">
        <v>47</v>
      </c>
      <c r="I796" s="11" t="s">
        <v>2</v>
      </c>
      <c r="J796" s="2" t="s">
        <v>3</v>
      </c>
      <c r="K796" s="2" t="s">
        <v>23</v>
      </c>
      <c r="L796" s="2" t="s">
        <v>51</v>
      </c>
      <c r="M796" s="7">
        <v>1</v>
      </c>
      <c r="N796" s="4">
        <v>121.41</v>
      </c>
      <c r="O796" s="5">
        <v>0.05</v>
      </c>
      <c r="P796" s="4">
        <v>60.75</v>
      </c>
      <c r="Q796" s="4">
        <f t="shared" si="48"/>
        <v>115.33949999999999</v>
      </c>
      <c r="R796" s="4">
        <f t="shared" si="49"/>
        <v>60.75</v>
      </c>
      <c r="S796" s="4">
        <f t="shared" si="50"/>
        <v>54.589499999999987</v>
      </c>
      <c r="T796" s="6">
        <f t="shared" si="51"/>
        <v>0.47329405797666879</v>
      </c>
      <c r="U796" s="3">
        <f>YEAR(SalesDataTable[[#This Row],[Order Date]])</f>
        <v>2026</v>
      </c>
    </row>
    <row r="797" spans="1:21" ht="15.6">
      <c r="A797" s="9">
        <v>5156</v>
      </c>
      <c r="B797" s="10">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11" t="s">
        <v>0</v>
      </c>
      <c r="H797" s="11" t="s">
        <v>1</v>
      </c>
      <c r="I797" s="11" t="s">
        <v>19</v>
      </c>
      <c r="J797" s="2" t="s">
        <v>13</v>
      </c>
      <c r="K797" s="2" t="s">
        <v>14</v>
      </c>
      <c r="L797" s="2" t="s">
        <v>44</v>
      </c>
      <c r="M797" s="7">
        <v>3</v>
      </c>
      <c r="N797" s="4">
        <v>132.58000000000001</v>
      </c>
      <c r="O797" s="5">
        <v>0.1</v>
      </c>
      <c r="P797" s="4">
        <v>67.88</v>
      </c>
      <c r="Q797" s="4">
        <f t="shared" si="48"/>
        <v>357.96600000000001</v>
      </c>
      <c r="R797" s="4">
        <f t="shared" si="49"/>
        <v>203.64</v>
      </c>
      <c r="S797" s="4">
        <f t="shared" si="50"/>
        <v>154.32600000000002</v>
      </c>
      <c r="T797" s="6">
        <f t="shared" si="51"/>
        <v>0.43111915656794225</v>
      </c>
      <c r="U797" s="3">
        <f>YEAR(SalesDataTable[[#This Row],[Order Date]])</f>
        <v>2026</v>
      </c>
    </row>
    <row r="798" spans="1:21" ht="15.6">
      <c r="A798" s="9">
        <v>526</v>
      </c>
      <c r="B798" s="10">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11" t="s">
        <v>6</v>
      </c>
      <c r="H798" s="11" t="s">
        <v>7</v>
      </c>
      <c r="I798" s="11" t="s">
        <v>19</v>
      </c>
      <c r="J798" s="2" t="s">
        <v>3</v>
      </c>
      <c r="K798" s="2" t="s">
        <v>23</v>
      </c>
      <c r="L798" s="2" t="s">
        <v>40</v>
      </c>
      <c r="M798" s="7">
        <v>2</v>
      </c>
      <c r="N798" s="4">
        <v>81.11</v>
      </c>
      <c r="O798" s="5">
        <v>0.05</v>
      </c>
      <c r="P798" s="4">
        <v>40.049999999999997</v>
      </c>
      <c r="Q798" s="4">
        <f t="shared" si="48"/>
        <v>154.10899999999998</v>
      </c>
      <c r="R798" s="4">
        <f t="shared" si="49"/>
        <v>80.099999999999994</v>
      </c>
      <c r="S798" s="4">
        <f t="shared" si="50"/>
        <v>74.008999999999986</v>
      </c>
      <c r="T798" s="6">
        <f t="shared" si="51"/>
        <v>0.48023801335418437</v>
      </c>
      <c r="U798" s="3">
        <f>YEAR(SalesDataTable[[#This Row],[Order Date]])</f>
        <v>2026</v>
      </c>
    </row>
    <row r="799" spans="1:21" ht="15.6">
      <c r="A799" s="9">
        <v>712</v>
      </c>
      <c r="B799" s="10">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11" t="s">
        <v>6</v>
      </c>
      <c r="H799" s="11" t="s">
        <v>49</v>
      </c>
      <c r="I799" s="11" t="s">
        <v>28</v>
      </c>
      <c r="J799" s="2" t="s">
        <v>16</v>
      </c>
      <c r="K799" s="2" t="s">
        <v>4</v>
      </c>
      <c r="L799" s="2" t="s">
        <v>30</v>
      </c>
      <c r="M799" s="7">
        <v>3</v>
      </c>
      <c r="N799" s="4">
        <v>104.54</v>
      </c>
      <c r="O799" s="5">
        <v>0</v>
      </c>
      <c r="P799" s="4">
        <v>51.45</v>
      </c>
      <c r="Q799" s="4">
        <f t="shared" si="48"/>
        <v>313.62</v>
      </c>
      <c r="R799" s="4">
        <f t="shared" si="49"/>
        <v>154.35000000000002</v>
      </c>
      <c r="S799" s="4">
        <f t="shared" si="50"/>
        <v>159.26999999999998</v>
      </c>
      <c r="T799" s="6">
        <f t="shared" si="51"/>
        <v>0.50784388750717424</v>
      </c>
      <c r="U799" s="3">
        <f>YEAR(SalesDataTable[[#This Row],[Order Date]])</f>
        <v>2026</v>
      </c>
    </row>
    <row r="800" spans="1:21" ht="15.6">
      <c r="A800" s="9">
        <v>1533</v>
      </c>
      <c r="B800" s="10">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11" t="s">
        <v>11</v>
      </c>
      <c r="H800" s="11" t="s">
        <v>52</v>
      </c>
      <c r="I800" s="11" t="s">
        <v>19</v>
      </c>
      <c r="J800" s="2" t="s">
        <v>13</v>
      </c>
      <c r="K800" s="2" t="s">
        <v>9</v>
      </c>
      <c r="L800" s="2" t="s">
        <v>17</v>
      </c>
      <c r="M800" s="7">
        <v>3</v>
      </c>
      <c r="N800" s="4">
        <v>143.87</v>
      </c>
      <c r="O800" s="5">
        <v>0</v>
      </c>
      <c r="P800" s="4">
        <v>79.2</v>
      </c>
      <c r="Q800" s="4">
        <f t="shared" si="48"/>
        <v>431.61</v>
      </c>
      <c r="R800" s="4">
        <f t="shared" si="49"/>
        <v>237.60000000000002</v>
      </c>
      <c r="S800" s="4">
        <f t="shared" si="50"/>
        <v>194.01</v>
      </c>
      <c r="T800" s="6">
        <f t="shared" si="51"/>
        <v>0.44950302356293875</v>
      </c>
      <c r="U800" s="3">
        <f>YEAR(SalesDataTable[[#This Row],[Order Date]])</f>
        <v>2026</v>
      </c>
    </row>
    <row r="801" spans="1:21" ht="15.6">
      <c r="A801" s="9">
        <v>1933</v>
      </c>
      <c r="B801" s="10">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11" t="s">
        <v>20</v>
      </c>
      <c r="H801" s="11" t="s">
        <v>47</v>
      </c>
      <c r="I801" s="11" t="s">
        <v>2</v>
      </c>
      <c r="J801" s="2" t="s">
        <v>3</v>
      </c>
      <c r="K801" s="2" t="s">
        <v>14</v>
      </c>
      <c r="L801" s="2" t="s">
        <v>15</v>
      </c>
      <c r="M801" s="7">
        <v>1</v>
      </c>
      <c r="N801" s="4">
        <v>36.950000000000003</v>
      </c>
      <c r="O801" s="5">
        <v>0.1</v>
      </c>
      <c r="P801" s="4">
        <v>13.26</v>
      </c>
      <c r="Q801" s="4">
        <f t="shared" si="48"/>
        <v>33.255000000000003</v>
      </c>
      <c r="R801" s="4">
        <f t="shared" si="49"/>
        <v>13.26</v>
      </c>
      <c r="S801" s="4">
        <f t="shared" si="50"/>
        <v>19.995000000000005</v>
      </c>
      <c r="T801" s="6">
        <f t="shared" si="51"/>
        <v>0.60126296797474077</v>
      </c>
      <c r="U801" s="3">
        <f>YEAR(SalesDataTable[[#This Row],[Order Date]])</f>
        <v>2026</v>
      </c>
    </row>
    <row r="802" spans="1:21" ht="15.6">
      <c r="A802" s="9">
        <v>3128</v>
      </c>
      <c r="B802" s="10">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11" t="s">
        <v>11</v>
      </c>
      <c r="H802" s="11" t="s">
        <v>25</v>
      </c>
      <c r="I802" s="11" t="s">
        <v>2</v>
      </c>
      <c r="J802" s="2" t="s">
        <v>13</v>
      </c>
      <c r="K802" s="2" t="s">
        <v>23</v>
      </c>
      <c r="L802" s="2" t="s">
        <v>51</v>
      </c>
      <c r="M802" s="7">
        <v>1</v>
      </c>
      <c r="N802" s="4">
        <v>121.38</v>
      </c>
      <c r="O802" s="5">
        <v>0</v>
      </c>
      <c r="P802" s="4">
        <v>59.68</v>
      </c>
      <c r="Q802" s="4">
        <f t="shared" si="48"/>
        <v>121.38</v>
      </c>
      <c r="R802" s="4">
        <f t="shared" si="49"/>
        <v>59.68</v>
      </c>
      <c r="S802" s="4">
        <f t="shared" si="50"/>
        <v>61.699999999999996</v>
      </c>
      <c r="T802" s="6">
        <f t="shared" si="51"/>
        <v>0.50832097544900312</v>
      </c>
      <c r="U802" s="3">
        <f>YEAR(SalesDataTable[[#This Row],[Order Date]])</f>
        <v>2026</v>
      </c>
    </row>
    <row r="803" spans="1:21" ht="15.6">
      <c r="A803" s="9">
        <v>4922</v>
      </c>
      <c r="B803" s="10">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11" t="s">
        <v>20</v>
      </c>
      <c r="H803" s="11" t="s">
        <v>33</v>
      </c>
      <c r="I803" s="11" t="s">
        <v>2</v>
      </c>
      <c r="J803" s="2" t="s">
        <v>3</v>
      </c>
      <c r="K803" s="2" t="s">
        <v>34</v>
      </c>
      <c r="L803" s="2" t="s">
        <v>35</v>
      </c>
      <c r="M803" s="7">
        <v>2</v>
      </c>
      <c r="N803" s="4">
        <v>39.79</v>
      </c>
      <c r="O803" s="5">
        <v>0.1</v>
      </c>
      <c r="P803" s="4">
        <v>14.33</v>
      </c>
      <c r="Q803" s="4">
        <f t="shared" si="48"/>
        <v>71.622</v>
      </c>
      <c r="R803" s="4">
        <f t="shared" si="49"/>
        <v>28.66</v>
      </c>
      <c r="S803" s="4">
        <f t="shared" si="50"/>
        <v>42.962000000000003</v>
      </c>
      <c r="T803" s="6">
        <f t="shared" si="51"/>
        <v>0.59984362346764963</v>
      </c>
      <c r="U803" s="3">
        <f>YEAR(SalesDataTable[[#This Row],[Order Date]])</f>
        <v>2026</v>
      </c>
    </row>
    <row r="804" spans="1:21" ht="15.6">
      <c r="A804" s="9">
        <v>5051</v>
      </c>
      <c r="B804" s="10">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11" t="s">
        <v>0</v>
      </c>
      <c r="H804" s="11" t="s">
        <v>50</v>
      </c>
      <c r="I804" s="11" t="s">
        <v>19</v>
      </c>
      <c r="J804" s="2" t="s">
        <v>3</v>
      </c>
      <c r="K804" s="2" t="s">
        <v>4</v>
      </c>
      <c r="L804" s="2" t="s">
        <v>22</v>
      </c>
      <c r="M804" s="7">
        <v>4</v>
      </c>
      <c r="N804" s="4">
        <v>51.31</v>
      </c>
      <c r="O804" s="5">
        <v>0</v>
      </c>
      <c r="P804" s="4">
        <v>22.19</v>
      </c>
      <c r="Q804" s="4">
        <f t="shared" si="48"/>
        <v>205.24</v>
      </c>
      <c r="R804" s="4">
        <f t="shared" si="49"/>
        <v>88.76</v>
      </c>
      <c r="S804" s="4">
        <f t="shared" si="50"/>
        <v>116.48</v>
      </c>
      <c r="T804" s="6">
        <f t="shared" si="51"/>
        <v>0.56753069577080495</v>
      </c>
      <c r="U804" s="3">
        <f>YEAR(SalesDataTable[[#This Row],[Order Date]])</f>
        <v>2026</v>
      </c>
    </row>
    <row r="805" spans="1:21" ht="15.6">
      <c r="A805" s="9">
        <v>5182</v>
      </c>
      <c r="B805" s="10">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11" t="s">
        <v>20</v>
      </c>
      <c r="H805" s="11" t="s">
        <v>31</v>
      </c>
      <c r="I805" s="11" t="s">
        <v>2</v>
      </c>
      <c r="J805" s="2" t="s">
        <v>3</v>
      </c>
      <c r="K805" s="2" t="s">
        <v>34</v>
      </c>
      <c r="L805" s="2" t="s">
        <v>45</v>
      </c>
      <c r="M805" s="7">
        <v>2</v>
      </c>
      <c r="N805" s="4">
        <v>51.15</v>
      </c>
      <c r="O805" s="5">
        <v>0</v>
      </c>
      <c r="P805" s="4">
        <v>22.53</v>
      </c>
      <c r="Q805" s="4">
        <f t="shared" si="48"/>
        <v>102.3</v>
      </c>
      <c r="R805" s="4">
        <f t="shared" si="49"/>
        <v>45.06</v>
      </c>
      <c r="S805" s="4">
        <f t="shared" si="50"/>
        <v>57.239999999999995</v>
      </c>
      <c r="T805" s="6">
        <f t="shared" si="51"/>
        <v>0.55953079178885623</v>
      </c>
      <c r="U805" s="3">
        <f>YEAR(SalesDataTable[[#This Row],[Order Date]])</f>
        <v>2026</v>
      </c>
    </row>
    <row r="806" spans="1:21" ht="15.6">
      <c r="A806" s="9">
        <v>1071</v>
      </c>
      <c r="B806" s="10">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11" t="s">
        <v>6</v>
      </c>
      <c r="H806" s="11" t="s">
        <v>43</v>
      </c>
      <c r="I806" s="11" t="s">
        <v>19</v>
      </c>
      <c r="J806" s="2" t="s">
        <v>16</v>
      </c>
      <c r="K806" s="2" t="s">
        <v>34</v>
      </c>
      <c r="L806" s="2" t="s">
        <v>45</v>
      </c>
      <c r="M806" s="7">
        <v>1</v>
      </c>
      <c r="N806" s="4">
        <v>50.83</v>
      </c>
      <c r="O806" s="5">
        <v>0.1</v>
      </c>
      <c r="P806" s="4">
        <v>21.82</v>
      </c>
      <c r="Q806" s="4">
        <f t="shared" si="48"/>
        <v>45.747</v>
      </c>
      <c r="R806" s="4">
        <f t="shared" si="49"/>
        <v>21.82</v>
      </c>
      <c r="S806" s="4">
        <f t="shared" si="50"/>
        <v>23.927</v>
      </c>
      <c r="T806" s="6">
        <f t="shared" si="51"/>
        <v>0.52302883249174803</v>
      </c>
      <c r="U806" s="3">
        <f>YEAR(SalesDataTable[[#This Row],[Order Date]])</f>
        <v>2026</v>
      </c>
    </row>
    <row r="807" spans="1:21" ht="15.6">
      <c r="A807" s="9">
        <v>1210</v>
      </c>
      <c r="B807" s="10">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11" t="s">
        <v>11</v>
      </c>
      <c r="H807" s="11" t="s">
        <v>12</v>
      </c>
      <c r="I807" s="11" t="s">
        <v>8</v>
      </c>
      <c r="J807" s="2" t="s">
        <v>16</v>
      </c>
      <c r="K807" s="2" t="s">
        <v>9</v>
      </c>
      <c r="L807" s="2" t="s">
        <v>17</v>
      </c>
      <c r="M807" s="7">
        <v>6</v>
      </c>
      <c r="N807" s="4">
        <v>141.9</v>
      </c>
      <c r="O807" s="5">
        <v>0.1</v>
      </c>
      <c r="P807" s="4">
        <v>79.64</v>
      </c>
      <c r="Q807" s="4">
        <f t="shared" si="48"/>
        <v>766.2600000000001</v>
      </c>
      <c r="R807" s="4">
        <f t="shared" si="49"/>
        <v>477.84000000000003</v>
      </c>
      <c r="S807" s="4">
        <f t="shared" si="50"/>
        <v>288.42000000000007</v>
      </c>
      <c r="T807" s="6">
        <f t="shared" si="51"/>
        <v>0.37639965546942294</v>
      </c>
      <c r="U807" s="3">
        <f>YEAR(SalesDataTable[[#This Row],[Order Date]])</f>
        <v>2026</v>
      </c>
    </row>
    <row r="808" spans="1:21" ht="15.6">
      <c r="A808" s="9">
        <v>1244</v>
      </c>
      <c r="B808" s="10">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11" t="s">
        <v>20</v>
      </c>
      <c r="H808" s="11" t="s">
        <v>33</v>
      </c>
      <c r="I808" s="11" t="s">
        <v>2</v>
      </c>
      <c r="J808" s="2" t="s">
        <v>3</v>
      </c>
      <c r="K808" s="2" t="s">
        <v>23</v>
      </c>
      <c r="L808" s="2" t="s">
        <v>51</v>
      </c>
      <c r="M808" s="7">
        <v>1</v>
      </c>
      <c r="N808" s="4">
        <v>122.11</v>
      </c>
      <c r="O808" s="5">
        <v>0</v>
      </c>
      <c r="P808" s="4">
        <v>59.86</v>
      </c>
      <c r="Q808" s="4">
        <f t="shared" si="48"/>
        <v>122.11</v>
      </c>
      <c r="R808" s="4">
        <f t="shared" si="49"/>
        <v>59.86</v>
      </c>
      <c r="S808" s="4">
        <f t="shared" si="50"/>
        <v>62.25</v>
      </c>
      <c r="T808" s="6">
        <f t="shared" si="51"/>
        <v>0.50978625829170421</v>
      </c>
      <c r="U808" s="3">
        <f>YEAR(SalesDataTable[[#This Row],[Order Date]])</f>
        <v>2026</v>
      </c>
    </row>
    <row r="809" spans="1:21" ht="15.6">
      <c r="A809" s="9">
        <v>1403</v>
      </c>
      <c r="B809" s="10">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11" t="s">
        <v>6</v>
      </c>
      <c r="H809" s="11" t="s">
        <v>41</v>
      </c>
      <c r="I809" s="11" t="s">
        <v>2</v>
      </c>
      <c r="J809" s="2" t="s">
        <v>3</v>
      </c>
      <c r="K809" s="2" t="s">
        <v>4</v>
      </c>
      <c r="L809" s="2" t="s">
        <v>30</v>
      </c>
      <c r="M809" s="7">
        <v>1</v>
      </c>
      <c r="N809" s="4">
        <v>102.38</v>
      </c>
      <c r="O809" s="5">
        <v>0</v>
      </c>
      <c r="P809" s="4">
        <v>50.82</v>
      </c>
      <c r="Q809" s="4">
        <f t="shared" si="48"/>
        <v>102.38</v>
      </c>
      <c r="R809" s="4">
        <f t="shared" si="49"/>
        <v>50.82</v>
      </c>
      <c r="S809" s="4">
        <f t="shared" si="50"/>
        <v>51.559999999999995</v>
      </c>
      <c r="T809" s="6">
        <f t="shared" si="51"/>
        <v>0.50361398710685679</v>
      </c>
      <c r="U809" s="3">
        <f>YEAR(SalesDataTable[[#This Row],[Order Date]])</f>
        <v>2026</v>
      </c>
    </row>
    <row r="810" spans="1:21" ht="15.6">
      <c r="A810" s="9">
        <v>1592</v>
      </c>
      <c r="B810" s="10">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11" t="s">
        <v>11</v>
      </c>
      <c r="H810" s="11" t="s">
        <v>52</v>
      </c>
      <c r="I810" s="11" t="s">
        <v>19</v>
      </c>
      <c r="J810" s="2" t="s">
        <v>3</v>
      </c>
      <c r="K810" s="2" t="s">
        <v>34</v>
      </c>
      <c r="L810" s="2" t="s">
        <v>42</v>
      </c>
      <c r="M810" s="7">
        <v>5</v>
      </c>
      <c r="N810" s="4">
        <v>37.119999999999997</v>
      </c>
      <c r="O810" s="5">
        <v>0.1</v>
      </c>
      <c r="P810" s="4">
        <v>13.96</v>
      </c>
      <c r="Q810" s="4">
        <f t="shared" si="48"/>
        <v>167.04</v>
      </c>
      <c r="R810" s="4">
        <f t="shared" si="49"/>
        <v>69.800000000000011</v>
      </c>
      <c r="S810" s="4">
        <f t="shared" si="50"/>
        <v>97.239999999999981</v>
      </c>
      <c r="T810" s="6">
        <f t="shared" si="51"/>
        <v>0.58213601532567039</v>
      </c>
      <c r="U810" s="3">
        <f>YEAR(SalesDataTable[[#This Row],[Order Date]])</f>
        <v>2026</v>
      </c>
    </row>
    <row r="811" spans="1:21" ht="15.6">
      <c r="A811" s="9">
        <v>2581</v>
      </c>
      <c r="B811" s="10">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11" t="s">
        <v>6</v>
      </c>
      <c r="H811" s="11" t="s">
        <v>43</v>
      </c>
      <c r="I811" s="11" t="s">
        <v>2</v>
      </c>
      <c r="J811" s="2" t="s">
        <v>13</v>
      </c>
      <c r="K811" s="2" t="s">
        <v>9</v>
      </c>
      <c r="L811" s="2" t="s">
        <v>10</v>
      </c>
      <c r="M811" s="7">
        <v>2</v>
      </c>
      <c r="N811" s="4">
        <v>91.76</v>
      </c>
      <c r="O811" s="5">
        <v>0.05</v>
      </c>
      <c r="P811" s="4">
        <v>46.31</v>
      </c>
      <c r="Q811" s="4">
        <f t="shared" si="48"/>
        <v>174.34399999999999</v>
      </c>
      <c r="R811" s="4">
        <f t="shared" si="49"/>
        <v>92.62</v>
      </c>
      <c r="S811" s="4">
        <f t="shared" si="50"/>
        <v>81.72399999999999</v>
      </c>
      <c r="T811" s="6">
        <f t="shared" si="51"/>
        <v>0.46875143394668006</v>
      </c>
      <c r="U811" s="3">
        <f>YEAR(SalesDataTable[[#This Row],[Order Date]])</f>
        <v>2026</v>
      </c>
    </row>
    <row r="812" spans="1:21" ht="15.6">
      <c r="A812" s="9">
        <v>3428</v>
      </c>
      <c r="B812" s="10">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11" t="s">
        <v>20</v>
      </c>
      <c r="H812" s="11" t="s">
        <v>21</v>
      </c>
      <c r="I812" s="11" t="s">
        <v>2</v>
      </c>
      <c r="J812" s="2" t="s">
        <v>3</v>
      </c>
      <c r="K812" s="2" t="s">
        <v>9</v>
      </c>
      <c r="L812" s="2" t="s">
        <v>17</v>
      </c>
      <c r="M812" s="7">
        <v>1</v>
      </c>
      <c r="N812" s="4">
        <v>144.51</v>
      </c>
      <c r="O812" s="5">
        <v>0</v>
      </c>
      <c r="P812" s="4">
        <v>79.22</v>
      </c>
      <c r="Q812" s="4">
        <f t="shared" si="48"/>
        <v>144.51</v>
      </c>
      <c r="R812" s="4">
        <f t="shared" si="49"/>
        <v>79.22</v>
      </c>
      <c r="S812" s="4">
        <f t="shared" si="50"/>
        <v>65.289999999999992</v>
      </c>
      <c r="T812" s="6">
        <f t="shared" si="51"/>
        <v>0.45180264341568055</v>
      </c>
      <c r="U812" s="3">
        <f>YEAR(SalesDataTable[[#This Row],[Order Date]])</f>
        <v>2026</v>
      </c>
    </row>
    <row r="813" spans="1:21" ht="15.6">
      <c r="A813" s="9">
        <v>765</v>
      </c>
      <c r="B813" s="10">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11" t="s">
        <v>6</v>
      </c>
      <c r="H813" s="11" t="s">
        <v>27</v>
      </c>
      <c r="I813" s="11" t="s">
        <v>8</v>
      </c>
      <c r="J813" s="2" t="s">
        <v>16</v>
      </c>
      <c r="K813" s="2" t="s">
        <v>34</v>
      </c>
      <c r="L813" s="2" t="s">
        <v>45</v>
      </c>
      <c r="M813" s="7">
        <v>3</v>
      </c>
      <c r="N813" s="4">
        <v>49.7</v>
      </c>
      <c r="O813" s="5">
        <v>0.1</v>
      </c>
      <c r="P813" s="4">
        <v>21.84</v>
      </c>
      <c r="Q813" s="4">
        <f t="shared" si="48"/>
        <v>134.19000000000003</v>
      </c>
      <c r="R813" s="4">
        <f t="shared" si="49"/>
        <v>65.52</v>
      </c>
      <c r="S813" s="4">
        <f t="shared" si="50"/>
        <v>68.67000000000003</v>
      </c>
      <c r="T813" s="6">
        <f t="shared" si="51"/>
        <v>0.5117370892018781</v>
      </c>
      <c r="U813" s="3">
        <f>YEAR(SalesDataTable[[#This Row],[Order Date]])</f>
        <v>2026</v>
      </c>
    </row>
    <row r="814" spans="1:21" ht="15.6">
      <c r="A814" s="9">
        <v>854</v>
      </c>
      <c r="B814" s="10">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11" t="s">
        <v>0</v>
      </c>
      <c r="H814" s="11" t="s">
        <v>1</v>
      </c>
      <c r="I814" s="11" t="s">
        <v>2</v>
      </c>
      <c r="J814" s="2" t="s">
        <v>3</v>
      </c>
      <c r="K814" s="2" t="s">
        <v>23</v>
      </c>
      <c r="L814" s="2" t="s">
        <v>51</v>
      </c>
      <c r="M814" s="7">
        <v>1</v>
      </c>
      <c r="N814" s="4">
        <v>120.9</v>
      </c>
      <c r="O814" s="5">
        <v>0</v>
      </c>
      <c r="P814" s="4">
        <v>59.31</v>
      </c>
      <c r="Q814" s="4">
        <f t="shared" si="48"/>
        <v>120.9</v>
      </c>
      <c r="R814" s="4">
        <f t="shared" si="49"/>
        <v>59.31</v>
      </c>
      <c r="S814" s="4">
        <f t="shared" si="50"/>
        <v>61.59</v>
      </c>
      <c r="T814" s="6">
        <f t="shared" si="51"/>
        <v>0.50942928039702229</v>
      </c>
      <c r="U814" s="3">
        <f>YEAR(SalesDataTable[[#This Row],[Order Date]])</f>
        <v>2026</v>
      </c>
    </row>
    <row r="815" spans="1:21" ht="15.6">
      <c r="A815" s="9">
        <v>1087</v>
      </c>
      <c r="B815" s="10">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11" t="s">
        <v>11</v>
      </c>
      <c r="H815" s="11" t="s">
        <v>39</v>
      </c>
      <c r="I815" s="11" t="s">
        <v>2</v>
      </c>
      <c r="J815" s="2" t="s">
        <v>3</v>
      </c>
      <c r="K815" s="2" t="s">
        <v>23</v>
      </c>
      <c r="L815" s="2" t="s">
        <v>29</v>
      </c>
      <c r="M815" s="7">
        <v>1</v>
      </c>
      <c r="N815" s="4">
        <v>195.72</v>
      </c>
      <c r="O815" s="5">
        <v>0.05</v>
      </c>
      <c r="P815" s="4">
        <v>105.73</v>
      </c>
      <c r="Q815" s="4">
        <f t="shared" si="48"/>
        <v>185.934</v>
      </c>
      <c r="R815" s="4">
        <f t="shared" si="49"/>
        <v>105.73</v>
      </c>
      <c r="S815" s="4">
        <f t="shared" si="50"/>
        <v>80.203999999999994</v>
      </c>
      <c r="T815" s="6">
        <f t="shared" si="51"/>
        <v>0.43135736336549524</v>
      </c>
      <c r="U815" s="3">
        <f>YEAR(SalesDataTable[[#This Row],[Order Date]])</f>
        <v>2026</v>
      </c>
    </row>
    <row r="816" spans="1:21" ht="15.6">
      <c r="A816" s="9">
        <v>1150</v>
      </c>
      <c r="B816" s="10">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11" t="s">
        <v>0</v>
      </c>
      <c r="H816" s="11" t="s">
        <v>1</v>
      </c>
      <c r="I816" s="11" t="s">
        <v>8</v>
      </c>
      <c r="J816" s="2" t="s">
        <v>3</v>
      </c>
      <c r="K816" s="2" t="s">
        <v>4</v>
      </c>
      <c r="L816" s="2" t="s">
        <v>26</v>
      </c>
      <c r="M816" s="7">
        <v>8</v>
      </c>
      <c r="N816" s="4">
        <v>40.15</v>
      </c>
      <c r="O816" s="5">
        <v>0.15</v>
      </c>
      <c r="P816" s="4">
        <v>16.91</v>
      </c>
      <c r="Q816" s="4">
        <f t="shared" si="48"/>
        <v>273.02</v>
      </c>
      <c r="R816" s="4">
        <f t="shared" si="49"/>
        <v>135.28</v>
      </c>
      <c r="S816" s="4">
        <f t="shared" si="50"/>
        <v>137.73999999999998</v>
      </c>
      <c r="T816" s="6">
        <f t="shared" si="51"/>
        <v>0.50450516445681637</v>
      </c>
      <c r="U816" s="3">
        <f>YEAR(SalesDataTable[[#This Row],[Order Date]])</f>
        <v>2026</v>
      </c>
    </row>
    <row r="817" spans="1:21" ht="15.6">
      <c r="A817" s="9">
        <v>1902</v>
      </c>
      <c r="B817" s="10">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11" t="s">
        <v>6</v>
      </c>
      <c r="H817" s="11" t="s">
        <v>49</v>
      </c>
      <c r="I817" s="11" t="s">
        <v>19</v>
      </c>
      <c r="J817" s="2" t="s">
        <v>16</v>
      </c>
      <c r="K817" s="2" t="s">
        <v>14</v>
      </c>
      <c r="L817" s="2" t="s">
        <v>44</v>
      </c>
      <c r="M817" s="7">
        <v>4</v>
      </c>
      <c r="N817" s="4">
        <v>130.83000000000001</v>
      </c>
      <c r="O817" s="5">
        <v>0</v>
      </c>
      <c r="P817" s="4">
        <v>66.959999999999994</v>
      </c>
      <c r="Q817" s="4">
        <f t="shared" si="48"/>
        <v>523.32000000000005</v>
      </c>
      <c r="R817" s="4">
        <f t="shared" si="49"/>
        <v>267.83999999999997</v>
      </c>
      <c r="S817" s="4">
        <f t="shared" si="50"/>
        <v>255.48000000000008</v>
      </c>
      <c r="T817" s="6">
        <f t="shared" si="51"/>
        <v>0.48819078193074994</v>
      </c>
      <c r="U817" s="3">
        <f>YEAR(SalesDataTable[[#This Row],[Order Date]])</f>
        <v>2026</v>
      </c>
    </row>
    <row r="818" spans="1:21" ht="15.6">
      <c r="A818" s="9">
        <v>3913</v>
      </c>
      <c r="B818" s="10">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11" t="s">
        <v>6</v>
      </c>
      <c r="H818" s="11" t="s">
        <v>43</v>
      </c>
      <c r="I818" s="11" t="s">
        <v>2</v>
      </c>
      <c r="J818" s="2" t="s">
        <v>13</v>
      </c>
      <c r="K818" s="2" t="s">
        <v>4</v>
      </c>
      <c r="L818" s="2" t="s">
        <v>22</v>
      </c>
      <c r="M818" s="7">
        <v>1</v>
      </c>
      <c r="N818" s="4">
        <v>50.34</v>
      </c>
      <c r="O818" s="5">
        <v>0.05</v>
      </c>
      <c r="P818" s="4">
        <v>22.23</v>
      </c>
      <c r="Q818" s="4">
        <f t="shared" si="48"/>
        <v>47.823</v>
      </c>
      <c r="R818" s="4">
        <f t="shared" si="49"/>
        <v>22.23</v>
      </c>
      <c r="S818" s="4">
        <f t="shared" si="50"/>
        <v>25.593</v>
      </c>
      <c r="T818" s="6">
        <f t="shared" si="51"/>
        <v>0.53516090584028608</v>
      </c>
      <c r="U818" s="3">
        <f>YEAR(SalesDataTable[[#This Row],[Order Date]])</f>
        <v>2026</v>
      </c>
    </row>
    <row r="819" spans="1:21" ht="15.6">
      <c r="A819" s="9">
        <v>4378</v>
      </c>
      <c r="B819" s="10">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11" t="s">
        <v>11</v>
      </c>
      <c r="H819" s="11" t="s">
        <v>39</v>
      </c>
      <c r="I819" s="11" t="s">
        <v>2</v>
      </c>
      <c r="J819" s="2" t="s">
        <v>3</v>
      </c>
      <c r="K819" s="2" t="s">
        <v>4</v>
      </c>
      <c r="L819" s="2" t="s">
        <v>30</v>
      </c>
      <c r="M819" s="7">
        <v>2</v>
      </c>
      <c r="N819" s="4">
        <v>103.37</v>
      </c>
      <c r="O819" s="5">
        <v>0</v>
      </c>
      <c r="P819" s="4">
        <v>50.49</v>
      </c>
      <c r="Q819" s="4">
        <f t="shared" si="48"/>
        <v>206.74</v>
      </c>
      <c r="R819" s="4">
        <f t="shared" si="49"/>
        <v>100.98</v>
      </c>
      <c r="S819" s="4">
        <f t="shared" si="50"/>
        <v>105.76</v>
      </c>
      <c r="T819" s="6">
        <f t="shared" si="51"/>
        <v>0.51156041404662866</v>
      </c>
      <c r="U819" s="3">
        <f>YEAR(SalesDataTable[[#This Row],[Order Date]])</f>
        <v>2026</v>
      </c>
    </row>
    <row r="820" spans="1:21" ht="15.6">
      <c r="A820" s="9">
        <v>4551</v>
      </c>
      <c r="B820" s="10">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11" t="s">
        <v>6</v>
      </c>
      <c r="H820" s="11" t="s">
        <v>49</v>
      </c>
      <c r="I820" s="11" t="s">
        <v>19</v>
      </c>
      <c r="J820" s="2" t="s">
        <v>16</v>
      </c>
      <c r="K820" s="2" t="s">
        <v>34</v>
      </c>
      <c r="L820" s="2" t="s">
        <v>38</v>
      </c>
      <c r="M820" s="7">
        <v>3</v>
      </c>
      <c r="N820" s="4">
        <v>122.31</v>
      </c>
      <c r="O820" s="5">
        <v>0.05</v>
      </c>
      <c r="P820" s="4">
        <v>71.11</v>
      </c>
      <c r="Q820" s="4">
        <f t="shared" si="48"/>
        <v>348.58350000000002</v>
      </c>
      <c r="R820" s="4">
        <f t="shared" si="49"/>
        <v>213.32999999999998</v>
      </c>
      <c r="S820" s="4">
        <f t="shared" si="50"/>
        <v>135.25350000000003</v>
      </c>
      <c r="T820" s="6">
        <f t="shared" si="51"/>
        <v>0.38800889887214979</v>
      </c>
      <c r="U820" s="3">
        <f>YEAR(SalesDataTable[[#This Row],[Order Date]])</f>
        <v>2026</v>
      </c>
    </row>
    <row r="821" spans="1:21" ht="15.6">
      <c r="A821" s="9">
        <v>787</v>
      </c>
      <c r="B821" s="10">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11" t="s">
        <v>0</v>
      </c>
      <c r="H821" s="11" t="s">
        <v>36</v>
      </c>
      <c r="I821" s="11" t="s">
        <v>2</v>
      </c>
      <c r="J821" s="2" t="s">
        <v>16</v>
      </c>
      <c r="K821" s="2" t="s">
        <v>14</v>
      </c>
      <c r="L821" s="2" t="s">
        <v>48</v>
      </c>
      <c r="M821" s="7">
        <v>1</v>
      </c>
      <c r="N821" s="4">
        <v>166.48</v>
      </c>
      <c r="O821" s="5">
        <v>0</v>
      </c>
      <c r="P821" s="4">
        <v>89.42</v>
      </c>
      <c r="Q821" s="4">
        <f t="shared" si="48"/>
        <v>166.48</v>
      </c>
      <c r="R821" s="4">
        <f t="shared" si="49"/>
        <v>89.42</v>
      </c>
      <c r="S821" s="4">
        <f t="shared" si="50"/>
        <v>77.059999999999988</v>
      </c>
      <c r="T821" s="6">
        <f t="shared" si="51"/>
        <v>0.4628784238346948</v>
      </c>
      <c r="U821" s="3">
        <f>YEAR(SalesDataTable[[#This Row],[Order Date]])</f>
        <v>2026</v>
      </c>
    </row>
    <row r="822" spans="1:21" ht="15.6">
      <c r="A822" s="9">
        <v>1133</v>
      </c>
      <c r="B822" s="10">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11" t="s">
        <v>0</v>
      </c>
      <c r="H822" s="11" t="s">
        <v>50</v>
      </c>
      <c r="I822" s="11" t="s">
        <v>19</v>
      </c>
      <c r="J822" s="2" t="s">
        <v>13</v>
      </c>
      <c r="K822" s="2" t="s">
        <v>23</v>
      </c>
      <c r="L822" s="2" t="s">
        <v>29</v>
      </c>
      <c r="M822" s="7">
        <v>3</v>
      </c>
      <c r="N822" s="4">
        <v>192.21</v>
      </c>
      <c r="O822" s="5">
        <v>0</v>
      </c>
      <c r="P822" s="4">
        <v>103.51</v>
      </c>
      <c r="Q822" s="4">
        <f t="shared" si="48"/>
        <v>576.63</v>
      </c>
      <c r="R822" s="4">
        <f t="shared" si="49"/>
        <v>310.53000000000003</v>
      </c>
      <c r="S822" s="4">
        <f t="shared" si="50"/>
        <v>266.09999999999997</v>
      </c>
      <c r="T822" s="6">
        <f t="shared" si="51"/>
        <v>0.46147442900993701</v>
      </c>
      <c r="U822" s="3">
        <f>YEAR(SalesDataTable[[#This Row],[Order Date]])</f>
        <v>2026</v>
      </c>
    </row>
    <row r="823" spans="1:21" ht="15.6">
      <c r="A823" s="9">
        <v>2075</v>
      </c>
      <c r="B823" s="10">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11" t="s">
        <v>0</v>
      </c>
      <c r="H823" s="11" t="s">
        <v>36</v>
      </c>
      <c r="I823" s="11" t="s">
        <v>8</v>
      </c>
      <c r="J823" s="2" t="s">
        <v>16</v>
      </c>
      <c r="K823" s="2" t="s">
        <v>23</v>
      </c>
      <c r="L823" s="2" t="s">
        <v>40</v>
      </c>
      <c r="M823" s="7">
        <v>6</v>
      </c>
      <c r="N823" s="4">
        <v>81.13</v>
      </c>
      <c r="O823" s="5">
        <v>0.05</v>
      </c>
      <c r="P823" s="4">
        <v>39.409999999999997</v>
      </c>
      <c r="Q823" s="4">
        <f t="shared" si="48"/>
        <v>462.44099999999997</v>
      </c>
      <c r="R823" s="4">
        <f t="shared" si="49"/>
        <v>236.45999999999998</v>
      </c>
      <c r="S823" s="4">
        <f t="shared" si="50"/>
        <v>225.98099999999999</v>
      </c>
      <c r="T823" s="6">
        <f t="shared" si="51"/>
        <v>0.48866990599881932</v>
      </c>
      <c r="U823" s="3">
        <f>YEAR(SalesDataTable[[#This Row],[Order Date]])</f>
        <v>2026</v>
      </c>
    </row>
    <row r="824" spans="1:21" ht="15.6">
      <c r="A824" s="9">
        <v>2172</v>
      </c>
      <c r="B824" s="10">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11" t="s">
        <v>11</v>
      </c>
      <c r="H824" s="11" t="s">
        <v>39</v>
      </c>
      <c r="I824" s="11" t="s">
        <v>8</v>
      </c>
      <c r="J824" s="2" t="s">
        <v>16</v>
      </c>
      <c r="K824" s="2" t="s">
        <v>14</v>
      </c>
      <c r="L824" s="2" t="s">
        <v>15</v>
      </c>
      <c r="M824" s="7">
        <v>6</v>
      </c>
      <c r="N824" s="4">
        <v>37.1</v>
      </c>
      <c r="O824" s="5">
        <v>0.1</v>
      </c>
      <c r="P824" s="4">
        <v>13.63</v>
      </c>
      <c r="Q824" s="4">
        <f t="shared" si="48"/>
        <v>200.34000000000003</v>
      </c>
      <c r="R824" s="4">
        <f t="shared" si="49"/>
        <v>81.78</v>
      </c>
      <c r="S824" s="4">
        <f t="shared" si="50"/>
        <v>118.56000000000003</v>
      </c>
      <c r="T824" s="6">
        <f t="shared" si="51"/>
        <v>0.59179395028451642</v>
      </c>
      <c r="U824" s="3">
        <f>YEAR(SalesDataTable[[#This Row],[Order Date]])</f>
        <v>2026</v>
      </c>
    </row>
    <row r="825" spans="1:21" ht="15.6">
      <c r="A825" s="9">
        <v>2977</v>
      </c>
      <c r="B825" s="10">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11" t="s">
        <v>6</v>
      </c>
      <c r="H825" s="11" t="s">
        <v>49</v>
      </c>
      <c r="I825" s="11" t="s">
        <v>8</v>
      </c>
      <c r="J825" s="2" t="s">
        <v>16</v>
      </c>
      <c r="K825" s="2" t="s">
        <v>14</v>
      </c>
      <c r="L825" s="2" t="s">
        <v>15</v>
      </c>
      <c r="M825" s="7">
        <v>6</v>
      </c>
      <c r="N825" s="4">
        <v>35.92</v>
      </c>
      <c r="O825" s="5">
        <v>0.15</v>
      </c>
      <c r="P825" s="4">
        <v>13.3</v>
      </c>
      <c r="Q825" s="4">
        <f t="shared" si="48"/>
        <v>183.19200000000001</v>
      </c>
      <c r="R825" s="4">
        <f t="shared" si="49"/>
        <v>79.800000000000011</v>
      </c>
      <c r="S825" s="4">
        <f t="shared" si="50"/>
        <v>103.392</v>
      </c>
      <c r="T825" s="6">
        <f t="shared" si="51"/>
        <v>0.56439145814227687</v>
      </c>
      <c r="U825" s="3">
        <f>YEAR(SalesDataTable[[#This Row],[Order Date]])</f>
        <v>2026</v>
      </c>
    </row>
    <row r="826" spans="1:21" ht="15.6">
      <c r="A826" s="9">
        <v>3531</v>
      </c>
      <c r="B826" s="10">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11" t="s">
        <v>20</v>
      </c>
      <c r="H826" s="11" t="s">
        <v>47</v>
      </c>
      <c r="I826" s="11" t="s">
        <v>19</v>
      </c>
      <c r="J826" s="2" t="s">
        <v>16</v>
      </c>
      <c r="K826" s="2" t="s">
        <v>34</v>
      </c>
      <c r="L826" s="2" t="s">
        <v>42</v>
      </c>
      <c r="M826" s="7">
        <v>4</v>
      </c>
      <c r="N826" s="4">
        <v>36.21</v>
      </c>
      <c r="O826" s="5">
        <v>0</v>
      </c>
      <c r="P826" s="4">
        <v>14.3</v>
      </c>
      <c r="Q826" s="4">
        <f t="shared" si="48"/>
        <v>144.84</v>
      </c>
      <c r="R826" s="4">
        <f t="shared" si="49"/>
        <v>57.2</v>
      </c>
      <c r="S826" s="4">
        <f t="shared" si="50"/>
        <v>87.64</v>
      </c>
      <c r="T826" s="6">
        <f t="shared" si="51"/>
        <v>0.60508146920740125</v>
      </c>
      <c r="U826" s="3">
        <f>YEAR(SalesDataTable[[#This Row],[Order Date]])</f>
        <v>2026</v>
      </c>
    </row>
    <row r="827" spans="1:21" ht="15.6">
      <c r="A827" s="9">
        <v>3881</v>
      </c>
      <c r="B827" s="10">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11" t="s">
        <v>11</v>
      </c>
      <c r="H827" s="11" t="s">
        <v>39</v>
      </c>
      <c r="I827" s="11" t="s">
        <v>2</v>
      </c>
      <c r="J827" s="2" t="s">
        <v>16</v>
      </c>
      <c r="K827" s="2" t="s">
        <v>9</v>
      </c>
      <c r="L827" s="2" t="s">
        <v>46</v>
      </c>
      <c r="M827" s="7">
        <v>3</v>
      </c>
      <c r="N827" s="4">
        <v>73.03</v>
      </c>
      <c r="O827" s="5">
        <v>0.05</v>
      </c>
      <c r="P827" s="4">
        <v>33.200000000000003</v>
      </c>
      <c r="Q827" s="4">
        <f t="shared" si="48"/>
        <v>208.13550000000001</v>
      </c>
      <c r="R827" s="4">
        <f t="shared" si="49"/>
        <v>99.600000000000009</v>
      </c>
      <c r="S827" s="4">
        <f t="shared" si="50"/>
        <v>108.5355</v>
      </c>
      <c r="T827" s="6">
        <f t="shared" si="51"/>
        <v>0.52146558371829888</v>
      </c>
      <c r="U827" s="3">
        <f>YEAR(SalesDataTable[[#This Row],[Order Date]])</f>
        <v>2026</v>
      </c>
    </row>
    <row r="828" spans="1:21" ht="15.6">
      <c r="A828" s="9">
        <v>4469</v>
      </c>
      <c r="B828" s="10">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11" t="s">
        <v>11</v>
      </c>
      <c r="H828" s="11" t="s">
        <v>25</v>
      </c>
      <c r="I828" s="11" t="s">
        <v>19</v>
      </c>
      <c r="J828" s="2" t="s">
        <v>3</v>
      </c>
      <c r="K828" s="2" t="s">
        <v>4</v>
      </c>
      <c r="L828" s="2" t="s">
        <v>5</v>
      </c>
      <c r="M828" s="7">
        <v>2</v>
      </c>
      <c r="N828" s="4">
        <v>80.81</v>
      </c>
      <c r="O828" s="5">
        <v>0</v>
      </c>
      <c r="P828" s="4">
        <v>42.53</v>
      </c>
      <c r="Q828" s="4">
        <f t="shared" si="48"/>
        <v>161.62</v>
      </c>
      <c r="R828" s="4">
        <f t="shared" si="49"/>
        <v>85.06</v>
      </c>
      <c r="S828" s="4">
        <f t="shared" si="50"/>
        <v>76.56</v>
      </c>
      <c r="T828" s="6">
        <f t="shared" si="51"/>
        <v>0.47370374953594852</v>
      </c>
      <c r="U828" s="3">
        <f>YEAR(SalesDataTable[[#This Row],[Order Date]])</f>
        <v>2026</v>
      </c>
    </row>
    <row r="829" spans="1:21" ht="15.6">
      <c r="A829" s="9">
        <v>5037</v>
      </c>
      <c r="B829" s="10">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11" t="s">
        <v>6</v>
      </c>
      <c r="H829" s="11" t="s">
        <v>41</v>
      </c>
      <c r="I829" s="11" t="s">
        <v>2</v>
      </c>
      <c r="J829" s="2" t="s">
        <v>13</v>
      </c>
      <c r="K829" s="2" t="s">
        <v>4</v>
      </c>
      <c r="L829" s="2" t="s">
        <v>22</v>
      </c>
      <c r="M829" s="7">
        <v>1</v>
      </c>
      <c r="N829" s="4">
        <v>51.53</v>
      </c>
      <c r="O829" s="5">
        <v>0.1</v>
      </c>
      <c r="P829" s="4">
        <v>23.06</v>
      </c>
      <c r="Q829" s="4">
        <f t="shared" si="48"/>
        <v>46.377000000000002</v>
      </c>
      <c r="R829" s="4">
        <f t="shared" si="49"/>
        <v>23.06</v>
      </c>
      <c r="S829" s="4">
        <f t="shared" si="50"/>
        <v>23.317000000000004</v>
      </c>
      <c r="T829" s="6">
        <f t="shared" si="51"/>
        <v>0.50277076999374692</v>
      </c>
      <c r="U829" s="3">
        <f>YEAR(SalesDataTable[[#This Row],[Order Date]])</f>
        <v>2026</v>
      </c>
    </row>
    <row r="830" spans="1:21" ht="15.6">
      <c r="A830" s="9">
        <v>35</v>
      </c>
      <c r="B830" s="10">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11" t="s">
        <v>20</v>
      </c>
      <c r="H830" s="11" t="s">
        <v>47</v>
      </c>
      <c r="I830" s="11" t="s">
        <v>8</v>
      </c>
      <c r="J830" s="2" t="s">
        <v>16</v>
      </c>
      <c r="K830" s="2" t="s">
        <v>23</v>
      </c>
      <c r="L830" s="2" t="s">
        <v>40</v>
      </c>
      <c r="M830" s="7">
        <v>5</v>
      </c>
      <c r="N830" s="4">
        <v>81.75</v>
      </c>
      <c r="O830" s="5">
        <v>0.05</v>
      </c>
      <c r="P830" s="4">
        <v>39.159999999999997</v>
      </c>
      <c r="Q830" s="4">
        <f t="shared" si="48"/>
        <v>388.3125</v>
      </c>
      <c r="R830" s="4">
        <f t="shared" si="49"/>
        <v>195.79999999999998</v>
      </c>
      <c r="S830" s="4">
        <f t="shared" si="50"/>
        <v>192.51250000000002</v>
      </c>
      <c r="T830" s="6">
        <f t="shared" si="51"/>
        <v>0.49576694028649609</v>
      </c>
      <c r="U830" s="3">
        <f>YEAR(SalesDataTable[[#This Row],[Order Date]])</f>
        <v>2026</v>
      </c>
    </row>
    <row r="831" spans="1:21" ht="15.6">
      <c r="A831" s="9">
        <v>226</v>
      </c>
      <c r="B831" s="10">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11" t="s">
        <v>11</v>
      </c>
      <c r="H831" s="11" t="s">
        <v>39</v>
      </c>
      <c r="I831" s="11" t="s">
        <v>2</v>
      </c>
      <c r="J831" s="2" t="s">
        <v>13</v>
      </c>
      <c r="K831" s="2" t="s">
        <v>14</v>
      </c>
      <c r="L831" s="2" t="s">
        <v>48</v>
      </c>
      <c r="M831" s="7">
        <v>1</v>
      </c>
      <c r="N831" s="4">
        <v>165.99</v>
      </c>
      <c r="O831" s="5">
        <v>0.1</v>
      </c>
      <c r="P831" s="4">
        <v>89.9</v>
      </c>
      <c r="Q831" s="4">
        <f t="shared" si="48"/>
        <v>149.39100000000002</v>
      </c>
      <c r="R831" s="4">
        <f t="shared" si="49"/>
        <v>89.9</v>
      </c>
      <c r="S831" s="4">
        <f t="shared" si="50"/>
        <v>59.491000000000014</v>
      </c>
      <c r="T831" s="6">
        <f t="shared" si="51"/>
        <v>0.3982234538894579</v>
      </c>
      <c r="U831" s="3">
        <f>YEAR(SalesDataTable[[#This Row],[Order Date]])</f>
        <v>2026</v>
      </c>
    </row>
    <row r="832" spans="1:21" ht="15.6">
      <c r="A832" s="9">
        <v>1713</v>
      </c>
      <c r="B832" s="10">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11" t="s">
        <v>0</v>
      </c>
      <c r="H832" s="11" t="s">
        <v>50</v>
      </c>
      <c r="I832" s="11" t="s">
        <v>19</v>
      </c>
      <c r="J832" s="2" t="s">
        <v>13</v>
      </c>
      <c r="K832" s="2" t="s">
        <v>23</v>
      </c>
      <c r="L832" s="2" t="s">
        <v>51</v>
      </c>
      <c r="M832" s="7">
        <v>2</v>
      </c>
      <c r="N832" s="4">
        <v>121.22</v>
      </c>
      <c r="O832" s="5">
        <v>0</v>
      </c>
      <c r="P832" s="4">
        <v>60.38</v>
      </c>
      <c r="Q832" s="4">
        <f t="shared" si="48"/>
        <v>242.44</v>
      </c>
      <c r="R832" s="4">
        <f t="shared" si="49"/>
        <v>120.76</v>
      </c>
      <c r="S832" s="4">
        <f t="shared" si="50"/>
        <v>121.67999999999999</v>
      </c>
      <c r="T832" s="6">
        <f t="shared" si="51"/>
        <v>0.50189737667051637</v>
      </c>
      <c r="U832" s="3">
        <f>YEAR(SalesDataTable[[#This Row],[Order Date]])</f>
        <v>2026</v>
      </c>
    </row>
    <row r="833" spans="1:21" ht="15.6">
      <c r="A833" s="9">
        <v>2320</v>
      </c>
      <c r="B833" s="10">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11" t="s">
        <v>6</v>
      </c>
      <c r="H833" s="11" t="s">
        <v>43</v>
      </c>
      <c r="I833" s="11" t="s">
        <v>19</v>
      </c>
      <c r="J833" s="2" t="s">
        <v>16</v>
      </c>
      <c r="K833" s="2" t="s">
        <v>14</v>
      </c>
      <c r="L833" s="2" t="s">
        <v>44</v>
      </c>
      <c r="M833" s="7">
        <v>2</v>
      </c>
      <c r="N833" s="4">
        <v>131.1</v>
      </c>
      <c r="O833" s="5">
        <v>0</v>
      </c>
      <c r="P833" s="4">
        <v>65.55</v>
      </c>
      <c r="Q833" s="4">
        <f t="shared" si="48"/>
        <v>262.2</v>
      </c>
      <c r="R833" s="4">
        <f t="shared" si="49"/>
        <v>131.1</v>
      </c>
      <c r="S833" s="4">
        <f t="shared" si="50"/>
        <v>131.1</v>
      </c>
      <c r="T833" s="6">
        <f t="shared" si="51"/>
        <v>0.5</v>
      </c>
      <c r="U833" s="3">
        <f>YEAR(SalesDataTable[[#This Row],[Order Date]])</f>
        <v>2026</v>
      </c>
    </row>
    <row r="834" spans="1:21" ht="15.6">
      <c r="A834" s="9">
        <v>2496</v>
      </c>
      <c r="B834" s="10">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11" t="s">
        <v>6</v>
      </c>
      <c r="H834" s="11" t="s">
        <v>27</v>
      </c>
      <c r="I834" s="11" t="s">
        <v>2</v>
      </c>
      <c r="J834" s="2" t="s">
        <v>3</v>
      </c>
      <c r="K834" s="2" t="s">
        <v>14</v>
      </c>
      <c r="L834" s="2" t="s">
        <v>32</v>
      </c>
      <c r="M834" s="7">
        <v>2</v>
      </c>
      <c r="N834" s="4">
        <v>46.44</v>
      </c>
      <c r="O834" s="5">
        <v>0</v>
      </c>
      <c r="P834" s="4">
        <v>18.63</v>
      </c>
      <c r="Q834" s="4">
        <f t="shared" ref="Q834:Q897" si="52">M834*N834*(1-O834)</f>
        <v>92.88</v>
      </c>
      <c r="R834" s="4">
        <f t="shared" ref="R834:R897" si="53">M834*P834</f>
        <v>37.26</v>
      </c>
      <c r="S834" s="4">
        <f t="shared" ref="S834:S897" si="54">Q834-R834</f>
        <v>55.62</v>
      </c>
      <c r="T834" s="6">
        <f t="shared" ref="T834:T897" si="55">IFERROR(S834/Q834,0)</f>
        <v>0.59883720930232553</v>
      </c>
      <c r="U834" s="3">
        <f>YEAR(SalesDataTable[[#This Row],[Order Date]])</f>
        <v>2026</v>
      </c>
    </row>
    <row r="835" spans="1:21" ht="15.6">
      <c r="A835" s="9">
        <v>2504</v>
      </c>
      <c r="B835" s="10">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11" t="s">
        <v>20</v>
      </c>
      <c r="H835" s="11" t="s">
        <v>31</v>
      </c>
      <c r="I835" s="11" t="s">
        <v>2</v>
      </c>
      <c r="J835" s="2" t="s">
        <v>13</v>
      </c>
      <c r="K835" s="2" t="s">
        <v>14</v>
      </c>
      <c r="L835" s="2" t="s">
        <v>15</v>
      </c>
      <c r="M835" s="7">
        <v>1</v>
      </c>
      <c r="N835" s="4">
        <v>36.659999999999997</v>
      </c>
      <c r="O835" s="5">
        <v>0</v>
      </c>
      <c r="P835" s="4">
        <v>13.61</v>
      </c>
      <c r="Q835" s="4">
        <f t="shared" si="52"/>
        <v>36.659999999999997</v>
      </c>
      <c r="R835" s="4">
        <f t="shared" si="53"/>
        <v>13.61</v>
      </c>
      <c r="S835" s="4">
        <f t="shared" si="54"/>
        <v>23.049999999999997</v>
      </c>
      <c r="T835" s="6">
        <f t="shared" si="55"/>
        <v>0.62875068194217132</v>
      </c>
      <c r="U835" s="3">
        <f>YEAR(SalesDataTable[[#This Row],[Order Date]])</f>
        <v>2026</v>
      </c>
    </row>
    <row r="836" spans="1:21" ht="15.6">
      <c r="A836" s="9">
        <v>2598</v>
      </c>
      <c r="B836" s="10">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11" t="s">
        <v>20</v>
      </c>
      <c r="H836" s="11" t="s">
        <v>33</v>
      </c>
      <c r="I836" s="11" t="s">
        <v>2</v>
      </c>
      <c r="J836" s="2" t="s">
        <v>13</v>
      </c>
      <c r="K836" s="2" t="s">
        <v>9</v>
      </c>
      <c r="L836" s="2" t="s">
        <v>37</v>
      </c>
      <c r="M836" s="7">
        <v>5</v>
      </c>
      <c r="N836" s="4">
        <v>156.16999999999999</v>
      </c>
      <c r="O836" s="5">
        <v>0.1</v>
      </c>
      <c r="P836" s="4">
        <v>80.59</v>
      </c>
      <c r="Q836" s="4">
        <f t="shared" si="52"/>
        <v>702.76499999999999</v>
      </c>
      <c r="R836" s="4">
        <f t="shared" si="53"/>
        <v>402.95000000000005</v>
      </c>
      <c r="S836" s="4">
        <f t="shared" si="54"/>
        <v>299.81499999999994</v>
      </c>
      <c r="T836" s="6">
        <f t="shared" si="55"/>
        <v>0.42662198601239382</v>
      </c>
      <c r="U836" s="3">
        <f>YEAR(SalesDataTable[[#This Row],[Order Date]])</f>
        <v>2026</v>
      </c>
    </row>
    <row r="837" spans="1:21" ht="15.6">
      <c r="A837" s="9">
        <v>2600</v>
      </c>
      <c r="B837" s="10">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11" t="s">
        <v>6</v>
      </c>
      <c r="H837" s="11" t="s">
        <v>43</v>
      </c>
      <c r="I837" s="11" t="s">
        <v>19</v>
      </c>
      <c r="J837" s="2" t="s">
        <v>13</v>
      </c>
      <c r="K837" s="2" t="s">
        <v>14</v>
      </c>
      <c r="L837" s="2" t="s">
        <v>15</v>
      </c>
      <c r="M837" s="7">
        <v>1</v>
      </c>
      <c r="N837" s="4">
        <v>35.97</v>
      </c>
      <c r="O837" s="5">
        <v>0.1</v>
      </c>
      <c r="P837" s="4">
        <v>13.54</v>
      </c>
      <c r="Q837" s="4">
        <f t="shared" si="52"/>
        <v>32.372999999999998</v>
      </c>
      <c r="R837" s="4">
        <f t="shared" si="53"/>
        <v>13.54</v>
      </c>
      <c r="S837" s="4">
        <f t="shared" si="54"/>
        <v>18.832999999999998</v>
      </c>
      <c r="T837" s="6">
        <f t="shared" si="55"/>
        <v>0.58175022395205878</v>
      </c>
      <c r="U837" s="3">
        <f>YEAR(SalesDataTable[[#This Row],[Order Date]])</f>
        <v>2026</v>
      </c>
    </row>
    <row r="838" spans="1:21" ht="15.6">
      <c r="A838" s="9">
        <v>2856</v>
      </c>
      <c r="B838" s="10">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11" t="s">
        <v>6</v>
      </c>
      <c r="H838" s="11" t="s">
        <v>41</v>
      </c>
      <c r="I838" s="11" t="s">
        <v>8</v>
      </c>
      <c r="J838" s="2" t="s">
        <v>16</v>
      </c>
      <c r="K838" s="2" t="s">
        <v>34</v>
      </c>
      <c r="L838" s="2" t="s">
        <v>38</v>
      </c>
      <c r="M838" s="7">
        <v>4</v>
      </c>
      <c r="N838" s="4">
        <v>125.11</v>
      </c>
      <c r="O838" s="5">
        <v>0.15</v>
      </c>
      <c r="P838" s="4">
        <v>70.010000000000005</v>
      </c>
      <c r="Q838" s="4">
        <f t="shared" si="52"/>
        <v>425.37399999999997</v>
      </c>
      <c r="R838" s="4">
        <f t="shared" si="53"/>
        <v>280.04000000000002</v>
      </c>
      <c r="S838" s="4">
        <f t="shared" si="54"/>
        <v>145.33399999999995</v>
      </c>
      <c r="T838" s="6">
        <f t="shared" si="55"/>
        <v>0.34166169065340135</v>
      </c>
      <c r="U838" s="3">
        <f>YEAR(SalesDataTable[[#This Row],[Order Date]])</f>
        <v>2026</v>
      </c>
    </row>
    <row r="839" spans="1:21" ht="15.6">
      <c r="A839" s="9">
        <v>3478</v>
      </c>
      <c r="B839" s="10">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11" t="s">
        <v>20</v>
      </c>
      <c r="H839" s="11" t="s">
        <v>33</v>
      </c>
      <c r="I839" s="11" t="s">
        <v>2</v>
      </c>
      <c r="J839" s="2" t="s">
        <v>13</v>
      </c>
      <c r="K839" s="2" t="s">
        <v>34</v>
      </c>
      <c r="L839" s="2" t="s">
        <v>42</v>
      </c>
      <c r="M839" s="7">
        <v>4</v>
      </c>
      <c r="N839" s="4">
        <v>36.29</v>
      </c>
      <c r="O839" s="5">
        <v>0.1</v>
      </c>
      <c r="P839" s="4">
        <v>13.77</v>
      </c>
      <c r="Q839" s="4">
        <f t="shared" si="52"/>
        <v>130.64400000000001</v>
      </c>
      <c r="R839" s="4">
        <f t="shared" si="53"/>
        <v>55.08</v>
      </c>
      <c r="S839" s="4">
        <f t="shared" si="54"/>
        <v>75.564000000000007</v>
      </c>
      <c r="T839" s="6">
        <f t="shared" si="55"/>
        <v>0.57839625241113257</v>
      </c>
      <c r="U839" s="3">
        <f>YEAR(SalesDataTable[[#This Row],[Order Date]])</f>
        <v>2026</v>
      </c>
    </row>
    <row r="840" spans="1:21" ht="15.6">
      <c r="A840" s="9">
        <v>3599</v>
      </c>
      <c r="B840" s="10">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11" t="s">
        <v>6</v>
      </c>
      <c r="H840" s="11" t="s">
        <v>27</v>
      </c>
      <c r="I840" s="11" t="s">
        <v>2</v>
      </c>
      <c r="J840" s="2" t="s">
        <v>13</v>
      </c>
      <c r="K840" s="2" t="s">
        <v>9</v>
      </c>
      <c r="L840" s="2" t="s">
        <v>17</v>
      </c>
      <c r="M840" s="7">
        <v>4</v>
      </c>
      <c r="N840" s="4">
        <v>143.34</v>
      </c>
      <c r="O840" s="5">
        <v>0</v>
      </c>
      <c r="P840" s="4">
        <v>80.55</v>
      </c>
      <c r="Q840" s="4">
        <f t="shared" si="52"/>
        <v>573.36</v>
      </c>
      <c r="R840" s="4">
        <f t="shared" si="53"/>
        <v>322.2</v>
      </c>
      <c r="S840" s="4">
        <f t="shared" si="54"/>
        <v>251.16000000000003</v>
      </c>
      <c r="T840" s="6">
        <f t="shared" si="55"/>
        <v>0.43804939305148599</v>
      </c>
      <c r="U840" s="3">
        <f>YEAR(SalesDataTable[[#This Row],[Order Date]])</f>
        <v>2026</v>
      </c>
    </row>
    <row r="841" spans="1:21" ht="15.6">
      <c r="A841" s="9">
        <v>282</v>
      </c>
      <c r="B841" s="10">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11" t="s">
        <v>6</v>
      </c>
      <c r="H841" s="11" t="s">
        <v>43</v>
      </c>
      <c r="I841" s="11" t="s">
        <v>28</v>
      </c>
      <c r="J841" s="2" t="s">
        <v>13</v>
      </c>
      <c r="K841" s="2" t="s">
        <v>4</v>
      </c>
      <c r="L841" s="2" t="s">
        <v>22</v>
      </c>
      <c r="M841" s="7">
        <v>3</v>
      </c>
      <c r="N841" s="4">
        <v>51.68</v>
      </c>
      <c r="O841" s="5">
        <v>0</v>
      </c>
      <c r="P841" s="4">
        <v>22.4</v>
      </c>
      <c r="Q841" s="4">
        <f t="shared" si="52"/>
        <v>155.04</v>
      </c>
      <c r="R841" s="4">
        <f t="shared" si="53"/>
        <v>67.199999999999989</v>
      </c>
      <c r="S841" s="4">
        <f t="shared" si="54"/>
        <v>87.84</v>
      </c>
      <c r="T841" s="6">
        <f t="shared" si="55"/>
        <v>0.56656346749226016</v>
      </c>
      <c r="U841" s="3">
        <f>YEAR(SalesDataTable[[#This Row],[Order Date]])</f>
        <v>2026</v>
      </c>
    </row>
    <row r="842" spans="1:21" ht="15.6">
      <c r="A842" s="9">
        <v>980</v>
      </c>
      <c r="B842" s="10">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11" t="s">
        <v>20</v>
      </c>
      <c r="H842" s="11" t="s">
        <v>31</v>
      </c>
      <c r="I842" s="11" t="s">
        <v>2</v>
      </c>
      <c r="J842" s="2" t="s">
        <v>3</v>
      </c>
      <c r="K842" s="2" t="s">
        <v>14</v>
      </c>
      <c r="L842" s="2" t="s">
        <v>32</v>
      </c>
      <c r="M842" s="7">
        <v>1</v>
      </c>
      <c r="N842" s="4">
        <v>46.84</v>
      </c>
      <c r="O842" s="5">
        <v>0</v>
      </c>
      <c r="P842" s="4">
        <v>17.93</v>
      </c>
      <c r="Q842" s="4">
        <f t="shared" si="52"/>
        <v>46.84</v>
      </c>
      <c r="R842" s="4">
        <f t="shared" si="53"/>
        <v>17.93</v>
      </c>
      <c r="S842" s="4">
        <f t="shared" si="54"/>
        <v>28.910000000000004</v>
      </c>
      <c r="T842" s="6">
        <f t="shared" si="55"/>
        <v>0.61720751494449189</v>
      </c>
      <c r="U842" s="3">
        <f>YEAR(SalesDataTable[[#This Row],[Order Date]])</f>
        <v>2026</v>
      </c>
    </row>
    <row r="843" spans="1:21" ht="15.6">
      <c r="A843" s="9">
        <v>1155</v>
      </c>
      <c r="B843" s="10">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11" t="s">
        <v>11</v>
      </c>
      <c r="H843" s="11" t="s">
        <v>12</v>
      </c>
      <c r="I843" s="11" t="s">
        <v>28</v>
      </c>
      <c r="J843" s="2" t="s">
        <v>13</v>
      </c>
      <c r="K843" s="2" t="s">
        <v>9</v>
      </c>
      <c r="L843" s="2" t="s">
        <v>46</v>
      </c>
      <c r="M843" s="7">
        <v>5</v>
      </c>
      <c r="N843" s="4">
        <v>72.900000000000006</v>
      </c>
      <c r="O843" s="5">
        <v>0.05</v>
      </c>
      <c r="P843" s="4">
        <v>31.57</v>
      </c>
      <c r="Q843" s="4">
        <f t="shared" si="52"/>
        <v>346.27499999999998</v>
      </c>
      <c r="R843" s="4">
        <f t="shared" si="53"/>
        <v>157.85</v>
      </c>
      <c r="S843" s="4">
        <f t="shared" si="54"/>
        <v>188.42499999999998</v>
      </c>
      <c r="T843" s="6">
        <f t="shared" si="55"/>
        <v>0.54414843693596127</v>
      </c>
      <c r="U843" s="3">
        <f>YEAR(SalesDataTable[[#This Row],[Order Date]])</f>
        <v>2026</v>
      </c>
    </row>
    <row r="844" spans="1:21" ht="15.6">
      <c r="A844" s="9">
        <v>1816</v>
      </c>
      <c r="B844" s="10">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11" t="s">
        <v>20</v>
      </c>
      <c r="H844" s="11" t="s">
        <v>31</v>
      </c>
      <c r="I844" s="11" t="s">
        <v>2</v>
      </c>
      <c r="J844" s="2" t="s">
        <v>13</v>
      </c>
      <c r="K844" s="2" t="s">
        <v>9</v>
      </c>
      <c r="L844" s="2" t="s">
        <v>10</v>
      </c>
      <c r="M844" s="7">
        <v>1</v>
      </c>
      <c r="N844" s="4">
        <v>91.07</v>
      </c>
      <c r="O844" s="5">
        <v>0</v>
      </c>
      <c r="P844" s="4">
        <v>45.3</v>
      </c>
      <c r="Q844" s="4">
        <f t="shared" si="52"/>
        <v>91.07</v>
      </c>
      <c r="R844" s="4">
        <f t="shared" si="53"/>
        <v>45.3</v>
      </c>
      <c r="S844" s="4">
        <f t="shared" si="54"/>
        <v>45.769999999999996</v>
      </c>
      <c r="T844" s="6">
        <f t="shared" si="55"/>
        <v>0.50258043263423735</v>
      </c>
      <c r="U844" s="3">
        <f>YEAR(SalesDataTable[[#This Row],[Order Date]])</f>
        <v>2026</v>
      </c>
    </row>
    <row r="845" spans="1:21" ht="15.6">
      <c r="A845" s="9">
        <v>2128</v>
      </c>
      <c r="B845" s="10">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11" t="s">
        <v>11</v>
      </c>
      <c r="H845" s="11" t="s">
        <v>39</v>
      </c>
      <c r="I845" s="11" t="s">
        <v>19</v>
      </c>
      <c r="J845" s="2" t="s">
        <v>13</v>
      </c>
      <c r="K845" s="2" t="s">
        <v>4</v>
      </c>
      <c r="L845" s="2" t="s">
        <v>5</v>
      </c>
      <c r="M845" s="7">
        <v>1</v>
      </c>
      <c r="N845" s="4">
        <v>81.86</v>
      </c>
      <c r="O845" s="5">
        <v>0</v>
      </c>
      <c r="P845" s="4">
        <v>43.14</v>
      </c>
      <c r="Q845" s="4">
        <f t="shared" si="52"/>
        <v>81.86</v>
      </c>
      <c r="R845" s="4">
        <f t="shared" si="53"/>
        <v>43.14</v>
      </c>
      <c r="S845" s="4">
        <f t="shared" si="54"/>
        <v>38.72</v>
      </c>
      <c r="T845" s="6">
        <f t="shared" si="55"/>
        <v>0.47300268751526997</v>
      </c>
      <c r="U845" s="3">
        <f>YEAR(SalesDataTable[[#This Row],[Order Date]])</f>
        <v>2026</v>
      </c>
    </row>
    <row r="846" spans="1:21" ht="15.6">
      <c r="A846" s="9">
        <v>2296</v>
      </c>
      <c r="B846" s="10">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11" t="s">
        <v>20</v>
      </c>
      <c r="H846" s="11" t="s">
        <v>33</v>
      </c>
      <c r="I846" s="11" t="s">
        <v>2</v>
      </c>
      <c r="J846" s="2" t="s">
        <v>3</v>
      </c>
      <c r="K846" s="2" t="s">
        <v>14</v>
      </c>
      <c r="L846" s="2" t="s">
        <v>32</v>
      </c>
      <c r="M846" s="7">
        <v>1</v>
      </c>
      <c r="N846" s="4">
        <v>45.45</v>
      </c>
      <c r="O846" s="5">
        <v>0</v>
      </c>
      <c r="P846" s="4">
        <v>17.93</v>
      </c>
      <c r="Q846" s="4">
        <f t="shared" si="52"/>
        <v>45.45</v>
      </c>
      <c r="R846" s="4">
        <f t="shared" si="53"/>
        <v>17.93</v>
      </c>
      <c r="S846" s="4">
        <f t="shared" si="54"/>
        <v>27.520000000000003</v>
      </c>
      <c r="T846" s="6">
        <f t="shared" si="55"/>
        <v>0.60550055005500558</v>
      </c>
      <c r="U846" s="3">
        <f>YEAR(SalesDataTable[[#This Row],[Order Date]])</f>
        <v>2026</v>
      </c>
    </row>
    <row r="847" spans="1:21" ht="15.6">
      <c r="A847" s="9">
        <v>2322</v>
      </c>
      <c r="B847" s="10">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11" t="s">
        <v>11</v>
      </c>
      <c r="H847" s="11" t="s">
        <v>39</v>
      </c>
      <c r="I847" s="11" t="s">
        <v>19</v>
      </c>
      <c r="J847" s="2" t="s">
        <v>16</v>
      </c>
      <c r="K847" s="2" t="s">
        <v>9</v>
      </c>
      <c r="L847" s="2" t="s">
        <v>46</v>
      </c>
      <c r="M847" s="7">
        <v>1</v>
      </c>
      <c r="N847" s="4">
        <v>70.62</v>
      </c>
      <c r="O847" s="5">
        <v>0</v>
      </c>
      <c r="P847" s="4">
        <v>32.53</v>
      </c>
      <c r="Q847" s="4">
        <f t="shared" si="52"/>
        <v>70.62</v>
      </c>
      <c r="R847" s="4">
        <f t="shared" si="53"/>
        <v>32.53</v>
      </c>
      <c r="S847" s="4">
        <f t="shared" si="54"/>
        <v>38.090000000000003</v>
      </c>
      <c r="T847" s="6">
        <f t="shared" si="55"/>
        <v>0.53936561880487111</v>
      </c>
      <c r="U847" s="3">
        <f>YEAR(SalesDataTable[[#This Row],[Order Date]])</f>
        <v>2026</v>
      </c>
    </row>
    <row r="848" spans="1:21" ht="15.6">
      <c r="A848" s="9">
        <v>3480</v>
      </c>
      <c r="B848" s="10">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11" t="s">
        <v>20</v>
      </c>
      <c r="H848" s="11" t="s">
        <v>33</v>
      </c>
      <c r="I848" s="11" t="s">
        <v>2</v>
      </c>
      <c r="J848" s="2" t="s">
        <v>13</v>
      </c>
      <c r="K848" s="2" t="s">
        <v>34</v>
      </c>
      <c r="L848" s="2" t="s">
        <v>45</v>
      </c>
      <c r="M848" s="7">
        <v>2</v>
      </c>
      <c r="N848" s="4">
        <v>51.56</v>
      </c>
      <c r="O848" s="5">
        <v>0</v>
      </c>
      <c r="P848" s="4">
        <v>22.46</v>
      </c>
      <c r="Q848" s="4">
        <f t="shared" si="52"/>
        <v>103.12</v>
      </c>
      <c r="R848" s="4">
        <f t="shared" si="53"/>
        <v>44.92</v>
      </c>
      <c r="S848" s="4">
        <f t="shared" si="54"/>
        <v>58.2</v>
      </c>
      <c r="T848" s="6">
        <f t="shared" si="55"/>
        <v>0.56439100077579518</v>
      </c>
      <c r="U848" s="3">
        <f>YEAR(SalesDataTable[[#This Row],[Order Date]])</f>
        <v>2026</v>
      </c>
    </row>
    <row r="849" spans="1:21" ht="15.6">
      <c r="A849" s="9">
        <v>4426</v>
      </c>
      <c r="B849" s="10">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11" t="s">
        <v>20</v>
      </c>
      <c r="H849" s="11" t="s">
        <v>33</v>
      </c>
      <c r="I849" s="11" t="s">
        <v>2</v>
      </c>
      <c r="J849" s="2" t="s">
        <v>13</v>
      </c>
      <c r="K849" s="2" t="s">
        <v>9</v>
      </c>
      <c r="L849" s="2" t="s">
        <v>17</v>
      </c>
      <c r="M849" s="7">
        <v>2</v>
      </c>
      <c r="N849" s="4">
        <v>146.22</v>
      </c>
      <c r="O849" s="5">
        <v>0</v>
      </c>
      <c r="P849" s="4">
        <v>81.069999999999993</v>
      </c>
      <c r="Q849" s="4">
        <f t="shared" si="52"/>
        <v>292.44</v>
      </c>
      <c r="R849" s="4">
        <f t="shared" si="53"/>
        <v>162.13999999999999</v>
      </c>
      <c r="S849" s="4">
        <f t="shared" si="54"/>
        <v>130.30000000000001</v>
      </c>
      <c r="T849" s="6">
        <f t="shared" si="55"/>
        <v>0.4455614826973055</v>
      </c>
      <c r="U849" s="3">
        <f>YEAR(SalesDataTable[[#This Row],[Order Date]])</f>
        <v>2026</v>
      </c>
    </row>
    <row r="850" spans="1:21" ht="15.6">
      <c r="A850" s="9">
        <v>4938</v>
      </c>
      <c r="B850" s="10">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11" t="s">
        <v>20</v>
      </c>
      <c r="H850" s="11" t="s">
        <v>47</v>
      </c>
      <c r="I850" s="11" t="s">
        <v>19</v>
      </c>
      <c r="J850" s="2" t="s">
        <v>3</v>
      </c>
      <c r="K850" s="2" t="s">
        <v>34</v>
      </c>
      <c r="L850" s="2" t="s">
        <v>45</v>
      </c>
      <c r="M850" s="7">
        <v>2</v>
      </c>
      <c r="N850" s="4">
        <v>51.34</v>
      </c>
      <c r="O850" s="5">
        <v>0</v>
      </c>
      <c r="P850" s="4">
        <v>22.17</v>
      </c>
      <c r="Q850" s="4">
        <f t="shared" si="52"/>
        <v>102.68</v>
      </c>
      <c r="R850" s="4">
        <f t="shared" si="53"/>
        <v>44.34</v>
      </c>
      <c r="S850" s="4">
        <f t="shared" si="54"/>
        <v>58.34</v>
      </c>
      <c r="T850" s="6">
        <f t="shared" si="55"/>
        <v>0.56817296455005839</v>
      </c>
      <c r="U850" s="3">
        <f>YEAR(SalesDataTable[[#This Row],[Order Date]])</f>
        <v>2026</v>
      </c>
    </row>
    <row r="851" spans="1:21" ht="15.6">
      <c r="A851" s="9">
        <v>915</v>
      </c>
      <c r="B851" s="10">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11" t="s">
        <v>20</v>
      </c>
      <c r="H851" s="11" t="s">
        <v>33</v>
      </c>
      <c r="I851" s="11" t="s">
        <v>2</v>
      </c>
      <c r="J851" s="2" t="s">
        <v>13</v>
      </c>
      <c r="K851" s="2" t="s">
        <v>9</v>
      </c>
      <c r="L851" s="2" t="s">
        <v>37</v>
      </c>
      <c r="M851" s="7">
        <v>1</v>
      </c>
      <c r="N851" s="4">
        <v>153.61000000000001</v>
      </c>
      <c r="O851" s="5">
        <v>0.05</v>
      </c>
      <c r="P851" s="4">
        <v>79.94</v>
      </c>
      <c r="Q851" s="4">
        <f t="shared" si="52"/>
        <v>145.92950000000002</v>
      </c>
      <c r="R851" s="4">
        <f t="shared" si="53"/>
        <v>79.94</v>
      </c>
      <c r="S851" s="4">
        <f t="shared" si="54"/>
        <v>65.989500000000021</v>
      </c>
      <c r="T851" s="6">
        <f t="shared" si="55"/>
        <v>0.45220123415758989</v>
      </c>
      <c r="U851" s="3">
        <f>YEAR(SalesDataTable[[#This Row],[Order Date]])</f>
        <v>2026</v>
      </c>
    </row>
    <row r="852" spans="1:21" ht="15.6">
      <c r="A852" s="9">
        <v>1188</v>
      </c>
      <c r="B852" s="10">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11" t="s">
        <v>6</v>
      </c>
      <c r="H852" s="11" t="s">
        <v>27</v>
      </c>
      <c r="I852" s="11" t="s">
        <v>2</v>
      </c>
      <c r="J852" s="2" t="s">
        <v>3</v>
      </c>
      <c r="K852" s="2" t="s">
        <v>23</v>
      </c>
      <c r="L852" s="2" t="s">
        <v>40</v>
      </c>
      <c r="M852" s="7">
        <v>1</v>
      </c>
      <c r="N852" s="4">
        <v>82.44</v>
      </c>
      <c r="O852" s="5">
        <v>0.15</v>
      </c>
      <c r="P852" s="4">
        <v>39.380000000000003</v>
      </c>
      <c r="Q852" s="4">
        <f t="shared" si="52"/>
        <v>70.073999999999998</v>
      </c>
      <c r="R852" s="4">
        <f t="shared" si="53"/>
        <v>39.380000000000003</v>
      </c>
      <c r="S852" s="4">
        <f t="shared" si="54"/>
        <v>30.693999999999996</v>
      </c>
      <c r="T852" s="6">
        <f t="shared" si="55"/>
        <v>0.43802266175757054</v>
      </c>
      <c r="U852" s="3">
        <f>YEAR(SalesDataTable[[#This Row],[Order Date]])</f>
        <v>2026</v>
      </c>
    </row>
    <row r="853" spans="1:21" ht="15.6">
      <c r="A853" s="9">
        <v>1594</v>
      </c>
      <c r="B853" s="10">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11" t="s">
        <v>0</v>
      </c>
      <c r="H853" s="11" t="s">
        <v>1</v>
      </c>
      <c r="I853" s="11" t="s">
        <v>8</v>
      </c>
      <c r="J853" s="2" t="s">
        <v>16</v>
      </c>
      <c r="K853" s="2" t="s">
        <v>9</v>
      </c>
      <c r="L853" s="2" t="s">
        <v>10</v>
      </c>
      <c r="M853" s="7">
        <v>10</v>
      </c>
      <c r="N853" s="4">
        <v>92.09</v>
      </c>
      <c r="O853" s="5">
        <v>0.15</v>
      </c>
      <c r="P853" s="4">
        <v>45.13</v>
      </c>
      <c r="Q853" s="4">
        <f t="shared" si="52"/>
        <v>782.7650000000001</v>
      </c>
      <c r="R853" s="4">
        <f t="shared" si="53"/>
        <v>451.3</v>
      </c>
      <c r="S853" s="4">
        <f t="shared" si="54"/>
        <v>331.46500000000009</v>
      </c>
      <c r="T853" s="6">
        <f t="shared" si="55"/>
        <v>0.42345403792964686</v>
      </c>
      <c r="U853" s="3">
        <f>YEAR(SalesDataTable[[#This Row],[Order Date]])</f>
        <v>2026</v>
      </c>
    </row>
    <row r="854" spans="1:21" ht="15.6">
      <c r="A854" s="9">
        <v>3022</v>
      </c>
      <c r="B854" s="10">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11" t="s">
        <v>20</v>
      </c>
      <c r="H854" s="11" t="s">
        <v>33</v>
      </c>
      <c r="I854" s="11" t="s">
        <v>28</v>
      </c>
      <c r="J854" s="2" t="s">
        <v>13</v>
      </c>
      <c r="K854" s="2" t="s">
        <v>14</v>
      </c>
      <c r="L854" s="2" t="s">
        <v>15</v>
      </c>
      <c r="M854" s="7">
        <v>1</v>
      </c>
      <c r="N854" s="4">
        <v>36.72</v>
      </c>
      <c r="O854" s="5">
        <v>0</v>
      </c>
      <c r="P854" s="4">
        <v>13.67</v>
      </c>
      <c r="Q854" s="4">
        <f t="shared" si="52"/>
        <v>36.72</v>
      </c>
      <c r="R854" s="4">
        <f t="shared" si="53"/>
        <v>13.67</v>
      </c>
      <c r="S854" s="4">
        <f t="shared" si="54"/>
        <v>23.049999999999997</v>
      </c>
      <c r="T854" s="6">
        <f t="shared" si="55"/>
        <v>0.62772331154684091</v>
      </c>
      <c r="U854" s="3">
        <f>YEAR(SalesDataTable[[#This Row],[Order Date]])</f>
        <v>2026</v>
      </c>
    </row>
    <row r="855" spans="1:21" ht="15.6">
      <c r="A855" s="9">
        <v>588</v>
      </c>
      <c r="B855" s="10">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11" t="s">
        <v>6</v>
      </c>
      <c r="H855" s="11" t="s">
        <v>7</v>
      </c>
      <c r="I855" s="11" t="s">
        <v>8</v>
      </c>
      <c r="J855" s="2" t="s">
        <v>16</v>
      </c>
      <c r="K855" s="2" t="s">
        <v>14</v>
      </c>
      <c r="L855" s="2" t="s">
        <v>44</v>
      </c>
      <c r="M855" s="7">
        <v>3</v>
      </c>
      <c r="N855" s="4">
        <v>132.41999999999999</v>
      </c>
      <c r="O855" s="5">
        <v>0.05</v>
      </c>
      <c r="P855" s="4">
        <v>67.09</v>
      </c>
      <c r="Q855" s="4">
        <f t="shared" si="52"/>
        <v>377.39699999999999</v>
      </c>
      <c r="R855" s="4">
        <f t="shared" si="53"/>
        <v>201.27</v>
      </c>
      <c r="S855" s="4">
        <f t="shared" si="54"/>
        <v>176.12699999999998</v>
      </c>
      <c r="T855" s="6">
        <f t="shared" si="55"/>
        <v>0.46668892439526544</v>
      </c>
      <c r="U855" s="3">
        <f>YEAR(SalesDataTable[[#This Row],[Order Date]])</f>
        <v>2026</v>
      </c>
    </row>
    <row r="856" spans="1:21" ht="15.6">
      <c r="A856" s="9">
        <v>1016</v>
      </c>
      <c r="B856" s="10">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11" t="s">
        <v>20</v>
      </c>
      <c r="H856" s="11" t="s">
        <v>47</v>
      </c>
      <c r="I856" s="11" t="s">
        <v>19</v>
      </c>
      <c r="J856" s="2" t="s">
        <v>3</v>
      </c>
      <c r="K856" s="2" t="s">
        <v>23</v>
      </c>
      <c r="L856" s="2" t="s">
        <v>29</v>
      </c>
      <c r="M856" s="7">
        <v>2</v>
      </c>
      <c r="N856" s="4">
        <v>192.1</v>
      </c>
      <c r="O856" s="5">
        <v>0.05</v>
      </c>
      <c r="P856" s="4">
        <v>106.07</v>
      </c>
      <c r="Q856" s="4">
        <f t="shared" si="52"/>
        <v>364.98999999999995</v>
      </c>
      <c r="R856" s="4">
        <f t="shared" si="53"/>
        <v>212.14</v>
      </c>
      <c r="S856" s="4">
        <f t="shared" si="54"/>
        <v>152.84999999999997</v>
      </c>
      <c r="T856" s="6">
        <f t="shared" si="55"/>
        <v>0.41877859667388145</v>
      </c>
      <c r="U856" s="3">
        <f>YEAR(SalesDataTable[[#This Row],[Order Date]])</f>
        <v>2026</v>
      </c>
    </row>
    <row r="857" spans="1:21" ht="15.6">
      <c r="A857" s="9">
        <v>1930</v>
      </c>
      <c r="B857" s="10">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11" t="s">
        <v>11</v>
      </c>
      <c r="H857" s="11" t="s">
        <v>52</v>
      </c>
      <c r="I857" s="11" t="s">
        <v>19</v>
      </c>
      <c r="J857" s="2" t="s">
        <v>13</v>
      </c>
      <c r="K857" s="2" t="s">
        <v>14</v>
      </c>
      <c r="L857" s="2" t="s">
        <v>15</v>
      </c>
      <c r="M857" s="7">
        <v>4</v>
      </c>
      <c r="N857" s="4">
        <v>36.94</v>
      </c>
      <c r="O857" s="5">
        <v>0</v>
      </c>
      <c r="P857" s="4">
        <v>13.63</v>
      </c>
      <c r="Q857" s="4">
        <f t="shared" si="52"/>
        <v>147.76</v>
      </c>
      <c r="R857" s="4">
        <f t="shared" si="53"/>
        <v>54.52</v>
      </c>
      <c r="S857" s="4">
        <f t="shared" si="54"/>
        <v>93.239999999999981</v>
      </c>
      <c r="T857" s="6">
        <f t="shared" si="55"/>
        <v>0.63102328099620997</v>
      </c>
      <c r="U857" s="3">
        <f>YEAR(SalesDataTable[[#This Row],[Order Date]])</f>
        <v>2026</v>
      </c>
    </row>
    <row r="858" spans="1:21" ht="15.6">
      <c r="A858" s="9">
        <v>2658</v>
      </c>
      <c r="B858" s="10">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11" t="s">
        <v>0</v>
      </c>
      <c r="H858" s="11" t="s">
        <v>50</v>
      </c>
      <c r="I858" s="11" t="s">
        <v>2</v>
      </c>
      <c r="J858" s="2" t="s">
        <v>16</v>
      </c>
      <c r="K858" s="2" t="s">
        <v>9</v>
      </c>
      <c r="L858" s="2" t="s">
        <v>37</v>
      </c>
      <c r="M858" s="7">
        <v>1</v>
      </c>
      <c r="N858" s="4">
        <v>153.16999999999999</v>
      </c>
      <c r="O858" s="5">
        <v>0</v>
      </c>
      <c r="P858" s="4">
        <v>78.489999999999995</v>
      </c>
      <c r="Q858" s="4">
        <f t="shared" si="52"/>
        <v>153.16999999999999</v>
      </c>
      <c r="R858" s="4">
        <f t="shared" si="53"/>
        <v>78.489999999999995</v>
      </c>
      <c r="S858" s="4">
        <f t="shared" si="54"/>
        <v>74.679999999999993</v>
      </c>
      <c r="T858" s="6">
        <f t="shared" si="55"/>
        <v>0.48756283867598094</v>
      </c>
      <c r="U858" s="3">
        <f>YEAR(SalesDataTable[[#This Row],[Order Date]])</f>
        <v>2026</v>
      </c>
    </row>
    <row r="859" spans="1:21" ht="15.6">
      <c r="A859" s="9">
        <v>2951</v>
      </c>
      <c r="B859" s="10">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11" t="s">
        <v>0</v>
      </c>
      <c r="H859" s="11" t="s">
        <v>1</v>
      </c>
      <c r="I859" s="11" t="s">
        <v>2</v>
      </c>
      <c r="J859" s="2" t="s">
        <v>16</v>
      </c>
      <c r="K859" s="2" t="s">
        <v>4</v>
      </c>
      <c r="L859" s="2" t="s">
        <v>5</v>
      </c>
      <c r="M859" s="7">
        <v>2</v>
      </c>
      <c r="N859" s="4">
        <v>82.85</v>
      </c>
      <c r="O859" s="5">
        <v>0</v>
      </c>
      <c r="P859" s="4">
        <v>42.53</v>
      </c>
      <c r="Q859" s="4">
        <f t="shared" si="52"/>
        <v>165.7</v>
      </c>
      <c r="R859" s="4">
        <f t="shared" si="53"/>
        <v>85.06</v>
      </c>
      <c r="S859" s="4">
        <f t="shared" si="54"/>
        <v>80.639999999999986</v>
      </c>
      <c r="T859" s="6">
        <f t="shared" si="55"/>
        <v>0.48666264333132164</v>
      </c>
      <c r="U859" s="3">
        <f>YEAR(SalesDataTable[[#This Row],[Order Date]])</f>
        <v>2026</v>
      </c>
    </row>
    <row r="860" spans="1:21" ht="15.6">
      <c r="A860" s="9">
        <v>4328</v>
      </c>
      <c r="B860" s="10">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11" t="s">
        <v>11</v>
      </c>
      <c r="H860" s="11" t="s">
        <v>25</v>
      </c>
      <c r="I860" s="11" t="s">
        <v>28</v>
      </c>
      <c r="J860" s="2" t="s">
        <v>13</v>
      </c>
      <c r="K860" s="2" t="s">
        <v>9</v>
      </c>
      <c r="L860" s="2" t="s">
        <v>17</v>
      </c>
      <c r="M860" s="7">
        <v>1</v>
      </c>
      <c r="N860" s="4">
        <v>143.52000000000001</v>
      </c>
      <c r="O860" s="5">
        <v>0</v>
      </c>
      <c r="P860" s="4">
        <v>81.040000000000006</v>
      </c>
      <c r="Q860" s="4">
        <f t="shared" si="52"/>
        <v>143.52000000000001</v>
      </c>
      <c r="R860" s="4">
        <f t="shared" si="53"/>
        <v>81.040000000000006</v>
      </c>
      <c r="S860" s="4">
        <f t="shared" si="54"/>
        <v>62.480000000000004</v>
      </c>
      <c r="T860" s="6">
        <f t="shared" si="55"/>
        <v>0.435340022296544</v>
      </c>
      <c r="U860" s="3">
        <f>YEAR(SalesDataTable[[#This Row],[Order Date]])</f>
        <v>2026</v>
      </c>
    </row>
    <row r="861" spans="1:21" ht="15.6">
      <c r="A861" s="9">
        <v>4591</v>
      </c>
      <c r="B861" s="10">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11" t="s">
        <v>11</v>
      </c>
      <c r="H861" s="11" t="s">
        <v>52</v>
      </c>
      <c r="I861" s="11" t="s">
        <v>19</v>
      </c>
      <c r="J861" s="2" t="s">
        <v>13</v>
      </c>
      <c r="K861" s="2" t="s">
        <v>23</v>
      </c>
      <c r="L861" s="2" t="s">
        <v>29</v>
      </c>
      <c r="M861" s="7">
        <v>1</v>
      </c>
      <c r="N861" s="4">
        <v>192.94</v>
      </c>
      <c r="O861" s="5">
        <v>0</v>
      </c>
      <c r="P861" s="4">
        <v>105.15</v>
      </c>
      <c r="Q861" s="4">
        <f t="shared" si="52"/>
        <v>192.94</v>
      </c>
      <c r="R861" s="4">
        <f t="shared" si="53"/>
        <v>105.15</v>
      </c>
      <c r="S861" s="4">
        <f t="shared" si="54"/>
        <v>87.789999999999992</v>
      </c>
      <c r="T861" s="6">
        <f t="shared" si="55"/>
        <v>0.45501192080439512</v>
      </c>
      <c r="U861" s="3">
        <f>YEAR(SalesDataTable[[#This Row],[Order Date]])</f>
        <v>2026</v>
      </c>
    </row>
    <row r="862" spans="1:21" ht="15.6">
      <c r="A862" s="9">
        <v>280</v>
      </c>
      <c r="B862" s="10">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11" t="s">
        <v>20</v>
      </c>
      <c r="H862" s="11" t="s">
        <v>33</v>
      </c>
      <c r="I862" s="11" t="s">
        <v>19</v>
      </c>
      <c r="J862" s="2" t="s">
        <v>16</v>
      </c>
      <c r="K862" s="2" t="s">
        <v>14</v>
      </c>
      <c r="L862" s="2" t="s">
        <v>48</v>
      </c>
      <c r="M862" s="7">
        <v>1</v>
      </c>
      <c r="N862" s="4">
        <v>168.56</v>
      </c>
      <c r="O862" s="5">
        <v>0</v>
      </c>
      <c r="P862" s="4">
        <v>85.46</v>
      </c>
      <c r="Q862" s="4">
        <f t="shared" si="52"/>
        <v>168.56</v>
      </c>
      <c r="R862" s="4">
        <f t="shared" si="53"/>
        <v>85.46</v>
      </c>
      <c r="S862" s="4">
        <f t="shared" si="54"/>
        <v>83.100000000000009</v>
      </c>
      <c r="T862" s="6">
        <f t="shared" si="55"/>
        <v>0.49299952539155201</v>
      </c>
      <c r="U862" s="3">
        <f>YEAR(SalesDataTable[[#This Row],[Order Date]])</f>
        <v>2026</v>
      </c>
    </row>
    <row r="863" spans="1:21" ht="15.6">
      <c r="A863" s="9">
        <v>409</v>
      </c>
      <c r="B863" s="10">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11" t="s">
        <v>0</v>
      </c>
      <c r="H863" s="11" t="s">
        <v>1</v>
      </c>
      <c r="I863" s="11" t="s">
        <v>2</v>
      </c>
      <c r="J863" s="2" t="s">
        <v>13</v>
      </c>
      <c r="K863" s="2" t="s">
        <v>23</v>
      </c>
      <c r="L863" s="2" t="s">
        <v>51</v>
      </c>
      <c r="M863" s="7">
        <v>2</v>
      </c>
      <c r="N863" s="4">
        <v>123.9</v>
      </c>
      <c r="O863" s="5">
        <v>0</v>
      </c>
      <c r="P863" s="4">
        <v>58.95</v>
      </c>
      <c r="Q863" s="4">
        <f t="shared" si="52"/>
        <v>247.8</v>
      </c>
      <c r="R863" s="4">
        <f t="shared" si="53"/>
        <v>117.9</v>
      </c>
      <c r="S863" s="4">
        <f t="shared" si="54"/>
        <v>129.9</v>
      </c>
      <c r="T863" s="6">
        <f t="shared" si="55"/>
        <v>0.52421307506053272</v>
      </c>
      <c r="U863" s="3">
        <f>YEAR(SalesDataTable[[#This Row],[Order Date]])</f>
        <v>2026</v>
      </c>
    </row>
    <row r="864" spans="1:21" ht="15.6">
      <c r="A864" s="9">
        <v>1372</v>
      </c>
      <c r="B864" s="10">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11" t="s">
        <v>0</v>
      </c>
      <c r="H864" s="11" t="s">
        <v>36</v>
      </c>
      <c r="I864" s="11" t="s">
        <v>2</v>
      </c>
      <c r="J864" s="2" t="s">
        <v>13</v>
      </c>
      <c r="K864" s="2" t="s">
        <v>9</v>
      </c>
      <c r="L864" s="2" t="s">
        <v>17</v>
      </c>
      <c r="M864" s="7">
        <v>2</v>
      </c>
      <c r="N864" s="4">
        <v>140.93</v>
      </c>
      <c r="O864" s="5">
        <v>0</v>
      </c>
      <c r="P864" s="4">
        <v>81.040000000000006</v>
      </c>
      <c r="Q864" s="4">
        <f t="shared" si="52"/>
        <v>281.86</v>
      </c>
      <c r="R864" s="4">
        <f t="shared" si="53"/>
        <v>162.08000000000001</v>
      </c>
      <c r="S864" s="4">
        <f t="shared" si="54"/>
        <v>119.78</v>
      </c>
      <c r="T864" s="6">
        <f t="shared" si="55"/>
        <v>0.42496274746327961</v>
      </c>
      <c r="U864" s="3">
        <f>YEAR(SalesDataTable[[#This Row],[Order Date]])</f>
        <v>2026</v>
      </c>
    </row>
    <row r="865" spans="1:21" ht="15.6">
      <c r="A865" s="9">
        <v>2327</v>
      </c>
      <c r="B865" s="10">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11" t="s">
        <v>11</v>
      </c>
      <c r="H865" s="11" t="s">
        <v>25</v>
      </c>
      <c r="I865" s="11" t="s">
        <v>19</v>
      </c>
      <c r="J865" s="2" t="s">
        <v>3</v>
      </c>
      <c r="K865" s="2" t="s">
        <v>9</v>
      </c>
      <c r="L865" s="2" t="s">
        <v>46</v>
      </c>
      <c r="M865" s="7">
        <v>1</v>
      </c>
      <c r="N865" s="4">
        <v>73.150000000000006</v>
      </c>
      <c r="O865" s="5">
        <v>0</v>
      </c>
      <c r="P865" s="4">
        <v>32.950000000000003</v>
      </c>
      <c r="Q865" s="4">
        <f t="shared" si="52"/>
        <v>73.150000000000006</v>
      </c>
      <c r="R865" s="4">
        <f t="shared" si="53"/>
        <v>32.950000000000003</v>
      </c>
      <c r="S865" s="4">
        <f t="shared" si="54"/>
        <v>40.200000000000003</v>
      </c>
      <c r="T865" s="6">
        <f t="shared" si="55"/>
        <v>0.54955570745044424</v>
      </c>
      <c r="U865" s="3">
        <f>YEAR(SalesDataTable[[#This Row],[Order Date]])</f>
        <v>2026</v>
      </c>
    </row>
    <row r="866" spans="1:21" ht="15.6">
      <c r="A866" s="9">
        <v>2703</v>
      </c>
      <c r="B866" s="10">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11" t="s">
        <v>20</v>
      </c>
      <c r="H866" s="11" t="s">
        <v>33</v>
      </c>
      <c r="I866" s="11" t="s">
        <v>19</v>
      </c>
      <c r="J866" s="2" t="s">
        <v>16</v>
      </c>
      <c r="K866" s="2" t="s">
        <v>23</v>
      </c>
      <c r="L866" s="2" t="s">
        <v>29</v>
      </c>
      <c r="M866" s="7">
        <v>2</v>
      </c>
      <c r="N866" s="4">
        <v>197.35</v>
      </c>
      <c r="O866" s="5">
        <v>0.05</v>
      </c>
      <c r="P866" s="4">
        <v>102.63</v>
      </c>
      <c r="Q866" s="4">
        <f t="shared" si="52"/>
        <v>374.96499999999997</v>
      </c>
      <c r="R866" s="4">
        <f t="shared" si="53"/>
        <v>205.26</v>
      </c>
      <c r="S866" s="4">
        <f t="shared" si="54"/>
        <v>169.70499999999998</v>
      </c>
      <c r="T866" s="6">
        <f t="shared" si="55"/>
        <v>0.45258890829810783</v>
      </c>
      <c r="U866" s="3">
        <f>YEAR(SalesDataTable[[#This Row],[Order Date]])</f>
        <v>2026</v>
      </c>
    </row>
    <row r="867" spans="1:21" ht="15.6">
      <c r="A867" s="9">
        <v>2776</v>
      </c>
      <c r="B867" s="10">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11" t="s">
        <v>20</v>
      </c>
      <c r="H867" s="11" t="s">
        <v>21</v>
      </c>
      <c r="I867" s="11" t="s">
        <v>2</v>
      </c>
      <c r="J867" s="2" t="s">
        <v>16</v>
      </c>
      <c r="K867" s="2" t="s">
        <v>14</v>
      </c>
      <c r="L867" s="2" t="s">
        <v>15</v>
      </c>
      <c r="M867" s="7">
        <v>3</v>
      </c>
      <c r="N867" s="4">
        <v>36.74</v>
      </c>
      <c r="O867" s="5">
        <v>0.05</v>
      </c>
      <c r="P867" s="4">
        <v>13.97</v>
      </c>
      <c r="Q867" s="4">
        <f t="shared" si="52"/>
        <v>104.70899999999999</v>
      </c>
      <c r="R867" s="4">
        <f t="shared" si="53"/>
        <v>41.910000000000004</v>
      </c>
      <c r="S867" s="4">
        <f t="shared" si="54"/>
        <v>62.798999999999985</v>
      </c>
      <c r="T867" s="6">
        <f t="shared" si="55"/>
        <v>0.59974787267570118</v>
      </c>
      <c r="U867" s="3">
        <f>YEAR(SalesDataTable[[#This Row],[Order Date]])</f>
        <v>2026</v>
      </c>
    </row>
    <row r="868" spans="1:21" ht="15.6">
      <c r="A868" s="9">
        <v>3411</v>
      </c>
      <c r="B868" s="10">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11" t="s">
        <v>6</v>
      </c>
      <c r="H868" s="11" t="s">
        <v>41</v>
      </c>
      <c r="I868" s="11" t="s">
        <v>2</v>
      </c>
      <c r="J868" s="2" t="s">
        <v>3</v>
      </c>
      <c r="K868" s="2" t="s">
        <v>9</v>
      </c>
      <c r="L868" s="2" t="s">
        <v>37</v>
      </c>
      <c r="M868" s="7">
        <v>2</v>
      </c>
      <c r="N868" s="4">
        <v>151.35</v>
      </c>
      <c r="O868" s="5">
        <v>0.05</v>
      </c>
      <c r="P868" s="4">
        <v>77.150000000000006</v>
      </c>
      <c r="Q868" s="4">
        <f t="shared" si="52"/>
        <v>287.565</v>
      </c>
      <c r="R868" s="4">
        <f t="shared" si="53"/>
        <v>154.30000000000001</v>
      </c>
      <c r="S868" s="4">
        <f t="shared" si="54"/>
        <v>133.26499999999999</v>
      </c>
      <c r="T868" s="6">
        <f t="shared" si="55"/>
        <v>0.46342566028550064</v>
      </c>
      <c r="U868" s="3">
        <f>YEAR(SalesDataTable[[#This Row],[Order Date]])</f>
        <v>2026</v>
      </c>
    </row>
    <row r="869" spans="1:21" ht="15.6">
      <c r="A869" s="9">
        <v>3841</v>
      </c>
      <c r="B869" s="10">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11" t="s">
        <v>0</v>
      </c>
      <c r="H869" s="11" t="s">
        <v>50</v>
      </c>
      <c r="I869" s="11" t="s">
        <v>19</v>
      </c>
      <c r="J869" s="2" t="s">
        <v>13</v>
      </c>
      <c r="K869" s="2" t="s">
        <v>4</v>
      </c>
      <c r="L869" s="2" t="s">
        <v>22</v>
      </c>
      <c r="M869" s="7">
        <v>2</v>
      </c>
      <c r="N869" s="4">
        <v>50.09</v>
      </c>
      <c r="O869" s="5">
        <v>0.05</v>
      </c>
      <c r="P869" s="4">
        <v>23.16</v>
      </c>
      <c r="Q869" s="4">
        <f t="shared" si="52"/>
        <v>95.171000000000006</v>
      </c>
      <c r="R869" s="4">
        <f t="shared" si="53"/>
        <v>46.32</v>
      </c>
      <c r="S869" s="4">
        <f t="shared" si="54"/>
        <v>48.851000000000006</v>
      </c>
      <c r="T869" s="6">
        <f t="shared" si="55"/>
        <v>0.51329711781950382</v>
      </c>
      <c r="U869" s="3">
        <f>YEAR(SalesDataTable[[#This Row],[Order Date]])</f>
        <v>2026</v>
      </c>
    </row>
    <row r="870" spans="1:21" ht="15.6">
      <c r="A870" s="9">
        <v>5121</v>
      </c>
      <c r="B870" s="10">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11" t="s">
        <v>0</v>
      </c>
      <c r="H870" s="11" t="s">
        <v>36</v>
      </c>
      <c r="I870" s="11" t="s">
        <v>2</v>
      </c>
      <c r="J870" s="2" t="s">
        <v>13</v>
      </c>
      <c r="K870" s="2" t="s">
        <v>34</v>
      </c>
      <c r="L870" s="2" t="s">
        <v>38</v>
      </c>
      <c r="M870" s="7">
        <v>2</v>
      </c>
      <c r="N870" s="4">
        <v>121.96</v>
      </c>
      <c r="O870" s="5">
        <v>0.05</v>
      </c>
      <c r="P870" s="4">
        <v>71.2</v>
      </c>
      <c r="Q870" s="4">
        <f t="shared" si="52"/>
        <v>231.72399999999999</v>
      </c>
      <c r="R870" s="4">
        <f t="shared" si="53"/>
        <v>142.4</v>
      </c>
      <c r="S870" s="4">
        <f t="shared" si="54"/>
        <v>89.323999999999984</v>
      </c>
      <c r="T870" s="6">
        <f t="shared" si="55"/>
        <v>0.38547582468799085</v>
      </c>
      <c r="U870" s="3">
        <f>YEAR(SalesDataTable[[#This Row],[Order Date]])</f>
        <v>2026</v>
      </c>
    </row>
    <row r="871" spans="1:21" ht="15.6">
      <c r="A871" s="9">
        <v>53</v>
      </c>
      <c r="B871" s="10">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11" t="s">
        <v>20</v>
      </c>
      <c r="H871" s="11" t="s">
        <v>47</v>
      </c>
      <c r="I871" s="11" t="s">
        <v>2</v>
      </c>
      <c r="J871" s="2" t="s">
        <v>16</v>
      </c>
      <c r="K871" s="2" t="s">
        <v>14</v>
      </c>
      <c r="L871" s="2" t="s">
        <v>44</v>
      </c>
      <c r="M871" s="7">
        <v>1</v>
      </c>
      <c r="N871" s="4">
        <v>134.28</v>
      </c>
      <c r="O871" s="5">
        <v>0.05</v>
      </c>
      <c r="P871" s="4">
        <v>65.44</v>
      </c>
      <c r="Q871" s="4">
        <f t="shared" si="52"/>
        <v>127.56599999999999</v>
      </c>
      <c r="R871" s="4">
        <f t="shared" si="53"/>
        <v>65.44</v>
      </c>
      <c r="S871" s="4">
        <f t="shared" si="54"/>
        <v>62.125999999999991</v>
      </c>
      <c r="T871" s="6">
        <f t="shared" si="55"/>
        <v>0.487010645469796</v>
      </c>
      <c r="U871" s="3">
        <f>YEAR(SalesDataTable[[#This Row],[Order Date]])</f>
        <v>2026</v>
      </c>
    </row>
    <row r="872" spans="1:21" ht="15.6">
      <c r="A872" s="9">
        <v>127</v>
      </c>
      <c r="B872" s="10">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11" t="s">
        <v>20</v>
      </c>
      <c r="H872" s="11" t="s">
        <v>31</v>
      </c>
      <c r="I872" s="11" t="s">
        <v>2</v>
      </c>
      <c r="J872" s="2" t="s">
        <v>16</v>
      </c>
      <c r="K872" s="2" t="s">
        <v>4</v>
      </c>
      <c r="L872" s="2" t="s">
        <v>30</v>
      </c>
      <c r="M872" s="7">
        <v>3</v>
      </c>
      <c r="N872" s="4">
        <v>100.48</v>
      </c>
      <c r="O872" s="5">
        <v>0.05</v>
      </c>
      <c r="P872" s="4">
        <v>50.68</v>
      </c>
      <c r="Q872" s="4">
        <f t="shared" si="52"/>
        <v>286.36799999999999</v>
      </c>
      <c r="R872" s="4">
        <f t="shared" si="53"/>
        <v>152.04</v>
      </c>
      <c r="S872" s="4">
        <f t="shared" si="54"/>
        <v>134.328</v>
      </c>
      <c r="T872" s="6">
        <f t="shared" si="55"/>
        <v>0.46907475695608447</v>
      </c>
      <c r="U872" s="3">
        <f>YEAR(SalesDataTable[[#This Row],[Order Date]])</f>
        <v>2026</v>
      </c>
    </row>
    <row r="873" spans="1:21" ht="15.6">
      <c r="A873" s="9">
        <v>1092</v>
      </c>
      <c r="B873" s="10">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11" t="s">
        <v>20</v>
      </c>
      <c r="H873" s="11" t="s">
        <v>33</v>
      </c>
      <c r="I873" s="11" t="s">
        <v>2</v>
      </c>
      <c r="J873" s="2" t="s">
        <v>13</v>
      </c>
      <c r="K873" s="2" t="s">
        <v>34</v>
      </c>
      <c r="L873" s="2" t="s">
        <v>42</v>
      </c>
      <c r="M873" s="7">
        <v>3</v>
      </c>
      <c r="N873" s="4">
        <v>36.229999999999997</v>
      </c>
      <c r="O873" s="5">
        <v>0</v>
      </c>
      <c r="P873" s="4">
        <v>13.55</v>
      </c>
      <c r="Q873" s="4">
        <f t="shared" si="52"/>
        <v>108.69</v>
      </c>
      <c r="R873" s="4">
        <f t="shared" si="53"/>
        <v>40.650000000000006</v>
      </c>
      <c r="S873" s="4">
        <f t="shared" si="54"/>
        <v>68.039999999999992</v>
      </c>
      <c r="T873" s="6">
        <f t="shared" si="55"/>
        <v>0.62600055202870541</v>
      </c>
      <c r="U873" s="3">
        <f>YEAR(SalesDataTable[[#This Row],[Order Date]])</f>
        <v>2026</v>
      </c>
    </row>
    <row r="874" spans="1:21" ht="15.6">
      <c r="A874" s="9">
        <v>1213</v>
      </c>
      <c r="B874" s="10">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11" t="s">
        <v>11</v>
      </c>
      <c r="H874" s="11" t="s">
        <v>12</v>
      </c>
      <c r="I874" s="11" t="s">
        <v>28</v>
      </c>
      <c r="J874" s="2" t="s">
        <v>3</v>
      </c>
      <c r="K874" s="2" t="s">
        <v>23</v>
      </c>
      <c r="L874" s="2" t="s">
        <v>51</v>
      </c>
      <c r="M874" s="7">
        <v>3</v>
      </c>
      <c r="N874" s="4">
        <v>120.61</v>
      </c>
      <c r="O874" s="5">
        <v>0</v>
      </c>
      <c r="P874" s="4">
        <v>60.17</v>
      </c>
      <c r="Q874" s="4">
        <f t="shared" si="52"/>
        <v>361.83</v>
      </c>
      <c r="R874" s="4">
        <f t="shared" si="53"/>
        <v>180.51</v>
      </c>
      <c r="S874" s="4">
        <f t="shared" si="54"/>
        <v>181.32</v>
      </c>
      <c r="T874" s="6">
        <f t="shared" si="55"/>
        <v>0.50111931017328581</v>
      </c>
      <c r="U874" s="3">
        <f>YEAR(SalesDataTable[[#This Row],[Order Date]])</f>
        <v>2026</v>
      </c>
    </row>
    <row r="875" spans="1:21" ht="15.6">
      <c r="A875" s="9">
        <v>1849</v>
      </c>
      <c r="B875" s="10">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11" t="s">
        <v>11</v>
      </c>
      <c r="H875" s="11" t="s">
        <v>25</v>
      </c>
      <c r="I875" s="11" t="s">
        <v>28</v>
      </c>
      <c r="J875" s="2" t="s">
        <v>3</v>
      </c>
      <c r="K875" s="2" t="s">
        <v>14</v>
      </c>
      <c r="L875" s="2" t="s">
        <v>32</v>
      </c>
      <c r="M875" s="7">
        <v>3</v>
      </c>
      <c r="N875" s="4">
        <v>46.46</v>
      </c>
      <c r="O875" s="5">
        <v>0</v>
      </c>
      <c r="P875" s="4">
        <v>18.71</v>
      </c>
      <c r="Q875" s="4">
        <f t="shared" si="52"/>
        <v>139.38</v>
      </c>
      <c r="R875" s="4">
        <f t="shared" si="53"/>
        <v>56.13</v>
      </c>
      <c r="S875" s="4">
        <f t="shared" si="54"/>
        <v>83.25</v>
      </c>
      <c r="T875" s="6">
        <f t="shared" si="55"/>
        <v>0.59728798966853214</v>
      </c>
      <c r="U875" s="3">
        <f>YEAR(SalesDataTable[[#This Row],[Order Date]])</f>
        <v>2026</v>
      </c>
    </row>
    <row r="876" spans="1:21" ht="15.6">
      <c r="A876" s="9">
        <v>2395</v>
      </c>
      <c r="B876" s="10">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11" t="s">
        <v>6</v>
      </c>
      <c r="H876" s="11" t="s">
        <v>43</v>
      </c>
      <c r="I876" s="11" t="s">
        <v>2</v>
      </c>
      <c r="J876" s="2" t="s">
        <v>16</v>
      </c>
      <c r="K876" s="2" t="s">
        <v>34</v>
      </c>
      <c r="L876" s="2" t="s">
        <v>42</v>
      </c>
      <c r="M876" s="7">
        <v>1</v>
      </c>
      <c r="N876" s="4">
        <v>36.9</v>
      </c>
      <c r="O876" s="5">
        <v>0.05</v>
      </c>
      <c r="P876" s="4">
        <v>13.89</v>
      </c>
      <c r="Q876" s="4">
        <f t="shared" si="52"/>
        <v>35.055</v>
      </c>
      <c r="R876" s="4">
        <f t="shared" si="53"/>
        <v>13.89</v>
      </c>
      <c r="S876" s="4">
        <f t="shared" si="54"/>
        <v>21.164999999999999</v>
      </c>
      <c r="T876" s="6">
        <f t="shared" si="55"/>
        <v>0.60376551133932388</v>
      </c>
      <c r="U876" s="3">
        <f>YEAR(SalesDataTable[[#This Row],[Order Date]])</f>
        <v>2026</v>
      </c>
    </row>
    <row r="877" spans="1:21" ht="15.6">
      <c r="A877" s="9">
        <v>4166</v>
      </c>
      <c r="B877" s="10">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11" t="s">
        <v>11</v>
      </c>
      <c r="H877" s="11" t="s">
        <v>18</v>
      </c>
      <c r="I877" s="11" t="s">
        <v>2</v>
      </c>
      <c r="J877" s="2" t="s">
        <v>13</v>
      </c>
      <c r="K877" s="2" t="s">
        <v>34</v>
      </c>
      <c r="L877" s="2" t="s">
        <v>35</v>
      </c>
      <c r="M877" s="7">
        <v>6</v>
      </c>
      <c r="N877" s="4">
        <v>40.61</v>
      </c>
      <c r="O877" s="5">
        <v>0.05</v>
      </c>
      <c r="P877" s="4">
        <v>15.14</v>
      </c>
      <c r="Q877" s="4">
        <f t="shared" si="52"/>
        <v>231.47699999999998</v>
      </c>
      <c r="R877" s="4">
        <f t="shared" si="53"/>
        <v>90.84</v>
      </c>
      <c r="S877" s="4">
        <f t="shared" si="54"/>
        <v>140.63699999999997</v>
      </c>
      <c r="T877" s="6">
        <f t="shared" si="55"/>
        <v>0.607563602431343</v>
      </c>
      <c r="U877" s="3">
        <f>YEAR(SalesDataTable[[#This Row],[Order Date]])</f>
        <v>2026</v>
      </c>
    </row>
    <row r="878" spans="1:21" ht="15.6">
      <c r="A878" s="9">
        <v>1004</v>
      </c>
      <c r="B878" s="10">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11" t="s">
        <v>20</v>
      </c>
      <c r="H878" s="11" t="s">
        <v>47</v>
      </c>
      <c r="I878" s="11" t="s">
        <v>2</v>
      </c>
      <c r="J878" s="2" t="s">
        <v>16</v>
      </c>
      <c r="K878" s="2" t="s">
        <v>14</v>
      </c>
      <c r="L878" s="2" t="s">
        <v>15</v>
      </c>
      <c r="M878" s="7">
        <v>2</v>
      </c>
      <c r="N878" s="4">
        <v>36.86</v>
      </c>
      <c r="O878" s="5">
        <v>0.05</v>
      </c>
      <c r="P878" s="4">
        <v>13.85</v>
      </c>
      <c r="Q878" s="4">
        <f t="shared" si="52"/>
        <v>70.033999999999992</v>
      </c>
      <c r="R878" s="4">
        <f t="shared" si="53"/>
        <v>27.7</v>
      </c>
      <c r="S878" s="4">
        <f t="shared" si="54"/>
        <v>42.333999999999989</v>
      </c>
      <c r="T878" s="6">
        <f t="shared" si="55"/>
        <v>0.60447782505640113</v>
      </c>
      <c r="U878" s="3">
        <f>YEAR(SalesDataTable[[#This Row],[Order Date]])</f>
        <v>2026</v>
      </c>
    </row>
    <row r="879" spans="1:21" ht="15.6">
      <c r="A879" s="9">
        <v>1012</v>
      </c>
      <c r="B879" s="10">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11" t="s">
        <v>6</v>
      </c>
      <c r="H879" s="11" t="s">
        <v>27</v>
      </c>
      <c r="I879" s="11" t="s">
        <v>2</v>
      </c>
      <c r="J879" s="2" t="s">
        <v>13</v>
      </c>
      <c r="K879" s="2" t="s">
        <v>9</v>
      </c>
      <c r="L879" s="2" t="s">
        <v>37</v>
      </c>
      <c r="M879" s="7">
        <v>3</v>
      </c>
      <c r="N879" s="4">
        <v>156.74</v>
      </c>
      <c r="O879" s="5">
        <v>0</v>
      </c>
      <c r="P879" s="4">
        <v>79.819999999999993</v>
      </c>
      <c r="Q879" s="4">
        <f t="shared" si="52"/>
        <v>470.22</v>
      </c>
      <c r="R879" s="4">
        <f t="shared" si="53"/>
        <v>239.45999999999998</v>
      </c>
      <c r="S879" s="4">
        <f t="shared" si="54"/>
        <v>230.76000000000005</v>
      </c>
      <c r="T879" s="6">
        <f t="shared" si="55"/>
        <v>0.49074901110118674</v>
      </c>
      <c r="U879" s="3">
        <f>YEAR(SalesDataTable[[#This Row],[Order Date]])</f>
        <v>2026</v>
      </c>
    </row>
    <row r="880" spans="1:21" ht="15.6">
      <c r="A880" s="9">
        <v>2180</v>
      </c>
      <c r="B880" s="10">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11" t="s">
        <v>0</v>
      </c>
      <c r="H880" s="11" t="s">
        <v>36</v>
      </c>
      <c r="I880" s="11" t="s">
        <v>8</v>
      </c>
      <c r="J880" s="2" t="s">
        <v>3</v>
      </c>
      <c r="K880" s="2" t="s">
        <v>4</v>
      </c>
      <c r="L880" s="2" t="s">
        <v>22</v>
      </c>
      <c r="M880" s="7">
        <v>3</v>
      </c>
      <c r="N880" s="4">
        <v>51.04</v>
      </c>
      <c r="O880" s="5">
        <v>0.2</v>
      </c>
      <c r="P880" s="4">
        <v>22.32</v>
      </c>
      <c r="Q880" s="4">
        <f t="shared" si="52"/>
        <v>122.49600000000001</v>
      </c>
      <c r="R880" s="4">
        <f t="shared" si="53"/>
        <v>66.960000000000008</v>
      </c>
      <c r="S880" s="4">
        <f t="shared" si="54"/>
        <v>55.536000000000001</v>
      </c>
      <c r="T880" s="6">
        <f t="shared" si="55"/>
        <v>0.45336990595611282</v>
      </c>
      <c r="U880" s="3">
        <f>YEAR(SalesDataTable[[#This Row],[Order Date]])</f>
        <v>2026</v>
      </c>
    </row>
    <row r="881" spans="1:21" ht="15.6">
      <c r="A881" s="9">
        <v>3659</v>
      </c>
      <c r="B881" s="10">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11" t="s">
        <v>20</v>
      </c>
      <c r="H881" s="11" t="s">
        <v>47</v>
      </c>
      <c r="I881" s="11" t="s">
        <v>19</v>
      </c>
      <c r="J881" s="2" t="s">
        <v>13</v>
      </c>
      <c r="K881" s="2" t="s">
        <v>9</v>
      </c>
      <c r="L881" s="2" t="s">
        <v>10</v>
      </c>
      <c r="M881" s="7">
        <v>2</v>
      </c>
      <c r="N881" s="4">
        <v>93.55</v>
      </c>
      <c r="O881" s="5">
        <v>0</v>
      </c>
      <c r="P881" s="4">
        <v>44.31</v>
      </c>
      <c r="Q881" s="4">
        <f t="shared" si="52"/>
        <v>187.1</v>
      </c>
      <c r="R881" s="4">
        <f t="shared" si="53"/>
        <v>88.62</v>
      </c>
      <c r="S881" s="4">
        <f t="shared" si="54"/>
        <v>98.47999999999999</v>
      </c>
      <c r="T881" s="6">
        <f t="shared" si="55"/>
        <v>0.52634954569748793</v>
      </c>
      <c r="U881" s="3">
        <f>YEAR(SalesDataTable[[#This Row],[Order Date]])</f>
        <v>2026</v>
      </c>
    </row>
    <row r="882" spans="1:21" ht="15.6">
      <c r="A882" s="9">
        <v>3775</v>
      </c>
      <c r="B882" s="10">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11" t="s">
        <v>11</v>
      </c>
      <c r="H882" s="11" t="s">
        <v>12</v>
      </c>
      <c r="I882" s="11" t="s">
        <v>2</v>
      </c>
      <c r="J882" s="2" t="s">
        <v>16</v>
      </c>
      <c r="K882" s="2" t="s">
        <v>14</v>
      </c>
      <c r="L882" s="2" t="s">
        <v>44</v>
      </c>
      <c r="M882" s="7">
        <v>1</v>
      </c>
      <c r="N882" s="4">
        <v>131.74</v>
      </c>
      <c r="O882" s="5">
        <v>0</v>
      </c>
      <c r="P882" s="4">
        <v>66.650000000000006</v>
      </c>
      <c r="Q882" s="4">
        <f t="shared" si="52"/>
        <v>131.74</v>
      </c>
      <c r="R882" s="4">
        <f t="shared" si="53"/>
        <v>66.650000000000006</v>
      </c>
      <c r="S882" s="4">
        <f t="shared" si="54"/>
        <v>65.09</v>
      </c>
      <c r="T882" s="6">
        <f t="shared" si="55"/>
        <v>0.49407924700166994</v>
      </c>
      <c r="U882" s="3">
        <f>YEAR(SalesDataTable[[#This Row],[Order Date]])</f>
        <v>2026</v>
      </c>
    </row>
    <row r="883" spans="1:21" ht="15.6">
      <c r="A883" s="9">
        <v>4071</v>
      </c>
      <c r="B883" s="10">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11" t="s">
        <v>20</v>
      </c>
      <c r="H883" s="11" t="s">
        <v>33</v>
      </c>
      <c r="I883" s="11" t="s">
        <v>2</v>
      </c>
      <c r="J883" s="2" t="s">
        <v>13</v>
      </c>
      <c r="K883" s="2" t="s">
        <v>9</v>
      </c>
      <c r="L883" s="2" t="s">
        <v>10</v>
      </c>
      <c r="M883" s="7">
        <v>5</v>
      </c>
      <c r="N883" s="4">
        <v>91.79</v>
      </c>
      <c r="O883" s="5">
        <v>0.05</v>
      </c>
      <c r="P883" s="4">
        <v>44.48</v>
      </c>
      <c r="Q883" s="4">
        <f t="shared" si="52"/>
        <v>436.0025</v>
      </c>
      <c r="R883" s="4">
        <f t="shared" si="53"/>
        <v>222.39999999999998</v>
      </c>
      <c r="S883" s="4">
        <f t="shared" si="54"/>
        <v>213.60250000000002</v>
      </c>
      <c r="T883" s="6">
        <f t="shared" si="55"/>
        <v>0.48991118170193981</v>
      </c>
      <c r="U883" s="3">
        <f>YEAR(SalesDataTable[[#This Row],[Order Date]])</f>
        <v>2026</v>
      </c>
    </row>
    <row r="884" spans="1:21" ht="15.6">
      <c r="A884" s="9">
        <v>5137</v>
      </c>
      <c r="B884" s="10">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11" t="s">
        <v>20</v>
      </c>
      <c r="H884" s="11" t="s">
        <v>47</v>
      </c>
      <c r="I884" s="11" t="s">
        <v>2</v>
      </c>
      <c r="J884" s="2" t="s">
        <v>16</v>
      </c>
      <c r="K884" s="2" t="s">
        <v>9</v>
      </c>
      <c r="L884" s="2" t="s">
        <v>37</v>
      </c>
      <c r="M884" s="7">
        <v>4</v>
      </c>
      <c r="N884" s="4">
        <v>155.4</v>
      </c>
      <c r="O884" s="5">
        <v>0.05</v>
      </c>
      <c r="P884" s="4">
        <v>77.31</v>
      </c>
      <c r="Q884" s="4">
        <f t="shared" si="52"/>
        <v>590.52</v>
      </c>
      <c r="R884" s="4">
        <f t="shared" si="53"/>
        <v>309.24</v>
      </c>
      <c r="S884" s="4">
        <f t="shared" si="54"/>
        <v>281.27999999999997</v>
      </c>
      <c r="T884" s="6">
        <f t="shared" si="55"/>
        <v>0.47632595001016048</v>
      </c>
      <c r="U884" s="3">
        <f>YEAR(SalesDataTable[[#This Row],[Order Date]])</f>
        <v>2026</v>
      </c>
    </row>
    <row r="885" spans="1:21" ht="15.6">
      <c r="A885" s="9">
        <v>133</v>
      </c>
      <c r="B885" s="10">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11" t="s">
        <v>6</v>
      </c>
      <c r="H885" s="11" t="s">
        <v>7</v>
      </c>
      <c r="I885" s="11" t="s">
        <v>2</v>
      </c>
      <c r="J885" s="2" t="s">
        <v>13</v>
      </c>
      <c r="K885" s="2" t="s">
        <v>14</v>
      </c>
      <c r="L885" s="2" t="s">
        <v>15</v>
      </c>
      <c r="M885" s="7">
        <v>1</v>
      </c>
      <c r="N885" s="4">
        <v>36.57</v>
      </c>
      <c r="O885" s="5">
        <v>0.05</v>
      </c>
      <c r="P885" s="4">
        <v>13.33</v>
      </c>
      <c r="Q885" s="4">
        <f t="shared" si="52"/>
        <v>34.741500000000002</v>
      </c>
      <c r="R885" s="4">
        <f t="shared" si="53"/>
        <v>13.33</v>
      </c>
      <c r="S885" s="4">
        <f t="shared" si="54"/>
        <v>21.411500000000004</v>
      </c>
      <c r="T885" s="6">
        <f t="shared" si="55"/>
        <v>0.61630902522919284</v>
      </c>
      <c r="U885" s="3">
        <f>YEAR(SalesDataTable[[#This Row],[Order Date]])</f>
        <v>2026</v>
      </c>
    </row>
    <row r="886" spans="1:21" ht="15.6">
      <c r="A886" s="9">
        <v>1385</v>
      </c>
      <c r="B886" s="10">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11" t="s">
        <v>11</v>
      </c>
      <c r="H886" s="11" t="s">
        <v>52</v>
      </c>
      <c r="I886" s="11" t="s">
        <v>2</v>
      </c>
      <c r="J886" s="2" t="s">
        <v>13</v>
      </c>
      <c r="K886" s="2" t="s">
        <v>4</v>
      </c>
      <c r="L886" s="2" t="s">
        <v>26</v>
      </c>
      <c r="M886" s="7">
        <v>2</v>
      </c>
      <c r="N886" s="4">
        <v>41.19</v>
      </c>
      <c r="O886" s="5">
        <v>0</v>
      </c>
      <c r="P886" s="4">
        <v>17.190000000000001</v>
      </c>
      <c r="Q886" s="4">
        <f t="shared" si="52"/>
        <v>82.38</v>
      </c>
      <c r="R886" s="4">
        <f t="shared" si="53"/>
        <v>34.380000000000003</v>
      </c>
      <c r="S886" s="4">
        <f t="shared" si="54"/>
        <v>47.999999999999993</v>
      </c>
      <c r="T886" s="6">
        <f t="shared" si="55"/>
        <v>0.58266569555717407</v>
      </c>
      <c r="U886" s="3">
        <f>YEAR(SalesDataTable[[#This Row],[Order Date]])</f>
        <v>2026</v>
      </c>
    </row>
    <row r="887" spans="1:21" ht="15.6">
      <c r="A887" s="9">
        <v>1597</v>
      </c>
      <c r="B887" s="10">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11" t="s">
        <v>20</v>
      </c>
      <c r="H887" s="11" t="s">
        <v>33</v>
      </c>
      <c r="I887" s="11" t="s">
        <v>2</v>
      </c>
      <c r="J887" s="2" t="s">
        <v>3</v>
      </c>
      <c r="K887" s="2" t="s">
        <v>14</v>
      </c>
      <c r="L887" s="2" t="s">
        <v>44</v>
      </c>
      <c r="M887" s="7">
        <v>1</v>
      </c>
      <c r="N887" s="4">
        <v>136.66999999999999</v>
      </c>
      <c r="O887" s="5">
        <v>0.05</v>
      </c>
      <c r="P887" s="4">
        <v>67.099999999999994</v>
      </c>
      <c r="Q887" s="4">
        <f t="shared" si="52"/>
        <v>129.83649999999997</v>
      </c>
      <c r="R887" s="4">
        <f t="shared" si="53"/>
        <v>67.099999999999994</v>
      </c>
      <c r="S887" s="4">
        <f t="shared" si="54"/>
        <v>62.736499999999978</v>
      </c>
      <c r="T887" s="6">
        <f t="shared" si="55"/>
        <v>0.48319617364916639</v>
      </c>
      <c r="U887" s="3">
        <f>YEAR(SalesDataTable[[#This Row],[Order Date]])</f>
        <v>2026</v>
      </c>
    </row>
    <row r="888" spans="1:21" ht="15.6">
      <c r="A888" s="9">
        <v>2273</v>
      </c>
      <c r="B888" s="10">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11" t="s">
        <v>11</v>
      </c>
      <c r="H888" s="11" t="s">
        <v>12</v>
      </c>
      <c r="I888" s="11" t="s">
        <v>19</v>
      </c>
      <c r="J888" s="2" t="s">
        <v>13</v>
      </c>
      <c r="K888" s="2" t="s">
        <v>34</v>
      </c>
      <c r="L888" s="2" t="s">
        <v>42</v>
      </c>
      <c r="M888" s="7">
        <v>2</v>
      </c>
      <c r="N888" s="4">
        <v>35.700000000000003</v>
      </c>
      <c r="O888" s="5">
        <v>0</v>
      </c>
      <c r="P888" s="4">
        <v>13.52</v>
      </c>
      <c r="Q888" s="4">
        <f t="shared" si="52"/>
        <v>71.400000000000006</v>
      </c>
      <c r="R888" s="4">
        <f t="shared" si="53"/>
        <v>27.04</v>
      </c>
      <c r="S888" s="4">
        <f t="shared" si="54"/>
        <v>44.360000000000007</v>
      </c>
      <c r="T888" s="6">
        <f t="shared" si="55"/>
        <v>0.62128851540616248</v>
      </c>
      <c r="U888" s="3">
        <f>YEAR(SalesDataTable[[#This Row],[Order Date]])</f>
        <v>2026</v>
      </c>
    </row>
    <row r="889" spans="1:21" ht="15.6">
      <c r="A889" s="9">
        <v>2931</v>
      </c>
      <c r="B889" s="10">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11" t="s">
        <v>0</v>
      </c>
      <c r="H889" s="11" t="s">
        <v>1</v>
      </c>
      <c r="I889" s="11" t="s">
        <v>2</v>
      </c>
      <c r="J889" s="2" t="s">
        <v>3</v>
      </c>
      <c r="K889" s="2" t="s">
        <v>4</v>
      </c>
      <c r="L889" s="2" t="s">
        <v>30</v>
      </c>
      <c r="M889" s="7">
        <v>1</v>
      </c>
      <c r="N889" s="4">
        <v>100.87</v>
      </c>
      <c r="O889" s="5">
        <v>0</v>
      </c>
      <c r="P889" s="4">
        <v>50.4</v>
      </c>
      <c r="Q889" s="4">
        <f t="shared" si="52"/>
        <v>100.87</v>
      </c>
      <c r="R889" s="4">
        <f t="shared" si="53"/>
        <v>50.4</v>
      </c>
      <c r="S889" s="4">
        <f t="shared" si="54"/>
        <v>50.470000000000006</v>
      </c>
      <c r="T889" s="6">
        <f t="shared" si="55"/>
        <v>0.5003469812630118</v>
      </c>
      <c r="U889" s="3">
        <f>YEAR(SalesDataTable[[#This Row],[Order Date]])</f>
        <v>2026</v>
      </c>
    </row>
    <row r="890" spans="1:21" ht="15.6">
      <c r="A890" s="9">
        <v>4143</v>
      </c>
      <c r="B890" s="10">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11" t="s">
        <v>11</v>
      </c>
      <c r="H890" s="11" t="s">
        <v>52</v>
      </c>
      <c r="I890" s="11" t="s">
        <v>19</v>
      </c>
      <c r="J890" s="2" t="s">
        <v>3</v>
      </c>
      <c r="K890" s="2" t="s">
        <v>14</v>
      </c>
      <c r="L890" s="2" t="s">
        <v>44</v>
      </c>
      <c r="M890" s="7">
        <v>1</v>
      </c>
      <c r="N890" s="4">
        <v>130.80000000000001</v>
      </c>
      <c r="O890" s="5">
        <v>0</v>
      </c>
      <c r="P890" s="4">
        <v>68.7</v>
      </c>
      <c r="Q890" s="4">
        <f t="shared" si="52"/>
        <v>130.80000000000001</v>
      </c>
      <c r="R890" s="4">
        <f t="shared" si="53"/>
        <v>68.7</v>
      </c>
      <c r="S890" s="4">
        <f t="shared" si="54"/>
        <v>62.100000000000009</v>
      </c>
      <c r="T890" s="6">
        <f t="shared" si="55"/>
        <v>0.4747706422018349</v>
      </c>
      <c r="U890" s="3">
        <f>YEAR(SalesDataTable[[#This Row],[Order Date]])</f>
        <v>2026</v>
      </c>
    </row>
    <row r="891" spans="1:21" ht="15.6">
      <c r="A891" s="9">
        <v>4504</v>
      </c>
      <c r="B891" s="10">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11" t="s">
        <v>0</v>
      </c>
      <c r="H891" s="11" t="s">
        <v>36</v>
      </c>
      <c r="I891" s="11" t="s">
        <v>28</v>
      </c>
      <c r="J891" s="2" t="s">
        <v>3</v>
      </c>
      <c r="K891" s="2" t="s">
        <v>9</v>
      </c>
      <c r="L891" s="2" t="s">
        <v>37</v>
      </c>
      <c r="M891" s="7">
        <v>1</v>
      </c>
      <c r="N891" s="4">
        <v>153.88999999999999</v>
      </c>
      <c r="O891" s="5">
        <v>0</v>
      </c>
      <c r="P891" s="4">
        <v>79.64</v>
      </c>
      <c r="Q891" s="4">
        <f t="shared" si="52"/>
        <v>153.88999999999999</v>
      </c>
      <c r="R891" s="4">
        <f t="shared" si="53"/>
        <v>79.64</v>
      </c>
      <c r="S891" s="4">
        <f t="shared" si="54"/>
        <v>74.249999999999986</v>
      </c>
      <c r="T891" s="6">
        <f t="shared" si="55"/>
        <v>0.4824874910650464</v>
      </c>
      <c r="U891" s="3">
        <f>YEAR(SalesDataTable[[#This Row],[Order Date]])</f>
        <v>2026</v>
      </c>
    </row>
    <row r="892" spans="1:21" ht="15.6">
      <c r="A892" s="9">
        <v>656</v>
      </c>
      <c r="B892" s="10">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11" t="s">
        <v>20</v>
      </c>
      <c r="H892" s="11" t="s">
        <v>31</v>
      </c>
      <c r="I892" s="11" t="s">
        <v>2</v>
      </c>
      <c r="J892" s="2" t="s">
        <v>13</v>
      </c>
      <c r="K892" s="2" t="s">
        <v>23</v>
      </c>
      <c r="L892" s="2" t="s">
        <v>51</v>
      </c>
      <c r="M892" s="7">
        <v>1</v>
      </c>
      <c r="N892" s="4">
        <v>122.51</v>
      </c>
      <c r="O892" s="5">
        <v>0.15</v>
      </c>
      <c r="P892" s="4">
        <v>62.2</v>
      </c>
      <c r="Q892" s="4">
        <f t="shared" si="52"/>
        <v>104.1335</v>
      </c>
      <c r="R892" s="4">
        <f t="shared" si="53"/>
        <v>62.2</v>
      </c>
      <c r="S892" s="4">
        <f t="shared" si="54"/>
        <v>41.933499999999995</v>
      </c>
      <c r="T892" s="6">
        <f t="shared" si="55"/>
        <v>0.40268981643755369</v>
      </c>
      <c r="U892" s="3">
        <f>YEAR(SalesDataTable[[#This Row],[Order Date]])</f>
        <v>2026</v>
      </c>
    </row>
    <row r="893" spans="1:21" ht="15.6">
      <c r="A893" s="9">
        <v>979</v>
      </c>
      <c r="B893" s="10">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11" t="s">
        <v>20</v>
      </c>
      <c r="H893" s="11" t="s">
        <v>21</v>
      </c>
      <c r="I893" s="11" t="s">
        <v>8</v>
      </c>
      <c r="J893" s="2" t="s">
        <v>3</v>
      </c>
      <c r="K893" s="2" t="s">
        <v>4</v>
      </c>
      <c r="L893" s="2" t="s">
        <v>5</v>
      </c>
      <c r="M893" s="7">
        <v>8</v>
      </c>
      <c r="N893" s="4">
        <v>79.94</v>
      </c>
      <c r="O893" s="5">
        <v>0.15</v>
      </c>
      <c r="P893" s="4">
        <v>41.65</v>
      </c>
      <c r="Q893" s="4">
        <f t="shared" si="52"/>
        <v>543.59199999999998</v>
      </c>
      <c r="R893" s="4">
        <f t="shared" si="53"/>
        <v>333.2</v>
      </c>
      <c r="S893" s="4">
        <f t="shared" si="54"/>
        <v>210.392</v>
      </c>
      <c r="T893" s="6">
        <f t="shared" si="55"/>
        <v>0.38704028021015763</v>
      </c>
      <c r="U893" s="3">
        <f>YEAR(SalesDataTable[[#This Row],[Order Date]])</f>
        <v>2026</v>
      </c>
    </row>
    <row r="894" spans="1:21" ht="15.6">
      <c r="A894" s="9">
        <v>1510</v>
      </c>
      <c r="B894" s="10">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11" t="s">
        <v>20</v>
      </c>
      <c r="H894" s="11" t="s">
        <v>31</v>
      </c>
      <c r="I894" s="11" t="s">
        <v>2</v>
      </c>
      <c r="J894" s="2" t="s">
        <v>13</v>
      </c>
      <c r="K894" s="2" t="s">
        <v>4</v>
      </c>
      <c r="L894" s="2" t="s">
        <v>22</v>
      </c>
      <c r="M894" s="7">
        <v>2</v>
      </c>
      <c r="N894" s="4">
        <v>50.78</v>
      </c>
      <c r="O894" s="5">
        <v>0.05</v>
      </c>
      <c r="P894" s="4">
        <v>23.03</v>
      </c>
      <c r="Q894" s="4">
        <f t="shared" si="52"/>
        <v>96.481999999999999</v>
      </c>
      <c r="R894" s="4">
        <f t="shared" si="53"/>
        <v>46.06</v>
      </c>
      <c r="S894" s="4">
        <f t="shared" si="54"/>
        <v>50.421999999999997</v>
      </c>
      <c r="T894" s="6">
        <f t="shared" si="55"/>
        <v>0.52260525279326708</v>
      </c>
      <c r="U894" s="3">
        <f>YEAR(SalesDataTable[[#This Row],[Order Date]])</f>
        <v>2026</v>
      </c>
    </row>
    <row r="895" spans="1:21" ht="15.6">
      <c r="A895" s="9">
        <v>1959</v>
      </c>
      <c r="B895" s="10">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11" t="s">
        <v>0</v>
      </c>
      <c r="H895" s="11" t="s">
        <v>50</v>
      </c>
      <c r="I895" s="11" t="s">
        <v>28</v>
      </c>
      <c r="J895" s="2" t="s">
        <v>16</v>
      </c>
      <c r="K895" s="2" t="s">
        <v>4</v>
      </c>
      <c r="L895" s="2" t="s">
        <v>5</v>
      </c>
      <c r="M895" s="7">
        <v>2</v>
      </c>
      <c r="N895" s="4">
        <v>80.59</v>
      </c>
      <c r="O895" s="5">
        <v>0.05</v>
      </c>
      <c r="P895" s="4">
        <v>41.44</v>
      </c>
      <c r="Q895" s="4">
        <f t="shared" si="52"/>
        <v>153.12100000000001</v>
      </c>
      <c r="R895" s="4">
        <f t="shared" si="53"/>
        <v>82.88</v>
      </c>
      <c r="S895" s="4">
        <f t="shared" si="54"/>
        <v>70.241000000000014</v>
      </c>
      <c r="T895" s="6">
        <f t="shared" si="55"/>
        <v>0.45872871781140412</v>
      </c>
      <c r="U895" s="3">
        <f>YEAR(SalesDataTable[[#This Row],[Order Date]])</f>
        <v>2026</v>
      </c>
    </row>
    <row r="896" spans="1:21" ht="15.6">
      <c r="A896" s="9">
        <v>2089</v>
      </c>
      <c r="B896" s="10">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11" t="s">
        <v>0</v>
      </c>
      <c r="H896" s="11" t="s">
        <v>50</v>
      </c>
      <c r="I896" s="11" t="s">
        <v>28</v>
      </c>
      <c r="J896" s="2" t="s">
        <v>13</v>
      </c>
      <c r="K896" s="2" t="s">
        <v>34</v>
      </c>
      <c r="L896" s="2" t="s">
        <v>42</v>
      </c>
      <c r="M896" s="7">
        <v>3</v>
      </c>
      <c r="N896" s="4">
        <v>35.75</v>
      </c>
      <c r="O896" s="5">
        <v>0.15</v>
      </c>
      <c r="P896" s="4">
        <v>13.54</v>
      </c>
      <c r="Q896" s="4">
        <f t="shared" si="52"/>
        <v>91.162499999999994</v>
      </c>
      <c r="R896" s="4">
        <f t="shared" si="53"/>
        <v>40.619999999999997</v>
      </c>
      <c r="S896" s="4">
        <f t="shared" si="54"/>
        <v>50.542499999999997</v>
      </c>
      <c r="T896" s="6">
        <f t="shared" si="55"/>
        <v>0.55442204853969557</v>
      </c>
      <c r="U896" s="3">
        <f>YEAR(SalesDataTable[[#This Row],[Order Date]])</f>
        <v>2026</v>
      </c>
    </row>
    <row r="897" spans="1:21" ht="15.6">
      <c r="A897" s="9">
        <v>2446</v>
      </c>
      <c r="B897" s="10">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11" t="s">
        <v>6</v>
      </c>
      <c r="H897" s="11" t="s">
        <v>43</v>
      </c>
      <c r="I897" s="11" t="s">
        <v>2</v>
      </c>
      <c r="J897" s="2" t="s">
        <v>13</v>
      </c>
      <c r="K897" s="2" t="s">
        <v>23</v>
      </c>
      <c r="L897" s="2" t="s">
        <v>29</v>
      </c>
      <c r="M897" s="7">
        <v>5</v>
      </c>
      <c r="N897" s="4">
        <v>195.78</v>
      </c>
      <c r="O897" s="5">
        <v>0.1</v>
      </c>
      <c r="P897" s="4">
        <v>101.98</v>
      </c>
      <c r="Q897" s="4">
        <f t="shared" si="52"/>
        <v>881.01</v>
      </c>
      <c r="R897" s="4">
        <f t="shared" si="53"/>
        <v>509.90000000000003</v>
      </c>
      <c r="S897" s="4">
        <f t="shared" si="54"/>
        <v>371.10999999999996</v>
      </c>
      <c r="T897" s="6">
        <f t="shared" si="55"/>
        <v>0.4212324491208953</v>
      </c>
      <c r="U897" s="3">
        <f>YEAR(SalesDataTable[[#This Row],[Order Date]])</f>
        <v>2026</v>
      </c>
    </row>
    <row r="898" spans="1:21" ht="15.6">
      <c r="A898" s="9">
        <v>2847</v>
      </c>
      <c r="B898" s="10">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11" t="s">
        <v>20</v>
      </c>
      <c r="H898" s="11" t="s">
        <v>47</v>
      </c>
      <c r="I898" s="11" t="s">
        <v>2</v>
      </c>
      <c r="J898" s="2" t="s">
        <v>3</v>
      </c>
      <c r="K898" s="2" t="s">
        <v>23</v>
      </c>
      <c r="L898" s="2" t="s">
        <v>51</v>
      </c>
      <c r="M898" s="7">
        <v>2</v>
      </c>
      <c r="N898" s="4">
        <v>125.95</v>
      </c>
      <c r="O898" s="5">
        <v>0.05</v>
      </c>
      <c r="P898" s="4">
        <v>61.74</v>
      </c>
      <c r="Q898" s="4">
        <f t="shared" ref="Q898:Q961" si="56">M898*N898*(1-O898)</f>
        <v>239.30500000000001</v>
      </c>
      <c r="R898" s="4">
        <f t="shared" ref="R898:R961" si="57">M898*P898</f>
        <v>123.48</v>
      </c>
      <c r="S898" s="4">
        <f t="shared" ref="S898:S961" si="58">Q898-R898</f>
        <v>115.825</v>
      </c>
      <c r="T898" s="6">
        <f t="shared" ref="T898:T961" si="59">IFERROR(S898/Q898,0)</f>
        <v>0.48400576669940032</v>
      </c>
      <c r="U898" s="3">
        <f>YEAR(SalesDataTable[[#This Row],[Order Date]])</f>
        <v>2026</v>
      </c>
    </row>
    <row r="899" spans="1:21" ht="15.6">
      <c r="A899" s="9">
        <v>3454</v>
      </c>
      <c r="B899" s="10">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11" t="s">
        <v>20</v>
      </c>
      <c r="H899" s="11" t="s">
        <v>31</v>
      </c>
      <c r="I899" s="11" t="s">
        <v>2</v>
      </c>
      <c r="J899" s="2" t="s">
        <v>13</v>
      </c>
      <c r="K899" s="2" t="s">
        <v>34</v>
      </c>
      <c r="L899" s="2" t="s">
        <v>35</v>
      </c>
      <c r="M899" s="7">
        <v>2</v>
      </c>
      <c r="N899" s="4">
        <v>41.32</v>
      </c>
      <c r="O899" s="5">
        <v>0</v>
      </c>
      <c r="P899" s="4">
        <v>14.91</v>
      </c>
      <c r="Q899" s="4">
        <f t="shared" si="56"/>
        <v>82.64</v>
      </c>
      <c r="R899" s="4">
        <f t="shared" si="57"/>
        <v>29.82</v>
      </c>
      <c r="S899" s="4">
        <f t="shared" si="58"/>
        <v>52.82</v>
      </c>
      <c r="T899" s="6">
        <f t="shared" si="59"/>
        <v>0.63915779283639884</v>
      </c>
      <c r="U899" s="3">
        <f>YEAR(SalesDataTable[[#This Row],[Order Date]])</f>
        <v>2026</v>
      </c>
    </row>
    <row r="900" spans="1:21" ht="15.6">
      <c r="A900" s="9">
        <v>4472</v>
      </c>
      <c r="B900" s="10">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11" t="s">
        <v>20</v>
      </c>
      <c r="H900" s="11" t="s">
        <v>33</v>
      </c>
      <c r="I900" s="11" t="s">
        <v>28</v>
      </c>
      <c r="J900" s="2" t="s">
        <v>13</v>
      </c>
      <c r="K900" s="2" t="s">
        <v>9</v>
      </c>
      <c r="L900" s="2" t="s">
        <v>17</v>
      </c>
      <c r="M900" s="7">
        <v>2</v>
      </c>
      <c r="N900" s="4">
        <v>144.01</v>
      </c>
      <c r="O900" s="5">
        <v>0</v>
      </c>
      <c r="P900" s="4">
        <v>79.37</v>
      </c>
      <c r="Q900" s="4">
        <f t="shared" si="56"/>
        <v>288.02</v>
      </c>
      <c r="R900" s="4">
        <f t="shared" si="57"/>
        <v>158.74</v>
      </c>
      <c r="S900" s="4">
        <f t="shared" si="58"/>
        <v>129.27999999999997</v>
      </c>
      <c r="T900" s="6">
        <f t="shared" si="59"/>
        <v>0.44885771821401282</v>
      </c>
      <c r="U900" s="3">
        <f>YEAR(SalesDataTable[[#This Row],[Order Date]])</f>
        <v>2026</v>
      </c>
    </row>
    <row r="901" spans="1:21" ht="15.6">
      <c r="A901" s="9">
        <v>4852</v>
      </c>
      <c r="B901" s="10">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11" t="s">
        <v>0</v>
      </c>
      <c r="H901" s="11" t="s">
        <v>50</v>
      </c>
      <c r="I901" s="11" t="s">
        <v>2</v>
      </c>
      <c r="J901" s="2" t="s">
        <v>16</v>
      </c>
      <c r="K901" s="2" t="s">
        <v>4</v>
      </c>
      <c r="L901" s="2" t="s">
        <v>22</v>
      </c>
      <c r="M901" s="7">
        <v>2</v>
      </c>
      <c r="N901" s="4">
        <v>51.17</v>
      </c>
      <c r="O901" s="5">
        <v>0.05</v>
      </c>
      <c r="P901" s="4">
        <v>21.97</v>
      </c>
      <c r="Q901" s="4">
        <f t="shared" si="56"/>
        <v>97.222999999999999</v>
      </c>
      <c r="R901" s="4">
        <f t="shared" si="57"/>
        <v>43.94</v>
      </c>
      <c r="S901" s="4">
        <f t="shared" si="58"/>
        <v>53.283000000000001</v>
      </c>
      <c r="T901" s="6">
        <f t="shared" si="59"/>
        <v>0.54804932989107513</v>
      </c>
      <c r="U901" s="3">
        <f>YEAR(SalesDataTable[[#This Row],[Order Date]])</f>
        <v>2026</v>
      </c>
    </row>
    <row r="902" spans="1:21" ht="15.6">
      <c r="A902" s="9">
        <v>4959</v>
      </c>
      <c r="B902" s="10">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11" t="s">
        <v>0</v>
      </c>
      <c r="H902" s="11" t="s">
        <v>1</v>
      </c>
      <c r="I902" s="11" t="s">
        <v>8</v>
      </c>
      <c r="J902" s="2" t="s">
        <v>16</v>
      </c>
      <c r="K902" s="2" t="s">
        <v>23</v>
      </c>
      <c r="L902" s="2" t="s">
        <v>40</v>
      </c>
      <c r="M902" s="7">
        <v>6</v>
      </c>
      <c r="N902" s="4">
        <v>83.58</v>
      </c>
      <c r="O902" s="5">
        <v>0.2</v>
      </c>
      <c r="P902" s="4">
        <v>40.5</v>
      </c>
      <c r="Q902" s="4">
        <f t="shared" si="56"/>
        <v>401.18400000000003</v>
      </c>
      <c r="R902" s="4">
        <f t="shared" si="57"/>
        <v>243</v>
      </c>
      <c r="S902" s="4">
        <f t="shared" si="58"/>
        <v>158.18400000000003</v>
      </c>
      <c r="T902" s="6">
        <f t="shared" si="59"/>
        <v>0.39429289303661169</v>
      </c>
      <c r="U902" s="3">
        <f>YEAR(SalesDataTable[[#This Row],[Order Date]])</f>
        <v>2026</v>
      </c>
    </row>
    <row r="903" spans="1:21" ht="15.6">
      <c r="A903" s="9">
        <v>5056</v>
      </c>
      <c r="B903" s="10">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11" t="s">
        <v>11</v>
      </c>
      <c r="H903" s="11" t="s">
        <v>52</v>
      </c>
      <c r="I903" s="11" t="s">
        <v>28</v>
      </c>
      <c r="J903" s="2" t="s">
        <v>3</v>
      </c>
      <c r="K903" s="2" t="s">
        <v>23</v>
      </c>
      <c r="L903" s="2" t="s">
        <v>40</v>
      </c>
      <c r="M903" s="7">
        <v>2</v>
      </c>
      <c r="N903" s="4">
        <v>80.010000000000005</v>
      </c>
      <c r="O903" s="5">
        <v>0</v>
      </c>
      <c r="P903" s="4">
        <v>38.54</v>
      </c>
      <c r="Q903" s="4">
        <f t="shared" si="56"/>
        <v>160.02000000000001</v>
      </c>
      <c r="R903" s="4">
        <f t="shared" si="57"/>
        <v>77.08</v>
      </c>
      <c r="S903" s="4">
        <f t="shared" si="58"/>
        <v>82.940000000000012</v>
      </c>
      <c r="T903" s="6">
        <f t="shared" si="59"/>
        <v>0.51831021122359711</v>
      </c>
      <c r="U903" s="3">
        <f>YEAR(SalesDataTable[[#This Row],[Order Date]])</f>
        <v>2026</v>
      </c>
    </row>
    <row r="904" spans="1:21" ht="15.6">
      <c r="A904" s="9">
        <v>1152</v>
      </c>
      <c r="B904" s="10">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11" t="s">
        <v>20</v>
      </c>
      <c r="H904" s="11" t="s">
        <v>31</v>
      </c>
      <c r="I904" s="11" t="s">
        <v>2</v>
      </c>
      <c r="J904" s="2" t="s">
        <v>13</v>
      </c>
      <c r="K904" s="2" t="s">
        <v>9</v>
      </c>
      <c r="L904" s="2" t="s">
        <v>10</v>
      </c>
      <c r="M904" s="7">
        <v>2</v>
      </c>
      <c r="N904" s="4">
        <v>94.4</v>
      </c>
      <c r="O904" s="5">
        <v>0</v>
      </c>
      <c r="P904" s="4">
        <v>46.39</v>
      </c>
      <c r="Q904" s="4">
        <f t="shared" si="56"/>
        <v>188.8</v>
      </c>
      <c r="R904" s="4">
        <f t="shared" si="57"/>
        <v>92.78</v>
      </c>
      <c r="S904" s="4">
        <f t="shared" si="58"/>
        <v>96.02000000000001</v>
      </c>
      <c r="T904" s="6">
        <f t="shared" si="59"/>
        <v>0.50858050847457625</v>
      </c>
      <c r="U904" s="3">
        <f>YEAR(SalesDataTable[[#This Row],[Order Date]])</f>
        <v>2026</v>
      </c>
    </row>
    <row r="905" spans="1:21" ht="15.6">
      <c r="A905" s="9">
        <v>3919</v>
      </c>
      <c r="B905" s="10">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11" t="s">
        <v>11</v>
      </c>
      <c r="H905" s="11" t="s">
        <v>12</v>
      </c>
      <c r="I905" s="11" t="s">
        <v>19</v>
      </c>
      <c r="J905" s="2" t="s">
        <v>16</v>
      </c>
      <c r="K905" s="2" t="s">
        <v>9</v>
      </c>
      <c r="L905" s="2" t="s">
        <v>37</v>
      </c>
      <c r="M905" s="7">
        <v>6</v>
      </c>
      <c r="N905" s="4">
        <v>157.33000000000001</v>
      </c>
      <c r="O905" s="5">
        <v>0</v>
      </c>
      <c r="P905" s="4">
        <v>78.849999999999994</v>
      </c>
      <c r="Q905" s="4">
        <f t="shared" si="56"/>
        <v>943.98</v>
      </c>
      <c r="R905" s="4">
        <f t="shared" si="57"/>
        <v>473.09999999999997</v>
      </c>
      <c r="S905" s="4">
        <f t="shared" si="58"/>
        <v>470.88000000000005</v>
      </c>
      <c r="T905" s="6">
        <f t="shared" si="59"/>
        <v>0.4988241276298227</v>
      </c>
      <c r="U905" s="3">
        <f>YEAR(SalesDataTable[[#This Row],[Order Date]])</f>
        <v>2026</v>
      </c>
    </row>
    <row r="906" spans="1:21" ht="15.6">
      <c r="A906" s="9">
        <v>4202</v>
      </c>
      <c r="B906" s="10">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11" t="s">
        <v>11</v>
      </c>
      <c r="H906" s="11" t="s">
        <v>18</v>
      </c>
      <c r="I906" s="11" t="s">
        <v>2</v>
      </c>
      <c r="J906" s="2" t="s">
        <v>13</v>
      </c>
      <c r="K906" s="2" t="s">
        <v>23</v>
      </c>
      <c r="L906" s="2" t="s">
        <v>51</v>
      </c>
      <c r="M906" s="7">
        <v>1</v>
      </c>
      <c r="N906" s="4">
        <v>125.44</v>
      </c>
      <c r="O906" s="5">
        <v>0</v>
      </c>
      <c r="P906" s="4">
        <v>59.92</v>
      </c>
      <c r="Q906" s="4">
        <f t="shared" si="56"/>
        <v>125.44</v>
      </c>
      <c r="R906" s="4">
        <f t="shared" si="57"/>
        <v>59.92</v>
      </c>
      <c r="S906" s="4">
        <f t="shared" si="58"/>
        <v>65.52</v>
      </c>
      <c r="T906" s="6">
        <f t="shared" si="59"/>
        <v>0.5223214285714286</v>
      </c>
      <c r="U906" s="3">
        <f>YEAR(SalesDataTable[[#This Row],[Order Date]])</f>
        <v>2026</v>
      </c>
    </row>
    <row r="907" spans="1:21" ht="15.6">
      <c r="A907" s="9">
        <v>4274</v>
      </c>
      <c r="B907" s="10">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11" t="s">
        <v>6</v>
      </c>
      <c r="H907" s="11" t="s">
        <v>43</v>
      </c>
      <c r="I907" s="11" t="s">
        <v>28</v>
      </c>
      <c r="J907" s="2" t="s">
        <v>3</v>
      </c>
      <c r="K907" s="2" t="s">
        <v>34</v>
      </c>
      <c r="L907" s="2" t="s">
        <v>42</v>
      </c>
      <c r="M907" s="7">
        <v>2</v>
      </c>
      <c r="N907" s="4">
        <v>36.18</v>
      </c>
      <c r="O907" s="5">
        <v>0</v>
      </c>
      <c r="P907" s="4">
        <v>13.71</v>
      </c>
      <c r="Q907" s="4">
        <f t="shared" si="56"/>
        <v>72.36</v>
      </c>
      <c r="R907" s="4">
        <f t="shared" si="57"/>
        <v>27.42</v>
      </c>
      <c r="S907" s="4">
        <f t="shared" si="58"/>
        <v>44.94</v>
      </c>
      <c r="T907" s="6">
        <f t="shared" si="59"/>
        <v>0.62106135986733002</v>
      </c>
      <c r="U907" s="3">
        <f>YEAR(SalesDataTable[[#This Row],[Order Date]])</f>
        <v>2026</v>
      </c>
    </row>
    <row r="908" spans="1:21" ht="15.6">
      <c r="A908" s="9">
        <v>4364</v>
      </c>
      <c r="B908" s="10">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11" t="s">
        <v>0</v>
      </c>
      <c r="H908" s="11" t="s">
        <v>50</v>
      </c>
      <c r="I908" s="11" t="s">
        <v>19</v>
      </c>
      <c r="J908" s="2" t="s">
        <v>3</v>
      </c>
      <c r="K908" s="2" t="s">
        <v>34</v>
      </c>
      <c r="L908" s="2" t="s">
        <v>35</v>
      </c>
      <c r="M908" s="7">
        <v>1</v>
      </c>
      <c r="N908" s="4">
        <v>41</v>
      </c>
      <c r="O908" s="5">
        <v>0.05</v>
      </c>
      <c r="P908" s="4">
        <v>14.51</v>
      </c>
      <c r="Q908" s="4">
        <f t="shared" si="56"/>
        <v>38.949999999999996</v>
      </c>
      <c r="R908" s="4">
        <f t="shared" si="57"/>
        <v>14.51</v>
      </c>
      <c r="S908" s="4">
        <f t="shared" si="58"/>
        <v>24.439999999999998</v>
      </c>
      <c r="T908" s="6">
        <f t="shared" si="59"/>
        <v>0.62747111681643131</v>
      </c>
      <c r="U908" s="3">
        <f>YEAR(SalesDataTable[[#This Row],[Order Date]])</f>
        <v>2026</v>
      </c>
    </row>
    <row r="909" spans="1:21" ht="15.6">
      <c r="A909" s="9">
        <v>4896</v>
      </c>
      <c r="B909" s="10">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11" t="s">
        <v>11</v>
      </c>
      <c r="H909" s="11" t="s">
        <v>25</v>
      </c>
      <c r="I909" s="11" t="s">
        <v>2</v>
      </c>
      <c r="J909" s="2" t="s">
        <v>3</v>
      </c>
      <c r="K909" s="2" t="s">
        <v>9</v>
      </c>
      <c r="L909" s="2" t="s">
        <v>46</v>
      </c>
      <c r="M909" s="7">
        <v>1</v>
      </c>
      <c r="N909" s="4">
        <v>72.33</v>
      </c>
      <c r="O909" s="5">
        <v>0.1</v>
      </c>
      <c r="P909" s="4">
        <v>32.61</v>
      </c>
      <c r="Q909" s="4">
        <f t="shared" si="56"/>
        <v>65.096999999999994</v>
      </c>
      <c r="R909" s="4">
        <f t="shared" si="57"/>
        <v>32.61</v>
      </c>
      <c r="S909" s="4">
        <f t="shared" si="58"/>
        <v>32.486999999999995</v>
      </c>
      <c r="T909" s="6">
        <f t="shared" si="59"/>
        <v>0.49905525600258072</v>
      </c>
      <c r="U909" s="3">
        <f>YEAR(SalesDataTable[[#This Row],[Order Date]])</f>
        <v>2026</v>
      </c>
    </row>
    <row r="910" spans="1:21" ht="15.6">
      <c r="A910" s="9">
        <v>5109</v>
      </c>
      <c r="B910" s="10">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11" t="s">
        <v>20</v>
      </c>
      <c r="H910" s="11" t="s">
        <v>21</v>
      </c>
      <c r="I910" s="11" t="s">
        <v>2</v>
      </c>
      <c r="J910" s="2" t="s">
        <v>16</v>
      </c>
      <c r="K910" s="2" t="s">
        <v>23</v>
      </c>
      <c r="L910" s="2" t="s">
        <v>51</v>
      </c>
      <c r="M910" s="7">
        <v>2</v>
      </c>
      <c r="N910" s="4">
        <v>125.42</v>
      </c>
      <c r="O910" s="5">
        <v>0</v>
      </c>
      <c r="P910" s="4">
        <v>62.28</v>
      </c>
      <c r="Q910" s="4">
        <f t="shared" si="56"/>
        <v>250.84</v>
      </c>
      <c r="R910" s="4">
        <f t="shared" si="57"/>
        <v>124.56</v>
      </c>
      <c r="S910" s="4">
        <f t="shared" si="58"/>
        <v>126.28</v>
      </c>
      <c r="T910" s="6">
        <f t="shared" si="59"/>
        <v>0.50342848030617127</v>
      </c>
      <c r="U910" s="3">
        <f>YEAR(SalesDataTable[[#This Row],[Order Date]])</f>
        <v>2026</v>
      </c>
    </row>
    <row r="911" spans="1:21" ht="15.6">
      <c r="A911" s="9">
        <v>289</v>
      </c>
      <c r="B911" s="10">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11" t="s">
        <v>0</v>
      </c>
      <c r="H911" s="11" t="s">
        <v>50</v>
      </c>
      <c r="I911" s="11" t="s">
        <v>2</v>
      </c>
      <c r="J911" s="2" t="s">
        <v>16</v>
      </c>
      <c r="K911" s="2" t="s">
        <v>4</v>
      </c>
      <c r="L911" s="2" t="s">
        <v>26</v>
      </c>
      <c r="M911" s="7">
        <v>2</v>
      </c>
      <c r="N911" s="4">
        <v>41.29</v>
      </c>
      <c r="O911" s="5">
        <v>0.15</v>
      </c>
      <c r="P911" s="4">
        <v>16.43</v>
      </c>
      <c r="Q911" s="4">
        <f t="shared" si="56"/>
        <v>70.192999999999998</v>
      </c>
      <c r="R911" s="4">
        <f t="shared" si="57"/>
        <v>32.86</v>
      </c>
      <c r="S911" s="4">
        <f t="shared" si="58"/>
        <v>37.332999999999998</v>
      </c>
      <c r="T911" s="6">
        <f t="shared" si="59"/>
        <v>0.531862151496588</v>
      </c>
      <c r="U911" s="3">
        <f>YEAR(SalesDataTable[[#This Row],[Order Date]])</f>
        <v>2026</v>
      </c>
    </row>
    <row r="912" spans="1:21" ht="15.6">
      <c r="A912" s="9">
        <v>4092</v>
      </c>
      <c r="B912" s="10">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11" t="s">
        <v>20</v>
      </c>
      <c r="H912" s="11" t="s">
        <v>33</v>
      </c>
      <c r="I912" s="11" t="s">
        <v>8</v>
      </c>
      <c r="J912" s="2" t="s">
        <v>16</v>
      </c>
      <c r="K912" s="2" t="s">
        <v>14</v>
      </c>
      <c r="L912" s="2" t="s">
        <v>44</v>
      </c>
      <c r="M912" s="7">
        <v>8</v>
      </c>
      <c r="N912" s="4">
        <v>131.4</v>
      </c>
      <c r="O912" s="5">
        <v>0.05</v>
      </c>
      <c r="P912" s="4">
        <v>66.489999999999995</v>
      </c>
      <c r="Q912" s="4">
        <f t="shared" si="56"/>
        <v>998.64</v>
      </c>
      <c r="R912" s="4">
        <f t="shared" si="57"/>
        <v>531.91999999999996</v>
      </c>
      <c r="S912" s="4">
        <f t="shared" si="58"/>
        <v>466.72</v>
      </c>
      <c r="T912" s="6">
        <f t="shared" si="59"/>
        <v>0.46735560362092449</v>
      </c>
      <c r="U912" s="3">
        <f>YEAR(SalesDataTable[[#This Row],[Order Date]])</f>
        <v>2026</v>
      </c>
    </row>
    <row r="913" spans="1:21" ht="15.6">
      <c r="A913" s="9">
        <v>4727</v>
      </c>
      <c r="B913" s="10">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11" t="s">
        <v>11</v>
      </c>
      <c r="H913" s="11" t="s">
        <v>52</v>
      </c>
      <c r="I913" s="11" t="s">
        <v>2</v>
      </c>
      <c r="J913" s="2" t="s">
        <v>13</v>
      </c>
      <c r="K913" s="2" t="s">
        <v>9</v>
      </c>
      <c r="L913" s="2" t="s">
        <v>17</v>
      </c>
      <c r="M913" s="7">
        <v>4</v>
      </c>
      <c r="N913" s="4">
        <v>140.66999999999999</v>
      </c>
      <c r="O913" s="5">
        <v>0</v>
      </c>
      <c r="P913" s="4">
        <v>80.72</v>
      </c>
      <c r="Q913" s="4">
        <f t="shared" si="56"/>
        <v>562.67999999999995</v>
      </c>
      <c r="R913" s="4">
        <f t="shared" si="57"/>
        <v>322.88</v>
      </c>
      <c r="S913" s="4">
        <f t="shared" si="58"/>
        <v>239.79999999999995</v>
      </c>
      <c r="T913" s="6">
        <f t="shared" si="59"/>
        <v>0.42617473519584842</v>
      </c>
      <c r="U913" s="3">
        <f>YEAR(SalesDataTable[[#This Row],[Order Date]])</f>
        <v>2026</v>
      </c>
    </row>
    <row r="914" spans="1:21" ht="15.6">
      <c r="A914" s="9">
        <v>4753</v>
      </c>
      <c r="B914" s="10">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11" t="s">
        <v>20</v>
      </c>
      <c r="H914" s="11" t="s">
        <v>33</v>
      </c>
      <c r="I914" s="11" t="s">
        <v>2</v>
      </c>
      <c r="J914" s="2" t="s">
        <v>3</v>
      </c>
      <c r="K914" s="2" t="s">
        <v>34</v>
      </c>
      <c r="L914" s="2" t="s">
        <v>42</v>
      </c>
      <c r="M914" s="7">
        <v>1</v>
      </c>
      <c r="N914" s="4">
        <v>36.659999999999997</v>
      </c>
      <c r="O914" s="5">
        <v>0.05</v>
      </c>
      <c r="P914" s="4">
        <v>13.51</v>
      </c>
      <c r="Q914" s="4">
        <f t="shared" si="56"/>
        <v>34.826999999999998</v>
      </c>
      <c r="R914" s="4">
        <f t="shared" si="57"/>
        <v>13.51</v>
      </c>
      <c r="S914" s="4">
        <f t="shared" si="58"/>
        <v>21.317</v>
      </c>
      <c r="T914" s="6">
        <f t="shared" si="59"/>
        <v>0.61208257960777557</v>
      </c>
      <c r="U914" s="3">
        <f>YEAR(SalesDataTable[[#This Row],[Order Date]])</f>
        <v>2026</v>
      </c>
    </row>
    <row r="915" spans="1:21" ht="15.6">
      <c r="A915" s="9">
        <v>942</v>
      </c>
      <c r="B915" s="10">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11" t="s">
        <v>20</v>
      </c>
      <c r="H915" s="11" t="s">
        <v>21</v>
      </c>
      <c r="I915" s="11" t="s">
        <v>2</v>
      </c>
      <c r="J915" s="2" t="s">
        <v>3</v>
      </c>
      <c r="K915" s="2" t="s">
        <v>14</v>
      </c>
      <c r="L915" s="2" t="s">
        <v>32</v>
      </c>
      <c r="M915" s="7">
        <v>1</v>
      </c>
      <c r="N915" s="4">
        <v>46.28</v>
      </c>
      <c r="O915" s="5">
        <v>0.05</v>
      </c>
      <c r="P915" s="4">
        <v>17.95</v>
      </c>
      <c r="Q915" s="4">
        <f t="shared" si="56"/>
        <v>43.966000000000001</v>
      </c>
      <c r="R915" s="4">
        <f t="shared" si="57"/>
        <v>17.95</v>
      </c>
      <c r="S915" s="4">
        <f t="shared" si="58"/>
        <v>26.016000000000002</v>
      </c>
      <c r="T915" s="6">
        <f t="shared" si="59"/>
        <v>0.591729973161079</v>
      </c>
      <c r="U915" s="3">
        <f>YEAR(SalesDataTable[[#This Row],[Order Date]])</f>
        <v>2026</v>
      </c>
    </row>
    <row r="916" spans="1:21" ht="15.6">
      <c r="A916" s="9">
        <v>1755</v>
      </c>
      <c r="B916" s="10">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11" t="s">
        <v>20</v>
      </c>
      <c r="H916" s="11" t="s">
        <v>47</v>
      </c>
      <c r="I916" s="11" t="s">
        <v>28</v>
      </c>
      <c r="J916" s="2" t="s">
        <v>3</v>
      </c>
      <c r="K916" s="2" t="s">
        <v>9</v>
      </c>
      <c r="L916" s="2" t="s">
        <v>10</v>
      </c>
      <c r="M916" s="7">
        <v>2</v>
      </c>
      <c r="N916" s="4">
        <v>92.12</v>
      </c>
      <c r="O916" s="5">
        <v>0</v>
      </c>
      <c r="P916" s="4">
        <v>46.64</v>
      </c>
      <c r="Q916" s="4">
        <f t="shared" si="56"/>
        <v>184.24</v>
      </c>
      <c r="R916" s="4">
        <f t="shared" si="57"/>
        <v>93.28</v>
      </c>
      <c r="S916" s="4">
        <f t="shared" si="58"/>
        <v>90.960000000000008</v>
      </c>
      <c r="T916" s="6">
        <f t="shared" si="59"/>
        <v>0.49370386452453324</v>
      </c>
      <c r="U916" s="3">
        <f>YEAR(SalesDataTable[[#This Row],[Order Date]])</f>
        <v>2026</v>
      </c>
    </row>
    <row r="917" spans="1:21" ht="15.6">
      <c r="A917" s="9">
        <v>3073</v>
      </c>
      <c r="B917" s="10">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11" t="s">
        <v>20</v>
      </c>
      <c r="H917" s="11" t="s">
        <v>47</v>
      </c>
      <c r="I917" s="11" t="s">
        <v>2</v>
      </c>
      <c r="J917" s="2" t="s">
        <v>3</v>
      </c>
      <c r="K917" s="2" t="s">
        <v>34</v>
      </c>
      <c r="L917" s="2" t="s">
        <v>35</v>
      </c>
      <c r="M917" s="7">
        <v>3</v>
      </c>
      <c r="N917" s="4">
        <v>39.549999999999997</v>
      </c>
      <c r="O917" s="5">
        <v>0</v>
      </c>
      <c r="P917" s="4">
        <v>14.87</v>
      </c>
      <c r="Q917" s="4">
        <f t="shared" si="56"/>
        <v>118.64999999999999</v>
      </c>
      <c r="R917" s="4">
        <f t="shared" si="57"/>
        <v>44.61</v>
      </c>
      <c r="S917" s="4">
        <f t="shared" si="58"/>
        <v>74.039999999999992</v>
      </c>
      <c r="T917" s="6">
        <f t="shared" si="59"/>
        <v>0.6240202275600506</v>
      </c>
      <c r="U917" s="3">
        <f>YEAR(SalesDataTable[[#This Row],[Order Date]])</f>
        <v>2026</v>
      </c>
    </row>
    <row r="918" spans="1:21" ht="15.6">
      <c r="A918" s="9">
        <v>4230</v>
      </c>
      <c r="B918" s="10">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11" t="s">
        <v>0</v>
      </c>
      <c r="H918" s="11" t="s">
        <v>1</v>
      </c>
      <c r="I918" s="11" t="s">
        <v>19</v>
      </c>
      <c r="J918" s="2" t="s">
        <v>13</v>
      </c>
      <c r="K918" s="2" t="s">
        <v>4</v>
      </c>
      <c r="L918" s="2" t="s">
        <v>5</v>
      </c>
      <c r="M918" s="7">
        <v>1</v>
      </c>
      <c r="N918" s="4">
        <v>83.3</v>
      </c>
      <c r="O918" s="5">
        <v>0</v>
      </c>
      <c r="P918" s="4">
        <v>41.93</v>
      </c>
      <c r="Q918" s="4">
        <f t="shared" si="56"/>
        <v>83.3</v>
      </c>
      <c r="R918" s="4">
        <f t="shared" si="57"/>
        <v>41.93</v>
      </c>
      <c r="S918" s="4">
        <f t="shared" si="58"/>
        <v>41.37</v>
      </c>
      <c r="T918" s="6">
        <f t="shared" si="59"/>
        <v>0.49663865546218489</v>
      </c>
      <c r="U918" s="3">
        <f>YEAR(SalesDataTable[[#This Row],[Order Date]])</f>
        <v>2026</v>
      </c>
    </row>
    <row r="919" spans="1:21" ht="15.6">
      <c r="A919" s="9">
        <v>644</v>
      </c>
      <c r="B919" s="10">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11" t="s">
        <v>20</v>
      </c>
      <c r="H919" s="11" t="s">
        <v>47</v>
      </c>
      <c r="I919" s="11" t="s">
        <v>19</v>
      </c>
      <c r="J919" s="2" t="s">
        <v>13</v>
      </c>
      <c r="K919" s="2" t="s">
        <v>9</v>
      </c>
      <c r="L919" s="2" t="s">
        <v>10</v>
      </c>
      <c r="M919" s="7">
        <v>2</v>
      </c>
      <c r="N919" s="4">
        <v>93.84</v>
      </c>
      <c r="O919" s="5">
        <v>0</v>
      </c>
      <c r="P919" s="4">
        <v>44.72</v>
      </c>
      <c r="Q919" s="4">
        <f t="shared" si="56"/>
        <v>187.68</v>
      </c>
      <c r="R919" s="4">
        <f t="shared" si="57"/>
        <v>89.44</v>
      </c>
      <c r="S919" s="4">
        <f t="shared" si="58"/>
        <v>98.240000000000009</v>
      </c>
      <c r="T919" s="6">
        <f t="shared" si="59"/>
        <v>0.52344416027280483</v>
      </c>
      <c r="U919" s="3">
        <f>YEAR(SalesDataTable[[#This Row],[Order Date]])</f>
        <v>2026</v>
      </c>
    </row>
    <row r="920" spans="1:21" ht="15.6">
      <c r="A920" s="9">
        <v>1122</v>
      </c>
      <c r="B920" s="10">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11" t="s">
        <v>11</v>
      </c>
      <c r="H920" s="11" t="s">
        <v>52</v>
      </c>
      <c r="I920" s="11" t="s">
        <v>2</v>
      </c>
      <c r="J920" s="2" t="s">
        <v>3</v>
      </c>
      <c r="K920" s="2" t="s">
        <v>4</v>
      </c>
      <c r="L920" s="2" t="s">
        <v>22</v>
      </c>
      <c r="M920" s="7">
        <v>2</v>
      </c>
      <c r="N920" s="4">
        <v>51.25</v>
      </c>
      <c r="O920" s="5">
        <v>0</v>
      </c>
      <c r="P920" s="4">
        <v>22.57</v>
      </c>
      <c r="Q920" s="4">
        <f t="shared" si="56"/>
        <v>102.5</v>
      </c>
      <c r="R920" s="4">
        <f t="shared" si="57"/>
        <v>45.14</v>
      </c>
      <c r="S920" s="4">
        <f t="shared" si="58"/>
        <v>57.36</v>
      </c>
      <c r="T920" s="6">
        <f t="shared" si="59"/>
        <v>0.55960975609756092</v>
      </c>
      <c r="U920" s="3">
        <f>YEAR(SalesDataTable[[#This Row],[Order Date]])</f>
        <v>2026</v>
      </c>
    </row>
    <row r="921" spans="1:21" ht="15.6">
      <c r="A921" s="9">
        <v>2019</v>
      </c>
      <c r="B921" s="10">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11" t="s">
        <v>20</v>
      </c>
      <c r="H921" s="11" t="s">
        <v>47</v>
      </c>
      <c r="I921" s="11" t="s">
        <v>8</v>
      </c>
      <c r="J921" s="2" t="s">
        <v>16</v>
      </c>
      <c r="K921" s="2" t="s">
        <v>4</v>
      </c>
      <c r="L921" s="2" t="s">
        <v>5</v>
      </c>
      <c r="M921" s="7">
        <v>8</v>
      </c>
      <c r="N921" s="4">
        <v>80.13</v>
      </c>
      <c r="O921" s="5">
        <v>0.1</v>
      </c>
      <c r="P921" s="4">
        <v>43.8</v>
      </c>
      <c r="Q921" s="4">
        <f t="shared" si="56"/>
        <v>576.93600000000004</v>
      </c>
      <c r="R921" s="4">
        <f t="shared" si="57"/>
        <v>350.4</v>
      </c>
      <c r="S921" s="4">
        <f t="shared" si="58"/>
        <v>226.53600000000006</v>
      </c>
      <c r="T921" s="6">
        <f t="shared" si="59"/>
        <v>0.39265360455925796</v>
      </c>
      <c r="U921" s="3">
        <f>YEAR(SalesDataTable[[#This Row],[Order Date]])</f>
        <v>2026</v>
      </c>
    </row>
    <row r="922" spans="1:21" ht="15.6">
      <c r="A922" s="9">
        <v>2432</v>
      </c>
      <c r="B922" s="10">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11" t="s">
        <v>6</v>
      </c>
      <c r="H922" s="11" t="s">
        <v>43</v>
      </c>
      <c r="I922" s="11" t="s">
        <v>2</v>
      </c>
      <c r="J922" s="2" t="s">
        <v>3</v>
      </c>
      <c r="K922" s="2" t="s">
        <v>34</v>
      </c>
      <c r="L922" s="2" t="s">
        <v>35</v>
      </c>
      <c r="M922" s="7">
        <v>1</v>
      </c>
      <c r="N922" s="4">
        <v>41.13</v>
      </c>
      <c r="O922" s="5">
        <v>0</v>
      </c>
      <c r="P922" s="4">
        <v>14.8</v>
      </c>
      <c r="Q922" s="4">
        <f t="shared" si="56"/>
        <v>41.13</v>
      </c>
      <c r="R922" s="4">
        <f t="shared" si="57"/>
        <v>14.8</v>
      </c>
      <c r="S922" s="4">
        <f t="shared" si="58"/>
        <v>26.330000000000002</v>
      </c>
      <c r="T922" s="6">
        <f t="shared" si="59"/>
        <v>0.64016532944322879</v>
      </c>
      <c r="U922" s="3">
        <f>YEAR(SalesDataTable[[#This Row],[Order Date]])</f>
        <v>2026</v>
      </c>
    </row>
    <row r="923" spans="1:21" ht="15.6">
      <c r="A923" s="9">
        <v>2989</v>
      </c>
      <c r="B923" s="10">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11" t="s">
        <v>20</v>
      </c>
      <c r="H923" s="11" t="s">
        <v>47</v>
      </c>
      <c r="I923" s="11" t="s">
        <v>2</v>
      </c>
      <c r="J923" s="2" t="s">
        <v>3</v>
      </c>
      <c r="K923" s="2" t="s">
        <v>23</v>
      </c>
      <c r="L923" s="2" t="s">
        <v>40</v>
      </c>
      <c r="M923" s="7">
        <v>1</v>
      </c>
      <c r="N923" s="4">
        <v>81.28</v>
      </c>
      <c r="O923" s="5">
        <v>0.15</v>
      </c>
      <c r="P923" s="4">
        <v>39.020000000000003</v>
      </c>
      <c r="Q923" s="4">
        <f t="shared" si="56"/>
        <v>69.087999999999994</v>
      </c>
      <c r="R923" s="4">
        <f t="shared" si="57"/>
        <v>39.020000000000003</v>
      </c>
      <c r="S923" s="4">
        <f t="shared" si="58"/>
        <v>30.067999999999991</v>
      </c>
      <c r="T923" s="6">
        <f t="shared" si="59"/>
        <v>0.43521306160259371</v>
      </c>
      <c r="U923" s="3">
        <f>YEAR(SalesDataTable[[#This Row],[Order Date]])</f>
        <v>2026</v>
      </c>
    </row>
    <row r="924" spans="1:21" ht="15.6">
      <c r="A924" s="9">
        <v>3019</v>
      </c>
      <c r="B924" s="10">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11" t="s">
        <v>11</v>
      </c>
      <c r="H924" s="11" t="s">
        <v>18</v>
      </c>
      <c r="I924" s="11" t="s">
        <v>2</v>
      </c>
      <c r="J924" s="2" t="s">
        <v>16</v>
      </c>
      <c r="K924" s="2" t="s">
        <v>14</v>
      </c>
      <c r="L924" s="2" t="s">
        <v>32</v>
      </c>
      <c r="M924" s="7">
        <v>1</v>
      </c>
      <c r="N924" s="4">
        <v>46.19</v>
      </c>
      <c r="O924" s="5">
        <v>0</v>
      </c>
      <c r="P924" s="4">
        <v>18.329999999999998</v>
      </c>
      <c r="Q924" s="4">
        <f t="shared" si="56"/>
        <v>46.19</v>
      </c>
      <c r="R924" s="4">
        <f t="shared" si="57"/>
        <v>18.329999999999998</v>
      </c>
      <c r="S924" s="4">
        <f t="shared" si="58"/>
        <v>27.86</v>
      </c>
      <c r="T924" s="6">
        <f t="shared" si="59"/>
        <v>0.60316085732842606</v>
      </c>
      <c r="U924" s="3">
        <f>YEAR(SalesDataTable[[#This Row],[Order Date]])</f>
        <v>2026</v>
      </c>
    </row>
    <row r="925" spans="1:21" ht="15.6">
      <c r="A925" s="9">
        <v>3798</v>
      </c>
      <c r="B925" s="10">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11" t="s">
        <v>20</v>
      </c>
      <c r="H925" s="11" t="s">
        <v>33</v>
      </c>
      <c r="I925" s="11" t="s">
        <v>2</v>
      </c>
      <c r="J925" s="2" t="s">
        <v>3</v>
      </c>
      <c r="K925" s="2" t="s">
        <v>9</v>
      </c>
      <c r="L925" s="2" t="s">
        <v>37</v>
      </c>
      <c r="M925" s="7">
        <v>3</v>
      </c>
      <c r="N925" s="4">
        <v>156.58000000000001</v>
      </c>
      <c r="O925" s="5">
        <v>0</v>
      </c>
      <c r="P925" s="4">
        <v>79.099999999999994</v>
      </c>
      <c r="Q925" s="4">
        <f t="shared" si="56"/>
        <v>469.74</v>
      </c>
      <c r="R925" s="4">
        <f t="shared" si="57"/>
        <v>237.29999999999998</v>
      </c>
      <c r="S925" s="4">
        <f t="shared" si="58"/>
        <v>232.44000000000003</v>
      </c>
      <c r="T925" s="6">
        <f t="shared" si="59"/>
        <v>0.49482692553327379</v>
      </c>
      <c r="U925" s="3">
        <f>YEAR(SalesDataTable[[#This Row],[Order Date]])</f>
        <v>2026</v>
      </c>
    </row>
    <row r="926" spans="1:21" ht="15.6">
      <c r="A926" s="9">
        <v>3862</v>
      </c>
      <c r="B926" s="10">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11" t="s">
        <v>20</v>
      </c>
      <c r="H926" s="11" t="s">
        <v>47</v>
      </c>
      <c r="I926" s="11" t="s">
        <v>28</v>
      </c>
      <c r="J926" s="2" t="s">
        <v>13</v>
      </c>
      <c r="K926" s="2" t="s">
        <v>34</v>
      </c>
      <c r="L926" s="2" t="s">
        <v>38</v>
      </c>
      <c r="M926" s="7">
        <v>1</v>
      </c>
      <c r="N926" s="4">
        <v>123.91</v>
      </c>
      <c r="O926" s="5">
        <v>0</v>
      </c>
      <c r="P926" s="4">
        <v>68.89</v>
      </c>
      <c r="Q926" s="4">
        <f t="shared" si="56"/>
        <v>123.91</v>
      </c>
      <c r="R926" s="4">
        <f t="shared" si="57"/>
        <v>68.89</v>
      </c>
      <c r="S926" s="4">
        <f t="shared" si="58"/>
        <v>55.019999999999996</v>
      </c>
      <c r="T926" s="6">
        <f t="shared" si="59"/>
        <v>0.44403195867968687</v>
      </c>
      <c r="U926" s="3">
        <f>YEAR(SalesDataTable[[#This Row],[Order Date]])</f>
        <v>2026</v>
      </c>
    </row>
    <row r="927" spans="1:21" ht="15.6">
      <c r="A927" s="9">
        <v>4281</v>
      </c>
      <c r="B927" s="10">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11" t="s">
        <v>11</v>
      </c>
      <c r="H927" s="11" t="s">
        <v>12</v>
      </c>
      <c r="I927" s="11" t="s">
        <v>28</v>
      </c>
      <c r="J927" s="2" t="s">
        <v>13</v>
      </c>
      <c r="K927" s="2" t="s">
        <v>4</v>
      </c>
      <c r="L927" s="2" t="s">
        <v>22</v>
      </c>
      <c r="M927" s="7">
        <v>1</v>
      </c>
      <c r="N927" s="4">
        <v>50.64</v>
      </c>
      <c r="O927" s="5">
        <v>0</v>
      </c>
      <c r="P927" s="4">
        <v>22.97</v>
      </c>
      <c r="Q927" s="4">
        <f t="shared" si="56"/>
        <v>50.64</v>
      </c>
      <c r="R927" s="4">
        <f t="shared" si="57"/>
        <v>22.97</v>
      </c>
      <c r="S927" s="4">
        <f t="shared" si="58"/>
        <v>27.67</v>
      </c>
      <c r="T927" s="6">
        <f t="shared" si="59"/>
        <v>0.54640600315955767</v>
      </c>
      <c r="U927" s="3">
        <f>YEAR(SalesDataTable[[#This Row],[Order Date]])</f>
        <v>2026</v>
      </c>
    </row>
    <row r="928" spans="1:21" ht="15.6">
      <c r="A928" s="9">
        <v>191</v>
      </c>
      <c r="B928" s="10">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11" t="s">
        <v>11</v>
      </c>
      <c r="H928" s="11" t="s">
        <v>25</v>
      </c>
      <c r="I928" s="11" t="s">
        <v>2</v>
      </c>
      <c r="J928" s="2" t="s">
        <v>3</v>
      </c>
      <c r="K928" s="2" t="s">
        <v>9</v>
      </c>
      <c r="L928" s="2" t="s">
        <v>46</v>
      </c>
      <c r="M928" s="7">
        <v>2</v>
      </c>
      <c r="N928" s="4">
        <v>70.48</v>
      </c>
      <c r="O928" s="5">
        <v>0.1</v>
      </c>
      <c r="P928" s="4">
        <v>33.229999999999997</v>
      </c>
      <c r="Q928" s="4">
        <f t="shared" si="56"/>
        <v>126.864</v>
      </c>
      <c r="R928" s="4">
        <f t="shared" si="57"/>
        <v>66.459999999999994</v>
      </c>
      <c r="S928" s="4">
        <f t="shared" si="58"/>
        <v>60.404000000000011</v>
      </c>
      <c r="T928" s="6">
        <f t="shared" si="59"/>
        <v>0.47613192079707412</v>
      </c>
      <c r="U928" s="3">
        <f>YEAR(SalesDataTable[[#This Row],[Order Date]])</f>
        <v>2026</v>
      </c>
    </row>
    <row r="929" spans="1:21" ht="15.6">
      <c r="A929" s="9">
        <v>1039</v>
      </c>
      <c r="B929" s="10">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11" t="s">
        <v>6</v>
      </c>
      <c r="H929" s="11" t="s">
        <v>41</v>
      </c>
      <c r="I929" s="11" t="s">
        <v>28</v>
      </c>
      <c r="J929" s="2" t="s">
        <v>13</v>
      </c>
      <c r="K929" s="2" t="s">
        <v>4</v>
      </c>
      <c r="L929" s="2" t="s">
        <v>26</v>
      </c>
      <c r="M929" s="7">
        <v>1</v>
      </c>
      <c r="N929" s="4">
        <v>41.27</v>
      </c>
      <c r="O929" s="5">
        <v>0.05</v>
      </c>
      <c r="P929" s="4">
        <v>17.149999999999999</v>
      </c>
      <c r="Q929" s="4">
        <f t="shared" si="56"/>
        <v>39.206499999999998</v>
      </c>
      <c r="R929" s="4">
        <f t="shared" si="57"/>
        <v>17.149999999999999</v>
      </c>
      <c r="S929" s="4">
        <f t="shared" si="58"/>
        <v>22.0565</v>
      </c>
      <c r="T929" s="6">
        <f t="shared" si="59"/>
        <v>0.56257253261576523</v>
      </c>
      <c r="U929" s="3">
        <f>YEAR(SalesDataTable[[#This Row],[Order Date]])</f>
        <v>2026</v>
      </c>
    </row>
    <row r="930" spans="1:21" ht="15.6">
      <c r="A930" s="9">
        <v>2641</v>
      </c>
      <c r="B930" s="10">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11" t="s">
        <v>0</v>
      </c>
      <c r="H930" s="11" t="s">
        <v>50</v>
      </c>
      <c r="I930" s="11" t="s">
        <v>28</v>
      </c>
      <c r="J930" s="2" t="s">
        <v>3</v>
      </c>
      <c r="K930" s="2" t="s">
        <v>34</v>
      </c>
      <c r="L930" s="2" t="s">
        <v>42</v>
      </c>
      <c r="M930" s="7">
        <v>2</v>
      </c>
      <c r="N930" s="4">
        <v>36.9</v>
      </c>
      <c r="O930" s="5">
        <v>0</v>
      </c>
      <c r="P930" s="4">
        <v>14.07</v>
      </c>
      <c r="Q930" s="4">
        <f t="shared" si="56"/>
        <v>73.8</v>
      </c>
      <c r="R930" s="4">
        <f t="shared" si="57"/>
        <v>28.14</v>
      </c>
      <c r="S930" s="4">
        <f t="shared" si="58"/>
        <v>45.66</v>
      </c>
      <c r="T930" s="6">
        <f t="shared" si="59"/>
        <v>0.61869918699186988</v>
      </c>
      <c r="U930" s="3">
        <f>YEAR(SalesDataTable[[#This Row],[Order Date]])</f>
        <v>2026</v>
      </c>
    </row>
    <row r="931" spans="1:21" ht="15.6">
      <c r="A931" s="9">
        <v>3058</v>
      </c>
      <c r="B931" s="10">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11" t="s">
        <v>6</v>
      </c>
      <c r="H931" s="11" t="s">
        <v>41</v>
      </c>
      <c r="I931" s="11" t="s">
        <v>2</v>
      </c>
      <c r="J931" s="2" t="s">
        <v>3</v>
      </c>
      <c r="K931" s="2" t="s">
        <v>23</v>
      </c>
      <c r="L931" s="2" t="s">
        <v>29</v>
      </c>
      <c r="M931" s="7">
        <v>1</v>
      </c>
      <c r="N931" s="4">
        <v>196.91</v>
      </c>
      <c r="O931" s="5">
        <v>0</v>
      </c>
      <c r="P931" s="4">
        <v>106.31</v>
      </c>
      <c r="Q931" s="4">
        <f t="shared" si="56"/>
        <v>196.91</v>
      </c>
      <c r="R931" s="4">
        <f t="shared" si="57"/>
        <v>106.31</v>
      </c>
      <c r="S931" s="4">
        <f t="shared" si="58"/>
        <v>90.6</v>
      </c>
      <c r="T931" s="6">
        <f t="shared" si="59"/>
        <v>0.46010867909197095</v>
      </c>
      <c r="U931" s="3">
        <f>YEAR(SalesDataTable[[#This Row],[Order Date]])</f>
        <v>2026</v>
      </c>
    </row>
    <row r="932" spans="1:21" ht="15.6">
      <c r="A932" s="9">
        <v>3110</v>
      </c>
      <c r="B932" s="10">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11" t="s">
        <v>6</v>
      </c>
      <c r="H932" s="11" t="s">
        <v>27</v>
      </c>
      <c r="I932" s="11" t="s">
        <v>19</v>
      </c>
      <c r="J932" s="2" t="s">
        <v>16</v>
      </c>
      <c r="K932" s="2" t="s">
        <v>34</v>
      </c>
      <c r="L932" s="2" t="s">
        <v>42</v>
      </c>
      <c r="M932" s="7">
        <v>3</v>
      </c>
      <c r="N932" s="4">
        <v>35.79</v>
      </c>
      <c r="O932" s="5">
        <v>0</v>
      </c>
      <c r="P932" s="4">
        <v>13.67</v>
      </c>
      <c r="Q932" s="4">
        <f t="shared" si="56"/>
        <v>107.37</v>
      </c>
      <c r="R932" s="4">
        <f t="shared" si="57"/>
        <v>41.01</v>
      </c>
      <c r="S932" s="4">
        <f t="shared" si="58"/>
        <v>66.360000000000014</v>
      </c>
      <c r="T932" s="6">
        <f t="shared" si="59"/>
        <v>0.61804973456272716</v>
      </c>
      <c r="U932" s="3">
        <f>YEAR(SalesDataTable[[#This Row],[Order Date]])</f>
        <v>2026</v>
      </c>
    </row>
    <row r="933" spans="1:21" ht="15.6">
      <c r="A933" s="9">
        <v>3981</v>
      </c>
      <c r="B933" s="10">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11" t="s">
        <v>20</v>
      </c>
      <c r="H933" s="11" t="s">
        <v>47</v>
      </c>
      <c r="I933" s="11" t="s">
        <v>2</v>
      </c>
      <c r="J933" s="2" t="s">
        <v>13</v>
      </c>
      <c r="K933" s="2" t="s">
        <v>4</v>
      </c>
      <c r="L933" s="2" t="s">
        <v>5</v>
      </c>
      <c r="M933" s="7">
        <v>2</v>
      </c>
      <c r="N933" s="4">
        <v>82.22</v>
      </c>
      <c r="O933" s="5">
        <v>0.05</v>
      </c>
      <c r="P933" s="4">
        <v>42.35</v>
      </c>
      <c r="Q933" s="4">
        <f t="shared" si="56"/>
        <v>156.21799999999999</v>
      </c>
      <c r="R933" s="4">
        <f t="shared" si="57"/>
        <v>84.7</v>
      </c>
      <c r="S933" s="4">
        <f t="shared" si="58"/>
        <v>71.517999999999986</v>
      </c>
      <c r="T933" s="6">
        <f t="shared" si="59"/>
        <v>0.45780895927485943</v>
      </c>
      <c r="U933" s="3">
        <f>YEAR(SalesDataTable[[#This Row],[Order Date]])</f>
        <v>2026</v>
      </c>
    </row>
    <row r="934" spans="1:21" ht="15.6">
      <c r="A934" s="9">
        <v>4663</v>
      </c>
      <c r="B934" s="10">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11" t="s">
        <v>11</v>
      </c>
      <c r="H934" s="11" t="s">
        <v>25</v>
      </c>
      <c r="I934" s="11" t="s">
        <v>2</v>
      </c>
      <c r="J934" s="2" t="s">
        <v>13</v>
      </c>
      <c r="K934" s="2" t="s">
        <v>4</v>
      </c>
      <c r="L934" s="2" t="s">
        <v>26</v>
      </c>
      <c r="M934" s="7">
        <v>1</v>
      </c>
      <c r="N934" s="4">
        <v>40.57</v>
      </c>
      <c r="O934" s="5">
        <v>0</v>
      </c>
      <c r="P934" s="4">
        <v>16.809999999999999</v>
      </c>
      <c r="Q934" s="4">
        <f t="shared" si="56"/>
        <v>40.57</v>
      </c>
      <c r="R934" s="4">
        <f t="shared" si="57"/>
        <v>16.809999999999999</v>
      </c>
      <c r="S934" s="4">
        <f t="shared" si="58"/>
        <v>23.76</v>
      </c>
      <c r="T934" s="6">
        <f t="shared" si="59"/>
        <v>0.58565442445156524</v>
      </c>
      <c r="U934" s="3">
        <f>YEAR(SalesDataTable[[#This Row],[Order Date]])</f>
        <v>2026</v>
      </c>
    </row>
    <row r="935" spans="1:21" ht="15.6">
      <c r="A935" s="9">
        <v>5021</v>
      </c>
      <c r="B935" s="10">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11" t="s">
        <v>11</v>
      </c>
      <c r="H935" s="11" t="s">
        <v>39</v>
      </c>
      <c r="I935" s="11" t="s">
        <v>19</v>
      </c>
      <c r="J935" s="2" t="s">
        <v>3</v>
      </c>
      <c r="K935" s="2" t="s">
        <v>23</v>
      </c>
      <c r="L935" s="2" t="s">
        <v>29</v>
      </c>
      <c r="M935" s="7">
        <v>1</v>
      </c>
      <c r="N935" s="4">
        <v>191.62</v>
      </c>
      <c r="O935" s="5">
        <v>0.05</v>
      </c>
      <c r="P935" s="4">
        <v>106.15</v>
      </c>
      <c r="Q935" s="4">
        <f t="shared" si="56"/>
        <v>182.03899999999999</v>
      </c>
      <c r="R935" s="4">
        <f t="shared" si="57"/>
        <v>106.15</v>
      </c>
      <c r="S935" s="4">
        <f t="shared" si="58"/>
        <v>75.888999999999982</v>
      </c>
      <c r="T935" s="6">
        <f t="shared" si="59"/>
        <v>0.41688319535923613</v>
      </c>
      <c r="U935" s="3">
        <f>YEAR(SalesDataTable[[#This Row],[Order Date]])</f>
        <v>2026</v>
      </c>
    </row>
    <row r="936" spans="1:21" ht="15.6">
      <c r="A936" s="9">
        <v>5107</v>
      </c>
      <c r="B936" s="10">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11" t="s">
        <v>6</v>
      </c>
      <c r="H936" s="11" t="s">
        <v>27</v>
      </c>
      <c r="I936" s="11" t="s">
        <v>28</v>
      </c>
      <c r="J936" s="2" t="s">
        <v>3</v>
      </c>
      <c r="K936" s="2" t="s">
        <v>9</v>
      </c>
      <c r="L936" s="2" t="s">
        <v>37</v>
      </c>
      <c r="M936" s="7">
        <v>1</v>
      </c>
      <c r="N936" s="4">
        <v>154.07</v>
      </c>
      <c r="O936" s="5">
        <v>0.05</v>
      </c>
      <c r="P936" s="4">
        <v>78.400000000000006</v>
      </c>
      <c r="Q936" s="4">
        <f t="shared" si="56"/>
        <v>146.36649999999997</v>
      </c>
      <c r="R936" s="4">
        <f t="shared" si="57"/>
        <v>78.400000000000006</v>
      </c>
      <c r="S936" s="4">
        <f t="shared" si="58"/>
        <v>67.966499999999968</v>
      </c>
      <c r="T936" s="6">
        <f t="shared" si="59"/>
        <v>0.46435830603314271</v>
      </c>
      <c r="U936" s="3">
        <f>YEAR(SalesDataTable[[#This Row],[Order Date]])</f>
        <v>2026</v>
      </c>
    </row>
    <row r="937" spans="1:21" ht="15.6">
      <c r="A937" s="9">
        <v>454</v>
      </c>
      <c r="B937" s="10">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11" t="s">
        <v>11</v>
      </c>
      <c r="H937" s="11" t="s">
        <v>39</v>
      </c>
      <c r="I937" s="11" t="s">
        <v>28</v>
      </c>
      <c r="J937" s="2" t="s">
        <v>3</v>
      </c>
      <c r="K937" s="2" t="s">
        <v>23</v>
      </c>
      <c r="L937" s="2" t="s">
        <v>51</v>
      </c>
      <c r="M937" s="7">
        <v>1</v>
      </c>
      <c r="N937" s="4">
        <v>120.8</v>
      </c>
      <c r="O937" s="5">
        <v>0</v>
      </c>
      <c r="P937" s="4">
        <v>61.4</v>
      </c>
      <c r="Q937" s="4">
        <f t="shared" si="56"/>
        <v>120.8</v>
      </c>
      <c r="R937" s="4">
        <f t="shared" si="57"/>
        <v>61.4</v>
      </c>
      <c r="S937" s="4">
        <f t="shared" si="58"/>
        <v>59.4</v>
      </c>
      <c r="T937" s="6">
        <f t="shared" si="59"/>
        <v>0.49172185430463577</v>
      </c>
      <c r="U937" s="3">
        <f>YEAR(SalesDataTable[[#This Row],[Order Date]])</f>
        <v>2026</v>
      </c>
    </row>
    <row r="938" spans="1:21" ht="15.6">
      <c r="A938" s="9">
        <v>873</v>
      </c>
      <c r="B938" s="10">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11" t="s">
        <v>11</v>
      </c>
      <c r="H938" s="11" t="s">
        <v>39</v>
      </c>
      <c r="I938" s="11" t="s">
        <v>2</v>
      </c>
      <c r="J938" s="2" t="s">
        <v>16</v>
      </c>
      <c r="K938" s="2" t="s">
        <v>4</v>
      </c>
      <c r="L938" s="2" t="s">
        <v>26</v>
      </c>
      <c r="M938" s="7">
        <v>1</v>
      </c>
      <c r="N938" s="4">
        <v>40.15</v>
      </c>
      <c r="O938" s="5">
        <v>0</v>
      </c>
      <c r="P938" s="4">
        <v>16.82</v>
      </c>
      <c r="Q938" s="4">
        <f t="shared" si="56"/>
        <v>40.15</v>
      </c>
      <c r="R938" s="4">
        <f t="shared" si="57"/>
        <v>16.82</v>
      </c>
      <c r="S938" s="4">
        <f t="shared" si="58"/>
        <v>23.33</v>
      </c>
      <c r="T938" s="6">
        <f t="shared" si="59"/>
        <v>0.58107098381070976</v>
      </c>
      <c r="U938" s="3">
        <f>YEAR(SalesDataTable[[#This Row],[Order Date]])</f>
        <v>2026</v>
      </c>
    </row>
    <row r="939" spans="1:21" ht="15.6">
      <c r="A939" s="9">
        <v>1116</v>
      </c>
      <c r="B939" s="10">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11" t="s">
        <v>6</v>
      </c>
      <c r="H939" s="11" t="s">
        <v>43</v>
      </c>
      <c r="I939" s="11" t="s">
        <v>8</v>
      </c>
      <c r="J939" s="2" t="s">
        <v>16</v>
      </c>
      <c r="K939" s="2" t="s">
        <v>14</v>
      </c>
      <c r="L939" s="2" t="s">
        <v>44</v>
      </c>
      <c r="M939" s="7">
        <v>5</v>
      </c>
      <c r="N939" s="4">
        <v>134.4</v>
      </c>
      <c r="O939" s="5">
        <v>0.15</v>
      </c>
      <c r="P939" s="4">
        <v>67.709999999999994</v>
      </c>
      <c r="Q939" s="4">
        <f t="shared" si="56"/>
        <v>571.19999999999993</v>
      </c>
      <c r="R939" s="4">
        <f t="shared" si="57"/>
        <v>338.54999999999995</v>
      </c>
      <c r="S939" s="4">
        <f t="shared" si="58"/>
        <v>232.64999999999998</v>
      </c>
      <c r="T939" s="6">
        <f t="shared" si="59"/>
        <v>0.40730042016806722</v>
      </c>
      <c r="U939" s="3">
        <f>YEAR(SalesDataTable[[#This Row],[Order Date]])</f>
        <v>2026</v>
      </c>
    </row>
    <row r="940" spans="1:21" ht="15.6">
      <c r="A940" s="9">
        <v>1206</v>
      </c>
      <c r="B940" s="10">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11" t="s">
        <v>20</v>
      </c>
      <c r="H940" s="11" t="s">
        <v>47</v>
      </c>
      <c r="I940" s="11" t="s">
        <v>2</v>
      </c>
      <c r="J940" s="2" t="s">
        <v>3</v>
      </c>
      <c r="K940" s="2" t="s">
        <v>14</v>
      </c>
      <c r="L940" s="2" t="s">
        <v>15</v>
      </c>
      <c r="M940" s="7">
        <v>2</v>
      </c>
      <c r="N940" s="4">
        <v>37.130000000000003</v>
      </c>
      <c r="O940" s="5">
        <v>0.05</v>
      </c>
      <c r="P940" s="4">
        <v>13.44</v>
      </c>
      <c r="Q940" s="4">
        <f t="shared" si="56"/>
        <v>70.546999999999997</v>
      </c>
      <c r="R940" s="4">
        <f t="shared" si="57"/>
        <v>26.88</v>
      </c>
      <c r="S940" s="4">
        <f t="shared" si="58"/>
        <v>43.667000000000002</v>
      </c>
      <c r="T940" s="6">
        <f t="shared" si="59"/>
        <v>0.6189774193091131</v>
      </c>
      <c r="U940" s="3">
        <f>YEAR(SalesDataTable[[#This Row],[Order Date]])</f>
        <v>2026</v>
      </c>
    </row>
    <row r="941" spans="1:21" ht="15.6">
      <c r="A941" s="9">
        <v>1576</v>
      </c>
      <c r="B941" s="10">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11" t="s">
        <v>6</v>
      </c>
      <c r="H941" s="11" t="s">
        <v>7</v>
      </c>
      <c r="I941" s="11" t="s">
        <v>2</v>
      </c>
      <c r="J941" s="2" t="s">
        <v>16</v>
      </c>
      <c r="K941" s="2" t="s">
        <v>23</v>
      </c>
      <c r="L941" s="2" t="s">
        <v>51</v>
      </c>
      <c r="M941" s="7">
        <v>6</v>
      </c>
      <c r="N941" s="4">
        <v>123.82</v>
      </c>
      <c r="O941" s="5">
        <v>0</v>
      </c>
      <c r="P941" s="4">
        <v>61.91</v>
      </c>
      <c r="Q941" s="4">
        <f t="shared" si="56"/>
        <v>742.92</v>
      </c>
      <c r="R941" s="4">
        <f t="shared" si="57"/>
        <v>371.46</v>
      </c>
      <c r="S941" s="4">
        <f t="shared" si="58"/>
        <v>371.46</v>
      </c>
      <c r="T941" s="6">
        <f t="shared" si="59"/>
        <v>0.5</v>
      </c>
      <c r="U941" s="3">
        <f>YEAR(SalesDataTable[[#This Row],[Order Date]])</f>
        <v>2026</v>
      </c>
    </row>
    <row r="942" spans="1:21" ht="15.6">
      <c r="A942" s="9">
        <v>2634</v>
      </c>
      <c r="B942" s="10">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11" t="s">
        <v>11</v>
      </c>
      <c r="H942" s="11" t="s">
        <v>52</v>
      </c>
      <c r="I942" s="11" t="s">
        <v>28</v>
      </c>
      <c r="J942" s="2" t="s">
        <v>3</v>
      </c>
      <c r="K942" s="2" t="s">
        <v>14</v>
      </c>
      <c r="L942" s="2" t="s">
        <v>15</v>
      </c>
      <c r="M942" s="7">
        <v>2</v>
      </c>
      <c r="N942" s="4">
        <v>36.94</v>
      </c>
      <c r="O942" s="5">
        <v>0.05</v>
      </c>
      <c r="P942" s="4">
        <v>13.82</v>
      </c>
      <c r="Q942" s="4">
        <f t="shared" si="56"/>
        <v>70.185999999999993</v>
      </c>
      <c r="R942" s="4">
        <f t="shared" si="57"/>
        <v>27.64</v>
      </c>
      <c r="S942" s="4">
        <f t="shared" si="58"/>
        <v>42.545999999999992</v>
      </c>
      <c r="T942" s="6">
        <f t="shared" si="59"/>
        <v>0.60618926851508848</v>
      </c>
      <c r="U942" s="3">
        <f>YEAR(SalesDataTable[[#This Row],[Order Date]])</f>
        <v>2026</v>
      </c>
    </row>
    <row r="943" spans="1:21" ht="15.6">
      <c r="A943" s="9">
        <v>2649</v>
      </c>
      <c r="B943" s="10">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11" t="s">
        <v>0</v>
      </c>
      <c r="H943" s="11" t="s">
        <v>1</v>
      </c>
      <c r="I943" s="11" t="s">
        <v>2</v>
      </c>
      <c r="J943" s="2" t="s">
        <v>13</v>
      </c>
      <c r="K943" s="2" t="s">
        <v>23</v>
      </c>
      <c r="L943" s="2" t="s">
        <v>29</v>
      </c>
      <c r="M943" s="7">
        <v>3</v>
      </c>
      <c r="N943" s="4">
        <v>199.17</v>
      </c>
      <c r="O943" s="5">
        <v>0.05</v>
      </c>
      <c r="P943" s="4">
        <v>105.24</v>
      </c>
      <c r="Q943" s="4">
        <f t="shared" si="56"/>
        <v>567.6345</v>
      </c>
      <c r="R943" s="4">
        <f t="shared" si="57"/>
        <v>315.71999999999997</v>
      </c>
      <c r="S943" s="4">
        <f t="shared" si="58"/>
        <v>251.91450000000003</v>
      </c>
      <c r="T943" s="6">
        <f t="shared" si="59"/>
        <v>0.4437970207941907</v>
      </c>
      <c r="U943" s="3">
        <f>YEAR(SalesDataTable[[#This Row],[Order Date]])</f>
        <v>2026</v>
      </c>
    </row>
    <row r="944" spans="1:21" ht="15.6">
      <c r="A944" s="9">
        <v>2774</v>
      </c>
      <c r="B944" s="10">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11" t="s">
        <v>0</v>
      </c>
      <c r="H944" s="11" t="s">
        <v>36</v>
      </c>
      <c r="I944" s="11" t="s">
        <v>2</v>
      </c>
      <c r="J944" s="2" t="s">
        <v>3</v>
      </c>
      <c r="K944" s="2" t="s">
        <v>23</v>
      </c>
      <c r="L944" s="2" t="s">
        <v>40</v>
      </c>
      <c r="M944" s="7">
        <v>3</v>
      </c>
      <c r="N944" s="4">
        <v>83.17</v>
      </c>
      <c r="O944" s="5">
        <v>0</v>
      </c>
      <c r="P944" s="4">
        <v>40.520000000000003</v>
      </c>
      <c r="Q944" s="4">
        <f t="shared" si="56"/>
        <v>249.51</v>
      </c>
      <c r="R944" s="4">
        <f t="shared" si="57"/>
        <v>121.56</v>
      </c>
      <c r="S944" s="4">
        <f t="shared" si="58"/>
        <v>127.94999999999999</v>
      </c>
      <c r="T944" s="6">
        <f t="shared" si="59"/>
        <v>0.51280509799206442</v>
      </c>
      <c r="U944" s="3">
        <f>YEAR(SalesDataTable[[#This Row],[Order Date]])</f>
        <v>2026</v>
      </c>
    </row>
    <row r="945" spans="1:21" ht="15.6">
      <c r="A945" s="9">
        <v>3037</v>
      </c>
      <c r="B945" s="10">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11" t="s">
        <v>6</v>
      </c>
      <c r="H945" s="11" t="s">
        <v>27</v>
      </c>
      <c r="I945" s="11" t="s">
        <v>2</v>
      </c>
      <c r="J945" s="2" t="s">
        <v>16</v>
      </c>
      <c r="K945" s="2" t="s">
        <v>14</v>
      </c>
      <c r="L945" s="2" t="s">
        <v>32</v>
      </c>
      <c r="M945" s="7">
        <v>1</v>
      </c>
      <c r="N945" s="4">
        <v>45.8</v>
      </c>
      <c r="O945" s="5">
        <v>0.05</v>
      </c>
      <c r="P945" s="4">
        <v>17.88</v>
      </c>
      <c r="Q945" s="4">
        <f t="shared" si="56"/>
        <v>43.51</v>
      </c>
      <c r="R945" s="4">
        <f t="shared" si="57"/>
        <v>17.88</v>
      </c>
      <c r="S945" s="4">
        <f t="shared" si="58"/>
        <v>25.63</v>
      </c>
      <c r="T945" s="6">
        <f t="shared" si="59"/>
        <v>0.58905998621006661</v>
      </c>
      <c r="U945" s="3">
        <f>YEAR(SalesDataTable[[#This Row],[Order Date]])</f>
        <v>2026</v>
      </c>
    </row>
    <row r="946" spans="1:21" ht="15.6">
      <c r="A946" s="9">
        <v>3138</v>
      </c>
      <c r="B946" s="10">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11" t="s">
        <v>11</v>
      </c>
      <c r="H946" s="11" t="s">
        <v>12</v>
      </c>
      <c r="I946" s="11" t="s">
        <v>28</v>
      </c>
      <c r="J946" s="2" t="s">
        <v>3</v>
      </c>
      <c r="K946" s="2" t="s">
        <v>9</v>
      </c>
      <c r="L946" s="2" t="s">
        <v>37</v>
      </c>
      <c r="M946" s="7">
        <v>1</v>
      </c>
      <c r="N946" s="4">
        <v>154.85</v>
      </c>
      <c r="O946" s="5">
        <v>0</v>
      </c>
      <c r="P946" s="4">
        <v>80.17</v>
      </c>
      <c r="Q946" s="4">
        <f t="shared" si="56"/>
        <v>154.85</v>
      </c>
      <c r="R946" s="4">
        <f t="shared" si="57"/>
        <v>80.17</v>
      </c>
      <c r="S946" s="4">
        <f t="shared" si="58"/>
        <v>74.679999999999993</v>
      </c>
      <c r="T946" s="6">
        <f t="shared" si="59"/>
        <v>0.48227316758153049</v>
      </c>
      <c r="U946" s="3">
        <f>YEAR(SalesDataTable[[#This Row],[Order Date]])</f>
        <v>2026</v>
      </c>
    </row>
    <row r="947" spans="1:21" ht="15.6">
      <c r="A947" s="9">
        <v>3228</v>
      </c>
      <c r="B947" s="10">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11" t="s">
        <v>20</v>
      </c>
      <c r="H947" s="11" t="s">
        <v>47</v>
      </c>
      <c r="I947" s="11" t="s">
        <v>2</v>
      </c>
      <c r="J947" s="2" t="s">
        <v>16</v>
      </c>
      <c r="K947" s="2" t="s">
        <v>23</v>
      </c>
      <c r="L947" s="2" t="s">
        <v>29</v>
      </c>
      <c r="M947" s="7">
        <v>1</v>
      </c>
      <c r="N947" s="4">
        <v>194.99</v>
      </c>
      <c r="O947" s="5">
        <v>0</v>
      </c>
      <c r="P947" s="4">
        <v>101.21</v>
      </c>
      <c r="Q947" s="4">
        <f t="shared" si="56"/>
        <v>194.99</v>
      </c>
      <c r="R947" s="4">
        <f t="shared" si="57"/>
        <v>101.21</v>
      </c>
      <c r="S947" s="4">
        <f t="shared" si="58"/>
        <v>93.780000000000015</v>
      </c>
      <c r="T947" s="6">
        <f t="shared" si="59"/>
        <v>0.48094774090979031</v>
      </c>
      <c r="U947" s="3">
        <f>YEAR(SalesDataTable[[#This Row],[Order Date]])</f>
        <v>2026</v>
      </c>
    </row>
    <row r="948" spans="1:21" ht="15.6">
      <c r="A948" s="9">
        <v>3401</v>
      </c>
      <c r="B948" s="10">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11" t="s">
        <v>11</v>
      </c>
      <c r="H948" s="11" t="s">
        <v>39</v>
      </c>
      <c r="I948" s="11" t="s">
        <v>2</v>
      </c>
      <c r="J948" s="2" t="s">
        <v>3</v>
      </c>
      <c r="K948" s="2" t="s">
        <v>34</v>
      </c>
      <c r="L948" s="2" t="s">
        <v>42</v>
      </c>
      <c r="M948" s="7">
        <v>1</v>
      </c>
      <c r="N948" s="4">
        <v>36.31</v>
      </c>
      <c r="O948" s="5">
        <v>0</v>
      </c>
      <c r="P948" s="4">
        <v>13.93</v>
      </c>
      <c r="Q948" s="4">
        <f t="shared" si="56"/>
        <v>36.31</v>
      </c>
      <c r="R948" s="4">
        <f t="shared" si="57"/>
        <v>13.93</v>
      </c>
      <c r="S948" s="4">
        <f t="shared" si="58"/>
        <v>22.380000000000003</v>
      </c>
      <c r="T948" s="6">
        <f t="shared" si="59"/>
        <v>0.61635912971633167</v>
      </c>
      <c r="U948" s="3">
        <f>YEAR(SalesDataTable[[#This Row],[Order Date]])</f>
        <v>2026</v>
      </c>
    </row>
    <row r="949" spans="1:21" ht="15.6">
      <c r="A949" s="9">
        <v>3511</v>
      </c>
      <c r="B949" s="10">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11" t="s">
        <v>0</v>
      </c>
      <c r="H949" s="11" t="s">
        <v>1</v>
      </c>
      <c r="I949" s="11" t="s">
        <v>2</v>
      </c>
      <c r="J949" s="2" t="s">
        <v>3</v>
      </c>
      <c r="K949" s="2" t="s">
        <v>14</v>
      </c>
      <c r="L949" s="2" t="s">
        <v>32</v>
      </c>
      <c r="M949" s="7">
        <v>1</v>
      </c>
      <c r="N949" s="4">
        <v>47.19</v>
      </c>
      <c r="O949" s="5">
        <v>0</v>
      </c>
      <c r="P949" s="4">
        <v>18.54</v>
      </c>
      <c r="Q949" s="4">
        <f t="shared" si="56"/>
        <v>47.19</v>
      </c>
      <c r="R949" s="4">
        <f t="shared" si="57"/>
        <v>18.54</v>
      </c>
      <c r="S949" s="4">
        <f t="shared" si="58"/>
        <v>28.65</v>
      </c>
      <c r="T949" s="6">
        <f t="shared" si="59"/>
        <v>0.60712015257469798</v>
      </c>
      <c r="U949" s="3">
        <f>YEAR(SalesDataTable[[#This Row],[Order Date]])</f>
        <v>2026</v>
      </c>
    </row>
    <row r="950" spans="1:21" ht="15.6">
      <c r="A950" s="9">
        <v>4485</v>
      </c>
      <c r="B950" s="10">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11" t="s">
        <v>20</v>
      </c>
      <c r="H950" s="11" t="s">
        <v>33</v>
      </c>
      <c r="I950" s="11" t="s">
        <v>2</v>
      </c>
      <c r="J950" s="2" t="s">
        <v>13</v>
      </c>
      <c r="K950" s="2" t="s">
        <v>34</v>
      </c>
      <c r="L950" s="2" t="s">
        <v>38</v>
      </c>
      <c r="M950" s="7">
        <v>1</v>
      </c>
      <c r="N950" s="4">
        <v>124.14</v>
      </c>
      <c r="O950" s="5">
        <v>0</v>
      </c>
      <c r="P950" s="4">
        <v>70.900000000000006</v>
      </c>
      <c r="Q950" s="4">
        <f t="shared" si="56"/>
        <v>124.14</v>
      </c>
      <c r="R950" s="4">
        <f t="shared" si="57"/>
        <v>70.900000000000006</v>
      </c>
      <c r="S950" s="4">
        <f t="shared" si="58"/>
        <v>53.239999999999995</v>
      </c>
      <c r="T950" s="6">
        <f t="shared" si="59"/>
        <v>0.42887062993394548</v>
      </c>
      <c r="U950" s="3">
        <f>YEAR(SalesDataTable[[#This Row],[Order Date]])</f>
        <v>2026</v>
      </c>
    </row>
    <row r="951" spans="1:21" ht="15.6">
      <c r="A951" s="9">
        <v>447</v>
      </c>
      <c r="B951" s="10">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11" t="s">
        <v>20</v>
      </c>
      <c r="H951" s="11" t="s">
        <v>33</v>
      </c>
      <c r="I951" s="11" t="s">
        <v>2</v>
      </c>
      <c r="J951" s="2" t="s">
        <v>3</v>
      </c>
      <c r="K951" s="2" t="s">
        <v>14</v>
      </c>
      <c r="L951" s="2" t="s">
        <v>44</v>
      </c>
      <c r="M951" s="7">
        <v>1</v>
      </c>
      <c r="N951" s="4">
        <v>131.94999999999999</v>
      </c>
      <c r="O951" s="5">
        <v>0</v>
      </c>
      <c r="P951" s="4">
        <v>65.17</v>
      </c>
      <c r="Q951" s="4">
        <f t="shared" si="56"/>
        <v>131.94999999999999</v>
      </c>
      <c r="R951" s="4">
        <f t="shared" si="57"/>
        <v>65.17</v>
      </c>
      <c r="S951" s="4">
        <f t="shared" si="58"/>
        <v>66.779999999999987</v>
      </c>
      <c r="T951" s="6">
        <f t="shared" si="59"/>
        <v>0.50610079575596811</v>
      </c>
      <c r="U951" s="3">
        <f>YEAR(SalesDataTable[[#This Row],[Order Date]])</f>
        <v>2026</v>
      </c>
    </row>
    <row r="952" spans="1:21" ht="15.6">
      <c r="A952" s="9">
        <v>1208</v>
      </c>
      <c r="B952" s="10">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11" t="s">
        <v>20</v>
      </c>
      <c r="H952" s="11" t="s">
        <v>33</v>
      </c>
      <c r="I952" s="11" t="s">
        <v>28</v>
      </c>
      <c r="J952" s="2" t="s">
        <v>13</v>
      </c>
      <c r="K952" s="2" t="s">
        <v>4</v>
      </c>
      <c r="L952" s="2" t="s">
        <v>30</v>
      </c>
      <c r="M952" s="7">
        <v>1</v>
      </c>
      <c r="N952" s="4">
        <v>102.24</v>
      </c>
      <c r="O952" s="5">
        <v>0</v>
      </c>
      <c r="P952" s="4">
        <v>50.75</v>
      </c>
      <c r="Q952" s="4">
        <f t="shared" si="56"/>
        <v>102.24</v>
      </c>
      <c r="R952" s="4">
        <f t="shared" si="57"/>
        <v>50.75</v>
      </c>
      <c r="S952" s="4">
        <f t="shared" si="58"/>
        <v>51.489999999999995</v>
      </c>
      <c r="T952" s="6">
        <f t="shared" si="59"/>
        <v>0.50361893583724571</v>
      </c>
      <c r="U952" s="3">
        <f>YEAR(SalesDataTable[[#This Row],[Order Date]])</f>
        <v>2026</v>
      </c>
    </row>
    <row r="953" spans="1:21" ht="15.6">
      <c r="A953" s="9">
        <v>1355</v>
      </c>
      <c r="B953" s="10">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11" t="s">
        <v>20</v>
      </c>
      <c r="H953" s="11" t="s">
        <v>47</v>
      </c>
      <c r="I953" s="11" t="s">
        <v>28</v>
      </c>
      <c r="J953" s="2" t="s">
        <v>13</v>
      </c>
      <c r="K953" s="2" t="s">
        <v>9</v>
      </c>
      <c r="L953" s="2" t="s">
        <v>37</v>
      </c>
      <c r="M953" s="7">
        <v>2</v>
      </c>
      <c r="N953" s="4">
        <v>152.07</v>
      </c>
      <c r="O953" s="5">
        <v>0</v>
      </c>
      <c r="P953" s="4">
        <v>76.849999999999994</v>
      </c>
      <c r="Q953" s="4">
        <f t="shared" si="56"/>
        <v>304.14</v>
      </c>
      <c r="R953" s="4">
        <f t="shared" si="57"/>
        <v>153.69999999999999</v>
      </c>
      <c r="S953" s="4">
        <f t="shared" si="58"/>
        <v>150.44</v>
      </c>
      <c r="T953" s="6">
        <f t="shared" si="59"/>
        <v>0.49464062602748737</v>
      </c>
      <c r="U953" s="3">
        <f>YEAR(SalesDataTable[[#This Row],[Order Date]])</f>
        <v>2026</v>
      </c>
    </row>
    <row r="954" spans="1:21" ht="15.6">
      <c r="A954" s="9">
        <v>1474</v>
      </c>
      <c r="B954" s="10">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11" t="s">
        <v>11</v>
      </c>
      <c r="H954" s="11" t="s">
        <v>18</v>
      </c>
      <c r="I954" s="11" t="s">
        <v>2</v>
      </c>
      <c r="J954" s="2" t="s">
        <v>13</v>
      </c>
      <c r="K954" s="2" t="s">
        <v>23</v>
      </c>
      <c r="L954" s="2" t="s">
        <v>51</v>
      </c>
      <c r="M954" s="7">
        <v>2</v>
      </c>
      <c r="N954" s="4">
        <v>123.34</v>
      </c>
      <c r="O954" s="5">
        <v>0.05</v>
      </c>
      <c r="P954" s="4">
        <v>58.96</v>
      </c>
      <c r="Q954" s="4">
        <f t="shared" si="56"/>
        <v>234.346</v>
      </c>
      <c r="R954" s="4">
        <f t="shared" si="57"/>
        <v>117.92</v>
      </c>
      <c r="S954" s="4">
        <f t="shared" si="58"/>
        <v>116.426</v>
      </c>
      <c r="T954" s="6">
        <f t="shared" si="59"/>
        <v>0.49681240558831813</v>
      </c>
      <c r="U954" s="3">
        <f>YEAR(SalesDataTable[[#This Row],[Order Date]])</f>
        <v>2026</v>
      </c>
    </row>
    <row r="955" spans="1:21" ht="15.6">
      <c r="A955" s="9">
        <v>1625</v>
      </c>
      <c r="B955" s="10">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11" t="s">
        <v>11</v>
      </c>
      <c r="H955" s="11" t="s">
        <v>12</v>
      </c>
      <c r="I955" s="11" t="s">
        <v>19</v>
      </c>
      <c r="J955" s="2" t="s">
        <v>3</v>
      </c>
      <c r="K955" s="2" t="s">
        <v>9</v>
      </c>
      <c r="L955" s="2" t="s">
        <v>37</v>
      </c>
      <c r="M955" s="7">
        <v>1</v>
      </c>
      <c r="N955" s="4">
        <v>155.81</v>
      </c>
      <c r="O955" s="5">
        <v>0</v>
      </c>
      <c r="P955" s="4">
        <v>80.31</v>
      </c>
      <c r="Q955" s="4">
        <f t="shared" si="56"/>
        <v>155.81</v>
      </c>
      <c r="R955" s="4">
        <f t="shared" si="57"/>
        <v>80.31</v>
      </c>
      <c r="S955" s="4">
        <f t="shared" si="58"/>
        <v>75.5</v>
      </c>
      <c r="T955" s="6">
        <f t="shared" si="59"/>
        <v>0.48456453372697517</v>
      </c>
      <c r="U955" s="3">
        <f>YEAR(SalesDataTable[[#This Row],[Order Date]])</f>
        <v>2026</v>
      </c>
    </row>
    <row r="956" spans="1:21" ht="15.6">
      <c r="A956" s="9">
        <v>1877</v>
      </c>
      <c r="B956" s="10">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11" t="s">
        <v>11</v>
      </c>
      <c r="H956" s="11" t="s">
        <v>52</v>
      </c>
      <c r="I956" s="11" t="s">
        <v>2</v>
      </c>
      <c r="J956" s="2" t="s">
        <v>3</v>
      </c>
      <c r="K956" s="2" t="s">
        <v>14</v>
      </c>
      <c r="L956" s="2" t="s">
        <v>48</v>
      </c>
      <c r="M956" s="7">
        <v>1</v>
      </c>
      <c r="N956" s="4">
        <v>163.19</v>
      </c>
      <c r="O956" s="5">
        <v>0.05</v>
      </c>
      <c r="P956" s="4">
        <v>87.95</v>
      </c>
      <c r="Q956" s="4">
        <f t="shared" si="56"/>
        <v>155.03049999999999</v>
      </c>
      <c r="R956" s="4">
        <f t="shared" si="57"/>
        <v>87.95</v>
      </c>
      <c r="S956" s="4">
        <f t="shared" si="58"/>
        <v>67.080499999999986</v>
      </c>
      <c r="T956" s="6">
        <f t="shared" si="59"/>
        <v>0.4326922766810401</v>
      </c>
      <c r="U956" s="3">
        <f>YEAR(SalesDataTable[[#This Row],[Order Date]])</f>
        <v>2026</v>
      </c>
    </row>
    <row r="957" spans="1:21" ht="15.6">
      <c r="A957" s="9">
        <v>1978</v>
      </c>
      <c r="B957" s="10">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11" t="s">
        <v>6</v>
      </c>
      <c r="H957" s="11" t="s">
        <v>43</v>
      </c>
      <c r="I957" s="11" t="s">
        <v>2</v>
      </c>
      <c r="J957" s="2" t="s">
        <v>3</v>
      </c>
      <c r="K957" s="2" t="s">
        <v>9</v>
      </c>
      <c r="L957" s="2" t="s">
        <v>17</v>
      </c>
      <c r="M957" s="7">
        <v>1</v>
      </c>
      <c r="N957" s="4">
        <v>147.30000000000001</v>
      </c>
      <c r="O957" s="5">
        <v>0.05</v>
      </c>
      <c r="P957" s="4">
        <v>81.510000000000005</v>
      </c>
      <c r="Q957" s="4">
        <f t="shared" si="56"/>
        <v>139.935</v>
      </c>
      <c r="R957" s="4">
        <f t="shared" si="57"/>
        <v>81.510000000000005</v>
      </c>
      <c r="S957" s="4">
        <f t="shared" si="58"/>
        <v>58.424999999999997</v>
      </c>
      <c r="T957" s="6">
        <f t="shared" si="59"/>
        <v>0.41751527494908347</v>
      </c>
      <c r="U957" s="3">
        <f>YEAR(SalesDataTable[[#This Row],[Order Date]])</f>
        <v>2026</v>
      </c>
    </row>
    <row r="958" spans="1:21" ht="15.6">
      <c r="A958" s="9">
        <v>3616</v>
      </c>
      <c r="B958" s="10">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11" t="s">
        <v>11</v>
      </c>
      <c r="H958" s="11" t="s">
        <v>12</v>
      </c>
      <c r="I958" s="11" t="s">
        <v>2</v>
      </c>
      <c r="J958" s="2" t="s">
        <v>3</v>
      </c>
      <c r="K958" s="2" t="s">
        <v>34</v>
      </c>
      <c r="L958" s="2" t="s">
        <v>38</v>
      </c>
      <c r="M958" s="7">
        <v>5</v>
      </c>
      <c r="N958" s="4">
        <v>126.16</v>
      </c>
      <c r="O958" s="5">
        <v>0</v>
      </c>
      <c r="P958" s="4">
        <v>68.59</v>
      </c>
      <c r="Q958" s="4">
        <f t="shared" si="56"/>
        <v>630.79999999999995</v>
      </c>
      <c r="R958" s="4">
        <f t="shared" si="57"/>
        <v>342.95000000000005</v>
      </c>
      <c r="S958" s="4">
        <f t="shared" si="58"/>
        <v>287.84999999999991</v>
      </c>
      <c r="T958" s="6">
        <f t="shared" si="59"/>
        <v>0.45632530120481918</v>
      </c>
      <c r="U958" s="3">
        <f>YEAR(SalesDataTable[[#This Row],[Order Date]])</f>
        <v>2026</v>
      </c>
    </row>
    <row r="959" spans="1:21" ht="15.6">
      <c r="A959" s="9">
        <v>3992</v>
      </c>
      <c r="B959" s="10">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11" t="s">
        <v>20</v>
      </c>
      <c r="H959" s="11" t="s">
        <v>33</v>
      </c>
      <c r="I959" s="11" t="s">
        <v>2</v>
      </c>
      <c r="J959" s="2" t="s">
        <v>13</v>
      </c>
      <c r="K959" s="2" t="s">
        <v>14</v>
      </c>
      <c r="L959" s="2" t="s">
        <v>48</v>
      </c>
      <c r="M959" s="7">
        <v>2</v>
      </c>
      <c r="N959" s="4">
        <v>163.57</v>
      </c>
      <c r="O959" s="5">
        <v>0</v>
      </c>
      <c r="P959" s="4">
        <v>85.72</v>
      </c>
      <c r="Q959" s="4">
        <f t="shared" si="56"/>
        <v>327.14</v>
      </c>
      <c r="R959" s="4">
        <f t="shared" si="57"/>
        <v>171.44</v>
      </c>
      <c r="S959" s="4">
        <f t="shared" si="58"/>
        <v>155.69999999999999</v>
      </c>
      <c r="T959" s="6">
        <f t="shared" si="59"/>
        <v>0.47594302133643085</v>
      </c>
      <c r="U959" s="3">
        <f>YEAR(SalesDataTable[[#This Row],[Order Date]])</f>
        <v>2026</v>
      </c>
    </row>
    <row r="960" spans="1:21" ht="15.6">
      <c r="A960" s="9">
        <v>4091</v>
      </c>
      <c r="B960" s="10">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11" t="s">
        <v>11</v>
      </c>
      <c r="H960" s="11" t="s">
        <v>52</v>
      </c>
      <c r="I960" s="11" t="s">
        <v>2</v>
      </c>
      <c r="J960" s="2" t="s">
        <v>13</v>
      </c>
      <c r="K960" s="2" t="s">
        <v>9</v>
      </c>
      <c r="L960" s="2" t="s">
        <v>17</v>
      </c>
      <c r="M960" s="7">
        <v>1</v>
      </c>
      <c r="N960" s="4">
        <v>142.06</v>
      </c>
      <c r="O960" s="5">
        <v>0</v>
      </c>
      <c r="P960" s="4">
        <v>77.36</v>
      </c>
      <c r="Q960" s="4">
        <f t="shared" si="56"/>
        <v>142.06</v>
      </c>
      <c r="R960" s="4">
        <f t="shared" si="57"/>
        <v>77.36</v>
      </c>
      <c r="S960" s="4">
        <f t="shared" si="58"/>
        <v>64.7</v>
      </c>
      <c r="T960" s="6">
        <f t="shared" si="59"/>
        <v>0.45544136280444886</v>
      </c>
      <c r="U960" s="3">
        <f>YEAR(SalesDataTable[[#This Row],[Order Date]])</f>
        <v>2026</v>
      </c>
    </row>
    <row r="961" spans="1:21" ht="15.6">
      <c r="A961" s="9">
        <v>4204</v>
      </c>
      <c r="B961" s="10">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11" t="s">
        <v>6</v>
      </c>
      <c r="H961" s="11" t="s">
        <v>41</v>
      </c>
      <c r="I961" s="11" t="s">
        <v>2</v>
      </c>
      <c r="J961" s="2" t="s">
        <v>13</v>
      </c>
      <c r="K961" s="2" t="s">
        <v>4</v>
      </c>
      <c r="L961" s="2" t="s">
        <v>5</v>
      </c>
      <c r="M961" s="7">
        <v>1</v>
      </c>
      <c r="N961" s="4">
        <v>81.37</v>
      </c>
      <c r="O961" s="5">
        <v>0</v>
      </c>
      <c r="P961" s="4">
        <v>42.01</v>
      </c>
      <c r="Q961" s="4">
        <f t="shared" si="56"/>
        <v>81.37</v>
      </c>
      <c r="R961" s="4">
        <f t="shared" si="57"/>
        <v>42.01</v>
      </c>
      <c r="S961" s="4">
        <f t="shared" si="58"/>
        <v>39.360000000000007</v>
      </c>
      <c r="T961" s="6">
        <f t="shared" si="59"/>
        <v>0.48371635737986979</v>
      </c>
      <c r="U961" s="3">
        <f>YEAR(SalesDataTable[[#This Row],[Order Date]])</f>
        <v>2026</v>
      </c>
    </row>
    <row r="962" spans="1:21" ht="15.6">
      <c r="A962" s="9">
        <v>4234</v>
      </c>
      <c r="B962" s="10">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11" t="s">
        <v>20</v>
      </c>
      <c r="H962" s="11" t="s">
        <v>33</v>
      </c>
      <c r="I962" s="11" t="s">
        <v>19</v>
      </c>
      <c r="J962" s="2" t="s">
        <v>13</v>
      </c>
      <c r="K962" s="2" t="s">
        <v>23</v>
      </c>
      <c r="L962" s="2" t="s">
        <v>51</v>
      </c>
      <c r="M962" s="7">
        <v>1</v>
      </c>
      <c r="N962" s="4">
        <v>120.75</v>
      </c>
      <c r="O962" s="5">
        <v>0</v>
      </c>
      <c r="P962" s="4">
        <v>61.21</v>
      </c>
      <c r="Q962" s="4">
        <f t="shared" ref="Q962:Q1025" si="60">M962*N962*(1-O962)</f>
        <v>120.75</v>
      </c>
      <c r="R962" s="4">
        <f t="shared" ref="R962:R1025" si="61">M962*P962</f>
        <v>61.21</v>
      </c>
      <c r="S962" s="4">
        <f t="shared" ref="S962:S1025" si="62">Q962-R962</f>
        <v>59.54</v>
      </c>
      <c r="T962" s="6">
        <f t="shared" ref="T962:T1025" si="63">IFERROR(S962/Q962,0)</f>
        <v>0.49308488612836437</v>
      </c>
      <c r="U962" s="3">
        <f>YEAR(SalesDataTable[[#This Row],[Order Date]])</f>
        <v>2026</v>
      </c>
    </row>
    <row r="963" spans="1:21" ht="15.6">
      <c r="A963" s="9">
        <v>4696</v>
      </c>
      <c r="B963" s="10">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11" t="s">
        <v>6</v>
      </c>
      <c r="H963" s="11" t="s">
        <v>49</v>
      </c>
      <c r="I963" s="11" t="s">
        <v>2</v>
      </c>
      <c r="J963" s="2" t="s">
        <v>13</v>
      </c>
      <c r="K963" s="2" t="s">
        <v>4</v>
      </c>
      <c r="L963" s="2" t="s">
        <v>5</v>
      </c>
      <c r="M963" s="7">
        <v>4</v>
      </c>
      <c r="N963" s="4">
        <v>81.790000000000006</v>
      </c>
      <c r="O963" s="5">
        <v>0</v>
      </c>
      <c r="P963" s="4">
        <v>42.96</v>
      </c>
      <c r="Q963" s="4">
        <f t="shared" si="60"/>
        <v>327.16000000000003</v>
      </c>
      <c r="R963" s="4">
        <f t="shared" si="61"/>
        <v>171.84</v>
      </c>
      <c r="S963" s="4">
        <f t="shared" si="62"/>
        <v>155.32000000000002</v>
      </c>
      <c r="T963" s="6">
        <f t="shared" si="63"/>
        <v>0.47475241472062601</v>
      </c>
      <c r="U963" s="3">
        <f>YEAR(SalesDataTable[[#This Row],[Order Date]])</f>
        <v>2026</v>
      </c>
    </row>
    <row r="964" spans="1:21" ht="15.6">
      <c r="A964" s="9">
        <v>4755</v>
      </c>
      <c r="B964" s="10">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11" t="s">
        <v>0</v>
      </c>
      <c r="H964" s="11" t="s">
        <v>50</v>
      </c>
      <c r="I964" s="11" t="s">
        <v>2</v>
      </c>
      <c r="J964" s="2" t="s">
        <v>13</v>
      </c>
      <c r="K964" s="2" t="s">
        <v>23</v>
      </c>
      <c r="L964" s="2" t="s">
        <v>40</v>
      </c>
      <c r="M964" s="7">
        <v>1</v>
      </c>
      <c r="N964" s="4">
        <v>81.2</v>
      </c>
      <c r="O964" s="5">
        <v>0.1</v>
      </c>
      <c r="P964" s="4">
        <v>40.270000000000003</v>
      </c>
      <c r="Q964" s="4">
        <f t="shared" si="60"/>
        <v>73.08</v>
      </c>
      <c r="R964" s="4">
        <f t="shared" si="61"/>
        <v>40.270000000000003</v>
      </c>
      <c r="S964" s="4">
        <f t="shared" si="62"/>
        <v>32.809999999999995</v>
      </c>
      <c r="T964" s="6">
        <f t="shared" si="63"/>
        <v>0.44896004378762994</v>
      </c>
      <c r="U964" s="3">
        <f>YEAR(SalesDataTable[[#This Row],[Order Date]])</f>
        <v>2026</v>
      </c>
    </row>
    <row r="965" spans="1:21" ht="15.6">
      <c r="A965" s="9">
        <v>5090</v>
      </c>
      <c r="B965" s="10">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11" t="s">
        <v>6</v>
      </c>
      <c r="H965" s="11" t="s">
        <v>7</v>
      </c>
      <c r="I965" s="11" t="s">
        <v>28</v>
      </c>
      <c r="J965" s="2" t="s">
        <v>13</v>
      </c>
      <c r="K965" s="2" t="s">
        <v>14</v>
      </c>
      <c r="L965" s="2" t="s">
        <v>32</v>
      </c>
      <c r="M965" s="7">
        <v>2</v>
      </c>
      <c r="N965" s="4">
        <v>46.52</v>
      </c>
      <c r="O965" s="5">
        <v>0.05</v>
      </c>
      <c r="P965" s="4">
        <v>18.739999999999998</v>
      </c>
      <c r="Q965" s="4">
        <f t="shared" si="60"/>
        <v>88.388000000000005</v>
      </c>
      <c r="R965" s="4">
        <f t="shared" si="61"/>
        <v>37.479999999999997</v>
      </c>
      <c r="S965" s="4">
        <f t="shared" si="62"/>
        <v>50.908000000000008</v>
      </c>
      <c r="T965" s="6">
        <f t="shared" si="63"/>
        <v>0.57596053762954258</v>
      </c>
      <c r="U965" s="3">
        <f>YEAR(SalesDataTable[[#This Row],[Order Date]])</f>
        <v>2026</v>
      </c>
    </row>
    <row r="966" spans="1:21" ht="15.6">
      <c r="A966" s="9">
        <v>27</v>
      </c>
      <c r="B966" s="10">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11" t="s">
        <v>20</v>
      </c>
      <c r="H966" s="11" t="s">
        <v>47</v>
      </c>
      <c r="I966" s="11" t="s">
        <v>2</v>
      </c>
      <c r="J966" s="2" t="s">
        <v>3</v>
      </c>
      <c r="K966" s="2" t="s">
        <v>23</v>
      </c>
      <c r="L966" s="2" t="s">
        <v>29</v>
      </c>
      <c r="M966" s="7">
        <v>1</v>
      </c>
      <c r="N966" s="4">
        <v>195.22</v>
      </c>
      <c r="O966" s="5">
        <v>0</v>
      </c>
      <c r="P966" s="4">
        <v>105.91</v>
      </c>
      <c r="Q966" s="4">
        <f t="shared" si="60"/>
        <v>195.22</v>
      </c>
      <c r="R966" s="4">
        <f t="shared" si="61"/>
        <v>105.91</v>
      </c>
      <c r="S966" s="4">
        <f t="shared" si="62"/>
        <v>89.31</v>
      </c>
      <c r="T966" s="6">
        <f t="shared" si="63"/>
        <v>0.45748386435816002</v>
      </c>
      <c r="U966" s="3">
        <f>YEAR(SalesDataTable[[#This Row],[Order Date]])</f>
        <v>2026</v>
      </c>
    </row>
    <row r="967" spans="1:21" ht="15.6">
      <c r="A967" s="9">
        <v>463</v>
      </c>
      <c r="B967" s="10">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11" t="s">
        <v>20</v>
      </c>
      <c r="H967" s="11" t="s">
        <v>21</v>
      </c>
      <c r="I967" s="11" t="s">
        <v>2</v>
      </c>
      <c r="J967" s="2" t="s">
        <v>13</v>
      </c>
      <c r="K967" s="2" t="s">
        <v>4</v>
      </c>
      <c r="L967" s="2" t="s">
        <v>26</v>
      </c>
      <c r="M967" s="7">
        <v>1</v>
      </c>
      <c r="N967" s="4">
        <v>40.71</v>
      </c>
      <c r="O967" s="5">
        <v>0.05</v>
      </c>
      <c r="P967" s="4">
        <v>16.559999999999999</v>
      </c>
      <c r="Q967" s="4">
        <f t="shared" si="60"/>
        <v>38.674500000000002</v>
      </c>
      <c r="R967" s="4">
        <f t="shared" si="61"/>
        <v>16.559999999999999</v>
      </c>
      <c r="S967" s="4">
        <f t="shared" si="62"/>
        <v>22.114500000000003</v>
      </c>
      <c r="T967" s="6">
        <f t="shared" si="63"/>
        <v>0.57181088314005357</v>
      </c>
      <c r="U967" s="3">
        <f>YEAR(SalesDataTable[[#This Row],[Order Date]])</f>
        <v>2026</v>
      </c>
    </row>
    <row r="968" spans="1:21" ht="15.6">
      <c r="A968" s="9">
        <v>653</v>
      </c>
      <c r="B968" s="10">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11" t="s">
        <v>6</v>
      </c>
      <c r="H968" s="11" t="s">
        <v>41</v>
      </c>
      <c r="I968" s="11" t="s">
        <v>2</v>
      </c>
      <c r="J968" s="2" t="s">
        <v>3</v>
      </c>
      <c r="K968" s="2" t="s">
        <v>34</v>
      </c>
      <c r="L968" s="2" t="s">
        <v>35</v>
      </c>
      <c r="M968" s="7">
        <v>1</v>
      </c>
      <c r="N968" s="4">
        <v>41.26</v>
      </c>
      <c r="O968" s="5">
        <v>0.05</v>
      </c>
      <c r="P968" s="4">
        <v>14.32</v>
      </c>
      <c r="Q968" s="4">
        <f t="shared" si="60"/>
        <v>39.196999999999996</v>
      </c>
      <c r="R968" s="4">
        <f t="shared" si="61"/>
        <v>14.32</v>
      </c>
      <c r="S968" s="4">
        <f t="shared" si="62"/>
        <v>24.876999999999995</v>
      </c>
      <c r="T968" s="6">
        <f t="shared" si="63"/>
        <v>0.63466591831007468</v>
      </c>
      <c r="U968" s="3">
        <f>YEAR(SalesDataTable[[#This Row],[Order Date]])</f>
        <v>2026</v>
      </c>
    </row>
    <row r="969" spans="1:21" ht="15.6">
      <c r="A969" s="9">
        <v>1485</v>
      </c>
      <c r="B969" s="10">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11" t="s">
        <v>6</v>
      </c>
      <c r="H969" s="11" t="s">
        <v>41</v>
      </c>
      <c r="I969" s="11" t="s">
        <v>19</v>
      </c>
      <c r="J969" s="2" t="s">
        <v>13</v>
      </c>
      <c r="K969" s="2" t="s">
        <v>34</v>
      </c>
      <c r="L969" s="2" t="s">
        <v>35</v>
      </c>
      <c r="M969" s="7">
        <v>2</v>
      </c>
      <c r="N969" s="4">
        <v>40.840000000000003</v>
      </c>
      <c r="O969" s="5">
        <v>0</v>
      </c>
      <c r="P969" s="4">
        <v>14.48</v>
      </c>
      <c r="Q969" s="4">
        <f t="shared" si="60"/>
        <v>81.680000000000007</v>
      </c>
      <c r="R969" s="4">
        <f t="shared" si="61"/>
        <v>28.96</v>
      </c>
      <c r="S969" s="4">
        <f t="shared" si="62"/>
        <v>52.720000000000006</v>
      </c>
      <c r="T969" s="6">
        <f t="shared" si="63"/>
        <v>0.64544564152791384</v>
      </c>
      <c r="U969" s="3">
        <f>YEAR(SalesDataTable[[#This Row],[Order Date]])</f>
        <v>2026</v>
      </c>
    </row>
    <row r="970" spans="1:21" ht="15.6">
      <c r="A970" s="9">
        <v>1925</v>
      </c>
      <c r="B970" s="10">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11" t="s">
        <v>20</v>
      </c>
      <c r="H970" s="11" t="s">
        <v>21</v>
      </c>
      <c r="I970" s="11" t="s">
        <v>2</v>
      </c>
      <c r="J970" s="2" t="s">
        <v>3</v>
      </c>
      <c r="K970" s="2" t="s">
        <v>9</v>
      </c>
      <c r="L970" s="2" t="s">
        <v>17</v>
      </c>
      <c r="M970" s="7">
        <v>1</v>
      </c>
      <c r="N970" s="4">
        <v>143.32</v>
      </c>
      <c r="O970" s="5">
        <v>0</v>
      </c>
      <c r="P970" s="4">
        <v>80.36</v>
      </c>
      <c r="Q970" s="4">
        <f t="shared" si="60"/>
        <v>143.32</v>
      </c>
      <c r="R970" s="4">
        <f t="shared" si="61"/>
        <v>80.36</v>
      </c>
      <c r="S970" s="4">
        <f t="shared" si="62"/>
        <v>62.959999999999994</v>
      </c>
      <c r="T970" s="6">
        <f t="shared" si="63"/>
        <v>0.43929667876081496</v>
      </c>
      <c r="U970" s="3">
        <f>YEAR(SalesDataTable[[#This Row],[Order Date]])</f>
        <v>2026</v>
      </c>
    </row>
    <row r="971" spans="1:21" ht="15.6">
      <c r="A971" s="9">
        <v>1952</v>
      </c>
      <c r="B971" s="10">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11" t="s">
        <v>0</v>
      </c>
      <c r="H971" s="11" t="s">
        <v>50</v>
      </c>
      <c r="I971" s="11" t="s">
        <v>2</v>
      </c>
      <c r="J971" s="2" t="s">
        <v>13</v>
      </c>
      <c r="K971" s="2" t="s">
        <v>9</v>
      </c>
      <c r="L971" s="2" t="s">
        <v>37</v>
      </c>
      <c r="M971" s="7">
        <v>2</v>
      </c>
      <c r="N971" s="4">
        <v>156.31</v>
      </c>
      <c r="O971" s="5">
        <v>0</v>
      </c>
      <c r="P971" s="4">
        <v>79.87</v>
      </c>
      <c r="Q971" s="4">
        <f t="shared" si="60"/>
        <v>312.62</v>
      </c>
      <c r="R971" s="4">
        <f t="shared" si="61"/>
        <v>159.74</v>
      </c>
      <c r="S971" s="4">
        <f t="shared" si="62"/>
        <v>152.88</v>
      </c>
      <c r="T971" s="6">
        <f t="shared" si="63"/>
        <v>0.4890282131661442</v>
      </c>
      <c r="U971" s="3">
        <f>YEAR(SalesDataTable[[#This Row],[Order Date]])</f>
        <v>2026</v>
      </c>
    </row>
    <row r="972" spans="1:21" ht="15.6">
      <c r="A972" s="9">
        <v>2010</v>
      </c>
      <c r="B972" s="10">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11" t="s">
        <v>20</v>
      </c>
      <c r="H972" s="11" t="s">
        <v>33</v>
      </c>
      <c r="I972" s="11" t="s">
        <v>2</v>
      </c>
      <c r="J972" s="2" t="s">
        <v>13</v>
      </c>
      <c r="K972" s="2" t="s">
        <v>4</v>
      </c>
      <c r="L972" s="2" t="s">
        <v>30</v>
      </c>
      <c r="M972" s="7">
        <v>3</v>
      </c>
      <c r="N972" s="4">
        <v>100.69</v>
      </c>
      <c r="O972" s="5">
        <v>0.1</v>
      </c>
      <c r="P972" s="4">
        <v>51.31</v>
      </c>
      <c r="Q972" s="4">
        <f t="shared" si="60"/>
        <v>271.863</v>
      </c>
      <c r="R972" s="4">
        <f t="shared" si="61"/>
        <v>153.93</v>
      </c>
      <c r="S972" s="4">
        <f t="shared" si="62"/>
        <v>117.93299999999999</v>
      </c>
      <c r="T972" s="6">
        <f t="shared" si="63"/>
        <v>0.43379569856876438</v>
      </c>
      <c r="U972" s="3">
        <f>YEAR(SalesDataTable[[#This Row],[Order Date]])</f>
        <v>2026</v>
      </c>
    </row>
    <row r="973" spans="1:21" ht="15.6">
      <c r="A973" s="9">
        <v>2114</v>
      </c>
      <c r="B973" s="10">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11" t="s">
        <v>20</v>
      </c>
      <c r="H973" s="11" t="s">
        <v>47</v>
      </c>
      <c r="I973" s="11" t="s">
        <v>19</v>
      </c>
      <c r="J973" s="2" t="s">
        <v>16</v>
      </c>
      <c r="K973" s="2" t="s">
        <v>14</v>
      </c>
      <c r="L973" s="2" t="s">
        <v>32</v>
      </c>
      <c r="M973" s="7">
        <v>2</v>
      </c>
      <c r="N973" s="4">
        <v>45.54</v>
      </c>
      <c r="O973" s="5">
        <v>0.1</v>
      </c>
      <c r="P973" s="4">
        <v>18.309999999999999</v>
      </c>
      <c r="Q973" s="4">
        <f t="shared" si="60"/>
        <v>81.971999999999994</v>
      </c>
      <c r="R973" s="4">
        <f t="shared" si="61"/>
        <v>36.619999999999997</v>
      </c>
      <c r="S973" s="4">
        <f t="shared" si="62"/>
        <v>45.351999999999997</v>
      </c>
      <c r="T973" s="6">
        <f t="shared" si="63"/>
        <v>0.5532620894939736</v>
      </c>
      <c r="U973" s="3">
        <f>YEAR(SalesDataTable[[#This Row],[Order Date]])</f>
        <v>2026</v>
      </c>
    </row>
    <row r="974" spans="1:21" ht="15.6">
      <c r="A974" s="9">
        <v>3104</v>
      </c>
      <c r="B974" s="10">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11" t="s">
        <v>11</v>
      </c>
      <c r="H974" s="11" t="s">
        <v>18</v>
      </c>
      <c r="I974" s="11" t="s">
        <v>8</v>
      </c>
      <c r="J974" s="2" t="s">
        <v>16</v>
      </c>
      <c r="K974" s="2" t="s">
        <v>9</v>
      </c>
      <c r="L974" s="2" t="s">
        <v>37</v>
      </c>
      <c r="M974" s="7">
        <v>5</v>
      </c>
      <c r="N974" s="4">
        <v>153.97</v>
      </c>
      <c r="O974" s="5">
        <v>0.15</v>
      </c>
      <c r="P974" s="4">
        <v>79.81</v>
      </c>
      <c r="Q974" s="4">
        <f t="shared" si="60"/>
        <v>654.37249999999995</v>
      </c>
      <c r="R974" s="4">
        <f t="shared" si="61"/>
        <v>399.05</v>
      </c>
      <c r="S974" s="4">
        <f t="shared" si="62"/>
        <v>255.32249999999993</v>
      </c>
      <c r="T974" s="6">
        <f t="shared" si="63"/>
        <v>0.39017914108554369</v>
      </c>
      <c r="U974" s="3">
        <f>YEAR(SalesDataTable[[#This Row],[Order Date]])</f>
        <v>2026</v>
      </c>
    </row>
    <row r="975" spans="1:21" ht="15.6">
      <c r="A975" s="9">
        <v>3230</v>
      </c>
      <c r="B975" s="10">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11" t="s">
        <v>11</v>
      </c>
      <c r="H975" s="11" t="s">
        <v>52</v>
      </c>
      <c r="I975" s="11" t="s">
        <v>19</v>
      </c>
      <c r="J975" s="2" t="s">
        <v>3</v>
      </c>
      <c r="K975" s="2" t="s">
        <v>34</v>
      </c>
      <c r="L975" s="2" t="s">
        <v>38</v>
      </c>
      <c r="M975" s="7">
        <v>1</v>
      </c>
      <c r="N975" s="4">
        <v>124.17</v>
      </c>
      <c r="O975" s="5">
        <v>0</v>
      </c>
      <c r="P975" s="4">
        <v>71.040000000000006</v>
      </c>
      <c r="Q975" s="4">
        <f t="shared" si="60"/>
        <v>124.17</v>
      </c>
      <c r="R975" s="4">
        <f t="shared" si="61"/>
        <v>71.040000000000006</v>
      </c>
      <c r="S975" s="4">
        <f t="shared" si="62"/>
        <v>53.129999999999995</v>
      </c>
      <c r="T975" s="6">
        <f t="shared" si="63"/>
        <v>0.4278811307079004</v>
      </c>
      <c r="U975" s="3">
        <f>YEAR(SalesDataTable[[#This Row],[Order Date]])</f>
        <v>2026</v>
      </c>
    </row>
    <row r="976" spans="1:21" ht="15.6">
      <c r="A976" s="9">
        <v>3415</v>
      </c>
      <c r="B976" s="10">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11" t="s">
        <v>11</v>
      </c>
      <c r="H976" s="11" t="s">
        <v>25</v>
      </c>
      <c r="I976" s="11" t="s">
        <v>19</v>
      </c>
      <c r="J976" s="2" t="s">
        <v>3</v>
      </c>
      <c r="K976" s="2" t="s">
        <v>9</v>
      </c>
      <c r="L976" s="2" t="s">
        <v>37</v>
      </c>
      <c r="M976" s="7">
        <v>1</v>
      </c>
      <c r="N976" s="4">
        <v>152.94999999999999</v>
      </c>
      <c r="O976" s="5">
        <v>0.05</v>
      </c>
      <c r="P976" s="4">
        <v>76.97</v>
      </c>
      <c r="Q976" s="4">
        <f t="shared" si="60"/>
        <v>145.30249999999998</v>
      </c>
      <c r="R976" s="4">
        <f t="shared" si="61"/>
        <v>76.97</v>
      </c>
      <c r="S976" s="4">
        <f t="shared" si="62"/>
        <v>68.332499999999982</v>
      </c>
      <c r="T976" s="6">
        <f t="shared" si="63"/>
        <v>0.47027752447480248</v>
      </c>
      <c r="U976" s="3">
        <f>YEAR(SalesDataTable[[#This Row],[Order Date]])</f>
        <v>2026</v>
      </c>
    </row>
    <row r="977" spans="1:21" ht="15.6">
      <c r="A977" s="9">
        <v>4130</v>
      </c>
      <c r="B977" s="10">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11" t="s">
        <v>20</v>
      </c>
      <c r="H977" s="11" t="s">
        <v>47</v>
      </c>
      <c r="I977" s="11" t="s">
        <v>2</v>
      </c>
      <c r="J977" s="2" t="s">
        <v>13</v>
      </c>
      <c r="K977" s="2" t="s">
        <v>4</v>
      </c>
      <c r="L977" s="2" t="s">
        <v>5</v>
      </c>
      <c r="M977" s="7">
        <v>3</v>
      </c>
      <c r="N977" s="4">
        <v>80.099999999999994</v>
      </c>
      <c r="O977" s="5">
        <v>0</v>
      </c>
      <c r="P977" s="4">
        <v>43.51</v>
      </c>
      <c r="Q977" s="4">
        <f t="shared" si="60"/>
        <v>240.29999999999998</v>
      </c>
      <c r="R977" s="4">
        <f t="shared" si="61"/>
        <v>130.53</v>
      </c>
      <c r="S977" s="4">
        <f t="shared" si="62"/>
        <v>109.76999999999998</v>
      </c>
      <c r="T977" s="6">
        <f t="shared" si="63"/>
        <v>0.45680399500624214</v>
      </c>
      <c r="U977" s="3">
        <f>YEAR(SalesDataTable[[#This Row],[Order Date]])</f>
        <v>2026</v>
      </c>
    </row>
    <row r="978" spans="1:21" ht="15.6">
      <c r="A978" s="9">
        <v>4314</v>
      </c>
      <c r="B978" s="10">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11" t="s">
        <v>20</v>
      </c>
      <c r="H978" s="11" t="s">
        <v>21</v>
      </c>
      <c r="I978" s="11" t="s">
        <v>19</v>
      </c>
      <c r="J978" s="2" t="s">
        <v>13</v>
      </c>
      <c r="K978" s="2" t="s">
        <v>34</v>
      </c>
      <c r="L978" s="2" t="s">
        <v>42</v>
      </c>
      <c r="M978" s="7">
        <v>2</v>
      </c>
      <c r="N978" s="4">
        <v>36.61</v>
      </c>
      <c r="O978" s="5">
        <v>0</v>
      </c>
      <c r="P978" s="4">
        <v>14.15</v>
      </c>
      <c r="Q978" s="4">
        <f t="shared" si="60"/>
        <v>73.22</v>
      </c>
      <c r="R978" s="4">
        <f t="shared" si="61"/>
        <v>28.3</v>
      </c>
      <c r="S978" s="4">
        <f t="shared" si="62"/>
        <v>44.92</v>
      </c>
      <c r="T978" s="6">
        <f t="shared" si="63"/>
        <v>0.61349358098880091</v>
      </c>
      <c r="U978" s="3">
        <f>YEAR(SalesDataTable[[#This Row],[Order Date]])</f>
        <v>2026</v>
      </c>
    </row>
    <row r="979" spans="1:21" ht="15.6">
      <c r="A979" s="9">
        <v>998</v>
      </c>
      <c r="B979" s="10">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11" t="s">
        <v>6</v>
      </c>
      <c r="H979" s="11" t="s">
        <v>41</v>
      </c>
      <c r="I979" s="11" t="s">
        <v>2</v>
      </c>
      <c r="J979" s="2" t="s">
        <v>3</v>
      </c>
      <c r="K979" s="2" t="s">
        <v>14</v>
      </c>
      <c r="L979" s="2" t="s">
        <v>44</v>
      </c>
      <c r="M979" s="7">
        <v>2</v>
      </c>
      <c r="N979" s="4">
        <v>131.81</v>
      </c>
      <c r="O979" s="5">
        <v>0.05</v>
      </c>
      <c r="P979" s="4">
        <v>66.09</v>
      </c>
      <c r="Q979" s="4">
        <f t="shared" si="60"/>
        <v>250.43899999999999</v>
      </c>
      <c r="R979" s="4">
        <f t="shared" si="61"/>
        <v>132.18</v>
      </c>
      <c r="S979" s="4">
        <f t="shared" si="62"/>
        <v>118.25899999999999</v>
      </c>
      <c r="T979" s="6">
        <f t="shared" si="63"/>
        <v>0.47220680485068217</v>
      </c>
      <c r="U979" s="3">
        <f>YEAR(SalesDataTable[[#This Row],[Order Date]])</f>
        <v>2026</v>
      </c>
    </row>
    <row r="980" spans="1:21" ht="15.6">
      <c r="A980" s="9">
        <v>1172</v>
      </c>
      <c r="B980" s="10">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11" t="s">
        <v>0</v>
      </c>
      <c r="H980" s="11" t="s">
        <v>50</v>
      </c>
      <c r="I980" s="11" t="s">
        <v>2</v>
      </c>
      <c r="J980" s="2" t="s">
        <v>3</v>
      </c>
      <c r="K980" s="2" t="s">
        <v>9</v>
      </c>
      <c r="L980" s="2" t="s">
        <v>37</v>
      </c>
      <c r="M980" s="7">
        <v>1</v>
      </c>
      <c r="N980" s="4">
        <v>153.43</v>
      </c>
      <c r="O980" s="5">
        <v>0.05</v>
      </c>
      <c r="P980" s="4">
        <v>78.16</v>
      </c>
      <c r="Q980" s="4">
        <f t="shared" si="60"/>
        <v>145.7585</v>
      </c>
      <c r="R980" s="4">
        <f t="shared" si="61"/>
        <v>78.16</v>
      </c>
      <c r="S980" s="4">
        <f t="shared" si="62"/>
        <v>67.598500000000001</v>
      </c>
      <c r="T980" s="6">
        <f t="shared" si="63"/>
        <v>0.46377055197467043</v>
      </c>
      <c r="U980" s="3">
        <f>YEAR(SalesDataTable[[#This Row],[Order Date]])</f>
        <v>2026</v>
      </c>
    </row>
    <row r="981" spans="1:21" ht="15.6">
      <c r="A981" s="9">
        <v>1261</v>
      </c>
      <c r="B981" s="10">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11" t="s">
        <v>6</v>
      </c>
      <c r="H981" s="11" t="s">
        <v>49</v>
      </c>
      <c r="I981" s="11" t="s">
        <v>2</v>
      </c>
      <c r="J981" s="2" t="s">
        <v>13</v>
      </c>
      <c r="K981" s="2" t="s">
        <v>4</v>
      </c>
      <c r="L981" s="2" t="s">
        <v>5</v>
      </c>
      <c r="M981" s="7">
        <v>2</v>
      </c>
      <c r="N981" s="4">
        <v>80.06</v>
      </c>
      <c r="O981" s="5">
        <v>0</v>
      </c>
      <c r="P981" s="4">
        <v>42.87</v>
      </c>
      <c r="Q981" s="4">
        <f t="shared" si="60"/>
        <v>160.12</v>
      </c>
      <c r="R981" s="4">
        <f t="shared" si="61"/>
        <v>85.74</v>
      </c>
      <c r="S981" s="4">
        <f t="shared" si="62"/>
        <v>74.38000000000001</v>
      </c>
      <c r="T981" s="6">
        <f t="shared" si="63"/>
        <v>0.4645266050462154</v>
      </c>
      <c r="U981" s="3">
        <f>YEAR(SalesDataTable[[#This Row],[Order Date]])</f>
        <v>2026</v>
      </c>
    </row>
    <row r="982" spans="1:21" ht="15.6">
      <c r="A982" s="9">
        <v>1762</v>
      </c>
      <c r="B982" s="10">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11" t="s">
        <v>20</v>
      </c>
      <c r="H982" s="11" t="s">
        <v>47</v>
      </c>
      <c r="I982" s="11" t="s">
        <v>19</v>
      </c>
      <c r="J982" s="2" t="s">
        <v>16</v>
      </c>
      <c r="K982" s="2" t="s">
        <v>34</v>
      </c>
      <c r="L982" s="2" t="s">
        <v>35</v>
      </c>
      <c r="M982" s="7">
        <v>1</v>
      </c>
      <c r="N982" s="4">
        <v>40.549999999999997</v>
      </c>
      <c r="O982" s="5">
        <v>0</v>
      </c>
      <c r="P982" s="4">
        <v>15.16</v>
      </c>
      <c r="Q982" s="4">
        <f t="shared" si="60"/>
        <v>40.549999999999997</v>
      </c>
      <c r="R982" s="4">
        <f t="shared" si="61"/>
        <v>15.16</v>
      </c>
      <c r="S982" s="4">
        <f t="shared" si="62"/>
        <v>25.389999999999997</v>
      </c>
      <c r="T982" s="6">
        <f t="shared" si="63"/>
        <v>0.62614056720098643</v>
      </c>
      <c r="U982" s="3">
        <f>YEAR(SalesDataTable[[#This Row],[Order Date]])</f>
        <v>2026</v>
      </c>
    </row>
    <row r="983" spans="1:21" ht="15.6">
      <c r="A983" s="9">
        <v>1851</v>
      </c>
      <c r="B983" s="10">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11" t="s">
        <v>6</v>
      </c>
      <c r="H983" s="11" t="s">
        <v>27</v>
      </c>
      <c r="I983" s="11" t="s">
        <v>2</v>
      </c>
      <c r="J983" s="2" t="s">
        <v>13</v>
      </c>
      <c r="K983" s="2" t="s">
        <v>14</v>
      </c>
      <c r="L983" s="2" t="s">
        <v>32</v>
      </c>
      <c r="M983" s="7">
        <v>3</v>
      </c>
      <c r="N983" s="4">
        <v>45.43</v>
      </c>
      <c r="O983" s="5">
        <v>0.15</v>
      </c>
      <c r="P983" s="4">
        <v>17.850000000000001</v>
      </c>
      <c r="Q983" s="4">
        <f t="shared" si="60"/>
        <v>115.84649999999999</v>
      </c>
      <c r="R983" s="4">
        <f t="shared" si="61"/>
        <v>53.550000000000004</v>
      </c>
      <c r="S983" s="4">
        <f t="shared" si="62"/>
        <v>62.296499999999988</v>
      </c>
      <c r="T983" s="6">
        <f t="shared" si="63"/>
        <v>0.53775038520801222</v>
      </c>
      <c r="U983" s="3">
        <f>YEAR(SalesDataTable[[#This Row],[Order Date]])</f>
        <v>2026</v>
      </c>
    </row>
    <row r="984" spans="1:21" ht="15.6">
      <c r="A984" s="9">
        <v>3205</v>
      </c>
      <c r="B984" s="10">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11" t="s">
        <v>20</v>
      </c>
      <c r="H984" s="11" t="s">
        <v>21</v>
      </c>
      <c r="I984" s="11" t="s">
        <v>8</v>
      </c>
      <c r="J984" s="2" t="s">
        <v>16</v>
      </c>
      <c r="K984" s="2" t="s">
        <v>9</v>
      </c>
      <c r="L984" s="2" t="s">
        <v>17</v>
      </c>
      <c r="M984" s="7">
        <v>6</v>
      </c>
      <c r="N984" s="4">
        <v>146.85</v>
      </c>
      <c r="O984" s="5">
        <v>0.15</v>
      </c>
      <c r="P984" s="4">
        <v>80.45</v>
      </c>
      <c r="Q984" s="4">
        <f t="shared" si="60"/>
        <v>748.93499999999995</v>
      </c>
      <c r="R984" s="4">
        <f t="shared" si="61"/>
        <v>482.70000000000005</v>
      </c>
      <c r="S984" s="4">
        <f t="shared" si="62"/>
        <v>266.2349999999999</v>
      </c>
      <c r="T984" s="6">
        <f t="shared" si="63"/>
        <v>0.35548478839952724</v>
      </c>
      <c r="U984" s="3">
        <f>YEAR(SalesDataTable[[#This Row],[Order Date]])</f>
        <v>2026</v>
      </c>
    </row>
    <row r="985" spans="1:21" ht="15.6">
      <c r="A985" s="9">
        <v>1396</v>
      </c>
      <c r="B985" s="10">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11" t="s">
        <v>11</v>
      </c>
      <c r="H985" s="11" t="s">
        <v>18</v>
      </c>
      <c r="I985" s="11" t="s">
        <v>2</v>
      </c>
      <c r="J985" s="2" t="s">
        <v>16</v>
      </c>
      <c r="K985" s="2" t="s">
        <v>23</v>
      </c>
      <c r="L985" s="2" t="s">
        <v>29</v>
      </c>
      <c r="M985" s="7">
        <v>1</v>
      </c>
      <c r="N985" s="4">
        <v>192.33</v>
      </c>
      <c r="O985" s="5">
        <v>0.1</v>
      </c>
      <c r="P985" s="4">
        <v>105.15</v>
      </c>
      <c r="Q985" s="4">
        <f t="shared" si="60"/>
        <v>173.09700000000001</v>
      </c>
      <c r="R985" s="4">
        <f t="shared" si="61"/>
        <v>105.15</v>
      </c>
      <c r="S985" s="4">
        <f t="shared" si="62"/>
        <v>67.947000000000003</v>
      </c>
      <c r="T985" s="6">
        <f t="shared" si="63"/>
        <v>0.39253713235931298</v>
      </c>
      <c r="U985" s="3">
        <f>YEAR(SalesDataTable[[#This Row],[Order Date]])</f>
        <v>2026</v>
      </c>
    </row>
    <row r="986" spans="1:21" ht="15.6">
      <c r="A986" s="9">
        <v>1441</v>
      </c>
      <c r="B986" s="10">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11" t="s">
        <v>11</v>
      </c>
      <c r="H986" s="11" t="s">
        <v>39</v>
      </c>
      <c r="I986" s="11" t="s">
        <v>28</v>
      </c>
      <c r="J986" s="2" t="s">
        <v>13</v>
      </c>
      <c r="K986" s="2" t="s">
        <v>14</v>
      </c>
      <c r="L986" s="2" t="s">
        <v>44</v>
      </c>
      <c r="M986" s="7">
        <v>3</v>
      </c>
      <c r="N986" s="4">
        <v>135.4</v>
      </c>
      <c r="O986" s="5">
        <v>0</v>
      </c>
      <c r="P986" s="4">
        <v>65.16</v>
      </c>
      <c r="Q986" s="4">
        <f t="shared" si="60"/>
        <v>406.20000000000005</v>
      </c>
      <c r="R986" s="4">
        <f t="shared" si="61"/>
        <v>195.48</v>
      </c>
      <c r="S986" s="4">
        <f t="shared" si="62"/>
        <v>210.72000000000006</v>
      </c>
      <c r="T986" s="6">
        <f t="shared" si="63"/>
        <v>0.51875923190546536</v>
      </c>
      <c r="U986" s="3">
        <f>YEAR(SalesDataTable[[#This Row],[Order Date]])</f>
        <v>2026</v>
      </c>
    </row>
    <row r="987" spans="1:21" ht="15.6">
      <c r="A987" s="9">
        <v>1511</v>
      </c>
      <c r="B987" s="10">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11" t="s">
        <v>11</v>
      </c>
      <c r="H987" s="11" t="s">
        <v>25</v>
      </c>
      <c r="I987" s="11" t="s">
        <v>2</v>
      </c>
      <c r="J987" s="2" t="s">
        <v>13</v>
      </c>
      <c r="K987" s="2" t="s">
        <v>34</v>
      </c>
      <c r="L987" s="2" t="s">
        <v>42</v>
      </c>
      <c r="M987" s="7">
        <v>2</v>
      </c>
      <c r="N987" s="4">
        <v>36.08</v>
      </c>
      <c r="O987" s="5">
        <v>0.05</v>
      </c>
      <c r="P987" s="4">
        <v>13.73</v>
      </c>
      <c r="Q987" s="4">
        <f t="shared" si="60"/>
        <v>68.551999999999992</v>
      </c>
      <c r="R987" s="4">
        <f t="shared" si="61"/>
        <v>27.46</v>
      </c>
      <c r="S987" s="4">
        <f t="shared" si="62"/>
        <v>41.091999999999992</v>
      </c>
      <c r="T987" s="6">
        <f t="shared" si="63"/>
        <v>0.59942817131520587</v>
      </c>
      <c r="U987" s="3">
        <f>YEAR(SalesDataTable[[#This Row],[Order Date]])</f>
        <v>2026</v>
      </c>
    </row>
    <row r="988" spans="1:21" ht="15.6">
      <c r="A988" s="9">
        <v>1701</v>
      </c>
      <c r="B988" s="10">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11" t="s">
        <v>0</v>
      </c>
      <c r="H988" s="11" t="s">
        <v>36</v>
      </c>
      <c r="I988" s="11" t="s">
        <v>2</v>
      </c>
      <c r="J988" s="2" t="s">
        <v>13</v>
      </c>
      <c r="K988" s="2" t="s">
        <v>14</v>
      </c>
      <c r="L988" s="2" t="s">
        <v>32</v>
      </c>
      <c r="M988" s="7">
        <v>1</v>
      </c>
      <c r="N988" s="4">
        <v>46.16</v>
      </c>
      <c r="O988" s="5">
        <v>0</v>
      </c>
      <c r="P988" s="4">
        <v>18.36</v>
      </c>
      <c r="Q988" s="4">
        <f t="shared" si="60"/>
        <v>46.16</v>
      </c>
      <c r="R988" s="4">
        <f t="shared" si="61"/>
        <v>18.36</v>
      </c>
      <c r="S988" s="4">
        <f t="shared" si="62"/>
        <v>27.799999999999997</v>
      </c>
      <c r="T988" s="6">
        <f t="shared" si="63"/>
        <v>0.60225303292894283</v>
      </c>
      <c r="U988" s="3">
        <f>YEAR(SalesDataTable[[#This Row],[Order Date]])</f>
        <v>2026</v>
      </c>
    </row>
    <row r="989" spans="1:21" ht="15.6">
      <c r="A989" s="9">
        <v>1984</v>
      </c>
      <c r="B989" s="10">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11" t="s">
        <v>6</v>
      </c>
      <c r="H989" s="11" t="s">
        <v>7</v>
      </c>
      <c r="I989" s="11" t="s">
        <v>2</v>
      </c>
      <c r="J989" s="2" t="s">
        <v>3</v>
      </c>
      <c r="K989" s="2" t="s">
        <v>4</v>
      </c>
      <c r="L989" s="2" t="s">
        <v>22</v>
      </c>
      <c r="M989" s="7">
        <v>2</v>
      </c>
      <c r="N989" s="4">
        <v>50.77</v>
      </c>
      <c r="O989" s="5">
        <v>0</v>
      </c>
      <c r="P989" s="4">
        <v>22.93</v>
      </c>
      <c r="Q989" s="4">
        <f t="shared" si="60"/>
        <v>101.54</v>
      </c>
      <c r="R989" s="4">
        <f t="shared" si="61"/>
        <v>45.86</v>
      </c>
      <c r="S989" s="4">
        <f t="shared" si="62"/>
        <v>55.680000000000007</v>
      </c>
      <c r="T989" s="6">
        <f t="shared" si="63"/>
        <v>0.54835532794957653</v>
      </c>
      <c r="U989" s="3">
        <f>YEAR(SalesDataTable[[#This Row],[Order Date]])</f>
        <v>2026</v>
      </c>
    </row>
    <row r="990" spans="1:21" ht="15.6">
      <c r="A990" s="9">
        <v>2572</v>
      </c>
      <c r="B990" s="10">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11" t="s">
        <v>20</v>
      </c>
      <c r="H990" s="11" t="s">
        <v>33</v>
      </c>
      <c r="I990" s="11" t="s">
        <v>28</v>
      </c>
      <c r="J990" s="2" t="s">
        <v>16</v>
      </c>
      <c r="K990" s="2" t="s">
        <v>9</v>
      </c>
      <c r="L990" s="2" t="s">
        <v>46</v>
      </c>
      <c r="M990" s="7">
        <v>2</v>
      </c>
      <c r="N990" s="4">
        <v>70.97</v>
      </c>
      <c r="O990" s="5">
        <v>0.05</v>
      </c>
      <c r="P990" s="4">
        <v>32.54</v>
      </c>
      <c r="Q990" s="4">
        <f t="shared" si="60"/>
        <v>134.84299999999999</v>
      </c>
      <c r="R990" s="4">
        <f t="shared" si="61"/>
        <v>65.08</v>
      </c>
      <c r="S990" s="4">
        <f t="shared" si="62"/>
        <v>69.762999999999991</v>
      </c>
      <c r="T990" s="6">
        <f t="shared" si="63"/>
        <v>0.51736463887632278</v>
      </c>
      <c r="U990" s="3">
        <f>YEAR(SalesDataTable[[#This Row],[Order Date]])</f>
        <v>2026</v>
      </c>
    </row>
    <row r="991" spans="1:21" ht="15.6">
      <c r="A991" s="9">
        <v>2833</v>
      </c>
      <c r="B991" s="10">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11" t="s">
        <v>20</v>
      </c>
      <c r="H991" s="11" t="s">
        <v>47</v>
      </c>
      <c r="I991" s="11" t="s">
        <v>2</v>
      </c>
      <c r="J991" s="2" t="s">
        <v>3</v>
      </c>
      <c r="K991" s="2" t="s">
        <v>9</v>
      </c>
      <c r="L991" s="2" t="s">
        <v>17</v>
      </c>
      <c r="M991" s="7">
        <v>3</v>
      </c>
      <c r="N991" s="4">
        <v>141.6</v>
      </c>
      <c r="O991" s="5">
        <v>0</v>
      </c>
      <c r="P991" s="4">
        <v>78.02</v>
      </c>
      <c r="Q991" s="4">
        <f t="shared" si="60"/>
        <v>424.79999999999995</v>
      </c>
      <c r="R991" s="4">
        <f t="shared" si="61"/>
        <v>234.06</v>
      </c>
      <c r="S991" s="4">
        <f t="shared" si="62"/>
        <v>190.73999999999995</v>
      </c>
      <c r="T991" s="6">
        <f t="shared" si="63"/>
        <v>0.44901129943502821</v>
      </c>
      <c r="U991" s="3">
        <f>YEAR(SalesDataTable[[#This Row],[Order Date]])</f>
        <v>2026</v>
      </c>
    </row>
    <row r="992" spans="1:21" ht="15.6">
      <c r="A992" s="9">
        <v>3522</v>
      </c>
      <c r="B992" s="10">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11" t="s">
        <v>20</v>
      </c>
      <c r="H992" s="11" t="s">
        <v>47</v>
      </c>
      <c r="I992" s="11" t="s">
        <v>2</v>
      </c>
      <c r="J992" s="2" t="s">
        <v>13</v>
      </c>
      <c r="K992" s="2" t="s">
        <v>4</v>
      </c>
      <c r="L992" s="2" t="s">
        <v>26</v>
      </c>
      <c r="M992" s="7">
        <v>1</v>
      </c>
      <c r="N992" s="4">
        <v>40.57</v>
      </c>
      <c r="O992" s="5">
        <v>0</v>
      </c>
      <c r="P992" s="4">
        <v>16.329999999999998</v>
      </c>
      <c r="Q992" s="4">
        <f t="shared" si="60"/>
        <v>40.57</v>
      </c>
      <c r="R992" s="4">
        <f t="shared" si="61"/>
        <v>16.329999999999998</v>
      </c>
      <c r="S992" s="4">
        <f t="shared" si="62"/>
        <v>24.240000000000002</v>
      </c>
      <c r="T992" s="6">
        <f t="shared" si="63"/>
        <v>0.59748582696573826</v>
      </c>
      <c r="U992" s="3">
        <f>YEAR(SalesDataTable[[#This Row],[Order Date]])</f>
        <v>2026</v>
      </c>
    </row>
    <row r="993" spans="1:21" ht="15.6">
      <c r="A993" s="9">
        <v>146</v>
      </c>
      <c r="B993" s="10">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11" t="s">
        <v>6</v>
      </c>
      <c r="H993" s="11" t="s">
        <v>49</v>
      </c>
      <c r="I993" s="11" t="s">
        <v>28</v>
      </c>
      <c r="J993" s="2" t="s">
        <v>3</v>
      </c>
      <c r="K993" s="2" t="s">
        <v>4</v>
      </c>
      <c r="L993" s="2" t="s">
        <v>5</v>
      </c>
      <c r="M993" s="7">
        <v>2</v>
      </c>
      <c r="N993" s="4">
        <v>81.81</v>
      </c>
      <c r="O993" s="5">
        <v>0</v>
      </c>
      <c r="P993" s="4">
        <v>42.54</v>
      </c>
      <c r="Q993" s="4">
        <f t="shared" si="60"/>
        <v>163.62</v>
      </c>
      <c r="R993" s="4">
        <f t="shared" si="61"/>
        <v>85.08</v>
      </c>
      <c r="S993" s="4">
        <f t="shared" si="62"/>
        <v>78.540000000000006</v>
      </c>
      <c r="T993" s="6">
        <f t="shared" si="63"/>
        <v>0.48001466813348004</v>
      </c>
      <c r="U993" s="3">
        <f>YEAR(SalesDataTable[[#This Row],[Order Date]])</f>
        <v>2026</v>
      </c>
    </row>
    <row r="994" spans="1:21" ht="15.6">
      <c r="A994" s="9">
        <v>161</v>
      </c>
      <c r="B994" s="10">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11" t="s">
        <v>0</v>
      </c>
      <c r="H994" s="11" t="s">
        <v>1</v>
      </c>
      <c r="I994" s="11" t="s">
        <v>28</v>
      </c>
      <c r="J994" s="2" t="s">
        <v>3</v>
      </c>
      <c r="K994" s="2" t="s">
        <v>4</v>
      </c>
      <c r="L994" s="2" t="s">
        <v>22</v>
      </c>
      <c r="M994" s="7">
        <v>2</v>
      </c>
      <c r="N994" s="4">
        <v>50.09</v>
      </c>
      <c r="O994" s="5">
        <v>0</v>
      </c>
      <c r="P994" s="4">
        <v>22.91</v>
      </c>
      <c r="Q994" s="4">
        <f t="shared" si="60"/>
        <v>100.18</v>
      </c>
      <c r="R994" s="4">
        <f t="shared" si="61"/>
        <v>45.82</v>
      </c>
      <c r="S994" s="4">
        <f t="shared" si="62"/>
        <v>54.360000000000007</v>
      </c>
      <c r="T994" s="6">
        <f t="shared" si="63"/>
        <v>0.54262327809942112</v>
      </c>
      <c r="U994" s="3">
        <f>YEAR(SalesDataTable[[#This Row],[Order Date]])</f>
        <v>2026</v>
      </c>
    </row>
    <row r="995" spans="1:21" ht="15.6">
      <c r="A995" s="9">
        <v>819</v>
      </c>
      <c r="B995" s="10">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11" t="s">
        <v>20</v>
      </c>
      <c r="H995" s="11" t="s">
        <v>33</v>
      </c>
      <c r="I995" s="11" t="s">
        <v>2</v>
      </c>
      <c r="J995" s="2" t="s">
        <v>3</v>
      </c>
      <c r="K995" s="2" t="s">
        <v>9</v>
      </c>
      <c r="L995" s="2" t="s">
        <v>46</v>
      </c>
      <c r="M995" s="7">
        <v>1</v>
      </c>
      <c r="N995" s="4">
        <v>72.38</v>
      </c>
      <c r="O995" s="5">
        <v>0</v>
      </c>
      <c r="P995" s="4">
        <v>32.68</v>
      </c>
      <c r="Q995" s="4">
        <f t="shared" si="60"/>
        <v>72.38</v>
      </c>
      <c r="R995" s="4">
        <f t="shared" si="61"/>
        <v>32.68</v>
      </c>
      <c r="S995" s="4">
        <f t="shared" si="62"/>
        <v>39.699999999999996</v>
      </c>
      <c r="T995" s="6">
        <f t="shared" si="63"/>
        <v>0.54849405913235694</v>
      </c>
      <c r="U995" s="3">
        <f>YEAR(SalesDataTable[[#This Row],[Order Date]])</f>
        <v>2026</v>
      </c>
    </row>
    <row r="996" spans="1:21" ht="15.6">
      <c r="A996" s="9">
        <v>2104</v>
      </c>
      <c r="B996" s="10">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11" t="s">
        <v>6</v>
      </c>
      <c r="H996" s="11" t="s">
        <v>7</v>
      </c>
      <c r="I996" s="11" t="s">
        <v>2</v>
      </c>
      <c r="J996" s="2" t="s">
        <v>13</v>
      </c>
      <c r="K996" s="2" t="s">
        <v>9</v>
      </c>
      <c r="L996" s="2" t="s">
        <v>10</v>
      </c>
      <c r="M996" s="7">
        <v>1</v>
      </c>
      <c r="N996" s="4">
        <v>92.31</v>
      </c>
      <c r="O996" s="5">
        <v>0</v>
      </c>
      <c r="P996" s="4">
        <v>45.58</v>
      </c>
      <c r="Q996" s="4">
        <f t="shared" si="60"/>
        <v>92.31</v>
      </c>
      <c r="R996" s="4">
        <f t="shared" si="61"/>
        <v>45.58</v>
      </c>
      <c r="S996" s="4">
        <f t="shared" si="62"/>
        <v>46.730000000000004</v>
      </c>
      <c r="T996" s="6">
        <f t="shared" si="63"/>
        <v>0.50622901094139316</v>
      </c>
      <c r="U996" s="3">
        <f>YEAR(SalesDataTable[[#This Row],[Order Date]])</f>
        <v>2026</v>
      </c>
    </row>
    <row r="997" spans="1:21" ht="15.6">
      <c r="A997" s="9">
        <v>2678</v>
      </c>
      <c r="B997" s="10">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11" t="s">
        <v>20</v>
      </c>
      <c r="H997" s="11" t="s">
        <v>33</v>
      </c>
      <c r="I997" s="11" t="s">
        <v>8</v>
      </c>
      <c r="J997" s="2" t="s">
        <v>3</v>
      </c>
      <c r="K997" s="2" t="s">
        <v>14</v>
      </c>
      <c r="L997" s="2" t="s">
        <v>32</v>
      </c>
      <c r="M997" s="7">
        <v>12</v>
      </c>
      <c r="N997" s="4">
        <v>47.6</v>
      </c>
      <c r="O997" s="5">
        <v>0.15</v>
      </c>
      <c r="P997" s="4">
        <v>18.670000000000002</v>
      </c>
      <c r="Q997" s="4">
        <f t="shared" si="60"/>
        <v>485.52000000000004</v>
      </c>
      <c r="R997" s="4">
        <f t="shared" si="61"/>
        <v>224.04000000000002</v>
      </c>
      <c r="S997" s="4">
        <f t="shared" si="62"/>
        <v>261.48</v>
      </c>
      <c r="T997" s="6">
        <f t="shared" si="63"/>
        <v>0.53855659911023235</v>
      </c>
      <c r="U997" s="3">
        <f>YEAR(SalesDataTable[[#This Row],[Order Date]])</f>
        <v>2026</v>
      </c>
    </row>
    <row r="998" spans="1:21" ht="15.6">
      <c r="A998" s="9">
        <v>3015</v>
      </c>
      <c r="B998" s="10">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11" t="s">
        <v>6</v>
      </c>
      <c r="H998" s="11" t="s">
        <v>49</v>
      </c>
      <c r="I998" s="11" t="s">
        <v>2</v>
      </c>
      <c r="J998" s="2" t="s">
        <v>3</v>
      </c>
      <c r="K998" s="2" t="s">
        <v>14</v>
      </c>
      <c r="L998" s="2" t="s">
        <v>32</v>
      </c>
      <c r="M998" s="7">
        <v>1</v>
      </c>
      <c r="N998" s="4">
        <v>45.5</v>
      </c>
      <c r="O998" s="5">
        <v>0.05</v>
      </c>
      <c r="P998" s="4">
        <v>18.89</v>
      </c>
      <c r="Q998" s="4">
        <f t="shared" si="60"/>
        <v>43.225000000000001</v>
      </c>
      <c r="R998" s="4">
        <f t="shared" si="61"/>
        <v>18.89</v>
      </c>
      <c r="S998" s="4">
        <f t="shared" si="62"/>
        <v>24.335000000000001</v>
      </c>
      <c r="T998" s="6">
        <f t="shared" si="63"/>
        <v>0.56298438403701567</v>
      </c>
      <c r="U998" s="3">
        <f>YEAR(SalesDataTable[[#This Row],[Order Date]])</f>
        <v>2026</v>
      </c>
    </row>
    <row r="999" spans="1:21" ht="15.6">
      <c r="A999" s="9">
        <v>3243</v>
      </c>
      <c r="B999" s="10">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11" t="s">
        <v>11</v>
      </c>
      <c r="H999" s="11" t="s">
        <v>25</v>
      </c>
      <c r="I999" s="11" t="s">
        <v>2</v>
      </c>
      <c r="J999" s="2" t="s">
        <v>3</v>
      </c>
      <c r="K999" s="2" t="s">
        <v>34</v>
      </c>
      <c r="L999" s="2" t="s">
        <v>42</v>
      </c>
      <c r="M999" s="7">
        <v>1</v>
      </c>
      <c r="N999" s="4">
        <v>35.99</v>
      </c>
      <c r="O999" s="5">
        <v>0</v>
      </c>
      <c r="P999" s="4">
        <v>14.05</v>
      </c>
      <c r="Q999" s="4">
        <f t="shared" si="60"/>
        <v>35.99</v>
      </c>
      <c r="R999" s="4">
        <f t="shared" si="61"/>
        <v>14.05</v>
      </c>
      <c r="S999" s="4">
        <f t="shared" si="62"/>
        <v>21.94</v>
      </c>
      <c r="T999" s="6">
        <f t="shared" si="63"/>
        <v>0.60961378160600166</v>
      </c>
      <c r="U999" s="3">
        <f>YEAR(SalesDataTable[[#This Row],[Order Date]])</f>
        <v>2026</v>
      </c>
    </row>
    <row r="1000" spans="1:21" ht="15.6">
      <c r="A1000" s="9">
        <v>3283</v>
      </c>
      <c r="B1000" s="10">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11" t="s">
        <v>6</v>
      </c>
      <c r="H1000" s="11" t="s">
        <v>43</v>
      </c>
      <c r="I1000" s="11" t="s">
        <v>28</v>
      </c>
      <c r="J1000" s="2" t="s">
        <v>3</v>
      </c>
      <c r="K1000" s="2" t="s">
        <v>34</v>
      </c>
      <c r="L1000" s="2" t="s">
        <v>38</v>
      </c>
      <c r="M1000" s="7">
        <v>1</v>
      </c>
      <c r="N1000" s="4">
        <v>122.55</v>
      </c>
      <c r="O1000" s="5">
        <v>0</v>
      </c>
      <c r="P1000" s="4">
        <v>68.97</v>
      </c>
      <c r="Q1000" s="4">
        <f t="shared" si="60"/>
        <v>122.55</v>
      </c>
      <c r="R1000" s="4">
        <f t="shared" si="61"/>
        <v>68.97</v>
      </c>
      <c r="S1000" s="4">
        <f t="shared" si="62"/>
        <v>53.58</v>
      </c>
      <c r="T1000" s="6">
        <f t="shared" si="63"/>
        <v>0.43720930232558142</v>
      </c>
      <c r="U1000" s="3">
        <f>YEAR(SalesDataTable[[#This Row],[Order Date]])</f>
        <v>2026</v>
      </c>
    </row>
    <row r="1001" spans="1:21" ht="15.6">
      <c r="A1001" s="9">
        <v>3966</v>
      </c>
      <c r="B1001" s="10">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11" t="s">
        <v>20</v>
      </c>
      <c r="H1001" s="11" t="s">
        <v>33</v>
      </c>
      <c r="I1001" s="11" t="s">
        <v>2</v>
      </c>
      <c r="J1001" s="2" t="s">
        <v>13</v>
      </c>
      <c r="K1001" s="2" t="s">
        <v>34</v>
      </c>
      <c r="L1001" s="2" t="s">
        <v>38</v>
      </c>
      <c r="M1001" s="7">
        <v>3</v>
      </c>
      <c r="N1001" s="4">
        <v>126.22</v>
      </c>
      <c r="O1001" s="5">
        <v>0</v>
      </c>
      <c r="P1001" s="4">
        <v>69.599999999999994</v>
      </c>
      <c r="Q1001" s="4">
        <f t="shared" si="60"/>
        <v>378.65999999999997</v>
      </c>
      <c r="R1001" s="4">
        <f t="shared" si="61"/>
        <v>208.79999999999998</v>
      </c>
      <c r="S1001" s="4">
        <f t="shared" si="62"/>
        <v>169.85999999999999</v>
      </c>
      <c r="T1001" s="6">
        <f t="shared" si="63"/>
        <v>0.4485818412295991</v>
      </c>
      <c r="U1001" s="3">
        <f>YEAR(SalesDataTable[[#This Row],[Order Date]])</f>
        <v>2026</v>
      </c>
    </row>
    <row r="1002" spans="1:21" ht="15.6">
      <c r="A1002" s="9">
        <v>1349</v>
      </c>
      <c r="B1002" s="10">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11" t="s">
        <v>0</v>
      </c>
      <c r="H1002" s="11" t="s">
        <v>50</v>
      </c>
      <c r="I1002" s="11" t="s">
        <v>19</v>
      </c>
      <c r="J1002" s="2" t="s">
        <v>3</v>
      </c>
      <c r="K1002" s="2" t="s">
        <v>9</v>
      </c>
      <c r="L1002" s="2" t="s">
        <v>10</v>
      </c>
      <c r="M1002" s="7">
        <v>6</v>
      </c>
      <c r="N1002" s="4">
        <v>91.98</v>
      </c>
      <c r="O1002" s="5">
        <v>0.05</v>
      </c>
      <c r="P1002" s="4">
        <v>46.46</v>
      </c>
      <c r="Q1002" s="4">
        <f t="shared" si="60"/>
        <v>524.28599999999994</v>
      </c>
      <c r="R1002" s="4">
        <f t="shared" si="61"/>
        <v>278.76</v>
      </c>
      <c r="S1002" s="4">
        <f t="shared" si="62"/>
        <v>245.52599999999995</v>
      </c>
      <c r="T1002" s="6">
        <f t="shared" si="63"/>
        <v>0.46830546686350577</v>
      </c>
      <c r="U1002" s="3">
        <f>YEAR(SalesDataTable[[#This Row],[Order Date]])</f>
        <v>2026</v>
      </c>
    </row>
    <row r="1003" spans="1:21" ht="15.6">
      <c r="A1003" s="9">
        <v>2333</v>
      </c>
      <c r="B1003" s="10">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11" t="s">
        <v>11</v>
      </c>
      <c r="H1003" s="11" t="s">
        <v>25</v>
      </c>
      <c r="I1003" s="11" t="s">
        <v>2</v>
      </c>
      <c r="J1003" s="2" t="s">
        <v>16</v>
      </c>
      <c r="K1003" s="2" t="s">
        <v>23</v>
      </c>
      <c r="L1003" s="2" t="s">
        <v>51</v>
      </c>
      <c r="M1003" s="7">
        <v>1</v>
      </c>
      <c r="N1003" s="4">
        <v>125.32</v>
      </c>
      <c r="O1003" s="5">
        <v>0</v>
      </c>
      <c r="P1003" s="4">
        <v>59.03</v>
      </c>
      <c r="Q1003" s="4">
        <f t="shared" si="60"/>
        <v>125.32</v>
      </c>
      <c r="R1003" s="4">
        <f t="shared" si="61"/>
        <v>59.03</v>
      </c>
      <c r="S1003" s="4">
        <f t="shared" si="62"/>
        <v>66.289999999999992</v>
      </c>
      <c r="T1003" s="6">
        <f t="shared" si="63"/>
        <v>0.52896584743057773</v>
      </c>
      <c r="U1003" s="3">
        <f>YEAR(SalesDataTable[[#This Row],[Order Date]])</f>
        <v>2026</v>
      </c>
    </row>
    <row r="1004" spans="1:21" ht="15.6">
      <c r="A1004" s="9">
        <v>2628</v>
      </c>
      <c r="B1004" s="10">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11" t="s">
        <v>20</v>
      </c>
      <c r="H1004" s="11" t="s">
        <v>33</v>
      </c>
      <c r="I1004" s="11" t="s">
        <v>28</v>
      </c>
      <c r="J1004" s="2" t="s">
        <v>3</v>
      </c>
      <c r="K1004" s="2" t="s">
        <v>14</v>
      </c>
      <c r="L1004" s="2" t="s">
        <v>48</v>
      </c>
      <c r="M1004" s="7">
        <v>2</v>
      </c>
      <c r="N1004" s="4">
        <v>167.26</v>
      </c>
      <c r="O1004" s="5">
        <v>0</v>
      </c>
      <c r="P1004" s="4">
        <v>89.65</v>
      </c>
      <c r="Q1004" s="4">
        <f t="shared" si="60"/>
        <v>334.52</v>
      </c>
      <c r="R1004" s="4">
        <f t="shared" si="61"/>
        <v>179.3</v>
      </c>
      <c r="S1004" s="4">
        <f t="shared" si="62"/>
        <v>155.21999999999997</v>
      </c>
      <c r="T1004" s="6">
        <f t="shared" si="63"/>
        <v>0.46400813105344968</v>
      </c>
      <c r="U1004" s="3">
        <f>YEAR(SalesDataTable[[#This Row],[Order Date]])</f>
        <v>2026</v>
      </c>
    </row>
    <row r="1005" spans="1:21" ht="15.6">
      <c r="A1005" s="9">
        <v>2718</v>
      </c>
      <c r="B1005" s="10">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11" t="s">
        <v>0</v>
      </c>
      <c r="H1005" s="11" t="s">
        <v>1</v>
      </c>
      <c r="I1005" s="11" t="s">
        <v>28</v>
      </c>
      <c r="J1005" s="2" t="s">
        <v>3</v>
      </c>
      <c r="K1005" s="2" t="s">
        <v>4</v>
      </c>
      <c r="L1005" s="2" t="s">
        <v>5</v>
      </c>
      <c r="M1005" s="7">
        <v>1</v>
      </c>
      <c r="N1005" s="4">
        <v>80.19</v>
      </c>
      <c r="O1005" s="5">
        <v>0</v>
      </c>
      <c r="P1005" s="4">
        <v>42.18</v>
      </c>
      <c r="Q1005" s="4">
        <f t="shared" si="60"/>
        <v>80.19</v>
      </c>
      <c r="R1005" s="4">
        <f t="shared" si="61"/>
        <v>42.18</v>
      </c>
      <c r="S1005" s="4">
        <f t="shared" si="62"/>
        <v>38.01</v>
      </c>
      <c r="T1005" s="6">
        <f t="shared" si="63"/>
        <v>0.47399925177702956</v>
      </c>
      <c r="U1005" s="3">
        <f>YEAR(SalesDataTable[[#This Row],[Order Date]])</f>
        <v>2026</v>
      </c>
    </row>
    <row r="1006" spans="1:21" ht="15.6">
      <c r="A1006" s="9">
        <v>3185</v>
      </c>
      <c r="B1006" s="10">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11" t="s">
        <v>0</v>
      </c>
      <c r="H1006" s="11" t="s">
        <v>50</v>
      </c>
      <c r="I1006" s="11" t="s">
        <v>2</v>
      </c>
      <c r="J1006" s="2" t="s">
        <v>13</v>
      </c>
      <c r="K1006" s="2" t="s">
        <v>4</v>
      </c>
      <c r="L1006" s="2" t="s">
        <v>22</v>
      </c>
      <c r="M1006" s="7">
        <v>1</v>
      </c>
      <c r="N1006" s="4">
        <v>49.86</v>
      </c>
      <c r="O1006" s="5">
        <v>0</v>
      </c>
      <c r="P1006" s="4">
        <v>22.72</v>
      </c>
      <c r="Q1006" s="4">
        <f t="shared" si="60"/>
        <v>49.86</v>
      </c>
      <c r="R1006" s="4">
        <f t="shared" si="61"/>
        <v>22.72</v>
      </c>
      <c r="S1006" s="4">
        <f t="shared" si="62"/>
        <v>27.14</v>
      </c>
      <c r="T1006" s="6">
        <f t="shared" si="63"/>
        <v>0.5443241075010028</v>
      </c>
      <c r="U1006" s="3">
        <f>YEAR(SalesDataTable[[#This Row],[Order Date]])</f>
        <v>2026</v>
      </c>
    </row>
    <row r="1007" spans="1:21" ht="15.6">
      <c r="A1007" s="9">
        <v>4495</v>
      </c>
      <c r="B1007" s="10">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11" t="s">
        <v>11</v>
      </c>
      <c r="H1007" s="11" t="s">
        <v>39</v>
      </c>
      <c r="I1007" s="11" t="s">
        <v>19</v>
      </c>
      <c r="J1007" s="2" t="s">
        <v>13</v>
      </c>
      <c r="K1007" s="2" t="s">
        <v>23</v>
      </c>
      <c r="L1007" s="2" t="s">
        <v>29</v>
      </c>
      <c r="M1007" s="7">
        <v>2</v>
      </c>
      <c r="N1007" s="4">
        <v>195.51</v>
      </c>
      <c r="O1007" s="5">
        <v>0</v>
      </c>
      <c r="P1007" s="4">
        <v>102.97</v>
      </c>
      <c r="Q1007" s="4">
        <f t="shared" si="60"/>
        <v>391.02</v>
      </c>
      <c r="R1007" s="4">
        <f t="shared" si="61"/>
        <v>205.94</v>
      </c>
      <c r="S1007" s="4">
        <f t="shared" si="62"/>
        <v>185.07999999999998</v>
      </c>
      <c r="T1007" s="6">
        <f t="shared" si="63"/>
        <v>0.47332617257429288</v>
      </c>
      <c r="U1007" s="3">
        <f>YEAR(SalesDataTable[[#This Row],[Order Date]])</f>
        <v>2026</v>
      </c>
    </row>
    <row r="1008" spans="1:21" ht="15.6">
      <c r="A1008" s="9">
        <v>815</v>
      </c>
      <c r="B1008" s="10">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11" t="s">
        <v>0</v>
      </c>
      <c r="H1008" s="11" t="s">
        <v>1</v>
      </c>
      <c r="I1008" s="11" t="s">
        <v>19</v>
      </c>
      <c r="J1008" s="2" t="s">
        <v>13</v>
      </c>
      <c r="K1008" s="2" t="s">
        <v>34</v>
      </c>
      <c r="L1008" s="2" t="s">
        <v>35</v>
      </c>
      <c r="M1008" s="7">
        <v>1</v>
      </c>
      <c r="N1008" s="4">
        <v>39.61</v>
      </c>
      <c r="O1008" s="5">
        <v>0</v>
      </c>
      <c r="P1008" s="4">
        <v>14.75</v>
      </c>
      <c r="Q1008" s="4">
        <f t="shared" si="60"/>
        <v>39.61</v>
      </c>
      <c r="R1008" s="4">
        <f t="shared" si="61"/>
        <v>14.75</v>
      </c>
      <c r="S1008" s="4">
        <f t="shared" si="62"/>
        <v>24.86</v>
      </c>
      <c r="T1008" s="6">
        <f t="shared" si="63"/>
        <v>0.62761928805857103</v>
      </c>
      <c r="U1008" s="3">
        <f>YEAR(SalesDataTable[[#This Row],[Order Date]])</f>
        <v>2026</v>
      </c>
    </row>
    <row r="1009" spans="1:21" ht="15.6">
      <c r="A1009" s="9">
        <v>1140</v>
      </c>
      <c r="B1009" s="10">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11" t="s">
        <v>6</v>
      </c>
      <c r="H1009" s="11" t="s">
        <v>7</v>
      </c>
      <c r="I1009" s="11" t="s">
        <v>19</v>
      </c>
      <c r="J1009" s="2" t="s">
        <v>3</v>
      </c>
      <c r="K1009" s="2" t="s">
        <v>9</v>
      </c>
      <c r="L1009" s="2" t="s">
        <v>46</v>
      </c>
      <c r="M1009" s="7">
        <v>1</v>
      </c>
      <c r="N1009" s="4">
        <v>70.86</v>
      </c>
      <c r="O1009" s="5">
        <v>0</v>
      </c>
      <c r="P1009" s="4">
        <v>31.47</v>
      </c>
      <c r="Q1009" s="4">
        <f t="shared" si="60"/>
        <v>70.86</v>
      </c>
      <c r="R1009" s="4">
        <f t="shared" si="61"/>
        <v>31.47</v>
      </c>
      <c r="S1009" s="4">
        <f t="shared" si="62"/>
        <v>39.39</v>
      </c>
      <c r="T1009" s="6">
        <f t="shared" si="63"/>
        <v>0.55588484335309063</v>
      </c>
      <c r="U1009" s="3">
        <f>YEAR(SalesDataTable[[#This Row],[Order Date]])</f>
        <v>2026</v>
      </c>
    </row>
    <row r="1010" spans="1:21" ht="15.6">
      <c r="A1010" s="9">
        <v>1544</v>
      </c>
      <c r="B1010" s="10">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11" t="s">
        <v>20</v>
      </c>
      <c r="H1010" s="11" t="s">
        <v>31</v>
      </c>
      <c r="I1010" s="11" t="s">
        <v>8</v>
      </c>
      <c r="J1010" s="2" t="s">
        <v>3</v>
      </c>
      <c r="K1010" s="2" t="s">
        <v>34</v>
      </c>
      <c r="L1010" s="2" t="s">
        <v>35</v>
      </c>
      <c r="M1010" s="7">
        <v>8</v>
      </c>
      <c r="N1010" s="4">
        <v>40.46</v>
      </c>
      <c r="O1010" s="5">
        <v>0.2</v>
      </c>
      <c r="P1010" s="4">
        <v>14.7</v>
      </c>
      <c r="Q1010" s="4">
        <f t="shared" si="60"/>
        <v>258.94400000000002</v>
      </c>
      <c r="R1010" s="4">
        <f t="shared" si="61"/>
        <v>117.6</v>
      </c>
      <c r="S1010" s="4">
        <f t="shared" si="62"/>
        <v>141.34400000000002</v>
      </c>
      <c r="T1010" s="6">
        <f t="shared" si="63"/>
        <v>0.54584775086505199</v>
      </c>
      <c r="U1010" s="3">
        <f>YEAR(SalesDataTable[[#This Row],[Order Date]])</f>
        <v>2026</v>
      </c>
    </row>
    <row r="1011" spans="1:21" ht="15.6">
      <c r="A1011" s="9">
        <v>2420</v>
      </c>
      <c r="B1011" s="10">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11" t="s">
        <v>11</v>
      </c>
      <c r="H1011" s="11" t="s">
        <v>25</v>
      </c>
      <c r="I1011" s="11" t="s">
        <v>2</v>
      </c>
      <c r="J1011" s="2" t="s">
        <v>13</v>
      </c>
      <c r="K1011" s="2" t="s">
        <v>14</v>
      </c>
      <c r="L1011" s="2" t="s">
        <v>44</v>
      </c>
      <c r="M1011" s="7">
        <v>1</v>
      </c>
      <c r="N1011" s="4">
        <v>131.79</v>
      </c>
      <c r="O1011" s="5">
        <v>0</v>
      </c>
      <c r="P1011" s="4">
        <v>68.22</v>
      </c>
      <c r="Q1011" s="4">
        <f t="shared" si="60"/>
        <v>131.79</v>
      </c>
      <c r="R1011" s="4">
        <f t="shared" si="61"/>
        <v>68.22</v>
      </c>
      <c r="S1011" s="4">
        <f t="shared" si="62"/>
        <v>63.569999999999993</v>
      </c>
      <c r="T1011" s="6">
        <f t="shared" si="63"/>
        <v>0.48235829729114499</v>
      </c>
      <c r="U1011" s="3">
        <f>YEAR(SalesDataTable[[#This Row],[Order Date]])</f>
        <v>2026</v>
      </c>
    </row>
    <row r="1012" spans="1:21" ht="15.6">
      <c r="A1012" s="9">
        <v>2805</v>
      </c>
      <c r="B1012" s="10">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11" t="s">
        <v>11</v>
      </c>
      <c r="H1012" s="11" t="s">
        <v>39</v>
      </c>
      <c r="I1012" s="11" t="s">
        <v>8</v>
      </c>
      <c r="J1012" s="2" t="s">
        <v>3</v>
      </c>
      <c r="K1012" s="2" t="s">
        <v>23</v>
      </c>
      <c r="L1012" s="2" t="s">
        <v>24</v>
      </c>
      <c r="M1012" s="7">
        <v>12</v>
      </c>
      <c r="N1012" s="4">
        <v>338.45</v>
      </c>
      <c r="O1012" s="5">
        <v>0.1</v>
      </c>
      <c r="P1012" s="4">
        <v>196.78</v>
      </c>
      <c r="Q1012" s="4">
        <f t="shared" si="60"/>
        <v>3655.2599999999998</v>
      </c>
      <c r="R1012" s="4">
        <f t="shared" si="61"/>
        <v>2361.36</v>
      </c>
      <c r="S1012" s="4">
        <f t="shared" si="62"/>
        <v>1293.8999999999996</v>
      </c>
      <c r="T1012" s="6">
        <f t="shared" si="63"/>
        <v>0.35398302719915947</v>
      </c>
      <c r="U1012" s="3">
        <f>YEAR(SalesDataTable[[#This Row],[Order Date]])</f>
        <v>2026</v>
      </c>
    </row>
    <row r="1013" spans="1:21" ht="15.6">
      <c r="A1013" s="9">
        <v>3160</v>
      </c>
      <c r="B1013" s="10">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11" t="s">
        <v>11</v>
      </c>
      <c r="H1013" s="11" t="s">
        <v>18</v>
      </c>
      <c r="I1013" s="11" t="s">
        <v>19</v>
      </c>
      <c r="J1013" s="2" t="s">
        <v>3</v>
      </c>
      <c r="K1013" s="2" t="s">
        <v>34</v>
      </c>
      <c r="L1013" s="2" t="s">
        <v>35</v>
      </c>
      <c r="M1013" s="7">
        <v>2</v>
      </c>
      <c r="N1013" s="4">
        <v>40.99</v>
      </c>
      <c r="O1013" s="5">
        <v>0</v>
      </c>
      <c r="P1013" s="4">
        <v>14.53</v>
      </c>
      <c r="Q1013" s="4">
        <f t="shared" si="60"/>
        <v>81.98</v>
      </c>
      <c r="R1013" s="4">
        <f t="shared" si="61"/>
        <v>29.06</v>
      </c>
      <c r="S1013" s="4">
        <f t="shared" si="62"/>
        <v>52.92</v>
      </c>
      <c r="T1013" s="6">
        <f t="shared" si="63"/>
        <v>0.64552329836545497</v>
      </c>
      <c r="U1013" s="3">
        <f>YEAR(SalesDataTable[[#This Row],[Order Date]])</f>
        <v>2026</v>
      </c>
    </row>
    <row r="1014" spans="1:21" ht="15.6">
      <c r="A1014" s="9">
        <v>3278</v>
      </c>
      <c r="B1014" s="10">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11" t="s">
        <v>6</v>
      </c>
      <c r="H1014" s="11" t="s">
        <v>43</v>
      </c>
      <c r="I1014" s="11" t="s">
        <v>19</v>
      </c>
      <c r="J1014" s="2" t="s">
        <v>3</v>
      </c>
      <c r="K1014" s="2" t="s">
        <v>4</v>
      </c>
      <c r="L1014" s="2" t="s">
        <v>30</v>
      </c>
      <c r="M1014" s="7">
        <v>1</v>
      </c>
      <c r="N1014" s="4">
        <v>101.85</v>
      </c>
      <c r="O1014" s="5">
        <v>0</v>
      </c>
      <c r="P1014" s="4">
        <v>51.59</v>
      </c>
      <c r="Q1014" s="4">
        <f t="shared" si="60"/>
        <v>101.85</v>
      </c>
      <c r="R1014" s="4">
        <f t="shared" si="61"/>
        <v>51.59</v>
      </c>
      <c r="S1014" s="4">
        <f t="shared" si="62"/>
        <v>50.259999999999991</v>
      </c>
      <c r="T1014" s="6">
        <f t="shared" si="63"/>
        <v>0.49347079037800679</v>
      </c>
      <c r="U1014" s="3">
        <f>YEAR(SalesDataTable[[#This Row],[Order Date]])</f>
        <v>2026</v>
      </c>
    </row>
    <row r="1015" spans="1:21" ht="15.6">
      <c r="A1015" s="9">
        <v>3555</v>
      </c>
      <c r="B1015" s="10">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11" t="s">
        <v>11</v>
      </c>
      <c r="H1015" s="11" t="s">
        <v>12</v>
      </c>
      <c r="I1015" s="11" t="s">
        <v>8</v>
      </c>
      <c r="J1015" s="2" t="s">
        <v>16</v>
      </c>
      <c r="K1015" s="2" t="s">
        <v>23</v>
      </c>
      <c r="L1015" s="2" t="s">
        <v>24</v>
      </c>
      <c r="M1015" s="7">
        <v>4</v>
      </c>
      <c r="N1015" s="4">
        <v>346.14</v>
      </c>
      <c r="O1015" s="5">
        <v>0.05</v>
      </c>
      <c r="P1015" s="4">
        <v>198.97</v>
      </c>
      <c r="Q1015" s="4">
        <f t="shared" si="60"/>
        <v>1315.3319999999999</v>
      </c>
      <c r="R1015" s="4">
        <f t="shared" si="61"/>
        <v>795.88</v>
      </c>
      <c r="S1015" s="4">
        <f t="shared" si="62"/>
        <v>519.45199999999988</v>
      </c>
      <c r="T1015" s="6">
        <f t="shared" si="63"/>
        <v>0.39492082607280893</v>
      </c>
      <c r="U1015" s="3">
        <f>YEAR(SalesDataTable[[#This Row],[Order Date]])</f>
        <v>2026</v>
      </c>
    </row>
    <row r="1016" spans="1:21" ht="15.6">
      <c r="A1016" s="9">
        <v>3702</v>
      </c>
      <c r="B1016" s="10">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11" t="s">
        <v>0</v>
      </c>
      <c r="H1016" s="11" t="s">
        <v>36</v>
      </c>
      <c r="I1016" s="11" t="s">
        <v>19</v>
      </c>
      <c r="J1016" s="2" t="s">
        <v>16</v>
      </c>
      <c r="K1016" s="2" t="s">
        <v>4</v>
      </c>
      <c r="L1016" s="2" t="s">
        <v>5</v>
      </c>
      <c r="M1016" s="7">
        <v>2</v>
      </c>
      <c r="N1016" s="4">
        <v>83.28</v>
      </c>
      <c r="O1016" s="5">
        <v>0</v>
      </c>
      <c r="P1016" s="4">
        <v>43.56</v>
      </c>
      <c r="Q1016" s="4">
        <f t="shared" si="60"/>
        <v>166.56</v>
      </c>
      <c r="R1016" s="4">
        <f t="shared" si="61"/>
        <v>87.12</v>
      </c>
      <c r="S1016" s="4">
        <f t="shared" si="62"/>
        <v>79.44</v>
      </c>
      <c r="T1016" s="6">
        <f t="shared" si="63"/>
        <v>0.47694524495677232</v>
      </c>
      <c r="U1016" s="3">
        <f>YEAR(SalesDataTable[[#This Row],[Order Date]])</f>
        <v>2026</v>
      </c>
    </row>
    <row r="1017" spans="1:21" ht="15.6">
      <c r="A1017" s="9">
        <v>4349</v>
      </c>
      <c r="B1017" s="10">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11" t="s">
        <v>20</v>
      </c>
      <c r="H1017" s="11" t="s">
        <v>31</v>
      </c>
      <c r="I1017" s="11" t="s">
        <v>19</v>
      </c>
      <c r="J1017" s="2" t="s">
        <v>16</v>
      </c>
      <c r="K1017" s="2" t="s">
        <v>4</v>
      </c>
      <c r="L1017" s="2" t="s">
        <v>5</v>
      </c>
      <c r="M1017" s="7">
        <v>1</v>
      </c>
      <c r="N1017" s="4">
        <v>80.349999999999994</v>
      </c>
      <c r="O1017" s="5">
        <v>0.15</v>
      </c>
      <c r="P1017" s="4">
        <v>43.51</v>
      </c>
      <c r="Q1017" s="4">
        <f t="shared" si="60"/>
        <v>68.297499999999999</v>
      </c>
      <c r="R1017" s="4">
        <f t="shared" si="61"/>
        <v>43.51</v>
      </c>
      <c r="S1017" s="4">
        <f t="shared" si="62"/>
        <v>24.787500000000001</v>
      </c>
      <c r="T1017" s="6">
        <f t="shared" si="63"/>
        <v>0.3629342216040119</v>
      </c>
      <c r="U1017" s="3">
        <f>YEAR(SalesDataTable[[#This Row],[Order Date]])</f>
        <v>2026</v>
      </c>
    </row>
    <row r="1018" spans="1:21" ht="15.6">
      <c r="A1018" s="9">
        <v>4989</v>
      </c>
      <c r="B1018" s="10">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11" t="s">
        <v>6</v>
      </c>
      <c r="H1018" s="11" t="s">
        <v>7</v>
      </c>
      <c r="I1018" s="11" t="s">
        <v>2</v>
      </c>
      <c r="J1018" s="2" t="s">
        <v>3</v>
      </c>
      <c r="K1018" s="2" t="s">
        <v>4</v>
      </c>
      <c r="L1018" s="2" t="s">
        <v>26</v>
      </c>
      <c r="M1018" s="7">
        <v>1</v>
      </c>
      <c r="N1018" s="4">
        <v>40.86</v>
      </c>
      <c r="O1018" s="5">
        <v>0.05</v>
      </c>
      <c r="P1018" s="4">
        <v>16.899999999999999</v>
      </c>
      <c r="Q1018" s="4">
        <f t="shared" si="60"/>
        <v>38.817</v>
      </c>
      <c r="R1018" s="4">
        <f t="shared" si="61"/>
        <v>16.899999999999999</v>
      </c>
      <c r="S1018" s="4">
        <f t="shared" si="62"/>
        <v>21.917000000000002</v>
      </c>
      <c r="T1018" s="6">
        <f t="shared" si="63"/>
        <v>0.564623747327202</v>
      </c>
      <c r="U1018" s="3">
        <f>YEAR(SalesDataTable[[#This Row],[Order Date]])</f>
        <v>2026</v>
      </c>
    </row>
    <row r="1019" spans="1:21" ht="15.6">
      <c r="A1019" s="9">
        <v>713</v>
      </c>
      <c r="B1019" s="10">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11" t="s">
        <v>6</v>
      </c>
      <c r="H1019" s="11" t="s">
        <v>27</v>
      </c>
      <c r="I1019" s="11" t="s">
        <v>19</v>
      </c>
      <c r="J1019" s="2" t="s">
        <v>3</v>
      </c>
      <c r="K1019" s="2" t="s">
        <v>14</v>
      </c>
      <c r="L1019" s="2" t="s">
        <v>15</v>
      </c>
      <c r="M1019" s="7">
        <v>4</v>
      </c>
      <c r="N1019" s="4">
        <v>36.299999999999997</v>
      </c>
      <c r="O1019" s="5">
        <v>0.05</v>
      </c>
      <c r="P1019" s="4">
        <v>13.16</v>
      </c>
      <c r="Q1019" s="4">
        <f t="shared" si="60"/>
        <v>137.93999999999997</v>
      </c>
      <c r="R1019" s="4">
        <f t="shared" si="61"/>
        <v>52.64</v>
      </c>
      <c r="S1019" s="4">
        <f t="shared" si="62"/>
        <v>85.299999999999969</v>
      </c>
      <c r="T1019" s="6">
        <f t="shared" si="63"/>
        <v>0.61838480498767567</v>
      </c>
      <c r="U1019" s="3">
        <f>YEAR(SalesDataTable[[#This Row],[Order Date]])</f>
        <v>2026</v>
      </c>
    </row>
    <row r="1020" spans="1:21" ht="15.6">
      <c r="A1020" s="9">
        <v>3355</v>
      </c>
      <c r="B1020" s="10">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11" t="s">
        <v>0</v>
      </c>
      <c r="H1020" s="11" t="s">
        <v>50</v>
      </c>
      <c r="I1020" s="11" t="s">
        <v>8</v>
      </c>
      <c r="J1020" s="2" t="s">
        <v>13</v>
      </c>
      <c r="K1020" s="2" t="s">
        <v>23</v>
      </c>
      <c r="L1020" s="2" t="s">
        <v>24</v>
      </c>
      <c r="M1020" s="7">
        <v>10</v>
      </c>
      <c r="N1020" s="4">
        <v>338.26</v>
      </c>
      <c r="O1020" s="5">
        <v>0.05</v>
      </c>
      <c r="P1020" s="4">
        <v>197.42</v>
      </c>
      <c r="Q1020" s="4">
        <f t="shared" si="60"/>
        <v>3213.47</v>
      </c>
      <c r="R1020" s="4">
        <f t="shared" si="61"/>
        <v>1974.1999999999998</v>
      </c>
      <c r="S1020" s="4">
        <f t="shared" si="62"/>
        <v>1239.27</v>
      </c>
      <c r="T1020" s="6">
        <f t="shared" si="63"/>
        <v>0.38564853569505864</v>
      </c>
      <c r="U1020" s="3">
        <f>YEAR(SalesDataTable[[#This Row],[Order Date]])</f>
        <v>2026</v>
      </c>
    </row>
    <row r="1021" spans="1:21" ht="15.6">
      <c r="A1021" s="9">
        <v>3879</v>
      </c>
      <c r="B1021" s="10">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11" t="s">
        <v>0</v>
      </c>
      <c r="H1021" s="11" t="s">
        <v>36</v>
      </c>
      <c r="I1021" s="11" t="s">
        <v>28</v>
      </c>
      <c r="J1021" s="2" t="s">
        <v>3</v>
      </c>
      <c r="K1021" s="2" t="s">
        <v>4</v>
      </c>
      <c r="L1021" s="2" t="s">
        <v>26</v>
      </c>
      <c r="M1021" s="7">
        <v>2</v>
      </c>
      <c r="N1021" s="4">
        <v>41.25</v>
      </c>
      <c r="O1021" s="5">
        <v>0</v>
      </c>
      <c r="P1021" s="4">
        <v>17.13</v>
      </c>
      <c r="Q1021" s="4">
        <f t="shared" si="60"/>
        <v>82.5</v>
      </c>
      <c r="R1021" s="4">
        <f t="shared" si="61"/>
        <v>34.26</v>
      </c>
      <c r="S1021" s="4">
        <f t="shared" si="62"/>
        <v>48.24</v>
      </c>
      <c r="T1021" s="6">
        <f t="shared" si="63"/>
        <v>0.58472727272727276</v>
      </c>
      <c r="U1021" s="3">
        <f>YEAR(SalesDataTable[[#This Row],[Order Date]])</f>
        <v>2026</v>
      </c>
    </row>
    <row r="1022" spans="1:21" ht="15.6">
      <c r="A1022" s="9">
        <v>3989</v>
      </c>
      <c r="B1022" s="10">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11" t="s">
        <v>6</v>
      </c>
      <c r="H1022" s="11" t="s">
        <v>43</v>
      </c>
      <c r="I1022" s="11" t="s">
        <v>2</v>
      </c>
      <c r="J1022" s="2" t="s">
        <v>3</v>
      </c>
      <c r="K1022" s="2" t="s">
        <v>9</v>
      </c>
      <c r="L1022" s="2" t="s">
        <v>10</v>
      </c>
      <c r="M1022" s="7">
        <v>2</v>
      </c>
      <c r="N1022" s="4">
        <v>92</v>
      </c>
      <c r="O1022" s="5">
        <v>0</v>
      </c>
      <c r="P1022" s="4">
        <v>44.27</v>
      </c>
      <c r="Q1022" s="4">
        <f t="shared" si="60"/>
        <v>184</v>
      </c>
      <c r="R1022" s="4">
        <f t="shared" si="61"/>
        <v>88.54</v>
      </c>
      <c r="S1022" s="4">
        <f t="shared" si="62"/>
        <v>95.46</v>
      </c>
      <c r="T1022" s="6">
        <f t="shared" si="63"/>
        <v>0.51880434782608698</v>
      </c>
      <c r="U1022" s="3">
        <f>YEAR(SalesDataTable[[#This Row],[Order Date]])</f>
        <v>2026</v>
      </c>
    </row>
    <row r="1023" spans="1:21" ht="15.6">
      <c r="A1023" s="9">
        <v>4193</v>
      </c>
      <c r="B1023" s="10">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11" t="s">
        <v>6</v>
      </c>
      <c r="H1023" s="11" t="s">
        <v>27</v>
      </c>
      <c r="I1023" s="11" t="s">
        <v>2</v>
      </c>
      <c r="J1023" s="2" t="s">
        <v>13</v>
      </c>
      <c r="K1023" s="2" t="s">
        <v>23</v>
      </c>
      <c r="L1023" s="2" t="s">
        <v>40</v>
      </c>
      <c r="M1023" s="7">
        <v>1</v>
      </c>
      <c r="N1023" s="4">
        <v>80.89</v>
      </c>
      <c r="O1023" s="5">
        <v>0.1</v>
      </c>
      <c r="P1023" s="4">
        <v>40.32</v>
      </c>
      <c r="Q1023" s="4">
        <f t="shared" si="60"/>
        <v>72.801000000000002</v>
      </c>
      <c r="R1023" s="4">
        <f t="shared" si="61"/>
        <v>40.32</v>
      </c>
      <c r="S1023" s="4">
        <f t="shared" si="62"/>
        <v>32.481000000000002</v>
      </c>
      <c r="T1023" s="6">
        <f t="shared" si="63"/>
        <v>0.44616145382618372</v>
      </c>
      <c r="U1023" s="3">
        <f>YEAR(SalesDataTable[[#This Row],[Order Date]])</f>
        <v>2026</v>
      </c>
    </row>
    <row r="1024" spans="1:21" ht="15.6">
      <c r="A1024" s="9">
        <v>4413</v>
      </c>
      <c r="B1024" s="10">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11" t="s">
        <v>0</v>
      </c>
      <c r="H1024" s="11" t="s">
        <v>1</v>
      </c>
      <c r="I1024" s="11" t="s">
        <v>19</v>
      </c>
      <c r="J1024" s="2" t="s">
        <v>13</v>
      </c>
      <c r="K1024" s="2" t="s">
        <v>23</v>
      </c>
      <c r="L1024" s="2" t="s">
        <v>29</v>
      </c>
      <c r="M1024" s="7">
        <v>1</v>
      </c>
      <c r="N1024" s="4">
        <v>194.73</v>
      </c>
      <c r="O1024" s="5">
        <v>0</v>
      </c>
      <c r="P1024" s="4">
        <v>101.91</v>
      </c>
      <c r="Q1024" s="4">
        <f t="shared" si="60"/>
        <v>194.73</v>
      </c>
      <c r="R1024" s="4">
        <f t="shared" si="61"/>
        <v>101.91</v>
      </c>
      <c r="S1024" s="4">
        <f t="shared" si="62"/>
        <v>92.82</v>
      </c>
      <c r="T1024" s="6">
        <f t="shared" si="63"/>
        <v>0.47665999075643195</v>
      </c>
      <c r="U1024" s="3">
        <f>YEAR(SalesDataTable[[#This Row],[Order Date]])</f>
        <v>2026</v>
      </c>
    </row>
    <row r="1025" spans="1:21" ht="15.6">
      <c r="A1025" s="9">
        <v>4598</v>
      </c>
      <c r="B1025" s="10">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11" t="s">
        <v>20</v>
      </c>
      <c r="H1025" s="11" t="s">
        <v>21</v>
      </c>
      <c r="I1025" s="11" t="s">
        <v>8</v>
      </c>
      <c r="J1025" s="2" t="s">
        <v>16</v>
      </c>
      <c r="K1025" s="2" t="s">
        <v>9</v>
      </c>
      <c r="L1025" s="2" t="s">
        <v>10</v>
      </c>
      <c r="M1025" s="7">
        <v>5</v>
      </c>
      <c r="N1025" s="4">
        <v>93.82</v>
      </c>
      <c r="O1025" s="5">
        <v>0.15</v>
      </c>
      <c r="P1025" s="4">
        <v>46.06</v>
      </c>
      <c r="Q1025" s="4">
        <f t="shared" si="60"/>
        <v>398.73499999999996</v>
      </c>
      <c r="R1025" s="4">
        <f t="shared" si="61"/>
        <v>230.3</v>
      </c>
      <c r="S1025" s="4">
        <f t="shared" si="62"/>
        <v>168.43499999999995</v>
      </c>
      <c r="T1025" s="6">
        <f t="shared" si="63"/>
        <v>0.4224234140469233</v>
      </c>
      <c r="U1025" s="3">
        <f>YEAR(SalesDataTable[[#This Row],[Order Date]])</f>
        <v>2026</v>
      </c>
    </row>
    <row r="1026" spans="1:21" ht="15.6">
      <c r="A1026" s="9">
        <v>72</v>
      </c>
      <c r="B1026" s="10">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11" t="s">
        <v>11</v>
      </c>
      <c r="H1026" s="11" t="s">
        <v>39</v>
      </c>
      <c r="I1026" s="11" t="s">
        <v>19</v>
      </c>
      <c r="J1026" s="2" t="s">
        <v>13</v>
      </c>
      <c r="K1026" s="2" t="s">
        <v>9</v>
      </c>
      <c r="L1026" s="2" t="s">
        <v>17</v>
      </c>
      <c r="M1026" s="7">
        <v>3</v>
      </c>
      <c r="N1026" s="4">
        <v>142.53</v>
      </c>
      <c r="O1026" s="5">
        <v>0</v>
      </c>
      <c r="P1026" s="4">
        <v>80.67</v>
      </c>
      <c r="Q1026" s="4">
        <f t="shared" ref="Q1026:Q1089" si="64">M1026*N1026*(1-O1026)</f>
        <v>427.59000000000003</v>
      </c>
      <c r="R1026" s="4">
        <f t="shared" ref="R1026:R1089" si="65">M1026*P1026</f>
        <v>242.01</v>
      </c>
      <c r="S1026" s="4">
        <f t="shared" ref="S1026:S1089" si="66">Q1026-R1026</f>
        <v>185.58000000000004</v>
      </c>
      <c r="T1026" s="6">
        <f t="shared" ref="T1026:T1089" si="67">IFERROR(S1026/Q1026,0)</f>
        <v>0.43401389181225014</v>
      </c>
      <c r="U1026" s="3">
        <f>YEAR(SalesDataTable[[#This Row],[Order Date]])</f>
        <v>2026</v>
      </c>
    </row>
    <row r="1027" spans="1:21" ht="15.6">
      <c r="A1027" s="9">
        <v>176</v>
      </c>
      <c r="B1027" s="10">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11" t="s">
        <v>6</v>
      </c>
      <c r="H1027" s="11" t="s">
        <v>49</v>
      </c>
      <c r="I1027" s="11" t="s">
        <v>2</v>
      </c>
      <c r="J1027" s="2" t="s">
        <v>3</v>
      </c>
      <c r="K1027" s="2" t="s">
        <v>23</v>
      </c>
      <c r="L1027" s="2" t="s">
        <v>29</v>
      </c>
      <c r="M1027" s="7">
        <v>1</v>
      </c>
      <c r="N1027" s="4">
        <v>196.33</v>
      </c>
      <c r="O1027" s="5">
        <v>0</v>
      </c>
      <c r="P1027" s="4">
        <v>103.27</v>
      </c>
      <c r="Q1027" s="4">
        <f t="shared" si="64"/>
        <v>196.33</v>
      </c>
      <c r="R1027" s="4">
        <f t="shared" si="65"/>
        <v>103.27</v>
      </c>
      <c r="S1027" s="4">
        <f t="shared" si="66"/>
        <v>93.060000000000016</v>
      </c>
      <c r="T1027" s="6">
        <f t="shared" si="67"/>
        <v>0.47399786074466466</v>
      </c>
      <c r="U1027" s="3">
        <f>YEAR(SalesDataTable[[#This Row],[Order Date]])</f>
        <v>2026</v>
      </c>
    </row>
    <row r="1028" spans="1:21" ht="15.6">
      <c r="A1028" s="9">
        <v>205</v>
      </c>
      <c r="B1028" s="10">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11" t="s">
        <v>20</v>
      </c>
      <c r="H1028" s="11" t="s">
        <v>31</v>
      </c>
      <c r="I1028" s="11" t="s">
        <v>2</v>
      </c>
      <c r="J1028" s="2" t="s">
        <v>13</v>
      </c>
      <c r="K1028" s="2" t="s">
        <v>4</v>
      </c>
      <c r="L1028" s="2" t="s">
        <v>26</v>
      </c>
      <c r="M1028" s="7">
        <v>2</v>
      </c>
      <c r="N1028" s="4">
        <v>41.05</v>
      </c>
      <c r="O1028" s="5">
        <v>0</v>
      </c>
      <c r="P1028" s="4">
        <v>16.690000000000001</v>
      </c>
      <c r="Q1028" s="4">
        <f t="shared" si="64"/>
        <v>82.1</v>
      </c>
      <c r="R1028" s="4">
        <f t="shared" si="65"/>
        <v>33.380000000000003</v>
      </c>
      <c r="S1028" s="4">
        <f t="shared" si="66"/>
        <v>48.719999999999992</v>
      </c>
      <c r="T1028" s="6">
        <f t="shared" si="67"/>
        <v>0.59342265529841653</v>
      </c>
      <c r="U1028" s="3">
        <f>YEAR(SalesDataTable[[#This Row],[Order Date]])</f>
        <v>2026</v>
      </c>
    </row>
    <row r="1029" spans="1:21" ht="15.6">
      <c r="A1029" s="9">
        <v>896</v>
      </c>
      <c r="B1029" s="10">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11" t="s">
        <v>20</v>
      </c>
      <c r="H1029" s="11" t="s">
        <v>33</v>
      </c>
      <c r="I1029" s="11" t="s">
        <v>2</v>
      </c>
      <c r="J1029" s="2" t="s">
        <v>13</v>
      </c>
      <c r="K1029" s="2" t="s">
        <v>34</v>
      </c>
      <c r="L1029" s="2" t="s">
        <v>38</v>
      </c>
      <c r="M1029" s="7">
        <v>1</v>
      </c>
      <c r="N1029" s="4">
        <v>123.09</v>
      </c>
      <c r="O1029" s="5">
        <v>0</v>
      </c>
      <c r="P1029" s="4">
        <v>68.03</v>
      </c>
      <c r="Q1029" s="4">
        <f t="shared" si="64"/>
        <v>123.09</v>
      </c>
      <c r="R1029" s="4">
        <f t="shared" si="65"/>
        <v>68.03</v>
      </c>
      <c r="S1029" s="4">
        <f t="shared" si="66"/>
        <v>55.06</v>
      </c>
      <c r="T1029" s="6">
        <f t="shared" si="67"/>
        <v>0.44731497278414167</v>
      </c>
      <c r="U1029" s="3">
        <f>YEAR(SalesDataTable[[#This Row],[Order Date]])</f>
        <v>2026</v>
      </c>
    </row>
    <row r="1030" spans="1:21" ht="15.6">
      <c r="A1030" s="9">
        <v>1697</v>
      </c>
      <c r="B1030" s="10">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11" t="s">
        <v>6</v>
      </c>
      <c r="H1030" s="11" t="s">
        <v>43</v>
      </c>
      <c r="I1030" s="11" t="s">
        <v>2</v>
      </c>
      <c r="J1030" s="2" t="s">
        <v>16</v>
      </c>
      <c r="K1030" s="2" t="s">
        <v>9</v>
      </c>
      <c r="L1030" s="2" t="s">
        <v>17</v>
      </c>
      <c r="M1030" s="7">
        <v>2</v>
      </c>
      <c r="N1030" s="4">
        <v>141.09</v>
      </c>
      <c r="O1030" s="5">
        <v>0</v>
      </c>
      <c r="P1030" s="4">
        <v>81.69</v>
      </c>
      <c r="Q1030" s="4">
        <f t="shared" si="64"/>
        <v>282.18</v>
      </c>
      <c r="R1030" s="4">
        <f t="shared" si="65"/>
        <v>163.38</v>
      </c>
      <c r="S1030" s="4">
        <f t="shared" si="66"/>
        <v>118.80000000000001</v>
      </c>
      <c r="T1030" s="6">
        <f t="shared" si="67"/>
        <v>0.42100786731873274</v>
      </c>
      <c r="U1030" s="3">
        <f>YEAR(SalesDataTable[[#This Row],[Order Date]])</f>
        <v>2026</v>
      </c>
    </row>
    <row r="1031" spans="1:21" ht="15.6">
      <c r="A1031" s="9">
        <v>2159</v>
      </c>
      <c r="B1031" s="10">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11" t="s">
        <v>11</v>
      </c>
      <c r="H1031" s="11" t="s">
        <v>39</v>
      </c>
      <c r="I1031" s="11" t="s">
        <v>19</v>
      </c>
      <c r="J1031" s="2" t="s">
        <v>13</v>
      </c>
      <c r="K1031" s="2" t="s">
        <v>9</v>
      </c>
      <c r="L1031" s="2" t="s">
        <v>37</v>
      </c>
      <c r="M1031" s="7">
        <v>1</v>
      </c>
      <c r="N1031" s="4">
        <v>157.04</v>
      </c>
      <c r="O1031" s="5">
        <v>0</v>
      </c>
      <c r="P1031" s="4">
        <v>77.540000000000006</v>
      </c>
      <c r="Q1031" s="4">
        <f t="shared" si="64"/>
        <v>157.04</v>
      </c>
      <c r="R1031" s="4">
        <f t="shared" si="65"/>
        <v>77.540000000000006</v>
      </c>
      <c r="S1031" s="4">
        <f t="shared" si="66"/>
        <v>79.499999999999986</v>
      </c>
      <c r="T1031" s="6">
        <f t="shared" si="67"/>
        <v>0.5062404482934284</v>
      </c>
      <c r="U1031" s="3">
        <f>YEAR(SalesDataTable[[#This Row],[Order Date]])</f>
        <v>2026</v>
      </c>
    </row>
    <row r="1032" spans="1:21" ht="15.6">
      <c r="A1032" s="9">
        <v>2772</v>
      </c>
      <c r="B1032" s="10">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11" t="s">
        <v>20</v>
      </c>
      <c r="H1032" s="11" t="s">
        <v>31</v>
      </c>
      <c r="I1032" s="11" t="s">
        <v>19</v>
      </c>
      <c r="J1032" s="2" t="s">
        <v>13</v>
      </c>
      <c r="K1032" s="2" t="s">
        <v>14</v>
      </c>
      <c r="L1032" s="2" t="s">
        <v>44</v>
      </c>
      <c r="M1032" s="7">
        <v>6</v>
      </c>
      <c r="N1032" s="4">
        <v>136.46</v>
      </c>
      <c r="O1032" s="5">
        <v>0</v>
      </c>
      <c r="P1032" s="4">
        <v>68.61</v>
      </c>
      <c r="Q1032" s="4">
        <f t="shared" si="64"/>
        <v>818.76</v>
      </c>
      <c r="R1032" s="4">
        <f t="shared" si="65"/>
        <v>411.65999999999997</v>
      </c>
      <c r="S1032" s="4">
        <f t="shared" si="66"/>
        <v>407.1</v>
      </c>
      <c r="T1032" s="6">
        <f t="shared" si="67"/>
        <v>0.49721530118716112</v>
      </c>
      <c r="U1032" s="3">
        <f>YEAR(SalesDataTable[[#This Row],[Order Date]])</f>
        <v>2026</v>
      </c>
    </row>
    <row r="1033" spans="1:21" ht="15.6">
      <c r="A1033" s="9">
        <v>3091</v>
      </c>
      <c r="B1033" s="10">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11" t="s">
        <v>0</v>
      </c>
      <c r="H1033" s="11" t="s">
        <v>1</v>
      </c>
      <c r="I1033" s="11" t="s">
        <v>2</v>
      </c>
      <c r="J1033" s="2" t="s">
        <v>13</v>
      </c>
      <c r="K1033" s="2" t="s">
        <v>34</v>
      </c>
      <c r="L1033" s="2" t="s">
        <v>42</v>
      </c>
      <c r="M1033" s="7">
        <v>1</v>
      </c>
      <c r="N1033" s="4">
        <v>36.1</v>
      </c>
      <c r="O1033" s="5">
        <v>0</v>
      </c>
      <c r="P1033" s="4">
        <v>13.65</v>
      </c>
      <c r="Q1033" s="4">
        <f t="shared" si="64"/>
        <v>36.1</v>
      </c>
      <c r="R1033" s="4">
        <f t="shared" si="65"/>
        <v>13.65</v>
      </c>
      <c r="S1033" s="4">
        <f t="shared" si="66"/>
        <v>22.450000000000003</v>
      </c>
      <c r="T1033" s="6">
        <f t="shared" si="67"/>
        <v>0.62188365650969535</v>
      </c>
      <c r="U1033" s="3">
        <f>YEAR(SalesDataTable[[#This Row],[Order Date]])</f>
        <v>2026</v>
      </c>
    </row>
    <row r="1034" spans="1:21" ht="15.6">
      <c r="A1034" s="9">
        <v>4241</v>
      </c>
      <c r="B1034" s="10">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11" t="s">
        <v>20</v>
      </c>
      <c r="H1034" s="11" t="s">
        <v>47</v>
      </c>
      <c r="I1034" s="11" t="s">
        <v>2</v>
      </c>
      <c r="J1034" s="2" t="s">
        <v>13</v>
      </c>
      <c r="K1034" s="2" t="s">
        <v>9</v>
      </c>
      <c r="L1034" s="2" t="s">
        <v>10</v>
      </c>
      <c r="M1034" s="7">
        <v>3</v>
      </c>
      <c r="N1034" s="4">
        <v>92.73</v>
      </c>
      <c r="O1034" s="5">
        <v>0</v>
      </c>
      <c r="P1034" s="4">
        <v>44.68</v>
      </c>
      <c r="Q1034" s="4">
        <f t="shared" si="64"/>
        <v>278.19</v>
      </c>
      <c r="R1034" s="4">
        <f t="shared" si="65"/>
        <v>134.04</v>
      </c>
      <c r="S1034" s="4">
        <f t="shared" si="66"/>
        <v>144.15</v>
      </c>
      <c r="T1034" s="6">
        <f t="shared" si="67"/>
        <v>0.51817103418526911</v>
      </c>
      <c r="U1034" s="3">
        <f>YEAR(SalesDataTable[[#This Row],[Order Date]])</f>
        <v>2026</v>
      </c>
    </row>
    <row r="1035" spans="1:21" ht="15.6">
      <c r="A1035" s="9">
        <v>5185</v>
      </c>
      <c r="B1035" s="10">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11" t="s">
        <v>6</v>
      </c>
      <c r="H1035" s="11" t="s">
        <v>43</v>
      </c>
      <c r="I1035" s="11" t="s">
        <v>2</v>
      </c>
      <c r="J1035" s="2" t="s">
        <v>13</v>
      </c>
      <c r="K1035" s="2" t="s">
        <v>14</v>
      </c>
      <c r="L1035" s="2" t="s">
        <v>48</v>
      </c>
      <c r="M1035" s="7">
        <v>3</v>
      </c>
      <c r="N1035" s="4">
        <v>164.31</v>
      </c>
      <c r="O1035" s="5">
        <v>0.05</v>
      </c>
      <c r="P1035" s="4">
        <v>86</v>
      </c>
      <c r="Q1035" s="4">
        <f t="shared" si="64"/>
        <v>468.2835</v>
      </c>
      <c r="R1035" s="4">
        <f t="shared" si="65"/>
        <v>258</v>
      </c>
      <c r="S1035" s="4">
        <f t="shared" si="66"/>
        <v>210.2835</v>
      </c>
      <c r="T1035" s="6">
        <f t="shared" si="67"/>
        <v>0.44905169624810615</v>
      </c>
      <c r="U1035" s="3">
        <f>YEAR(SalesDataTable[[#This Row],[Order Date]])</f>
        <v>2026</v>
      </c>
    </row>
    <row r="1036" spans="1:21" ht="15.6">
      <c r="A1036" s="9">
        <v>1437</v>
      </c>
      <c r="B1036" s="10">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11" t="s">
        <v>20</v>
      </c>
      <c r="H1036" s="11" t="s">
        <v>33</v>
      </c>
      <c r="I1036" s="11" t="s">
        <v>28</v>
      </c>
      <c r="J1036" s="2" t="s">
        <v>13</v>
      </c>
      <c r="K1036" s="2" t="s">
        <v>14</v>
      </c>
      <c r="L1036" s="2" t="s">
        <v>15</v>
      </c>
      <c r="M1036" s="7">
        <v>2</v>
      </c>
      <c r="N1036" s="4">
        <v>36.85</v>
      </c>
      <c r="O1036" s="5">
        <v>0.1</v>
      </c>
      <c r="P1036" s="4">
        <v>13.92</v>
      </c>
      <c r="Q1036" s="4">
        <f t="shared" si="64"/>
        <v>66.33</v>
      </c>
      <c r="R1036" s="4">
        <f t="shared" si="65"/>
        <v>27.84</v>
      </c>
      <c r="S1036" s="4">
        <f t="shared" si="66"/>
        <v>38.489999999999995</v>
      </c>
      <c r="T1036" s="6">
        <f t="shared" si="67"/>
        <v>0.58028041610131154</v>
      </c>
      <c r="U1036" s="3">
        <f>YEAR(SalesDataTable[[#This Row],[Order Date]])</f>
        <v>2026</v>
      </c>
    </row>
    <row r="1037" spans="1:21" ht="15.6">
      <c r="A1037" s="9">
        <v>2316</v>
      </c>
      <c r="B1037" s="10">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11" t="s">
        <v>6</v>
      </c>
      <c r="H1037" s="11" t="s">
        <v>41</v>
      </c>
      <c r="I1037" s="11" t="s">
        <v>28</v>
      </c>
      <c r="J1037" s="2" t="s">
        <v>13</v>
      </c>
      <c r="K1037" s="2" t="s">
        <v>34</v>
      </c>
      <c r="L1037" s="2" t="s">
        <v>42</v>
      </c>
      <c r="M1037" s="7">
        <v>1</v>
      </c>
      <c r="N1037" s="4">
        <v>35.619999999999997</v>
      </c>
      <c r="O1037" s="5">
        <v>0</v>
      </c>
      <c r="P1037" s="4">
        <v>14.05</v>
      </c>
      <c r="Q1037" s="4">
        <f t="shared" si="64"/>
        <v>35.619999999999997</v>
      </c>
      <c r="R1037" s="4">
        <f t="shared" si="65"/>
        <v>14.05</v>
      </c>
      <c r="S1037" s="4">
        <f t="shared" si="66"/>
        <v>21.569999999999997</v>
      </c>
      <c r="T1037" s="6">
        <f t="shared" si="67"/>
        <v>0.60555867490174053</v>
      </c>
      <c r="U1037" s="3">
        <f>YEAR(SalesDataTable[[#This Row],[Order Date]])</f>
        <v>2026</v>
      </c>
    </row>
    <row r="1038" spans="1:21" ht="15.6">
      <c r="A1038" s="9">
        <v>2329</v>
      </c>
      <c r="B1038" s="10">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11" t="s">
        <v>20</v>
      </c>
      <c r="H1038" s="11" t="s">
        <v>33</v>
      </c>
      <c r="I1038" s="11" t="s">
        <v>2</v>
      </c>
      <c r="J1038" s="2" t="s">
        <v>13</v>
      </c>
      <c r="K1038" s="2" t="s">
        <v>9</v>
      </c>
      <c r="L1038" s="2" t="s">
        <v>37</v>
      </c>
      <c r="M1038" s="7">
        <v>3</v>
      </c>
      <c r="N1038" s="4">
        <v>157.43</v>
      </c>
      <c r="O1038" s="5">
        <v>0.15</v>
      </c>
      <c r="P1038" s="4">
        <v>77.56</v>
      </c>
      <c r="Q1038" s="4">
        <f t="shared" si="64"/>
        <v>401.44650000000001</v>
      </c>
      <c r="R1038" s="4">
        <f t="shared" si="65"/>
        <v>232.68</v>
      </c>
      <c r="S1038" s="4">
        <f t="shared" si="66"/>
        <v>168.76650000000001</v>
      </c>
      <c r="T1038" s="6">
        <f t="shared" si="67"/>
        <v>0.42039599299034863</v>
      </c>
      <c r="U1038" s="3">
        <f>YEAR(SalesDataTable[[#This Row],[Order Date]])</f>
        <v>2026</v>
      </c>
    </row>
    <row r="1039" spans="1:21" ht="15.6">
      <c r="A1039" s="9">
        <v>3036</v>
      </c>
      <c r="B1039" s="10">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11" t="s">
        <v>6</v>
      </c>
      <c r="H1039" s="11" t="s">
        <v>43</v>
      </c>
      <c r="I1039" s="11" t="s">
        <v>19</v>
      </c>
      <c r="J1039" s="2" t="s">
        <v>13</v>
      </c>
      <c r="K1039" s="2" t="s">
        <v>4</v>
      </c>
      <c r="L1039" s="2" t="s">
        <v>5</v>
      </c>
      <c r="M1039" s="7">
        <v>1</v>
      </c>
      <c r="N1039" s="4">
        <v>81.2</v>
      </c>
      <c r="O1039" s="5">
        <v>0.1</v>
      </c>
      <c r="P1039" s="4">
        <v>41.64</v>
      </c>
      <c r="Q1039" s="4">
        <f t="shared" si="64"/>
        <v>73.08</v>
      </c>
      <c r="R1039" s="4">
        <f t="shared" si="65"/>
        <v>41.64</v>
      </c>
      <c r="S1039" s="4">
        <f t="shared" si="66"/>
        <v>31.439999999999998</v>
      </c>
      <c r="T1039" s="6">
        <f t="shared" si="67"/>
        <v>0.43021346469622329</v>
      </c>
      <c r="U1039" s="3">
        <f>YEAR(SalesDataTable[[#This Row],[Order Date]])</f>
        <v>2026</v>
      </c>
    </row>
    <row r="1040" spans="1:21" ht="15.6">
      <c r="A1040" s="9">
        <v>3429</v>
      </c>
      <c r="B1040" s="10">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11" t="s">
        <v>20</v>
      </c>
      <c r="H1040" s="11" t="s">
        <v>47</v>
      </c>
      <c r="I1040" s="11" t="s">
        <v>2</v>
      </c>
      <c r="J1040" s="2" t="s">
        <v>3</v>
      </c>
      <c r="K1040" s="2" t="s">
        <v>9</v>
      </c>
      <c r="L1040" s="2" t="s">
        <v>10</v>
      </c>
      <c r="M1040" s="7">
        <v>4</v>
      </c>
      <c r="N1040" s="4">
        <v>93.58</v>
      </c>
      <c r="O1040" s="5">
        <v>0.1</v>
      </c>
      <c r="P1040" s="4">
        <v>44.56</v>
      </c>
      <c r="Q1040" s="4">
        <f t="shared" si="64"/>
        <v>336.88799999999998</v>
      </c>
      <c r="R1040" s="4">
        <f t="shared" si="65"/>
        <v>178.24</v>
      </c>
      <c r="S1040" s="4">
        <f t="shared" si="66"/>
        <v>158.64799999999997</v>
      </c>
      <c r="T1040" s="6">
        <f t="shared" si="67"/>
        <v>0.4709220868656645</v>
      </c>
      <c r="U1040" s="3">
        <f>YEAR(SalesDataTable[[#This Row],[Order Date]])</f>
        <v>2026</v>
      </c>
    </row>
    <row r="1041" spans="1:21" ht="15.6">
      <c r="A1041" s="9">
        <v>3615</v>
      </c>
      <c r="B1041" s="10">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11" t="s">
        <v>6</v>
      </c>
      <c r="H1041" s="11" t="s">
        <v>49</v>
      </c>
      <c r="I1041" s="11" t="s">
        <v>2</v>
      </c>
      <c r="J1041" s="2" t="s">
        <v>13</v>
      </c>
      <c r="K1041" s="2" t="s">
        <v>9</v>
      </c>
      <c r="L1041" s="2" t="s">
        <v>37</v>
      </c>
      <c r="M1041" s="7">
        <v>4</v>
      </c>
      <c r="N1041" s="4">
        <v>155.22</v>
      </c>
      <c r="O1041" s="5">
        <v>0</v>
      </c>
      <c r="P1041" s="4">
        <v>77.209999999999994</v>
      </c>
      <c r="Q1041" s="4">
        <f t="shared" si="64"/>
        <v>620.88</v>
      </c>
      <c r="R1041" s="4">
        <f t="shared" si="65"/>
        <v>308.83999999999997</v>
      </c>
      <c r="S1041" s="4">
        <f t="shared" si="66"/>
        <v>312.04000000000002</v>
      </c>
      <c r="T1041" s="6">
        <f t="shared" si="67"/>
        <v>0.50257698750161062</v>
      </c>
      <c r="U1041" s="3">
        <f>YEAR(SalesDataTable[[#This Row],[Order Date]])</f>
        <v>2026</v>
      </c>
    </row>
    <row r="1042" spans="1:21" ht="15.6">
      <c r="A1042" s="9">
        <v>3661</v>
      </c>
      <c r="B1042" s="10">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11" t="s">
        <v>20</v>
      </c>
      <c r="H1042" s="11" t="s">
        <v>33</v>
      </c>
      <c r="I1042" s="11" t="s">
        <v>2</v>
      </c>
      <c r="J1042" s="2" t="s">
        <v>13</v>
      </c>
      <c r="K1042" s="2" t="s">
        <v>4</v>
      </c>
      <c r="L1042" s="2" t="s">
        <v>30</v>
      </c>
      <c r="M1042" s="7">
        <v>4</v>
      </c>
      <c r="N1042" s="4">
        <v>100.33</v>
      </c>
      <c r="O1042" s="5">
        <v>0</v>
      </c>
      <c r="P1042" s="4">
        <v>49.99</v>
      </c>
      <c r="Q1042" s="4">
        <f t="shared" si="64"/>
        <v>401.32</v>
      </c>
      <c r="R1042" s="4">
        <f t="shared" si="65"/>
        <v>199.96</v>
      </c>
      <c r="S1042" s="4">
        <f t="shared" si="66"/>
        <v>201.35999999999999</v>
      </c>
      <c r="T1042" s="6">
        <f t="shared" si="67"/>
        <v>0.5017442439948171</v>
      </c>
      <c r="U1042" s="3">
        <f>YEAR(SalesDataTable[[#This Row],[Order Date]])</f>
        <v>2026</v>
      </c>
    </row>
    <row r="1043" spans="1:21" ht="15.6">
      <c r="A1043" s="9">
        <v>3831</v>
      </c>
      <c r="B1043" s="10">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11" t="s">
        <v>11</v>
      </c>
      <c r="H1043" s="11" t="s">
        <v>18</v>
      </c>
      <c r="I1043" s="11" t="s">
        <v>2</v>
      </c>
      <c r="J1043" s="2" t="s">
        <v>16</v>
      </c>
      <c r="K1043" s="2" t="s">
        <v>14</v>
      </c>
      <c r="L1043" s="2" t="s">
        <v>44</v>
      </c>
      <c r="M1043" s="7">
        <v>2</v>
      </c>
      <c r="N1043" s="4">
        <v>134.28</v>
      </c>
      <c r="O1043" s="5">
        <v>0</v>
      </c>
      <c r="P1043" s="4">
        <v>69.12</v>
      </c>
      <c r="Q1043" s="4">
        <f t="shared" si="64"/>
        <v>268.56</v>
      </c>
      <c r="R1043" s="4">
        <f t="shared" si="65"/>
        <v>138.24</v>
      </c>
      <c r="S1043" s="4">
        <f t="shared" si="66"/>
        <v>130.32</v>
      </c>
      <c r="T1043" s="6">
        <f t="shared" si="67"/>
        <v>0.48525469168900803</v>
      </c>
      <c r="U1043" s="3">
        <f>YEAR(SalesDataTable[[#This Row],[Order Date]])</f>
        <v>2026</v>
      </c>
    </row>
    <row r="1044" spans="1:21" ht="15.6">
      <c r="A1044" s="9">
        <v>4394</v>
      </c>
      <c r="B1044" s="10">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11" t="s">
        <v>11</v>
      </c>
      <c r="H1044" s="11" t="s">
        <v>12</v>
      </c>
      <c r="I1044" s="11" t="s">
        <v>2</v>
      </c>
      <c r="J1044" s="2" t="s">
        <v>13</v>
      </c>
      <c r="K1044" s="2" t="s">
        <v>34</v>
      </c>
      <c r="L1044" s="2" t="s">
        <v>45</v>
      </c>
      <c r="M1044" s="7">
        <v>2</v>
      </c>
      <c r="N1044" s="4">
        <v>51.16</v>
      </c>
      <c r="O1044" s="5">
        <v>0</v>
      </c>
      <c r="P1044" s="4">
        <v>21.57</v>
      </c>
      <c r="Q1044" s="4">
        <f t="shared" si="64"/>
        <v>102.32</v>
      </c>
      <c r="R1044" s="4">
        <f t="shared" si="65"/>
        <v>43.14</v>
      </c>
      <c r="S1044" s="4">
        <f t="shared" si="66"/>
        <v>59.179999999999993</v>
      </c>
      <c r="T1044" s="6">
        <f t="shared" si="67"/>
        <v>0.57838154808444098</v>
      </c>
      <c r="U1044" s="3">
        <f>YEAR(SalesDataTable[[#This Row],[Order Date]])</f>
        <v>2026</v>
      </c>
    </row>
    <row r="1045" spans="1:21" ht="15.6">
      <c r="A1045" s="9">
        <v>372</v>
      </c>
      <c r="B1045" s="10">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11" t="s">
        <v>6</v>
      </c>
      <c r="H1045" s="11" t="s">
        <v>43</v>
      </c>
      <c r="I1045" s="11" t="s">
        <v>2</v>
      </c>
      <c r="J1045" s="2" t="s">
        <v>3</v>
      </c>
      <c r="K1045" s="2" t="s">
        <v>34</v>
      </c>
      <c r="L1045" s="2" t="s">
        <v>42</v>
      </c>
      <c r="M1045" s="7">
        <v>3</v>
      </c>
      <c r="N1045" s="4">
        <v>35.94</v>
      </c>
      <c r="O1045" s="5">
        <v>0.1</v>
      </c>
      <c r="P1045" s="4">
        <v>14.04</v>
      </c>
      <c r="Q1045" s="4">
        <f t="shared" si="64"/>
        <v>97.037999999999997</v>
      </c>
      <c r="R1045" s="4">
        <f t="shared" si="65"/>
        <v>42.12</v>
      </c>
      <c r="S1045" s="4">
        <f t="shared" si="66"/>
        <v>54.917999999999999</v>
      </c>
      <c r="T1045" s="6">
        <f t="shared" si="67"/>
        <v>0.56594323873121866</v>
      </c>
      <c r="U1045" s="3">
        <f>YEAR(SalesDataTable[[#This Row],[Order Date]])</f>
        <v>2026</v>
      </c>
    </row>
    <row r="1046" spans="1:21" ht="15.6">
      <c r="A1046" s="9">
        <v>532</v>
      </c>
      <c r="B1046" s="10">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11" t="s">
        <v>11</v>
      </c>
      <c r="H1046" s="11" t="s">
        <v>39</v>
      </c>
      <c r="I1046" s="11" t="s">
        <v>19</v>
      </c>
      <c r="J1046" s="2" t="s">
        <v>3</v>
      </c>
      <c r="K1046" s="2" t="s">
        <v>9</v>
      </c>
      <c r="L1046" s="2" t="s">
        <v>17</v>
      </c>
      <c r="M1046" s="7">
        <v>1</v>
      </c>
      <c r="N1046" s="4">
        <v>145.34</v>
      </c>
      <c r="O1046" s="5">
        <v>0.05</v>
      </c>
      <c r="P1046" s="4">
        <v>77.89</v>
      </c>
      <c r="Q1046" s="4">
        <f t="shared" si="64"/>
        <v>138.07300000000001</v>
      </c>
      <c r="R1046" s="4">
        <f t="shared" si="65"/>
        <v>77.89</v>
      </c>
      <c r="S1046" s="4">
        <f t="shared" si="66"/>
        <v>60.183000000000007</v>
      </c>
      <c r="T1046" s="6">
        <f t="shared" si="67"/>
        <v>0.43587812244247609</v>
      </c>
      <c r="U1046" s="3">
        <f>YEAR(SalesDataTable[[#This Row],[Order Date]])</f>
        <v>2026</v>
      </c>
    </row>
    <row r="1047" spans="1:21" ht="15.6">
      <c r="A1047" s="9">
        <v>910</v>
      </c>
      <c r="B1047" s="10">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11" t="s">
        <v>11</v>
      </c>
      <c r="H1047" s="11" t="s">
        <v>52</v>
      </c>
      <c r="I1047" s="11" t="s">
        <v>2</v>
      </c>
      <c r="J1047" s="2" t="s">
        <v>16</v>
      </c>
      <c r="K1047" s="2" t="s">
        <v>14</v>
      </c>
      <c r="L1047" s="2" t="s">
        <v>15</v>
      </c>
      <c r="M1047" s="7">
        <v>1</v>
      </c>
      <c r="N1047" s="4">
        <v>35.950000000000003</v>
      </c>
      <c r="O1047" s="5">
        <v>0.1</v>
      </c>
      <c r="P1047" s="4">
        <v>13.63</v>
      </c>
      <c r="Q1047" s="4">
        <f t="shared" si="64"/>
        <v>32.355000000000004</v>
      </c>
      <c r="R1047" s="4">
        <f t="shared" si="65"/>
        <v>13.63</v>
      </c>
      <c r="S1047" s="4">
        <f t="shared" si="66"/>
        <v>18.725000000000001</v>
      </c>
      <c r="T1047" s="6">
        <f t="shared" si="67"/>
        <v>0.57873589862463293</v>
      </c>
      <c r="U1047" s="3">
        <f>YEAR(SalesDataTable[[#This Row],[Order Date]])</f>
        <v>2026</v>
      </c>
    </row>
    <row r="1048" spans="1:21" ht="15.6">
      <c r="A1048" s="9">
        <v>938</v>
      </c>
      <c r="B1048" s="10">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11" t="s">
        <v>20</v>
      </c>
      <c r="H1048" s="11" t="s">
        <v>47</v>
      </c>
      <c r="I1048" s="11" t="s">
        <v>19</v>
      </c>
      <c r="J1048" s="2" t="s">
        <v>16</v>
      </c>
      <c r="K1048" s="2" t="s">
        <v>34</v>
      </c>
      <c r="L1048" s="2" t="s">
        <v>45</v>
      </c>
      <c r="M1048" s="7">
        <v>1</v>
      </c>
      <c r="N1048" s="4">
        <v>51.09</v>
      </c>
      <c r="O1048" s="5">
        <v>0</v>
      </c>
      <c r="P1048" s="4">
        <v>22.4</v>
      </c>
      <c r="Q1048" s="4">
        <f t="shared" si="64"/>
        <v>51.09</v>
      </c>
      <c r="R1048" s="4">
        <f t="shared" si="65"/>
        <v>22.4</v>
      </c>
      <c r="S1048" s="4">
        <f t="shared" si="66"/>
        <v>28.690000000000005</v>
      </c>
      <c r="T1048" s="6">
        <f t="shared" si="67"/>
        <v>0.56155803484047762</v>
      </c>
      <c r="U1048" s="3">
        <f>YEAR(SalesDataTable[[#This Row],[Order Date]])</f>
        <v>2026</v>
      </c>
    </row>
    <row r="1049" spans="1:21" ht="15.6">
      <c r="A1049" s="9">
        <v>1079</v>
      </c>
      <c r="B1049" s="10">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11" t="s">
        <v>6</v>
      </c>
      <c r="H1049" s="11" t="s">
        <v>49</v>
      </c>
      <c r="I1049" s="11" t="s">
        <v>19</v>
      </c>
      <c r="J1049" s="2" t="s">
        <v>3</v>
      </c>
      <c r="K1049" s="2" t="s">
        <v>23</v>
      </c>
      <c r="L1049" s="2" t="s">
        <v>29</v>
      </c>
      <c r="M1049" s="7">
        <v>2</v>
      </c>
      <c r="N1049" s="4">
        <v>198.69</v>
      </c>
      <c r="O1049" s="5">
        <v>0.15</v>
      </c>
      <c r="P1049" s="4">
        <v>104.25</v>
      </c>
      <c r="Q1049" s="4">
        <f t="shared" si="64"/>
        <v>337.77299999999997</v>
      </c>
      <c r="R1049" s="4">
        <f t="shared" si="65"/>
        <v>208.5</v>
      </c>
      <c r="S1049" s="4">
        <f t="shared" si="66"/>
        <v>129.27299999999997</v>
      </c>
      <c r="T1049" s="6">
        <f t="shared" si="67"/>
        <v>0.38272153191640534</v>
      </c>
      <c r="U1049" s="3">
        <f>YEAR(SalesDataTable[[#This Row],[Order Date]])</f>
        <v>2026</v>
      </c>
    </row>
    <row r="1050" spans="1:21" ht="15.6">
      <c r="A1050" s="9">
        <v>1662</v>
      </c>
      <c r="B1050" s="10">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11" t="s">
        <v>6</v>
      </c>
      <c r="H1050" s="11" t="s">
        <v>27</v>
      </c>
      <c r="I1050" s="11" t="s">
        <v>19</v>
      </c>
      <c r="J1050" s="2" t="s">
        <v>13</v>
      </c>
      <c r="K1050" s="2" t="s">
        <v>4</v>
      </c>
      <c r="L1050" s="2" t="s">
        <v>5</v>
      </c>
      <c r="M1050" s="7">
        <v>3</v>
      </c>
      <c r="N1050" s="4">
        <v>83.45</v>
      </c>
      <c r="O1050" s="5">
        <v>0</v>
      </c>
      <c r="P1050" s="4">
        <v>43.73</v>
      </c>
      <c r="Q1050" s="4">
        <f t="shared" si="64"/>
        <v>250.35000000000002</v>
      </c>
      <c r="R1050" s="4">
        <f t="shared" si="65"/>
        <v>131.19</v>
      </c>
      <c r="S1050" s="4">
        <f t="shared" si="66"/>
        <v>119.16000000000003</v>
      </c>
      <c r="T1050" s="6">
        <f t="shared" si="67"/>
        <v>0.47597363690832839</v>
      </c>
      <c r="U1050" s="3">
        <f>YEAR(SalesDataTable[[#This Row],[Order Date]])</f>
        <v>2026</v>
      </c>
    </row>
    <row r="1051" spans="1:21" ht="15.6">
      <c r="A1051" s="9">
        <v>2748</v>
      </c>
      <c r="B1051" s="10">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11" t="s">
        <v>11</v>
      </c>
      <c r="H1051" s="11" t="s">
        <v>12</v>
      </c>
      <c r="I1051" s="11" t="s">
        <v>2</v>
      </c>
      <c r="J1051" s="2" t="s">
        <v>13</v>
      </c>
      <c r="K1051" s="2" t="s">
        <v>34</v>
      </c>
      <c r="L1051" s="2" t="s">
        <v>35</v>
      </c>
      <c r="M1051" s="7">
        <v>2</v>
      </c>
      <c r="N1051" s="4">
        <v>40.86</v>
      </c>
      <c r="O1051" s="5">
        <v>0</v>
      </c>
      <c r="P1051" s="4">
        <v>14.59</v>
      </c>
      <c r="Q1051" s="4">
        <f t="shared" si="64"/>
        <v>81.72</v>
      </c>
      <c r="R1051" s="4">
        <f t="shared" si="65"/>
        <v>29.18</v>
      </c>
      <c r="S1051" s="4">
        <f t="shared" si="66"/>
        <v>52.54</v>
      </c>
      <c r="T1051" s="6">
        <f t="shared" si="67"/>
        <v>0.64292706803720023</v>
      </c>
      <c r="U1051" s="3">
        <f>YEAR(SalesDataTable[[#This Row],[Order Date]])</f>
        <v>2026</v>
      </c>
    </row>
    <row r="1052" spans="1:21" ht="15.6">
      <c r="A1052" s="9">
        <v>3354</v>
      </c>
      <c r="B1052" s="10">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11" t="s">
        <v>6</v>
      </c>
      <c r="H1052" s="11" t="s">
        <v>27</v>
      </c>
      <c r="I1052" s="11" t="s">
        <v>19</v>
      </c>
      <c r="J1052" s="2" t="s">
        <v>13</v>
      </c>
      <c r="K1052" s="2" t="s">
        <v>23</v>
      </c>
      <c r="L1052" s="2" t="s">
        <v>40</v>
      </c>
      <c r="M1052" s="7">
        <v>1</v>
      </c>
      <c r="N1052" s="4">
        <v>82.21</v>
      </c>
      <c r="O1052" s="5">
        <v>0.05</v>
      </c>
      <c r="P1052" s="4">
        <v>39.04</v>
      </c>
      <c r="Q1052" s="4">
        <f t="shared" si="64"/>
        <v>78.099499999999992</v>
      </c>
      <c r="R1052" s="4">
        <f t="shared" si="65"/>
        <v>39.04</v>
      </c>
      <c r="S1052" s="4">
        <f t="shared" si="66"/>
        <v>39.059499999999993</v>
      </c>
      <c r="T1052" s="6">
        <f t="shared" si="67"/>
        <v>0.50012484074802011</v>
      </c>
      <c r="U1052" s="3">
        <f>YEAR(SalesDataTable[[#This Row],[Order Date]])</f>
        <v>2026</v>
      </c>
    </row>
    <row r="1053" spans="1:21" ht="15.6">
      <c r="A1053" s="9">
        <v>3532</v>
      </c>
      <c r="B1053" s="10">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11" t="s">
        <v>11</v>
      </c>
      <c r="H1053" s="11" t="s">
        <v>39</v>
      </c>
      <c r="I1053" s="11" t="s">
        <v>28</v>
      </c>
      <c r="J1053" s="2" t="s">
        <v>16</v>
      </c>
      <c r="K1053" s="2" t="s">
        <v>34</v>
      </c>
      <c r="L1053" s="2" t="s">
        <v>42</v>
      </c>
      <c r="M1053" s="7">
        <v>1</v>
      </c>
      <c r="N1053" s="4">
        <v>35.93</v>
      </c>
      <c r="O1053" s="5">
        <v>0.1</v>
      </c>
      <c r="P1053" s="4">
        <v>13.52</v>
      </c>
      <c r="Q1053" s="4">
        <f t="shared" si="64"/>
        <v>32.337000000000003</v>
      </c>
      <c r="R1053" s="4">
        <f t="shared" si="65"/>
        <v>13.52</v>
      </c>
      <c r="S1053" s="4">
        <f t="shared" si="66"/>
        <v>18.817000000000004</v>
      </c>
      <c r="T1053" s="6">
        <f t="shared" si="67"/>
        <v>0.58190308315551853</v>
      </c>
      <c r="U1053" s="3">
        <f>YEAR(SalesDataTable[[#This Row],[Order Date]])</f>
        <v>2026</v>
      </c>
    </row>
    <row r="1054" spans="1:21" ht="15.6">
      <c r="A1054" s="9">
        <v>3636</v>
      </c>
      <c r="B1054" s="10">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11" t="s">
        <v>0</v>
      </c>
      <c r="H1054" s="11" t="s">
        <v>1</v>
      </c>
      <c r="I1054" s="11" t="s">
        <v>28</v>
      </c>
      <c r="J1054" s="2" t="s">
        <v>13</v>
      </c>
      <c r="K1054" s="2" t="s">
        <v>14</v>
      </c>
      <c r="L1054" s="2" t="s">
        <v>48</v>
      </c>
      <c r="M1054" s="7">
        <v>2</v>
      </c>
      <c r="N1054" s="4">
        <v>164.77</v>
      </c>
      <c r="O1054" s="5">
        <v>0</v>
      </c>
      <c r="P1054" s="4">
        <v>89.07</v>
      </c>
      <c r="Q1054" s="4">
        <f t="shared" si="64"/>
        <v>329.54</v>
      </c>
      <c r="R1054" s="4">
        <f t="shared" si="65"/>
        <v>178.14</v>
      </c>
      <c r="S1054" s="4">
        <f t="shared" si="66"/>
        <v>151.40000000000003</v>
      </c>
      <c r="T1054" s="6">
        <f t="shared" si="67"/>
        <v>0.45942829398555568</v>
      </c>
      <c r="U1054" s="3">
        <f>YEAR(SalesDataTable[[#This Row],[Order Date]])</f>
        <v>2026</v>
      </c>
    </row>
    <row r="1055" spans="1:21" ht="15.6">
      <c r="A1055" s="9">
        <v>3810</v>
      </c>
      <c r="B1055" s="10">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11" t="s">
        <v>11</v>
      </c>
      <c r="H1055" s="11" t="s">
        <v>12</v>
      </c>
      <c r="I1055" s="11" t="s">
        <v>8</v>
      </c>
      <c r="J1055" s="2" t="s">
        <v>16</v>
      </c>
      <c r="K1055" s="2" t="s">
        <v>14</v>
      </c>
      <c r="L1055" s="2" t="s">
        <v>32</v>
      </c>
      <c r="M1055" s="7">
        <v>4</v>
      </c>
      <c r="N1055" s="4">
        <v>47.36</v>
      </c>
      <c r="O1055" s="5">
        <v>0.1</v>
      </c>
      <c r="P1055" s="4">
        <v>18.87</v>
      </c>
      <c r="Q1055" s="4">
        <f t="shared" si="64"/>
        <v>170.49600000000001</v>
      </c>
      <c r="R1055" s="4">
        <f t="shared" si="65"/>
        <v>75.48</v>
      </c>
      <c r="S1055" s="4">
        <f t="shared" si="66"/>
        <v>95.016000000000005</v>
      </c>
      <c r="T1055" s="6">
        <f t="shared" si="67"/>
        <v>0.55729166666666663</v>
      </c>
      <c r="U1055" s="3">
        <f>YEAR(SalesDataTable[[#This Row],[Order Date]])</f>
        <v>2026</v>
      </c>
    </row>
    <row r="1056" spans="1:21" ht="15.6">
      <c r="A1056" s="9">
        <v>4137</v>
      </c>
      <c r="B1056" s="10">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11" t="s">
        <v>20</v>
      </c>
      <c r="H1056" s="11" t="s">
        <v>33</v>
      </c>
      <c r="I1056" s="11" t="s">
        <v>2</v>
      </c>
      <c r="J1056" s="2" t="s">
        <v>3</v>
      </c>
      <c r="K1056" s="2" t="s">
        <v>9</v>
      </c>
      <c r="L1056" s="2" t="s">
        <v>10</v>
      </c>
      <c r="M1056" s="7">
        <v>1</v>
      </c>
      <c r="N1056" s="4">
        <v>90.7</v>
      </c>
      <c r="O1056" s="5">
        <v>0</v>
      </c>
      <c r="P1056" s="4">
        <v>44.18</v>
      </c>
      <c r="Q1056" s="4">
        <f t="shared" si="64"/>
        <v>90.7</v>
      </c>
      <c r="R1056" s="4">
        <f t="shared" si="65"/>
        <v>44.18</v>
      </c>
      <c r="S1056" s="4">
        <f t="shared" si="66"/>
        <v>46.52</v>
      </c>
      <c r="T1056" s="6">
        <f t="shared" si="67"/>
        <v>0.51289966923925034</v>
      </c>
      <c r="U1056" s="3">
        <f>YEAR(SalesDataTable[[#This Row],[Order Date]])</f>
        <v>2026</v>
      </c>
    </row>
    <row r="1057" spans="1:21" ht="15.6">
      <c r="A1057" s="9">
        <v>4303</v>
      </c>
      <c r="B1057" s="10">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11" t="s">
        <v>11</v>
      </c>
      <c r="H1057" s="11" t="s">
        <v>39</v>
      </c>
      <c r="I1057" s="11" t="s">
        <v>28</v>
      </c>
      <c r="J1057" s="2" t="s">
        <v>3</v>
      </c>
      <c r="K1057" s="2" t="s">
        <v>14</v>
      </c>
      <c r="L1057" s="2" t="s">
        <v>32</v>
      </c>
      <c r="M1057" s="7">
        <v>1</v>
      </c>
      <c r="N1057" s="4">
        <v>45.59</v>
      </c>
      <c r="O1057" s="5">
        <v>0</v>
      </c>
      <c r="P1057" s="4">
        <v>18.57</v>
      </c>
      <c r="Q1057" s="4">
        <f t="shared" si="64"/>
        <v>45.59</v>
      </c>
      <c r="R1057" s="4">
        <f t="shared" si="65"/>
        <v>18.57</v>
      </c>
      <c r="S1057" s="4">
        <f t="shared" si="66"/>
        <v>27.020000000000003</v>
      </c>
      <c r="T1057" s="6">
        <f t="shared" si="67"/>
        <v>0.59267383198069756</v>
      </c>
      <c r="U1057" s="3">
        <f>YEAR(SalesDataTable[[#This Row],[Order Date]])</f>
        <v>2026</v>
      </c>
    </row>
    <row r="1058" spans="1:21" ht="15.6">
      <c r="A1058" s="9">
        <v>4991</v>
      </c>
      <c r="B1058" s="10">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11" t="s">
        <v>20</v>
      </c>
      <c r="H1058" s="11" t="s">
        <v>21</v>
      </c>
      <c r="I1058" s="11" t="s">
        <v>2</v>
      </c>
      <c r="J1058" s="2" t="s">
        <v>13</v>
      </c>
      <c r="K1058" s="2" t="s">
        <v>9</v>
      </c>
      <c r="L1058" s="2" t="s">
        <v>17</v>
      </c>
      <c r="M1058" s="7">
        <v>3</v>
      </c>
      <c r="N1058" s="4">
        <v>146.55000000000001</v>
      </c>
      <c r="O1058" s="5">
        <v>0.1</v>
      </c>
      <c r="P1058" s="4">
        <v>79.59</v>
      </c>
      <c r="Q1058" s="4">
        <f t="shared" si="64"/>
        <v>395.68500000000006</v>
      </c>
      <c r="R1058" s="4">
        <f t="shared" si="65"/>
        <v>238.77</v>
      </c>
      <c r="S1058" s="4">
        <f t="shared" si="66"/>
        <v>156.91500000000005</v>
      </c>
      <c r="T1058" s="6">
        <f t="shared" si="67"/>
        <v>0.39656544978960545</v>
      </c>
      <c r="U1058" s="3">
        <f>YEAR(SalesDataTable[[#This Row],[Order Date]])</f>
        <v>2026</v>
      </c>
    </row>
    <row r="1059" spans="1:21" ht="15.6">
      <c r="A1059" s="9">
        <v>39</v>
      </c>
      <c r="B1059" s="10">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11" t="s">
        <v>20</v>
      </c>
      <c r="H1059" s="11" t="s">
        <v>33</v>
      </c>
      <c r="I1059" s="11" t="s">
        <v>28</v>
      </c>
      <c r="J1059" s="2" t="s">
        <v>16</v>
      </c>
      <c r="K1059" s="2" t="s">
        <v>4</v>
      </c>
      <c r="L1059" s="2" t="s">
        <v>26</v>
      </c>
      <c r="M1059" s="7">
        <v>4</v>
      </c>
      <c r="N1059" s="4">
        <v>40.33</v>
      </c>
      <c r="O1059" s="5">
        <v>0.1</v>
      </c>
      <c r="P1059" s="4">
        <v>17.170000000000002</v>
      </c>
      <c r="Q1059" s="4">
        <f t="shared" si="64"/>
        <v>145.18799999999999</v>
      </c>
      <c r="R1059" s="4">
        <f t="shared" si="65"/>
        <v>68.680000000000007</v>
      </c>
      <c r="S1059" s="4">
        <f t="shared" si="66"/>
        <v>76.507999999999981</v>
      </c>
      <c r="T1059" s="6">
        <f t="shared" si="67"/>
        <v>0.52695815081136177</v>
      </c>
      <c r="U1059" s="3">
        <f>YEAR(SalesDataTable[[#This Row],[Order Date]])</f>
        <v>2026</v>
      </c>
    </row>
    <row r="1060" spans="1:21" ht="15.6">
      <c r="A1060" s="9">
        <v>206</v>
      </c>
      <c r="B1060" s="10">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11" t="s">
        <v>0</v>
      </c>
      <c r="H1060" s="11" t="s">
        <v>1</v>
      </c>
      <c r="I1060" s="11" t="s">
        <v>19</v>
      </c>
      <c r="J1060" s="2" t="s">
        <v>13</v>
      </c>
      <c r="K1060" s="2" t="s">
        <v>4</v>
      </c>
      <c r="L1060" s="2" t="s">
        <v>22</v>
      </c>
      <c r="M1060" s="7">
        <v>2</v>
      </c>
      <c r="N1060" s="4">
        <v>51.83</v>
      </c>
      <c r="O1060" s="5">
        <v>0.1</v>
      </c>
      <c r="P1060" s="4">
        <v>23.1</v>
      </c>
      <c r="Q1060" s="4">
        <f t="shared" si="64"/>
        <v>93.293999999999997</v>
      </c>
      <c r="R1060" s="4">
        <f t="shared" si="65"/>
        <v>46.2</v>
      </c>
      <c r="S1060" s="4">
        <f t="shared" si="66"/>
        <v>47.093999999999994</v>
      </c>
      <c r="T1060" s="6">
        <f t="shared" si="67"/>
        <v>0.50479130490706792</v>
      </c>
      <c r="U1060" s="3">
        <f>YEAR(SalesDataTable[[#This Row],[Order Date]])</f>
        <v>2026</v>
      </c>
    </row>
    <row r="1061" spans="1:21" ht="15.6">
      <c r="A1061" s="9">
        <v>397</v>
      </c>
      <c r="B1061" s="10">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11" t="s">
        <v>20</v>
      </c>
      <c r="H1061" s="11" t="s">
        <v>33</v>
      </c>
      <c r="I1061" s="11" t="s">
        <v>2</v>
      </c>
      <c r="J1061" s="2" t="s">
        <v>16</v>
      </c>
      <c r="K1061" s="2" t="s">
        <v>23</v>
      </c>
      <c r="L1061" s="2" t="s">
        <v>51</v>
      </c>
      <c r="M1061" s="7">
        <v>2</v>
      </c>
      <c r="N1061" s="4">
        <v>121.19</v>
      </c>
      <c r="O1061" s="5">
        <v>0.05</v>
      </c>
      <c r="P1061" s="4">
        <v>58.91</v>
      </c>
      <c r="Q1061" s="4">
        <f t="shared" si="64"/>
        <v>230.261</v>
      </c>
      <c r="R1061" s="4">
        <f t="shared" si="65"/>
        <v>117.82</v>
      </c>
      <c r="S1061" s="4">
        <f t="shared" si="66"/>
        <v>112.441</v>
      </c>
      <c r="T1061" s="6">
        <f t="shared" si="67"/>
        <v>0.48831977625390321</v>
      </c>
      <c r="U1061" s="3">
        <f>YEAR(SalesDataTable[[#This Row],[Order Date]])</f>
        <v>2026</v>
      </c>
    </row>
    <row r="1062" spans="1:21" ht="15.6">
      <c r="A1062" s="9">
        <v>763</v>
      </c>
      <c r="B1062" s="10">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11" t="s">
        <v>20</v>
      </c>
      <c r="H1062" s="11" t="s">
        <v>47</v>
      </c>
      <c r="I1062" s="11" t="s">
        <v>19</v>
      </c>
      <c r="J1062" s="2" t="s">
        <v>13</v>
      </c>
      <c r="K1062" s="2" t="s">
        <v>9</v>
      </c>
      <c r="L1062" s="2" t="s">
        <v>37</v>
      </c>
      <c r="M1062" s="7">
        <v>1</v>
      </c>
      <c r="N1062" s="4">
        <v>154.09</v>
      </c>
      <c r="O1062" s="5">
        <v>0</v>
      </c>
      <c r="P1062" s="4">
        <v>77.37</v>
      </c>
      <c r="Q1062" s="4">
        <f t="shared" si="64"/>
        <v>154.09</v>
      </c>
      <c r="R1062" s="4">
        <f t="shared" si="65"/>
        <v>77.37</v>
      </c>
      <c r="S1062" s="4">
        <f t="shared" si="66"/>
        <v>76.72</v>
      </c>
      <c r="T1062" s="6">
        <f t="shared" si="67"/>
        <v>0.49789084301382308</v>
      </c>
      <c r="U1062" s="3">
        <f>YEAR(SalesDataTable[[#This Row],[Order Date]])</f>
        <v>2026</v>
      </c>
    </row>
    <row r="1063" spans="1:21" ht="15.6">
      <c r="A1063" s="9">
        <v>1059</v>
      </c>
      <c r="B1063" s="10">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11" t="s">
        <v>0</v>
      </c>
      <c r="H1063" s="11" t="s">
        <v>1</v>
      </c>
      <c r="I1063" s="11" t="s">
        <v>2</v>
      </c>
      <c r="J1063" s="2" t="s">
        <v>13</v>
      </c>
      <c r="K1063" s="2" t="s">
        <v>4</v>
      </c>
      <c r="L1063" s="2" t="s">
        <v>5</v>
      </c>
      <c r="M1063" s="7">
        <v>1</v>
      </c>
      <c r="N1063" s="4">
        <v>80.64</v>
      </c>
      <c r="O1063" s="5">
        <v>0.05</v>
      </c>
      <c r="P1063" s="4">
        <v>43.85</v>
      </c>
      <c r="Q1063" s="4">
        <f t="shared" si="64"/>
        <v>76.60799999999999</v>
      </c>
      <c r="R1063" s="4">
        <f t="shared" si="65"/>
        <v>43.85</v>
      </c>
      <c r="S1063" s="4">
        <f t="shared" si="66"/>
        <v>32.757999999999988</v>
      </c>
      <c r="T1063" s="6">
        <f t="shared" si="67"/>
        <v>0.42760547201336668</v>
      </c>
      <c r="U1063" s="3">
        <f>YEAR(SalesDataTable[[#This Row],[Order Date]])</f>
        <v>2026</v>
      </c>
    </row>
    <row r="1064" spans="1:21" ht="15.6">
      <c r="A1064" s="9">
        <v>1332</v>
      </c>
      <c r="B1064" s="10">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11" t="s">
        <v>6</v>
      </c>
      <c r="H1064" s="11" t="s">
        <v>43</v>
      </c>
      <c r="I1064" s="11" t="s">
        <v>28</v>
      </c>
      <c r="J1064" s="2" t="s">
        <v>3</v>
      </c>
      <c r="K1064" s="2" t="s">
        <v>9</v>
      </c>
      <c r="L1064" s="2" t="s">
        <v>10</v>
      </c>
      <c r="M1064" s="7">
        <v>1</v>
      </c>
      <c r="N1064" s="4">
        <v>94.01</v>
      </c>
      <c r="O1064" s="5">
        <v>0.15</v>
      </c>
      <c r="P1064" s="4">
        <v>46.12</v>
      </c>
      <c r="Q1064" s="4">
        <f t="shared" si="64"/>
        <v>79.908500000000004</v>
      </c>
      <c r="R1064" s="4">
        <f t="shared" si="65"/>
        <v>46.12</v>
      </c>
      <c r="S1064" s="4">
        <f t="shared" si="66"/>
        <v>33.788500000000006</v>
      </c>
      <c r="T1064" s="6">
        <f t="shared" si="67"/>
        <v>0.42283987310486376</v>
      </c>
      <c r="U1064" s="3">
        <f>YEAR(SalesDataTable[[#This Row],[Order Date]])</f>
        <v>2026</v>
      </c>
    </row>
    <row r="1065" spans="1:21" ht="15.6">
      <c r="A1065" s="9">
        <v>1447</v>
      </c>
      <c r="B1065" s="10">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11" t="s">
        <v>6</v>
      </c>
      <c r="H1065" s="11" t="s">
        <v>27</v>
      </c>
      <c r="I1065" s="11" t="s">
        <v>2</v>
      </c>
      <c r="J1065" s="2" t="s">
        <v>3</v>
      </c>
      <c r="K1065" s="2" t="s">
        <v>4</v>
      </c>
      <c r="L1065" s="2" t="s">
        <v>22</v>
      </c>
      <c r="M1065" s="7">
        <v>1</v>
      </c>
      <c r="N1065" s="4">
        <v>51.09</v>
      </c>
      <c r="O1065" s="5">
        <v>0</v>
      </c>
      <c r="P1065" s="4">
        <v>22.78</v>
      </c>
      <c r="Q1065" s="4">
        <f t="shared" si="64"/>
        <v>51.09</v>
      </c>
      <c r="R1065" s="4">
        <f t="shared" si="65"/>
        <v>22.78</v>
      </c>
      <c r="S1065" s="4">
        <f t="shared" si="66"/>
        <v>28.310000000000002</v>
      </c>
      <c r="T1065" s="6">
        <f t="shared" si="67"/>
        <v>0.55412018007437858</v>
      </c>
      <c r="U1065" s="3">
        <f>YEAR(SalesDataTable[[#This Row],[Order Date]])</f>
        <v>2026</v>
      </c>
    </row>
    <row r="1066" spans="1:21" ht="15.6">
      <c r="A1066" s="9">
        <v>2990</v>
      </c>
      <c r="B1066" s="10">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11" t="s">
        <v>6</v>
      </c>
      <c r="H1066" s="11" t="s">
        <v>27</v>
      </c>
      <c r="I1066" s="11" t="s">
        <v>28</v>
      </c>
      <c r="J1066" s="2" t="s">
        <v>3</v>
      </c>
      <c r="K1066" s="2" t="s">
        <v>9</v>
      </c>
      <c r="L1066" s="2" t="s">
        <v>17</v>
      </c>
      <c r="M1066" s="7">
        <v>1</v>
      </c>
      <c r="N1066" s="4">
        <v>146.66</v>
      </c>
      <c r="O1066" s="5">
        <v>0</v>
      </c>
      <c r="P1066" s="4">
        <v>78.709999999999994</v>
      </c>
      <c r="Q1066" s="4">
        <f t="shared" si="64"/>
        <v>146.66</v>
      </c>
      <c r="R1066" s="4">
        <f t="shared" si="65"/>
        <v>78.709999999999994</v>
      </c>
      <c r="S1066" s="4">
        <f t="shared" si="66"/>
        <v>67.95</v>
      </c>
      <c r="T1066" s="6">
        <f t="shared" si="67"/>
        <v>0.4633165143870176</v>
      </c>
      <c r="U1066" s="3">
        <f>YEAR(SalesDataTable[[#This Row],[Order Date]])</f>
        <v>2026</v>
      </c>
    </row>
    <row r="1067" spans="1:21" ht="15.6">
      <c r="A1067" s="9">
        <v>3769</v>
      </c>
      <c r="B1067" s="10">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11" t="s">
        <v>6</v>
      </c>
      <c r="H1067" s="11" t="s">
        <v>43</v>
      </c>
      <c r="I1067" s="11" t="s">
        <v>19</v>
      </c>
      <c r="J1067" s="2" t="s">
        <v>13</v>
      </c>
      <c r="K1067" s="2" t="s">
        <v>23</v>
      </c>
      <c r="L1067" s="2" t="s">
        <v>29</v>
      </c>
      <c r="M1067" s="7">
        <v>2</v>
      </c>
      <c r="N1067" s="4">
        <v>199.03</v>
      </c>
      <c r="O1067" s="5">
        <v>0</v>
      </c>
      <c r="P1067" s="4">
        <v>104.7</v>
      </c>
      <c r="Q1067" s="4">
        <f t="shared" si="64"/>
        <v>398.06</v>
      </c>
      <c r="R1067" s="4">
        <f t="shared" si="65"/>
        <v>209.4</v>
      </c>
      <c r="S1067" s="4">
        <f t="shared" si="66"/>
        <v>188.66</v>
      </c>
      <c r="T1067" s="6">
        <f t="shared" si="67"/>
        <v>0.47394865095714211</v>
      </c>
      <c r="U1067" s="3">
        <f>YEAR(SalesDataTable[[#This Row],[Order Date]])</f>
        <v>2026</v>
      </c>
    </row>
    <row r="1068" spans="1:21" ht="15.6">
      <c r="A1068" s="9">
        <v>4152</v>
      </c>
      <c r="B1068" s="10">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11" t="s">
        <v>11</v>
      </c>
      <c r="H1068" s="11" t="s">
        <v>12</v>
      </c>
      <c r="I1068" s="11" t="s">
        <v>2</v>
      </c>
      <c r="J1068" s="2" t="s">
        <v>3</v>
      </c>
      <c r="K1068" s="2" t="s">
        <v>4</v>
      </c>
      <c r="L1068" s="2" t="s">
        <v>26</v>
      </c>
      <c r="M1068" s="7">
        <v>5</v>
      </c>
      <c r="N1068" s="4">
        <v>41.18</v>
      </c>
      <c r="O1068" s="5">
        <v>0.05</v>
      </c>
      <c r="P1068" s="4">
        <v>16.87</v>
      </c>
      <c r="Q1068" s="4">
        <f t="shared" si="64"/>
        <v>195.60499999999999</v>
      </c>
      <c r="R1068" s="4">
        <f t="shared" si="65"/>
        <v>84.350000000000009</v>
      </c>
      <c r="S1068" s="4">
        <f t="shared" si="66"/>
        <v>111.25499999999998</v>
      </c>
      <c r="T1068" s="6">
        <f t="shared" si="67"/>
        <v>0.56877380435060443</v>
      </c>
      <c r="U1068" s="3">
        <f>YEAR(SalesDataTable[[#This Row],[Order Date]])</f>
        <v>2026</v>
      </c>
    </row>
    <row r="1069" spans="1:21" ht="15.6">
      <c r="A1069" s="9">
        <v>4242</v>
      </c>
      <c r="B1069" s="10">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11" t="s">
        <v>6</v>
      </c>
      <c r="H1069" s="11" t="s">
        <v>43</v>
      </c>
      <c r="I1069" s="11" t="s">
        <v>19</v>
      </c>
      <c r="J1069" s="2" t="s">
        <v>16</v>
      </c>
      <c r="K1069" s="2" t="s">
        <v>9</v>
      </c>
      <c r="L1069" s="2" t="s">
        <v>17</v>
      </c>
      <c r="M1069" s="7">
        <v>2</v>
      </c>
      <c r="N1069" s="4">
        <v>141.18</v>
      </c>
      <c r="O1069" s="5">
        <v>0</v>
      </c>
      <c r="P1069" s="4">
        <v>78.66</v>
      </c>
      <c r="Q1069" s="4">
        <f t="shared" si="64"/>
        <v>282.36</v>
      </c>
      <c r="R1069" s="4">
        <f t="shared" si="65"/>
        <v>157.32</v>
      </c>
      <c r="S1069" s="4">
        <f t="shared" si="66"/>
        <v>125.04000000000002</v>
      </c>
      <c r="T1069" s="6">
        <f t="shared" si="67"/>
        <v>0.44283892902677441</v>
      </c>
      <c r="U1069" s="3">
        <f>YEAR(SalesDataTable[[#This Row],[Order Date]])</f>
        <v>2026</v>
      </c>
    </row>
    <row r="1070" spans="1:21" ht="15.6">
      <c r="A1070" s="9">
        <v>4780</v>
      </c>
      <c r="B1070" s="10">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11" t="s">
        <v>6</v>
      </c>
      <c r="H1070" s="11" t="s">
        <v>43</v>
      </c>
      <c r="I1070" s="11" t="s">
        <v>19</v>
      </c>
      <c r="J1070" s="2" t="s">
        <v>3</v>
      </c>
      <c r="K1070" s="2" t="s">
        <v>4</v>
      </c>
      <c r="L1070" s="2" t="s">
        <v>5</v>
      </c>
      <c r="M1070" s="7">
        <v>1</v>
      </c>
      <c r="N1070" s="4">
        <v>82.47</v>
      </c>
      <c r="O1070" s="5">
        <v>0.1</v>
      </c>
      <c r="P1070" s="4">
        <v>42.73</v>
      </c>
      <c r="Q1070" s="4">
        <f t="shared" si="64"/>
        <v>74.222999999999999</v>
      </c>
      <c r="R1070" s="4">
        <f t="shared" si="65"/>
        <v>42.73</v>
      </c>
      <c r="S1070" s="4">
        <f t="shared" si="66"/>
        <v>31.493000000000002</v>
      </c>
      <c r="T1070" s="6">
        <f t="shared" si="67"/>
        <v>0.42430243994449163</v>
      </c>
      <c r="U1070" s="3">
        <f>YEAR(SalesDataTable[[#This Row],[Order Date]])</f>
        <v>2026</v>
      </c>
    </row>
    <row r="1071" spans="1:21" ht="15.6">
      <c r="A1071" s="9">
        <v>63</v>
      </c>
      <c r="B1071" s="10">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11" t="s">
        <v>6</v>
      </c>
      <c r="H1071" s="11" t="s">
        <v>7</v>
      </c>
      <c r="I1071" s="11" t="s">
        <v>28</v>
      </c>
      <c r="J1071" s="2" t="s">
        <v>3</v>
      </c>
      <c r="K1071" s="2" t="s">
        <v>14</v>
      </c>
      <c r="L1071" s="2" t="s">
        <v>48</v>
      </c>
      <c r="M1071" s="7">
        <v>1</v>
      </c>
      <c r="N1071" s="4">
        <v>166.91</v>
      </c>
      <c r="O1071" s="5">
        <v>0</v>
      </c>
      <c r="P1071" s="4">
        <v>85.58</v>
      </c>
      <c r="Q1071" s="4">
        <f t="shared" si="64"/>
        <v>166.91</v>
      </c>
      <c r="R1071" s="4">
        <f t="shared" si="65"/>
        <v>85.58</v>
      </c>
      <c r="S1071" s="4">
        <f t="shared" si="66"/>
        <v>81.33</v>
      </c>
      <c r="T1071" s="6">
        <f t="shared" si="67"/>
        <v>0.48726858786172189</v>
      </c>
      <c r="U1071" s="3">
        <f>YEAR(SalesDataTable[[#This Row],[Order Date]])</f>
        <v>2026</v>
      </c>
    </row>
    <row r="1072" spans="1:21" ht="15.6">
      <c r="A1072" s="9">
        <v>190</v>
      </c>
      <c r="B1072" s="10">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11" t="s">
        <v>0</v>
      </c>
      <c r="H1072" s="11" t="s">
        <v>1</v>
      </c>
      <c r="I1072" s="11" t="s">
        <v>19</v>
      </c>
      <c r="J1072" s="2" t="s">
        <v>16</v>
      </c>
      <c r="K1072" s="2" t="s">
        <v>14</v>
      </c>
      <c r="L1072" s="2" t="s">
        <v>32</v>
      </c>
      <c r="M1072" s="7">
        <v>1</v>
      </c>
      <c r="N1072" s="4">
        <v>45.99</v>
      </c>
      <c r="O1072" s="5">
        <v>0</v>
      </c>
      <c r="P1072" s="4">
        <v>18.579999999999998</v>
      </c>
      <c r="Q1072" s="4">
        <f t="shared" si="64"/>
        <v>45.99</v>
      </c>
      <c r="R1072" s="4">
        <f t="shared" si="65"/>
        <v>18.579999999999998</v>
      </c>
      <c r="S1072" s="4">
        <f t="shared" si="66"/>
        <v>27.410000000000004</v>
      </c>
      <c r="T1072" s="6">
        <f t="shared" si="67"/>
        <v>0.59599913024570561</v>
      </c>
      <c r="U1072" s="3">
        <f>YEAR(SalesDataTable[[#This Row],[Order Date]])</f>
        <v>2026</v>
      </c>
    </row>
    <row r="1073" spans="1:21" ht="15.6">
      <c r="A1073" s="9">
        <v>268</v>
      </c>
      <c r="B1073" s="10">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11" t="s">
        <v>20</v>
      </c>
      <c r="H1073" s="11" t="s">
        <v>47</v>
      </c>
      <c r="I1073" s="11" t="s">
        <v>19</v>
      </c>
      <c r="J1073" s="2" t="s">
        <v>16</v>
      </c>
      <c r="K1073" s="2" t="s">
        <v>34</v>
      </c>
      <c r="L1073" s="2" t="s">
        <v>42</v>
      </c>
      <c r="M1073" s="7">
        <v>1</v>
      </c>
      <c r="N1073" s="4">
        <v>37.01</v>
      </c>
      <c r="O1073" s="5">
        <v>0.05</v>
      </c>
      <c r="P1073" s="4">
        <v>14.18</v>
      </c>
      <c r="Q1073" s="4">
        <f t="shared" si="64"/>
        <v>35.159499999999994</v>
      </c>
      <c r="R1073" s="4">
        <f t="shared" si="65"/>
        <v>14.18</v>
      </c>
      <c r="S1073" s="4">
        <f t="shared" si="66"/>
        <v>20.979499999999994</v>
      </c>
      <c r="T1073" s="6">
        <f t="shared" si="67"/>
        <v>0.59669506107879799</v>
      </c>
      <c r="U1073" s="3">
        <f>YEAR(SalesDataTable[[#This Row],[Order Date]])</f>
        <v>2026</v>
      </c>
    </row>
    <row r="1074" spans="1:21" ht="15.6">
      <c r="A1074" s="9">
        <v>691</v>
      </c>
      <c r="B1074" s="10">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11" t="s">
        <v>20</v>
      </c>
      <c r="H1074" s="11" t="s">
        <v>33</v>
      </c>
      <c r="I1074" s="11" t="s">
        <v>28</v>
      </c>
      <c r="J1074" s="2" t="s">
        <v>16</v>
      </c>
      <c r="K1074" s="2" t="s">
        <v>9</v>
      </c>
      <c r="L1074" s="2" t="s">
        <v>17</v>
      </c>
      <c r="M1074" s="7">
        <v>5</v>
      </c>
      <c r="N1074" s="4">
        <v>140.9</v>
      </c>
      <c r="O1074" s="5">
        <v>0</v>
      </c>
      <c r="P1074" s="4">
        <v>80.16</v>
      </c>
      <c r="Q1074" s="4">
        <f t="shared" si="64"/>
        <v>704.5</v>
      </c>
      <c r="R1074" s="4">
        <f t="shared" si="65"/>
        <v>400.79999999999995</v>
      </c>
      <c r="S1074" s="4">
        <f t="shared" si="66"/>
        <v>303.70000000000005</v>
      </c>
      <c r="T1074" s="6">
        <f t="shared" si="67"/>
        <v>0.43108587650816188</v>
      </c>
      <c r="U1074" s="3">
        <f>YEAR(SalesDataTable[[#This Row],[Order Date]])</f>
        <v>2026</v>
      </c>
    </row>
    <row r="1075" spans="1:21" ht="15.6">
      <c r="A1075" s="9">
        <v>810</v>
      </c>
      <c r="B1075" s="10">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11" t="s">
        <v>6</v>
      </c>
      <c r="H1075" s="11" t="s">
        <v>43</v>
      </c>
      <c r="I1075" s="11" t="s">
        <v>19</v>
      </c>
      <c r="J1075" s="2" t="s">
        <v>13</v>
      </c>
      <c r="K1075" s="2" t="s">
        <v>34</v>
      </c>
      <c r="L1075" s="2" t="s">
        <v>42</v>
      </c>
      <c r="M1075" s="7">
        <v>3</v>
      </c>
      <c r="N1075" s="4">
        <v>36.659999999999997</v>
      </c>
      <c r="O1075" s="5">
        <v>0</v>
      </c>
      <c r="P1075" s="4">
        <v>13.55</v>
      </c>
      <c r="Q1075" s="4">
        <f t="shared" si="64"/>
        <v>109.97999999999999</v>
      </c>
      <c r="R1075" s="4">
        <f t="shared" si="65"/>
        <v>40.650000000000006</v>
      </c>
      <c r="S1075" s="4">
        <f t="shared" si="66"/>
        <v>69.329999999999984</v>
      </c>
      <c r="T1075" s="6">
        <f t="shared" si="67"/>
        <v>0.63038734315330047</v>
      </c>
      <c r="U1075" s="3">
        <f>YEAR(SalesDataTable[[#This Row],[Order Date]])</f>
        <v>2026</v>
      </c>
    </row>
    <row r="1076" spans="1:21" ht="15.6">
      <c r="A1076" s="9">
        <v>855</v>
      </c>
      <c r="B1076" s="10">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11" t="s">
        <v>6</v>
      </c>
      <c r="H1076" s="11" t="s">
        <v>27</v>
      </c>
      <c r="I1076" s="11" t="s">
        <v>2</v>
      </c>
      <c r="J1076" s="2" t="s">
        <v>16</v>
      </c>
      <c r="K1076" s="2" t="s">
        <v>14</v>
      </c>
      <c r="L1076" s="2" t="s">
        <v>15</v>
      </c>
      <c r="M1076" s="7">
        <v>1</v>
      </c>
      <c r="N1076" s="4">
        <v>36.299999999999997</v>
      </c>
      <c r="O1076" s="5">
        <v>0.1</v>
      </c>
      <c r="P1076" s="4">
        <v>13.69</v>
      </c>
      <c r="Q1076" s="4">
        <f t="shared" si="64"/>
        <v>32.67</v>
      </c>
      <c r="R1076" s="4">
        <f t="shared" si="65"/>
        <v>13.69</v>
      </c>
      <c r="S1076" s="4">
        <f t="shared" si="66"/>
        <v>18.980000000000004</v>
      </c>
      <c r="T1076" s="6">
        <f t="shared" si="67"/>
        <v>0.58096112641567199</v>
      </c>
      <c r="U1076" s="3">
        <f>YEAR(SalesDataTable[[#This Row],[Order Date]])</f>
        <v>2026</v>
      </c>
    </row>
    <row r="1077" spans="1:21" ht="15.6">
      <c r="A1077" s="9">
        <v>1612</v>
      </c>
      <c r="B1077" s="10">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11" t="s">
        <v>11</v>
      </c>
      <c r="H1077" s="11" t="s">
        <v>52</v>
      </c>
      <c r="I1077" s="11" t="s">
        <v>2</v>
      </c>
      <c r="J1077" s="2" t="s">
        <v>13</v>
      </c>
      <c r="K1077" s="2" t="s">
        <v>23</v>
      </c>
      <c r="L1077" s="2" t="s">
        <v>51</v>
      </c>
      <c r="M1077" s="7">
        <v>2</v>
      </c>
      <c r="N1077" s="4">
        <v>120.64</v>
      </c>
      <c r="O1077" s="5">
        <v>0</v>
      </c>
      <c r="P1077" s="4">
        <v>61.66</v>
      </c>
      <c r="Q1077" s="4">
        <f t="shared" si="64"/>
        <v>241.28</v>
      </c>
      <c r="R1077" s="4">
        <f t="shared" si="65"/>
        <v>123.32</v>
      </c>
      <c r="S1077" s="4">
        <f t="shared" si="66"/>
        <v>117.96000000000001</v>
      </c>
      <c r="T1077" s="6">
        <f t="shared" si="67"/>
        <v>0.48889257294429711</v>
      </c>
      <c r="U1077" s="3">
        <f>YEAR(SalesDataTable[[#This Row],[Order Date]])</f>
        <v>2026</v>
      </c>
    </row>
    <row r="1078" spans="1:21" ht="15.6">
      <c r="A1078" s="9">
        <v>1704</v>
      </c>
      <c r="B1078" s="10">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11" t="s">
        <v>11</v>
      </c>
      <c r="H1078" s="11" t="s">
        <v>52</v>
      </c>
      <c r="I1078" s="11" t="s">
        <v>2</v>
      </c>
      <c r="J1078" s="2" t="s">
        <v>3</v>
      </c>
      <c r="K1078" s="2" t="s">
        <v>14</v>
      </c>
      <c r="L1078" s="2" t="s">
        <v>32</v>
      </c>
      <c r="M1078" s="7">
        <v>1</v>
      </c>
      <c r="N1078" s="4">
        <v>47.07</v>
      </c>
      <c r="O1078" s="5">
        <v>0</v>
      </c>
      <c r="P1078" s="4">
        <v>18.7</v>
      </c>
      <c r="Q1078" s="4">
        <f t="shared" si="64"/>
        <v>47.07</v>
      </c>
      <c r="R1078" s="4">
        <f t="shared" si="65"/>
        <v>18.7</v>
      </c>
      <c r="S1078" s="4">
        <f t="shared" si="66"/>
        <v>28.37</v>
      </c>
      <c r="T1078" s="6">
        <f t="shared" si="67"/>
        <v>0.60271935415338862</v>
      </c>
      <c r="U1078" s="3">
        <f>YEAR(SalesDataTable[[#This Row],[Order Date]])</f>
        <v>2026</v>
      </c>
    </row>
    <row r="1079" spans="1:21" ht="15.6">
      <c r="A1079" s="9">
        <v>1857</v>
      </c>
      <c r="B1079" s="10">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11" t="s">
        <v>11</v>
      </c>
      <c r="H1079" s="11" t="s">
        <v>18</v>
      </c>
      <c r="I1079" s="11" t="s">
        <v>28</v>
      </c>
      <c r="J1079" s="2" t="s">
        <v>16</v>
      </c>
      <c r="K1079" s="2" t="s">
        <v>9</v>
      </c>
      <c r="L1079" s="2" t="s">
        <v>37</v>
      </c>
      <c r="M1079" s="7">
        <v>2</v>
      </c>
      <c r="N1079" s="4">
        <v>154.94</v>
      </c>
      <c r="O1079" s="5">
        <v>0.05</v>
      </c>
      <c r="P1079" s="4">
        <v>77.260000000000005</v>
      </c>
      <c r="Q1079" s="4">
        <f t="shared" si="64"/>
        <v>294.38599999999997</v>
      </c>
      <c r="R1079" s="4">
        <f t="shared" si="65"/>
        <v>154.52000000000001</v>
      </c>
      <c r="S1079" s="4">
        <f t="shared" si="66"/>
        <v>139.86599999999996</v>
      </c>
      <c r="T1079" s="6">
        <f t="shared" si="67"/>
        <v>0.47511090880680457</v>
      </c>
      <c r="U1079" s="3">
        <f>YEAR(SalesDataTable[[#This Row],[Order Date]])</f>
        <v>2026</v>
      </c>
    </row>
    <row r="1080" spans="1:21" ht="15.6">
      <c r="A1080" s="9">
        <v>1888</v>
      </c>
      <c r="B1080" s="10">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11" t="s">
        <v>6</v>
      </c>
      <c r="H1080" s="11" t="s">
        <v>43</v>
      </c>
      <c r="I1080" s="11" t="s">
        <v>2</v>
      </c>
      <c r="J1080" s="2" t="s">
        <v>3</v>
      </c>
      <c r="K1080" s="2" t="s">
        <v>14</v>
      </c>
      <c r="L1080" s="2" t="s">
        <v>32</v>
      </c>
      <c r="M1080" s="7">
        <v>1</v>
      </c>
      <c r="N1080" s="4">
        <v>45.97</v>
      </c>
      <c r="O1080" s="5">
        <v>0.05</v>
      </c>
      <c r="P1080" s="4">
        <v>18.41</v>
      </c>
      <c r="Q1080" s="4">
        <f t="shared" si="64"/>
        <v>43.671499999999995</v>
      </c>
      <c r="R1080" s="4">
        <f t="shared" si="65"/>
        <v>18.41</v>
      </c>
      <c r="S1080" s="4">
        <f t="shared" si="66"/>
        <v>25.261499999999995</v>
      </c>
      <c r="T1080" s="6">
        <f t="shared" si="67"/>
        <v>0.57844360738696854</v>
      </c>
      <c r="U1080" s="3">
        <f>YEAR(SalesDataTable[[#This Row],[Order Date]])</f>
        <v>2026</v>
      </c>
    </row>
    <row r="1081" spans="1:21" ht="15.6">
      <c r="A1081" s="9">
        <v>2683</v>
      </c>
      <c r="B1081" s="10">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11" t="s">
        <v>20</v>
      </c>
      <c r="H1081" s="11" t="s">
        <v>33</v>
      </c>
      <c r="I1081" s="11" t="s">
        <v>2</v>
      </c>
      <c r="J1081" s="2" t="s">
        <v>3</v>
      </c>
      <c r="K1081" s="2" t="s">
        <v>23</v>
      </c>
      <c r="L1081" s="2" t="s">
        <v>29</v>
      </c>
      <c r="M1081" s="7">
        <v>1</v>
      </c>
      <c r="N1081" s="4">
        <v>198.64</v>
      </c>
      <c r="O1081" s="5">
        <v>0.05</v>
      </c>
      <c r="P1081" s="4">
        <v>101.89</v>
      </c>
      <c r="Q1081" s="4">
        <f t="shared" si="64"/>
        <v>188.70799999999997</v>
      </c>
      <c r="R1081" s="4">
        <f t="shared" si="65"/>
        <v>101.89</v>
      </c>
      <c r="S1081" s="4">
        <f t="shared" si="66"/>
        <v>86.817999999999969</v>
      </c>
      <c r="T1081" s="6">
        <f t="shared" si="67"/>
        <v>0.46006528605040581</v>
      </c>
      <c r="U1081" s="3">
        <f>YEAR(SalesDataTable[[#This Row],[Order Date]])</f>
        <v>2026</v>
      </c>
    </row>
    <row r="1082" spans="1:21" ht="15.6">
      <c r="A1082" s="9">
        <v>4211</v>
      </c>
      <c r="B1082" s="10">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11" t="s">
        <v>11</v>
      </c>
      <c r="H1082" s="11" t="s">
        <v>18</v>
      </c>
      <c r="I1082" s="11" t="s">
        <v>2</v>
      </c>
      <c r="J1082" s="2" t="s">
        <v>13</v>
      </c>
      <c r="K1082" s="2" t="s">
        <v>14</v>
      </c>
      <c r="L1082" s="2" t="s">
        <v>48</v>
      </c>
      <c r="M1082" s="7">
        <v>5</v>
      </c>
      <c r="N1082" s="4">
        <v>168.57</v>
      </c>
      <c r="O1082" s="5">
        <v>0</v>
      </c>
      <c r="P1082" s="4">
        <v>88.65</v>
      </c>
      <c r="Q1082" s="4">
        <f t="shared" si="64"/>
        <v>842.84999999999991</v>
      </c>
      <c r="R1082" s="4">
        <f t="shared" si="65"/>
        <v>443.25</v>
      </c>
      <c r="S1082" s="4">
        <f t="shared" si="66"/>
        <v>399.59999999999991</v>
      </c>
      <c r="T1082" s="6">
        <f t="shared" si="67"/>
        <v>0.47410571276027758</v>
      </c>
      <c r="U1082" s="3">
        <f>YEAR(SalesDataTable[[#This Row],[Order Date]])</f>
        <v>2026</v>
      </c>
    </row>
    <row r="1083" spans="1:21" ht="15.6">
      <c r="A1083" s="9">
        <v>4353</v>
      </c>
      <c r="B1083" s="10">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11" t="s">
        <v>6</v>
      </c>
      <c r="H1083" s="11" t="s">
        <v>27</v>
      </c>
      <c r="I1083" s="11" t="s">
        <v>19</v>
      </c>
      <c r="J1083" s="2" t="s">
        <v>13</v>
      </c>
      <c r="K1083" s="2" t="s">
        <v>14</v>
      </c>
      <c r="L1083" s="2" t="s">
        <v>15</v>
      </c>
      <c r="M1083" s="7">
        <v>1</v>
      </c>
      <c r="N1083" s="4">
        <v>36.65</v>
      </c>
      <c r="O1083" s="5">
        <v>0</v>
      </c>
      <c r="P1083" s="4">
        <v>13.97</v>
      </c>
      <c r="Q1083" s="4">
        <f t="shared" si="64"/>
        <v>36.65</v>
      </c>
      <c r="R1083" s="4">
        <f t="shared" si="65"/>
        <v>13.97</v>
      </c>
      <c r="S1083" s="4">
        <f t="shared" si="66"/>
        <v>22.68</v>
      </c>
      <c r="T1083" s="6">
        <f t="shared" si="67"/>
        <v>0.61882673942701227</v>
      </c>
      <c r="U1083" s="3">
        <f>YEAR(SalesDataTable[[#This Row],[Order Date]])</f>
        <v>2026</v>
      </c>
    </row>
    <row r="1084" spans="1:21" ht="15.6">
      <c r="A1084" s="9">
        <v>5020</v>
      </c>
      <c r="B1084" s="10">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11" t="s">
        <v>11</v>
      </c>
      <c r="H1084" s="11" t="s">
        <v>25</v>
      </c>
      <c r="I1084" s="11" t="s">
        <v>19</v>
      </c>
      <c r="J1084" s="2" t="s">
        <v>3</v>
      </c>
      <c r="K1084" s="2" t="s">
        <v>14</v>
      </c>
      <c r="L1084" s="2" t="s">
        <v>15</v>
      </c>
      <c r="M1084" s="7">
        <v>2</v>
      </c>
      <c r="N1084" s="4">
        <v>35.450000000000003</v>
      </c>
      <c r="O1084" s="5">
        <v>0.05</v>
      </c>
      <c r="P1084" s="4">
        <v>13.39</v>
      </c>
      <c r="Q1084" s="4">
        <f t="shared" si="64"/>
        <v>67.355000000000004</v>
      </c>
      <c r="R1084" s="4">
        <f t="shared" si="65"/>
        <v>26.78</v>
      </c>
      <c r="S1084" s="4">
        <f t="shared" si="66"/>
        <v>40.575000000000003</v>
      </c>
      <c r="T1084" s="6">
        <f t="shared" si="67"/>
        <v>0.60240516665429444</v>
      </c>
      <c r="U1084" s="3">
        <f>YEAR(SalesDataTable[[#This Row],[Order Date]])</f>
        <v>2026</v>
      </c>
    </row>
    <row r="1085" spans="1:21" ht="15.6">
      <c r="A1085" s="9">
        <v>564</v>
      </c>
      <c r="B1085" s="10">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11" t="s">
        <v>11</v>
      </c>
      <c r="H1085" s="11" t="s">
        <v>25</v>
      </c>
      <c r="I1085" s="11" t="s">
        <v>19</v>
      </c>
      <c r="J1085" s="2" t="s">
        <v>13</v>
      </c>
      <c r="K1085" s="2" t="s">
        <v>14</v>
      </c>
      <c r="L1085" s="2" t="s">
        <v>32</v>
      </c>
      <c r="M1085" s="7">
        <v>3</v>
      </c>
      <c r="N1085" s="4">
        <v>45.82</v>
      </c>
      <c r="O1085" s="5">
        <v>0.1</v>
      </c>
      <c r="P1085" s="4">
        <v>18.61</v>
      </c>
      <c r="Q1085" s="4">
        <f t="shared" si="64"/>
        <v>123.71400000000001</v>
      </c>
      <c r="R1085" s="4">
        <f t="shared" si="65"/>
        <v>55.83</v>
      </c>
      <c r="S1085" s="4">
        <f t="shared" si="66"/>
        <v>67.884000000000015</v>
      </c>
      <c r="T1085" s="6">
        <f t="shared" si="67"/>
        <v>0.54871720258014456</v>
      </c>
      <c r="U1085" s="3">
        <f>YEAR(SalesDataTable[[#This Row],[Order Date]])</f>
        <v>2026</v>
      </c>
    </row>
    <row r="1086" spans="1:21" ht="15.6">
      <c r="A1086" s="9">
        <v>736</v>
      </c>
      <c r="B1086" s="10">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11" t="s">
        <v>20</v>
      </c>
      <c r="H1086" s="11" t="s">
        <v>47</v>
      </c>
      <c r="I1086" s="11" t="s">
        <v>19</v>
      </c>
      <c r="J1086" s="2" t="s">
        <v>16</v>
      </c>
      <c r="K1086" s="2" t="s">
        <v>9</v>
      </c>
      <c r="L1086" s="2" t="s">
        <v>37</v>
      </c>
      <c r="M1086" s="7">
        <v>1</v>
      </c>
      <c r="N1086" s="4">
        <v>152.78</v>
      </c>
      <c r="O1086" s="5">
        <v>0</v>
      </c>
      <c r="P1086" s="4">
        <v>78.540000000000006</v>
      </c>
      <c r="Q1086" s="4">
        <f t="shared" si="64"/>
        <v>152.78</v>
      </c>
      <c r="R1086" s="4">
        <f t="shared" si="65"/>
        <v>78.540000000000006</v>
      </c>
      <c r="S1086" s="4">
        <f t="shared" si="66"/>
        <v>74.239999999999995</v>
      </c>
      <c r="T1086" s="6">
        <f t="shared" si="67"/>
        <v>0.48592747741851022</v>
      </c>
      <c r="U1086" s="3">
        <f>YEAR(SalesDataTable[[#This Row],[Order Date]])</f>
        <v>2026</v>
      </c>
    </row>
    <row r="1087" spans="1:21" ht="15.6">
      <c r="A1087" s="9">
        <v>1300</v>
      </c>
      <c r="B1087" s="10">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11" t="s">
        <v>6</v>
      </c>
      <c r="H1087" s="11" t="s">
        <v>27</v>
      </c>
      <c r="I1087" s="11" t="s">
        <v>2</v>
      </c>
      <c r="J1087" s="2" t="s">
        <v>13</v>
      </c>
      <c r="K1087" s="2" t="s">
        <v>4</v>
      </c>
      <c r="L1087" s="2" t="s">
        <v>22</v>
      </c>
      <c r="M1087" s="7">
        <v>1</v>
      </c>
      <c r="N1087" s="4">
        <v>49.76</v>
      </c>
      <c r="O1087" s="5">
        <v>0.05</v>
      </c>
      <c r="P1087" s="4">
        <v>22.58</v>
      </c>
      <c r="Q1087" s="4">
        <f t="shared" si="64"/>
        <v>47.271999999999998</v>
      </c>
      <c r="R1087" s="4">
        <f t="shared" si="65"/>
        <v>22.58</v>
      </c>
      <c r="S1087" s="4">
        <f t="shared" si="66"/>
        <v>24.692</v>
      </c>
      <c r="T1087" s="6">
        <f t="shared" si="67"/>
        <v>0.52233880521238796</v>
      </c>
      <c r="U1087" s="3">
        <f>YEAR(SalesDataTable[[#This Row],[Order Date]])</f>
        <v>2026</v>
      </c>
    </row>
    <row r="1088" spans="1:21" ht="15.6">
      <c r="A1088" s="9">
        <v>1948</v>
      </c>
      <c r="B1088" s="10">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11" t="s">
        <v>20</v>
      </c>
      <c r="H1088" s="11" t="s">
        <v>33</v>
      </c>
      <c r="I1088" s="11" t="s">
        <v>19</v>
      </c>
      <c r="J1088" s="2" t="s">
        <v>13</v>
      </c>
      <c r="K1088" s="2" t="s">
        <v>9</v>
      </c>
      <c r="L1088" s="2" t="s">
        <v>37</v>
      </c>
      <c r="M1088" s="7">
        <v>1</v>
      </c>
      <c r="N1088" s="4">
        <v>157.6</v>
      </c>
      <c r="O1088" s="5">
        <v>0.05</v>
      </c>
      <c r="P1088" s="4">
        <v>79.34</v>
      </c>
      <c r="Q1088" s="4">
        <f t="shared" si="64"/>
        <v>149.72</v>
      </c>
      <c r="R1088" s="4">
        <f t="shared" si="65"/>
        <v>79.34</v>
      </c>
      <c r="S1088" s="4">
        <f t="shared" si="66"/>
        <v>70.38</v>
      </c>
      <c r="T1088" s="6">
        <f t="shared" si="67"/>
        <v>0.47007747795885652</v>
      </c>
      <c r="U1088" s="3">
        <f>YEAR(SalesDataTable[[#This Row],[Order Date]])</f>
        <v>2026</v>
      </c>
    </row>
    <row r="1089" spans="1:21" ht="15.6">
      <c r="A1089" s="9">
        <v>2272</v>
      </c>
      <c r="B1089" s="10">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11" t="s">
        <v>20</v>
      </c>
      <c r="H1089" s="11" t="s">
        <v>33</v>
      </c>
      <c r="I1089" s="11" t="s">
        <v>2</v>
      </c>
      <c r="J1089" s="2" t="s">
        <v>3</v>
      </c>
      <c r="K1089" s="2" t="s">
        <v>34</v>
      </c>
      <c r="L1089" s="2" t="s">
        <v>38</v>
      </c>
      <c r="M1089" s="7">
        <v>1</v>
      </c>
      <c r="N1089" s="4">
        <v>125.01</v>
      </c>
      <c r="O1089" s="5">
        <v>0.15</v>
      </c>
      <c r="P1089" s="4">
        <v>70.39</v>
      </c>
      <c r="Q1089" s="4">
        <f t="shared" si="64"/>
        <v>106.2585</v>
      </c>
      <c r="R1089" s="4">
        <f t="shared" si="65"/>
        <v>70.39</v>
      </c>
      <c r="S1089" s="4">
        <f t="shared" si="66"/>
        <v>35.868499999999997</v>
      </c>
      <c r="T1089" s="6">
        <f t="shared" si="67"/>
        <v>0.33755887764272974</v>
      </c>
      <c r="U1089" s="3">
        <f>YEAR(SalesDataTable[[#This Row],[Order Date]])</f>
        <v>2026</v>
      </c>
    </row>
    <row r="1090" spans="1:21" ht="15.6">
      <c r="A1090" s="9">
        <v>2680</v>
      </c>
      <c r="B1090" s="10">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11" t="s">
        <v>6</v>
      </c>
      <c r="H1090" s="11" t="s">
        <v>49</v>
      </c>
      <c r="I1090" s="11" t="s">
        <v>2</v>
      </c>
      <c r="J1090" s="2" t="s">
        <v>3</v>
      </c>
      <c r="K1090" s="2" t="s">
        <v>9</v>
      </c>
      <c r="L1090" s="2" t="s">
        <v>10</v>
      </c>
      <c r="M1090" s="7">
        <v>1</v>
      </c>
      <c r="N1090" s="4">
        <v>93.59</v>
      </c>
      <c r="O1090" s="5">
        <v>0.15</v>
      </c>
      <c r="P1090" s="4">
        <v>46.48</v>
      </c>
      <c r="Q1090" s="4">
        <f t="shared" ref="Q1090:Q1153" si="68">M1090*N1090*(1-O1090)</f>
        <v>79.551500000000004</v>
      </c>
      <c r="R1090" s="4">
        <f t="shared" ref="R1090:R1153" si="69">M1090*P1090</f>
        <v>46.48</v>
      </c>
      <c r="S1090" s="4">
        <f t="shared" ref="S1090:S1153" si="70">Q1090-R1090</f>
        <v>33.071500000000007</v>
      </c>
      <c r="T1090" s="6">
        <f t="shared" ref="T1090:T1153" si="71">IFERROR(S1090/Q1090,0)</f>
        <v>0.41572440494522422</v>
      </c>
      <c r="U1090" s="3">
        <f>YEAR(SalesDataTable[[#This Row],[Order Date]])</f>
        <v>2026</v>
      </c>
    </row>
    <row r="1091" spans="1:21" ht="15.6">
      <c r="A1091" s="9">
        <v>4178</v>
      </c>
      <c r="B1091" s="10">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11" t="s">
        <v>11</v>
      </c>
      <c r="H1091" s="11" t="s">
        <v>12</v>
      </c>
      <c r="I1091" s="11" t="s">
        <v>19</v>
      </c>
      <c r="J1091" s="2" t="s">
        <v>3</v>
      </c>
      <c r="K1091" s="2" t="s">
        <v>9</v>
      </c>
      <c r="L1091" s="2" t="s">
        <v>17</v>
      </c>
      <c r="M1091" s="7">
        <v>4</v>
      </c>
      <c r="N1091" s="4">
        <v>143.9</v>
      </c>
      <c r="O1091" s="5">
        <v>0.05</v>
      </c>
      <c r="P1091" s="4">
        <v>79.709999999999994</v>
      </c>
      <c r="Q1091" s="4">
        <f t="shared" si="68"/>
        <v>546.82000000000005</v>
      </c>
      <c r="R1091" s="4">
        <f t="shared" si="69"/>
        <v>318.83999999999997</v>
      </c>
      <c r="S1091" s="4">
        <f t="shared" si="70"/>
        <v>227.98000000000008</v>
      </c>
      <c r="T1091" s="6">
        <f t="shared" si="71"/>
        <v>0.41691964448996022</v>
      </c>
      <c r="U1091" s="3">
        <f>YEAR(SalesDataTable[[#This Row],[Order Date]])</f>
        <v>2026</v>
      </c>
    </row>
    <row r="1092" spans="1:21" ht="15.6">
      <c r="A1092" s="9">
        <v>4272</v>
      </c>
      <c r="B1092" s="10">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11" t="s">
        <v>20</v>
      </c>
      <c r="H1092" s="11" t="s">
        <v>31</v>
      </c>
      <c r="I1092" s="11" t="s">
        <v>28</v>
      </c>
      <c r="J1092" s="2" t="s">
        <v>3</v>
      </c>
      <c r="K1092" s="2" t="s">
        <v>23</v>
      </c>
      <c r="L1092" s="2" t="s">
        <v>29</v>
      </c>
      <c r="M1092" s="7">
        <v>4</v>
      </c>
      <c r="N1092" s="4">
        <v>190.97</v>
      </c>
      <c r="O1092" s="5">
        <v>0</v>
      </c>
      <c r="P1092" s="4">
        <v>103.36</v>
      </c>
      <c r="Q1092" s="4">
        <f t="shared" si="68"/>
        <v>763.88</v>
      </c>
      <c r="R1092" s="4">
        <f t="shared" si="69"/>
        <v>413.44</v>
      </c>
      <c r="S1092" s="4">
        <f t="shared" si="70"/>
        <v>350.44</v>
      </c>
      <c r="T1092" s="6">
        <f t="shared" si="71"/>
        <v>0.45876315651673039</v>
      </c>
      <c r="U1092" s="3">
        <f>YEAR(SalesDataTable[[#This Row],[Order Date]])</f>
        <v>2026</v>
      </c>
    </row>
    <row r="1093" spans="1:21" ht="15.6">
      <c r="A1093" s="9">
        <v>4713</v>
      </c>
      <c r="B1093" s="10">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11" t="s">
        <v>20</v>
      </c>
      <c r="H1093" s="11" t="s">
        <v>47</v>
      </c>
      <c r="I1093" s="11" t="s">
        <v>19</v>
      </c>
      <c r="J1093" s="2" t="s">
        <v>16</v>
      </c>
      <c r="K1093" s="2" t="s">
        <v>34</v>
      </c>
      <c r="L1093" s="2" t="s">
        <v>42</v>
      </c>
      <c r="M1093" s="7">
        <v>1</v>
      </c>
      <c r="N1093" s="4">
        <v>35.78</v>
      </c>
      <c r="O1093" s="5">
        <v>0</v>
      </c>
      <c r="P1093" s="4">
        <v>14</v>
      </c>
      <c r="Q1093" s="4">
        <f t="shared" si="68"/>
        <v>35.78</v>
      </c>
      <c r="R1093" s="4">
        <f t="shared" si="69"/>
        <v>14</v>
      </c>
      <c r="S1093" s="4">
        <f t="shared" si="70"/>
        <v>21.78</v>
      </c>
      <c r="T1093" s="6">
        <f t="shared" si="71"/>
        <v>0.60871995528228062</v>
      </c>
      <c r="U1093" s="3">
        <f>YEAR(SalesDataTable[[#This Row],[Order Date]])</f>
        <v>2026</v>
      </c>
    </row>
    <row r="1094" spans="1:21" ht="15.6">
      <c r="A1094" s="9">
        <v>5166</v>
      </c>
      <c r="B1094" s="10">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11" t="s">
        <v>20</v>
      </c>
      <c r="H1094" s="11" t="s">
        <v>31</v>
      </c>
      <c r="I1094" s="11" t="s">
        <v>28</v>
      </c>
      <c r="J1094" s="2" t="s">
        <v>13</v>
      </c>
      <c r="K1094" s="2" t="s">
        <v>23</v>
      </c>
      <c r="L1094" s="2" t="s">
        <v>51</v>
      </c>
      <c r="M1094" s="7">
        <v>3</v>
      </c>
      <c r="N1094" s="4">
        <v>125.25</v>
      </c>
      <c r="O1094" s="5">
        <v>0.05</v>
      </c>
      <c r="P1094" s="4">
        <v>58.95</v>
      </c>
      <c r="Q1094" s="4">
        <f t="shared" si="68"/>
        <v>356.96249999999998</v>
      </c>
      <c r="R1094" s="4">
        <f t="shared" si="69"/>
        <v>176.85000000000002</v>
      </c>
      <c r="S1094" s="4">
        <f t="shared" si="70"/>
        <v>180.11249999999995</v>
      </c>
      <c r="T1094" s="6">
        <f t="shared" si="71"/>
        <v>0.50456980775291516</v>
      </c>
      <c r="U1094" s="3">
        <f>YEAR(SalesDataTable[[#This Row],[Order Date]])</f>
        <v>2026</v>
      </c>
    </row>
    <row r="1095" spans="1:21" ht="15.6">
      <c r="A1095" s="9">
        <v>486</v>
      </c>
      <c r="B1095" s="10">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11" t="s">
        <v>0</v>
      </c>
      <c r="H1095" s="11" t="s">
        <v>36</v>
      </c>
      <c r="I1095" s="11" t="s">
        <v>8</v>
      </c>
      <c r="J1095" s="2" t="s">
        <v>16</v>
      </c>
      <c r="K1095" s="2" t="s">
        <v>9</v>
      </c>
      <c r="L1095" s="2" t="s">
        <v>46</v>
      </c>
      <c r="M1095" s="7">
        <v>8</v>
      </c>
      <c r="N1095" s="4">
        <v>72.36</v>
      </c>
      <c r="O1095" s="5">
        <v>0.1</v>
      </c>
      <c r="P1095" s="4">
        <v>32.229999999999997</v>
      </c>
      <c r="Q1095" s="4">
        <f t="shared" si="68"/>
        <v>520.99199999999996</v>
      </c>
      <c r="R1095" s="4">
        <f t="shared" si="69"/>
        <v>257.83999999999997</v>
      </c>
      <c r="S1095" s="4">
        <f t="shared" si="70"/>
        <v>263.15199999999999</v>
      </c>
      <c r="T1095" s="6">
        <f t="shared" si="71"/>
        <v>0.5050979669553467</v>
      </c>
      <c r="U1095" s="3">
        <f>YEAR(SalesDataTable[[#This Row],[Order Date]])</f>
        <v>2026</v>
      </c>
    </row>
    <row r="1096" spans="1:21" ht="15.6">
      <c r="A1096" s="9">
        <v>1507</v>
      </c>
      <c r="B1096" s="10">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11" t="s">
        <v>0</v>
      </c>
      <c r="H1096" s="11" t="s">
        <v>50</v>
      </c>
      <c r="I1096" s="11" t="s">
        <v>19</v>
      </c>
      <c r="J1096" s="2" t="s">
        <v>3</v>
      </c>
      <c r="K1096" s="2" t="s">
        <v>14</v>
      </c>
      <c r="L1096" s="2" t="s">
        <v>48</v>
      </c>
      <c r="M1096" s="7">
        <v>1</v>
      </c>
      <c r="N1096" s="4">
        <v>162.51</v>
      </c>
      <c r="O1096" s="5">
        <v>0</v>
      </c>
      <c r="P1096" s="4">
        <v>88.29</v>
      </c>
      <c r="Q1096" s="4">
        <f t="shared" si="68"/>
        <v>162.51</v>
      </c>
      <c r="R1096" s="4">
        <f t="shared" si="69"/>
        <v>88.29</v>
      </c>
      <c r="S1096" s="4">
        <f t="shared" si="70"/>
        <v>74.219999999999985</v>
      </c>
      <c r="T1096" s="6">
        <f t="shared" si="71"/>
        <v>0.45671035628576695</v>
      </c>
      <c r="U1096" s="3">
        <f>YEAR(SalesDataTable[[#This Row],[Order Date]])</f>
        <v>2026</v>
      </c>
    </row>
    <row r="1097" spans="1:21" ht="15.6">
      <c r="A1097" s="9">
        <v>1821</v>
      </c>
      <c r="B1097" s="10">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11" t="s">
        <v>0</v>
      </c>
      <c r="H1097" s="11" t="s">
        <v>50</v>
      </c>
      <c r="I1097" s="11" t="s">
        <v>19</v>
      </c>
      <c r="J1097" s="2" t="s">
        <v>16</v>
      </c>
      <c r="K1097" s="2" t="s">
        <v>9</v>
      </c>
      <c r="L1097" s="2" t="s">
        <v>46</v>
      </c>
      <c r="M1097" s="7">
        <v>3</v>
      </c>
      <c r="N1097" s="4">
        <v>70.52</v>
      </c>
      <c r="O1097" s="5">
        <v>0</v>
      </c>
      <c r="P1097" s="4">
        <v>33.119999999999997</v>
      </c>
      <c r="Q1097" s="4">
        <f t="shared" si="68"/>
        <v>211.56</v>
      </c>
      <c r="R1097" s="4">
        <f t="shared" si="69"/>
        <v>99.359999999999985</v>
      </c>
      <c r="S1097" s="4">
        <f t="shared" si="70"/>
        <v>112.20000000000002</v>
      </c>
      <c r="T1097" s="6">
        <f t="shared" si="71"/>
        <v>0.53034600113442998</v>
      </c>
      <c r="U1097" s="3">
        <f>YEAR(SalesDataTable[[#This Row],[Order Date]])</f>
        <v>2026</v>
      </c>
    </row>
    <row r="1098" spans="1:21" ht="15.6">
      <c r="A1098" s="9">
        <v>2588</v>
      </c>
      <c r="B1098" s="10">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11" t="s">
        <v>20</v>
      </c>
      <c r="H1098" s="11" t="s">
        <v>33</v>
      </c>
      <c r="I1098" s="11" t="s">
        <v>28</v>
      </c>
      <c r="J1098" s="2" t="s">
        <v>3</v>
      </c>
      <c r="K1098" s="2" t="s">
        <v>9</v>
      </c>
      <c r="L1098" s="2" t="s">
        <v>10</v>
      </c>
      <c r="M1098" s="7">
        <v>1</v>
      </c>
      <c r="N1098" s="4">
        <v>90.28</v>
      </c>
      <c r="O1098" s="5">
        <v>0</v>
      </c>
      <c r="P1098" s="4">
        <v>46.04</v>
      </c>
      <c r="Q1098" s="4">
        <f t="shared" si="68"/>
        <v>90.28</v>
      </c>
      <c r="R1098" s="4">
        <f t="shared" si="69"/>
        <v>46.04</v>
      </c>
      <c r="S1098" s="4">
        <f t="shared" si="70"/>
        <v>44.24</v>
      </c>
      <c r="T1098" s="6">
        <f t="shared" si="71"/>
        <v>0.4900310146211786</v>
      </c>
      <c r="U1098" s="3">
        <f>YEAR(SalesDataTable[[#This Row],[Order Date]])</f>
        <v>2026</v>
      </c>
    </row>
    <row r="1099" spans="1:21" ht="15.6">
      <c r="A1099" s="9">
        <v>2815</v>
      </c>
      <c r="B1099" s="10">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11" t="s">
        <v>20</v>
      </c>
      <c r="H1099" s="11" t="s">
        <v>47</v>
      </c>
      <c r="I1099" s="11" t="s">
        <v>28</v>
      </c>
      <c r="J1099" s="2" t="s">
        <v>13</v>
      </c>
      <c r="K1099" s="2" t="s">
        <v>23</v>
      </c>
      <c r="L1099" s="2" t="s">
        <v>24</v>
      </c>
      <c r="M1099" s="7">
        <v>2</v>
      </c>
      <c r="N1099" s="4">
        <v>342.25</v>
      </c>
      <c r="O1099" s="5">
        <v>0</v>
      </c>
      <c r="P1099" s="4">
        <v>196.86</v>
      </c>
      <c r="Q1099" s="4">
        <f t="shared" si="68"/>
        <v>684.5</v>
      </c>
      <c r="R1099" s="4">
        <f t="shared" si="69"/>
        <v>393.72</v>
      </c>
      <c r="S1099" s="4">
        <f t="shared" si="70"/>
        <v>290.77999999999997</v>
      </c>
      <c r="T1099" s="6">
        <f t="shared" si="71"/>
        <v>0.42480642804967128</v>
      </c>
      <c r="U1099" s="3">
        <f>YEAR(SalesDataTable[[#This Row],[Order Date]])</f>
        <v>2026</v>
      </c>
    </row>
    <row r="1100" spans="1:21" ht="15.6">
      <c r="A1100" s="9">
        <v>3258</v>
      </c>
      <c r="B1100" s="10">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11" t="s">
        <v>6</v>
      </c>
      <c r="H1100" s="11" t="s">
        <v>7</v>
      </c>
      <c r="I1100" s="11" t="s">
        <v>2</v>
      </c>
      <c r="J1100" s="2" t="s">
        <v>16</v>
      </c>
      <c r="K1100" s="2" t="s">
        <v>4</v>
      </c>
      <c r="L1100" s="2" t="s">
        <v>22</v>
      </c>
      <c r="M1100" s="7">
        <v>6</v>
      </c>
      <c r="N1100" s="4">
        <v>50.92</v>
      </c>
      <c r="O1100" s="5">
        <v>0.05</v>
      </c>
      <c r="P1100" s="4">
        <v>22.87</v>
      </c>
      <c r="Q1100" s="4">
        <f t="shared" si="68"/>
        <v>290.24399999999997</v>
      </c>
      <c r="R1100" s="4">
        <f t="shared" si="69"/>
        <v>137.22</v>
      </c>
      <c r="S1100" s="4">
        <f t="shared" si="70"/>
        <v>153.02399999999997</v>
      </c>
      <c r="T1100" s="6">
        <f t="shared" si="71"/>
        <v>0.52722536899987593</v>
      </c>
      <c r="U1100" s="3">
        <f>YEAR(SalesDataTable[[#This Row],[Order Date]])</f>
        <v>2026</v>
      </c>
    </row>
    <row r="1101" spans="1:21" ht="15.6">
      <c r="A1101" s="9">
        <v>3361</v>
      </c>
      <c r="B1101" s="10">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11" t="s">
        <v>0</v>
      </c>
      <c r="H1101" s="11" t="s">
        <v>1</v>
      </c>
      <c r="I1101" s="11" t="s">
        <v>19</v>
      </c>
      <c r="J1101" s="2" t="s">
        <v>3</v>
      </c>
      <c r="K1101" s="2" t="s">
        <v>14</v>
      </c>
      <c r="L1101" s="2" t="s">
        <v>15</v>
      </c>
      <c r="M1101" s="7">
        <v>5</v>
      </c>
      <c r="N1101" s="4">
        <v>36.72</v>
      </c>
      <c r="O1101" s="5">
        <v>0.15</v>
      </c>
      <c r="P1101" s="4">
        <v>13.2</v>
      </c>
      <c r="Q1101" s="4">
        <f t="shared" si="68"/>
        <v>156.06</v>
      </c>
      <c r="R1101" s="4">
        <f t="shared" si="69"/>
        <v>66</v>
      </c>
      <c r="S1101" s="4">
        <f t="shared" si="70"/>
        <v>90.06</v>
      </c>
      <c r="T1101" s="6">
        <f t="shared" si="71"/>
        <v>0.57708573625528647</v>
      </c>
      <c r="U1101" s="3">
        <f>YEAR(SalesDataTable[[#This Row],[Order Date]])</f>
        <v>2026</v>
      </c>
    </row>
    <row r="1102" spans="1:21" ht="15.6">
      <c r="A1102" s="9">
        <v>3629</v>
      </c>
      <c r="B1102" s="10">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11" t="s">
        <v>0</v>
      </c>
      <c r="H1102" s="11" t="s">
        <v>50</v>
      </c>
      <c r="I1102" s="11" t="s">
        <v>2</v>
      </c>
      <c r="J1102" s="2" t="s">
        <v>13</v>
      </c>
      <c r="K1102" s="2" t="s">
        <v>23</v>
      </c>
      <c r="L1102" s="2" t="s">
        <v>24</v>
      </c>
      <c r="M1102" s="7">
        <v>4</v>
      </c>
      <c r="N1102" s="4">
        <v>348.96</v>
      </c>
      <c r="O1102" s="5">
        <v>0.15</v>
      </c>
      <c r="P1102" s="4">
        <v>197.02</v>
      </c>
      <c r="Q1102" s="4">
        <f t="shared" si="68"/>
        <v>1186.4639999999999</v>
      </c>
      <c r="R1102" s="4">
        <f t="shared" si="69"/>
        <v>788.08</v>
      </c>
      <c r="S1102" s="4">
        <f t="shared" si="70"/>
        <v>398.3839999999999</v>
      </c>
      <c r="T1102" s="6">
        <f t="shared" si="71"/>
        <v>0.3357741996385899</v>
      </c>
      <c r="U1102" s="3">
        <f>YEAR(SalesDataTable[[#This Row],[Order Date]])</f>
        <v>2026</v>
      </c>
    </row>
    <row r="1103" spans="1:21" ht="15.6">
      <c r="A1103" s="9">
        <v>3750</v>
      </c>
      <c r="B1103" s="10">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11" t="s">
        <v>0</v>
      </c>
      <c r="H1103" s="11" t="s">
        <v>1</v>
      </c>
      <c r="I1103" s="11" t="s">
        <v>2</v>
      </c>
      <c r="J1103" s="2" t="s">
        <v>3</v>
      </c>
      <c r="K1103" s="2" t="s">
        <v>9</v>
      </c>
      <c r="L1103" s="2" t="s">
        <v>46</v>
      </c>
      <c r="M1103" s="7">
        <v>1</v>
      </c>
      <c r="N1103" s="4">
        <v>71.28</v>
      </c>
      <c r="O1103" s="5">
        <v>0</v>
      </c>
      <c r="P1103" s="4">
        <v>31.92</v>
      </c>
      <c r="Q1103" s="4">
        <f t="shared" si="68"/>
        <v>71.28</v>
      </c>
      <c r="R1103" s="4">
        <f t="shared" si="69"/>
        <v>31.92</v>
      </c>
      <c r="S1103" s="4">
        <f t="shared" si="70"/>
        <v>39.36</v>
      </c>
      <c r="T1103" s="6">
        <f t="shared" si="71"/>
        <v>0.55218855218855212</v>
      </c>
      <c r="U1103" s="3">
        <f>YEAR(SalesDataTable[[#This Row],[Order Date]])</f>
        <v>2026</v>
      </c>
    </row>
    <row r="1104" spans="1:21" ht="15.6">
      <c r="A1104" s="9">
        <v>5088</v>
      </c>
      <c r="B1104" s="10">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11" t="s">
        <v>6</v>
      </c>
      <c r="H1104" s="11" t="s">
        <v>43</v>
      </c>
      <c r="I1104" s="11" t="s">
        <v>2</v>
      </c>
      <c r="J1104" s="2" t="s">
        <v>13</v>
      </c>
      <c r="K1104" s="2" t="s">
        <v>14</v>
      </c>
      <c r="L1104" s="2" t="s">
        <v>48</v>
      </c>
      <c r="M1104" s="7">
        <v>1</v>
      </c>
      <c r="N1104" s="4">
        <v>160.99</v>
      </c>
      <c r="O1104" s="5">
        <v>0.05</v>
      </c>
      <c r="P1104" s="4">
        <v>89.15</v>
      </c>
      <c r="Q1104" s="4">
        <f t="shared" si="68"/>
        <v>152.94050000000001</v>
      </c>
      <c r="R1104" s="4">
        <f t="shared" si="69"/>
        <v>89.15</v>
      </c>
      <c r="S1104" s="4">
        <f t="shared" si="70"/>
        <v>63.790500000000009</v>
      </c>
      <c r="T1104" s="6">
        <f t="shared" si="71"/>
        <v>0.41709357560619981</v>
      </c>
      <c r="U1104" s="3">
        <f>YEAR(SalesDataTable[[#This Row],[Order Date]])</f>
        <v>2026</v>
      </c>
    </row>
    <row r="1105" spans="1:21" ht="15.6">
      <c r="A1105" s="9">
        <v>1450</v>
      </c>
      <c r="B1105" s="10">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11" t="s">
        <v>6</v>
      </c>
      <c r="H1105" s="11" t="s">
        <v>49</v>
      </c>
      <c r="I1105" s="11" t="s">
        <v>2</v>
      </c>
      <c r="J1105" s="2" t="s">
        <v>3</v>
      </c>
      <c r="K1105" s="2" t="s">
        <v>34</v>
      </c>
      <c r="L1105" s="2" t="s">
        <v>38</v>
      </c>
      <c r="M1105" s="7">
        <v>1</v>
      </c>
      <c r="N1105" s="4">
        <v>124.19</v>
      </c>
      <c r="O1105" s="5">
        <v>0.05</v>
      </c>
      <c r="P1105" s="4">
        <v>67.209999999999994</v>
      </c>
      <c r="Q1105" s="4">
        <f t="shared" si="68"/>
        <v>117.98049999999999</v>
      </c>
      <c r="R1105" s="4">
        <f t="shared" si="69"/>
        <v>67.209999999999994</v>
      </c>
      <c r="S1105" s="4">
        <f t="shared" si="70"/>
        <v>50.770499999999998</v>
      </c>
      <c r="T1105" s="6">
        <f t="shared" si="71"/>
        <v>0.43032958836417884</v>
      </c>
      <c r="U1105" s="3">
        <f>YEAR(SalesDataTable[[#This Row],[Order Date]])</f>
        <v>2026</v>
      </c>
    </row>
    <row r="1106" spans="1:21" ht="15.6">
      <c r="A1106" s="9">
        <v>2330</v>
      </c>
      <c r="B1106" s="10">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11" t="s">
        <v>6</v>
      </c>
      <c r="H1106" s="11" t="s">
        <v>7</v>
      </c>
      <c r="I1106" s="11" t="s">
        <v>2</v>
      </c>
      <c r="J1106" s="2" t="s">
        <v>13</v>
      </c>
      <c r="K1106" s="2" t="s">
        <v>14</v>
      </c>
      <c r="L1106" s="2" t="s">
        <v>15</v>
      </c>
      <c r="M1106" s="7">
        <v>2</v>
      </c>
      <c r="N1106" s="4">
        <v>36.11</v>
      </c>
      <c r="O1106" s="5">
        <v>0.05</v>
      </c>
      <c r="P1106" s="4">
        <v>13.29</v>
      </c>
      <c r="Q1106" s="4">
        <f t="shared" si="68"/>
        <v>68.608999999999995</v>
      </c>
      <c r="R1106" s="4">
        <f t="shared" si="69"/>
        <v>26.58</v>
      </c>
      <c r="S1106" s="4">
        <f t="shared" si="70"/>
        <v>42.028999999999996</v>
      </c>
      <c r="T1106" s="6">
        <f t="shared" si="71"/>
        <v>0.6125872698917052</v>
      </c>
      <c r="U1106" s="3">
        <f>YEAR(SalesDataTable[[#This Row],[Order Date]])</f>
        <v>2026</v>
      </c>
    </row>
    <row r="1107" spans="1:21" ht="15.6">
      <c r="A1107" s="9">
        <v>4655</v>
      </c>
      <c r="B1107" s="10">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11" t="s">
        <v>0</v>
      </c>
      <c r="H1107" s="11" t="s">
        <v>1</v>
      </c>
      <c r="I1107" s="11" t="s">
        <v>8</v>
      </c>
      <c r="J1107" s="2" t="s">
        <v>16</v>
      </c>
      <c r="K1107" s="2" t="s">
        <v>34</v>
      </c>
      <c r="L1107" s="2" t="s">
        <v>35</v>
      </c>
      <c r="M1107" s="7">
        <v>4</v>
      </c>
      <c r="N1107" s="4">
        <v>40.909999999999997</v>
      </c>
      <c r="O1107" s="5">
        <v>0.05</v>
      </c>
      <c r="P1107" s="4">
        <v>14.42</v>
      </c>
      <c r="Q1107" s="4">
        <f t="shared" si="68"/>
        <v>155.45799999999997</v>
      </c>
      <c r="R1107" s="4">
        <f t="shared" si="69"/>
        <v>57.68</v>
      </c>
      <c r="S1107" s="4">
        <f t="shared" si="70"/>
        <v>97.777999999999963</v>
      </c>
      <c r="T1107" s="6">
        <f t="shared" si="71"/>
        <v>0.62896730949838531</v>
      </c>
      <c r="U1107" s="3">
        <f>YEAR(SalesDataTable[[#This Row],[Order Date]])</f>
        <v>2026</v>
      </c>
    </row>
    <row r="1108" spans="1:21" ht="15.6">
      <c r="A1108" s="9">
        <v>137</v>
      </c>
      <c r="B1108" s="10">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11" t="s">
        <v>6</v>
      </c>
      <c r="H1108" s="11" t="s">
        <v>27</v>
      </c>
      <c r="I1108" s="11" t="s">
        <v>2</v>
      </c>
      <c r="J1108" s="2" t="s">
        <v>3</v>
      </c>
      <c r="K1108" s="2" t="s">
        <v>9</v>
      </c>
      <c r="L1108" s="2" t="s">
        <v>17</v>
      </c>
      <c r="M1108" s="7">
        <v>5</v>
      </c>
      <c r="N1108" s="4">
        <v>141.66999999999999</v>
      </c>
      <c r="O1108" s="5">
        <v>0.1</v>
      </c>
      <c r="P1108" s="4">
        <v>80.59</v>
      </c>
      <c r="Q1108" s="4">
        <f t="shared" si="68"/>
        <v>637.51499999999999</v>
      </c>
      <c r="R1108" s="4">
        <f t="shared" si="69"/>
        <v>402.95000000000005</v>
      </c>
      <c r="S1108" s="4">
        <f t="shared" si="70"/>
        <v>234.56499999999994</v>
      </c>
      <c r="T1108" s="6">
        <f t="shared" si="71"/>
        <v>0.36793644071119885</v>
      </c>
      <c r="U1108" s="3">
        <f>YEAR(SalesDataTable[[#This Row],[Order Date]])</f>
        <v>2026</v>
      </c>
    </row>
    <row r="1109" spans="1:21" ht="15.6">
      <c r="A1109" s="9">
        <v>141</v>
      </c>
      <c r="B1109" s="10">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11" t="s">
        <v>20</v>
      </c>
      <c r="H1109" s="11" t="s">
        <v>31</v>
      </c>
      <c r="I1109" s="11" t="s">
        <v>2</v>
      </c>
      <c r="J1109" s="2" t="s">
        <v>3</v>
      </c>
      <c r="K1109" s="2" t="s">
        <v>14</v>
      </c>
      <c r="L1109" s="2" t="s">
        <v>32</v>
      </c>
      <c r="M1109" s="7">
        <v>1</v>
      </c>
      <c r="N1109" s="4">
        <v>47.53</v>
      </c>
      <c r="O1109" s="5">
        <v>0.05</v>
      </c>
      <c r="P1109" s="4">
        <v>18.5</v>
      </c>
      <c r="Q1109" s="4">
        <f t="shared" si="68"/>
        <v>45.153500000000001</v>
      </c>
      <c r="R1109" s="4">
        <f t="shared" si="69"/>
        <v>18.5</v>
      </c>
      <c r="S1109" s="4">
        <f t="shared" si="70"/>
        <v>26.653500000000001</v>
      </c>
      <c r="T1109" s="6">
        <f t="shared" si="71"/>
        <v>0.59028646727274736</v>
      </c>
      <c r="U1109" s="3">
        <f>YEAR(SalesDataTable[[#This Row],[Order Date]])</f>
        <v>2026</v>
      </c>
    </row>
    <row r="1110" spans="1:21" ht="15.6">
      <c r="A1110" s="9">
        <v>335</v>
      </c>
      <c r="B1110" s="10">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11" t="s">
        <v>20</v>
      </c>
      <c r="H1110" s="11" t="s">
        <v>33</v>
      </c>
      <c r="I1110" s="11" t="s">
        <v>2</v>
      </c>
      <c r="J1110" s="2" t="s">
        <v>3</v>
      </c>
      <c r="K1110" s="2" t="s">
        <v>14</v>
      </c>
      <c r="L1110" s="2" t="s">
        <v>48</v>
      </c>
      <c r="M1110" s="7">
        <v>3</v>
      </c>
      <c r="N1110" s="4">
        <v>163.65</v>
      </c>
      <c r="O1110" s="5">
        <v>0.15</v>
      </c>
      <c r="P1110" s="4">
        <v>85.8</v>
      </c>
      <c r="Q1110" s="4">
        <f t="shared" si="68"/>
        <v>417.3075</v>
      </c>
      <c r="R1110" s="4">
        <f t="shared" si="69"/>
        <v>257.39999999999998</v>
      </c>
      <c r="S1110" s="4">
        <f t="shared" si="70"/>
        <v>159.90750000000003</v>
      </c>
      <c r="T1110" s="6">
        <f t="shared" si="71"/>
        <v>0.38318865584730688</v>
      </c>
      <c r="U1110" s="3">
        <f>YEAR(SalesDataTable[[#This Row],[Order Date]])</f>
        <v>2026</v>
      </c>
    </row>
    <row r="1111" spans="1:21" ht="15.6">
      <c r="A1111" s="9">
        <v>498</v>
      </c>
      <c r="B1111" s="10">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11" t="s">
        <v>0</v>
      </c>
      <c r="H1111" s="11" t="s">
        <v>50</v>
      </c>
      <c r="I1111" s="11" t="s">
        <v>8</v>
      </c>
      <c r="J1111" s="2" t="s">
        <v>16</v>
      </c>
      <c r="K1111" s="2" t="s">
        <v>14</v>
      </c>
      <c r="L1111" s="2" t="s">
        <v>44</v>
      </c>
      <c r="M1111" s="7">
        <v>5</v>
      </c>
      <c r="N1111" s="4">
        <v>130.94999999999999</v>
      </c>
      <c r="O1111" s="5">
        <v>0.15</v>
      </c>
      <c r="P1111" s="4">
        <v>68.47</v>
      </c>
      <c r="Q1111" s="4">
        <f t="shared" si="68"/>
        <v>556.53750000000002</v>
      </c>
      <c r="R1111" s="4">
        <f t="shared" si="69"/>
        <v>342.35</v>
      </c>
      <c r="S1111" s="4">
        <f t="shared" si="70"/>
        <v>214.1875</v>
      </c>
      <c r="T1111" s="6">
        <f t="shared" si="71"/>
        <v>0.38485726478449339</v>
      </c>
      <c r="U1111" s="3">
        <f>YEAR(SalesDataTable[[#This Row],[Order Date]])</f>
        <v>2026</v>
      </c>
    </row>
    <row r="1112" spans="1:21" ht="15.6">
      <c r="A1112" s="9">
        <v>2611</v>
      </c>
      <c r="B1112" s="10">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11" t="s">
        <v>20</v>
      </c>
      <c r="H1112" s="11" t="s">
        <v>47</v>
      </c>
      <c r="I1112" s="11" t="s">
        <v>2</v>
      </c>
      <c r="J1112" s="2" t="s">
        <v>3</v>
      </c>
      <c r="K1112" s="2" t="s">
        <v>14</v>
      </c>
      <c r="L1112" s="2" t="s">
        <v>48</v>
      </c>
      <c r="M1112" s="7">
        <v>5</v>
      </c>
      <c r="N1112" s="4">
        <v>160.82</v>
      </c>
      <c r="O1112" s="5">
        <v>0</v>
      </c>
      <c r="P1112" s="4">
        <v>90.14</v>
      </c>
      <c r="Q1112" s="4">
        <f t="shared" si="68"/>
        <v>804.09999999999991</v>
      </c>
      <c r="R1112" s="4">
        <f t="shared" si="69"/>
        <v>450.7</v>
      </c>
      <c r="S1112" s="4">
        <f t="shared" si="70"/>
        <v>353.39999999999992</v>
      </c>
      <c r="T1112" s="6">
        <f t="shared" si="71"/>
        <v>0.43949757492849145</v>
      </c>
      <c r="U1112" s="3">
        <f>YEAR(SalesDataTable[[#This Row],[Order Date]])</f>
        <v>2026</v>
      </c>
    </row>
    <row r="1113" spans="1:21" ht="15.6">
      <c r="A1113" s="9">
        <v>3197</v>
      </c>
      <c r="B1113" s="10">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11" t="s">
        <v>6</v>
      </c>
      <c r="H1113" s="11" t="s">
        <v>43</v>
      </c>
      <c r="I1113" s="11" t="s">
        <v>19</v>
      </c>
      <c r="J1113" s="2" t="s">
        <v>13</v>
      </c>
      <c r="K1113" s="2" t="s">
        <v>4</v>
      </c>
      <c r="L1113" s="2" t="s">
        <v>26</v>
      </c>
      <c r="M1113" s="7">
        <v>3</v>
      </c>
      <c r="N1113" s="4">
        <v>40.51</v>
      </c>
      <c r="O1113" s="5">
        <v>0</v>
      </c>
      <c r="P1113" s="4">
        <v>16.940000000000001</v>
      </c>
      <c r="Q1113" s="4">
        <f t="shared" si="68"/>
        <v>121.53</v>
      </c>
      <c r="R1113" s="4">
        <f t="shared" si="69"/>
        <v>50.820000000000007</v>
      </c>
      <c r="S1113" s="4">
        <f t="shared" si="70"/>
        <v>70.709999999999994</v>
      </c>
      <c r="T1113" s="6">
        <f t="shared" si="71"/>
        <v>0.58183164650703523</v>
      </c>
      <c r="U1113" s="3">
        <f>YEAR(SalesDataTable[[#This Row],[Order Date]])</f>
        <v>2026</v>
      </c>
    </row>
    <row r="1114" spans="1:21" ht="15.6">
      <c r="A1114" s="9">
        <v>4668</v>
      </c>
      <c r="B1114" s="10">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11" t="s">
        <v>6</v>
      </c>
      <c r="H1114" s="11" t="s">
        <v>41</v>
      </c>
      <c r="I1114" s="11" t="s">
        <v>2</v>
      </c>
      <c r="J1114" s="2" t="s">
        <v>16</v>
      </c>
      <c r="K1114" s="2" t="s">
        <v>4</v>
      </c>
      <c r="L1114" s="2" t="s">
        <v>5</v>
      </c>
      <c r="M1114" s="7">
        <v>1</v>
      </c>
      <c r="N1114" s="4">
        <v>81.08</v>
      </c>
      <c r="O1114" s="5">
        <v>0</v>
      </c>
      <c r="P1114" s="4">
        <v>41.52</v>
      </c>
      <c r="Q1114" s="4">
        <f t="shared" si="68"/>
        <v>81.08</v>
      </c>
      <c r="R1114" s="4">
        <f t="shared" si="69"/>
        <v>41.52</v>
      </c>
      <c r="S1114" s="4">
        <f t="shared" si="70"/>
        <v>39.559999999999995</v>
      </c>
      <c r="T1114" s="6">
        <f t="shared" si="71"/>
        <v>0.48791317217562896</v>
      </c>
      <c r="U1114" s="3">
        <f>YEAR(SalesDataTable[[#This Row],[Order Date]])</f>
        <v>2026</v>
      </c>
    </row>
    <row r="1115" spans="1:21" ht="15.6">
      <c r="A1115" s="9">
        <v>4994</v>
      </c>
      <c r="B1115" s="10">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11" t="s">
        <v>11</v>
      </c>
      <c r="H1115" s="11" t="s">
        <v>39</v>
      </c>
      <c r="I1115" s="11" t="s">
        <v>8</v>
      </c>
      <c r="J1115" s="2" t="s">
        <v>16</v>
      </c>
      <c r="K1115" s="2" t="s">
        <v>9</v>
      </c>
      <c r="L1115" s="2" t="s">
        <v>37</v>
      </c>
      <c r="M1115" s="7">
        <v>4</v>
      </c>
      <c r="N1115" s="4">
        <v>150.43</v>
      </c>
      <c r="O1115" s="5">
        <v>0.1</v>
      </c>
      <c r="P1115" s="4">
        <v>77.650000000000006</v>
      </c>
      <c r="Q1115" s="4">
        <f t="shared" si="68"/>
        <v>541.548</v>
      </c>
      <c r="R1115" s="4">
        <f t="shared" si="69"/>
        <v>310.60000000000002</v>
      </c>
      <c r="S1115" s="4">
        <f t="shared" si="70"/>
        <v>230.94799999999998</v>
      </c>
      <c r="T1115" s="6">
        <f t="shared" si="71"/>
        <v>0.42645896577957998</v>
      </c>
      <c r="U1115" s="3">
        <f>YEAR(SalesDataTable[[#This Row],[Order Date]])</f>
        <v>2026</v>
      </c>
    </row>
    <row r="1116" spans="1:21" ht="15.6">
      <c r="A1116" s="9">
        <v>512</v>
      </c>
      <c r="B1116" s="10">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11" t="s">
        <v>6</v>
      </c>
      <c r="H1116" s="11" t="s">
        <v>43</v>
      </c>
      <c r="I1116" s="11" t="s">
        <v>28</v>
      </c>
      <c r="J1116" s="2" t="s">
        <v>3</v>
      </c>
      <c r="K1116" s="2" t="s">
        <v>23</v>
      </c>
      <c r="L1116" s="2" t="s">
        <v>29</v>
      </c>
      <c r="M1116" s="7">
        <v>1</v>
      </c>
      <c r="N1116" s="4">
        <v>192.42</v>
      </c>
      <c r="O1116" s="5">
        <v>0</v>
      </c>
      <c r="P1116" s="4">
        <v>103.31</v>
      </c>
      <c r="Q1116" s="4">
        <f t="shared" si="68"/>
        <v>192.42</v>
      </c>
      <c r="R1116" s="4">
        <f t="shared" si="69"/>
        <v>103.31</v>
      </c>
      <c r="S1116" s="4">
        <f t="shared" si="70"/>
        <v>89.109999999999985</v>
      </c>
      <c r="T1116" s="6">
        <f t="shared" si="71"/>
        <v>0.46310154869556175</v>
      </c>
      <c r="U1116" s="3">
        <f>YEAR(SalesDataTable[[#This Row],[Order Date]])</f>
        <v>2026</v>
      </c>
    </row>
    <row r="1117" spans="1:21" ht="15.6">
      <c r="A1117" s="9">
        <v>717</v>
      </c>
      <c r="B1117" s="10">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11" t="s">
        <v>20</v>
      </c>
      <c r="H1117" s="11" t="s">
        <v>31</v>
      </c>
      <c r="I1117" s="11" t="s">
        <v>8</v>
      </c>
      <c r="J1117" s="2" t="s">
        <v>16</v>
      </c>
      <c r="K1117" s="2" t="s">
        <v>23</v>
      </c>
      <c r="L1117" s="2" t="s">
        <v>24</v>
      </c>
      <c r="M1117" s="7">
        <v>10</v>
      </c>
      <c r="N1117" s="4">
        <v>333.14</v>
      </c>
      <c r="O1117" s="5">
        <v>0.15</v>
      </c>
      <c r="P1117" s="4">
        <v>194.52</v>
      </c>
      <c r="Q1117" s="4">
        <f t="shared" si="68"/>
        <v>2831.6899999999996</v>
      </c>
      <c r="R1117" s="4">
        <f t="shared" si="69"/>
        <v>1945.2</v>
      </c>
      <c r="S1117" s="4">
        <f t="shared" si="70"/>
        <v>886.48999999999955</v>
      </c>
      <c r="T1117" s="6">
        <f t="shared" si="71"/>
        <v>0.31306039856057677</v>
      </c>
      <c r="U1117" s="3">
        <f>YEAR(SalesDataTable[[#This Row],[Order Date]])</f>
        <v>2026</v>
      </c>
    </row>
    <row r="1118" spans="1:21" ht="15.6">
      <c r="A1118" s="9">
        <v>952</v>
      </c>
      <c r="B1118" s="10">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11" t="s">
        <v>0</v>
      </c>
      <c r="H1118" s="11" t="s">
        <v>1</v>
      </c>
      <c r="I1118" s="11" t="s">
        <v>2</v>
      </c>
      <c r="J1118" s="2" t="s">
        <v>16</v>
      </c>
      <c r="K1118" s="2" t="s">
        <v>23</v>
      </c>
      <c r="L1118" s="2" t="s">
        <v>40</v>
      </c>
      <c r="M1118" s="7">
        <v>1</v>
      </c>
      <c r="N1118" s="4">
        <v>79.900000000000006</v>
      </c>
      <c r="O1118" s="5">
        <v>0.05</v>
      </c>
      <c r="P1118" s="4">
        <v>40.19</v>
      </c>
      <c r="Q1118" s="4">
        <f t="shared" si="68"/>
        <v>75.905000000000001</v>
      </c>
      <c r="R1118" s="4">
        <f t="shared" si="69"/>
        <v>40.19</v>
      </c>
      <c r="S1118" s="4">
        <f t="shared" si="70"/>
        <v>35.715000000000003</v>
      </c>
      <c r="T1118" s="6">
        <f t="shared" si="71"/>
        <v>0.47052236348066667</v>
      </c>
      <c r="U1118" s="3">
        <f>YEAR(SalesDataTable[[#This Row],[Order Date]])</f>
        <v>2026</v>
      </c>
    </row>
    <row r="1119" spans="1:21" ht="15.6">
      <c r="A1119" s="9">
        <v>1081</v>
      </c>
      <c r="B1119" s="10">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11" t="s">
        <v>20</v>
      </c>
      <c r="H1119" s="11" t="s">
        <v>47</v>
      </c>
      <c r="I1119" s="11" t="s">
        <v>2</v>
      </c>
      <c r="J1119" s="2" t="s">
        <v>3</v>
      </c>
      <c r="K1119" s="2" t="s">
        <v>4</v>
      </c>
      <c r="L1119" s="2" t="s">
        <v>22</v>
      </c>
      <c r="M1119" s="7">
        <v>1</v>
      </c>
      <c r="N1119" s="4">
        <v>51.12</v>
      </c>
      <c r="O1119" s="5">
        <v>0</v>
      </c>
      <c r="P1119" s="4">
        <v>22.43</v>
      </c>
      <c r="Q1119" s="4">
        <f t="shared" si="68"/>
        <v>51.12</v>
      </c>
      <c r="R1119" s="4">
        <f t="shared" si="69"/>
        <v>22.43</v>
      </c>
      <c r="S1119" s="4">
        <f t="shared" si="70"/>
        <v>28.689999999999998</v>
      </c>
      <c r="T1119" s="6">
        <f t="shared" si="71"/>
        <v>0.56122848200312991</v>
      </c>
      <c r="U1119" s="3">
        <f>YEAR(SalesDataTable[[#This Row],[Order Date]])</f>
        <v>2026</v>
      </c>
    </row>
    <row r="1120" spans="1:21" ht="15.6">
      <c r="A1120" s="9">
        <v>2043</v>
      </c>
      <c r="B1120" s="10">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11" t="s">
        <v>6</v>
      </c>
      <c r="H1120" s="11" t="s">
        <v>27</v>
      </c>
      <c r="I1120" s="11" t="s">
        <v>2</v>
      </c>
      <c r="J1120" s="2" t="s">
        <v>13</v>
      </c>
      <c r="K1120" s="2" t="s">
        <v>9</v>
      </c>
      <c r="L1120" s="2" t="s">
        <v>10</v>
      </c>
      <c r="M1120" s="7">
        <v>2</v>
      </c>
      <c r="N1120" s="4">
        <v>90.33</v>
      </c>
      <c r="O1120" s="5">
        <v>0</v>
      </c>
      <c r="P1120" s="4">
        <v>46.3</v>
      </c>
      <c r="Q1120" s="4">
        <f t="shared" si="68"/>
        <v>180.66</v>
      </c>
      <c r="R1120" s="4">
        <f t="shared" si="69"/>
        <v>92.6</v>
      </c>
      <c r="S1120" s="4">
        <f t="shared" si="70"/>
        <v>88.06</v>
      </c>
      <c r="T1120" s="6">
        <f t="shared" si="71"/>
        <v>0.48743496069965686</v>
      </c>
      <c r="U1120" s="3">
        <f>YEAR(SalesDataTable[[#This Row],[Order Date]])</f>
        <v>2026</v>
      </c>
    </row>
    <row r="1121" spans="1:21" ht="15.6">
      <c r="A1121" s="9">
        <v>4040</v>
      </c>
      <c r="B1121" s="10">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11" t="s">
        <v>20</v>
      </c>
      <c r="H1121" s="11" t="s">
        <v>31</v>
      </c>
      <c r="I1121" s="11" t="s">
        <v>2</v>
      </c>
      <c r="J1121" s="2" t="s">
        <v>16</v>
      </c>
      <c r="K1121" s="2" t="s">
        <v>14</v>
      </c>
      <c r="L1121" s="2" t="s">
        <v>15</v>
      </c>
      <c r="M1121" s="7">
        <v>2</v>
      </c>
      <c r="N1121" s="4">
        <v>36.799999999999997</v>
      </c>
      <c r="O1121" s="5">
        <v>0.05</v>
      </c>
      <c r="P1121" s="4">
        <v>13.94</v>
      </c>
      <c r="Q1121" s="4">
        <f t="shared" si="68"/>
        <v>69.919999999999987</v>
      </c>
      <c r="R1121" s="4">
        <f t="shared" si="69"/>
        <v>27.88</v>
      </c>
      <c r="S1121" s="4">
        <f t="shared" si="70"/>
        <v>42.039999999999992</v>
      </c>
      <c r="T1121" s="6">
        <f t="shared" si="71"/>
        <v>0.60125858123569798</v>
      </c>
      <c r="U1121" s="3">
        <f>YEAR(SalesDataTable[[#This Row],[Order Date]])</f>
        <v>2026</v>
      </c>
    </row>
    <row r="1122" spans="1:21" ht="15.6">
      <c r="A1122" s="9">
        <v>2295</v>
      </c>
      <c r="B1122" s="10">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11" t="s">
        <v>6</v>
      </c>
      <c r="H1122" s="11" t="s">
        <v>41</v>
      </c>
      <c r="I1122" s="11" t="s">
        <v>28</v>
      </c>
      <c r="J1122" s="2" t="s">
        <v>13</v>
      </c>
      <c r="K1122" s="2" t="s">
        <v>14</v>
      </c>
      <c r="L1122" s="2" t="s">
        <v>32</v>
      </c>
      <c r="M1122" s="7">
        <v>1</v>
      </c>
      <c r="N1122" s="4">
        <v>45.7</v>
      </c>
      <c r="O1122" s="5">
        <v>0.1</v>
      </c>
      <c r="P1122" s="4">
        <v>18.600000000000001</v>
      </c>
      <c r="Q1122" s="4">
        <f t="shared" si="68"/>
        <v>41.13</v>
      </c>
      <c r="R1122" s="4">
        <f t="shared" si="69"/>
        <v>18.600000000000001</v>
      </c>
      <c r="S1122" s="4">
        <f t="shared" si="70"/>
        <v>22.53</v>
      </c>
      <c r="T1122" s="6">
        <f t="shared" si="71"/>
        <v>0.5477753464624362</v>
      </c>
      <c r="U1122" s="3">
        <f>YEAR(SalesDataTable[[#This Row],[Order Date]])</f>
        <v>2026</v>
      </c>
    </row>
    <row r="1123" spans="1:21" ht="15.6">
      <c r="A1123" s="9">
        <v>2670</v>
      </c>
      <c r="B1123" s="10">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11" t="s">
        <v>11</v>
      </c>
      <c r="H1123" s="11" t="s">
        <v>25</v>
      </c>
      <c r="I1123" s="11" t="s">
        <v>28</v>
      </c>
      <c r="J1123" s="2" t="s">
        <v>3</v>
      </c>
      <c r="K1123" s="2" t="s">
        <v>14</v>
      </c>
      <c r="L1123" s="2" t="s">
        <v>48</v>
      </c>
      <c r="M1123" s="7">
        <v>3</v>
      </c>
      <c r="N1123" s="4">
        <v>162.30000000000001</v>
      </c>
      <c r="O1123" s="5">
        <v>0.1</v>
      </c>
      <c r="P1123" s="4">
        <v>86.43</v>
      </c>
      <c r="Q1123" s="4">
        <f t="shared" si="68"/>
        <v>438.21000000000004</v>
      </c>
      <c r="R1123" s="4">
        <f t="shared" si="69"/>
        <v>259.29000000000002</v>
      </c>
      <c r="S1123" s="4">
        <f t="shared" si="70"/>
        <v>178.92000000000002</v>
      </c>
      <c r="T1123" s="6">
        <f t="shared" si="71"/>
        <v>0.40829739166153217</v>
      </c>
      <c r="U1123" s="3">
        <f>YEAR(SalesDataTable[[#This Row],[Order Date]])</f>
        <v>2026</v>
      </c>
    </row>
    <row r="1124" spans="1:21" ht="15.6">
      <c r="A1124" s="9">
        <v>2777</v>
      </c>
      <c r="B1124" s="10">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11" t="s">
        <v>6</v>
      </c>
      <c r="H1124" s="11" t="s">
        <v>49</v>
      </c>
      <c r="I1124" s="11" t="s">
        <v>8</v>
      </c>
      <c r="J1124" s="2" t="s">
        <v>16</v>
      </c>
      <c r="K1124" s="2" t="s">
        <v>9</v>
      </c>
      <c r="L1124" s="2" t="s">
        <v>46</v>
      </c>
      <c r="M1124" s="7">
        <v>5</v>
      </c>
      <c r="N1124" s="4">
        <v>72.37</v>
      </c>
      <c r="O1124" s="5">
        <v>0.2</v>
      </c>
      <c r="P1124" s="4">
        <v>32.840000000000003</v>
      </c>
      <c r="Q1124" s="4">
        <f t="shared" si="68"/>
        <v>289.48</v>
      </c>
      <c r="R1124" s="4">
        <f t="shared" si="69"/>
        <v>164.20000000000002</v>
      </c>
      <c r="S1124" s="4">
        <f t="shared" si="70"/>
        <v>125.28</v>
      </c>
      <c r="T1124" s="6">
        <f t="shared" si="71"/>
        <v>0.43277601215973466</v>
      </c>
      <c r="U1124" s="3">
        <f>YEAR(SalesDataTable[[#This Row],[Order Date]])</f>
        <v>2026</v>
      </c>
    </row>
    <row r="1125" spans="1:21" ht="15.6">
      <c r="A1125" s="9">
        <v>2780</v>
      </c>
      <c r="B1125" s="10">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11" t="s">
        <v>11</v>
      </c>
      <c r="H1125" s="11" t="s">
        <v>18</v>
      </c>
      <c r="I1125" s="11" t="s">
        <v>2</v>
      </c>
      <c r="J1125" s="2" t="s">
        <v>13</v>
      </c>
      <c r="K1125" s="2" t="s">
        <v>34</v>
      </c>
      <c r="L1125" s="2" t="s">
        <v>42</v>
      </c>
      <c r="M1125" s="7">
        <v>2</v>
      </c>
      <c r="N1125" s="4">
        <v>35.61</v>
      </c>
      <c r="O1125" s="5">
        <v>0.15</v>
      </c>
      <c r="P1125" s="4">
        <v>13.96</v>
      </c>
      <c r="Q1125" s="4">
        <f t="shared" si="68"/>
        <v>60.536999999999999</v>
      </c>
      <c r="R1125" s="4">
        <f t="shared" si="69"/>
        <v>27.92</v>
      </c>
      <c r="S1125" s="4">
        <f t="shared" si="70"/>
        <v>32.616999999999997</v>
      </c>
      <c r="T1125" s="6">
        <f t="shared" si="71"/>
        <v>0.53879445628293432</v>
      </c>
      <c r="U1125" s="3">
        <f>YEAR(SalesDataTable[[#This Row],[Order Date]])</f>
        <v>2026</v>
      </c>
    </row>
    <row r="1126" spans="1:21" ht="15.6">
      <c r="A1126" s="9">
        <v>3209</v>
      </c>
      <c r="B1126" s="10">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11" t="s">
        <v>20</v>
      </c>
      <c r="H1126" s="11" t="s">
        <v>47</v>
      </c>
      <c r="I1126" s="11" t="s">
        <v>2</v>
      </c>
      <c r="J1126" s="2" t="s">
        <v>3</v>
      </c>
      <c r="K1126" s="2" t="s">
        <v>14</v>
      </c>
      <c r="L1126" s="2" t="s">
        <v>44</v>
      </c>
      <c r="M1126" s="7">
        <v>2</v>
      </c>
      <c r="N1126" s="4">
        <v>133.12</v>
      </c>
      <c r="O1126" s="5">
        <v>0</v>
      </c>
      <c r="P1126" s="4">
        <v>67.02</v>
      </c>
      <c r="Q1126" s="4">
        <f t="shared" si="68"/>
        <v>266.24</v>
      </c>
      <c r="R1126" s="4">
        <f t="shared" si="69"/>
        <v>134.04</v>
      </c>
      <c r="S1126" s="4">
        <f t="shared" si="70"/>
        <v>132.20000000000002</v>
      </c>
      <c r="T1126" s="6">
        <f t="shared" si="71"/>
        <v>0.4965444711538462</v>
      </c>
      <c r="U1126" s="3">
        <f>YEAR(SalesDataTable[[#This Row],[Order Date]])</f>
        <v>2026</v>
      </c>
    </row>
    <row r="1127" spans="1:21" ht="15.6">
      <c r="A1127" s="9">
        <v>3414</v>
      </c>
      <c r="B1127" s="10">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11" t="s">
        <v>0</v>
      </c>
      <c r="H1127" s="11" t="s">
        <v>50</v>
      </c>
      <c r="I1127" s="11" t="s">
        <v>28</v>
      </c>
      <c r="J1127" s="2" t="s">
        <v>3</v>
      </c>
      <c r="K1127" s="2" t="s">
        <v>4</v>
      </c>
      <c r="L1127" s="2" t="s">
        <v>22</v>
      </c>
      <c r="M1127" s="7">
        <v>1</v>
      </c>
      <c r="N1127" s="4">
        <v>51.23</v>
      </c>
      <c r="O1127" s="5">
        <v>0.05</v>
      </c>
      <c r="P1127" s="4">
        <v>23.12</v>
      </c>
      <c r="Q1127" s="4">
        <f t="shared" si="68"/>
        <v>48.668499999999995</v>
      </c>
      <c r="R1127" s="4">
        <f t="shared" si="69"/>
        <v>23.12</v>
      </c>
      <c r="S1127" s="4">
        <f t="shared" si="70"/>
        <v>25.548499999999994</v>
      </c>
      <c r="T1127" s="6">
        <f t="shared" si="71"/>
        <v>0.5249494025909982</v>
      </c>
      <c r="U1127" s="3">
        <f>YEAR(SalesDataTable[[#This Row],[Order Date]])</f>
        <v>2026</v>
      </c>
    </row>
    <row r="1128" spans="1:21" ht="15.6">
      <c r="A1128" s="9">
        <v>3846</v>
      </c>
      <c r="B1128" s="10">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11" t="s">
        <v>6</v>
      </c>
      <c r="H1128" s="11" t="s">
        <v>43</v>
      </c>
      <c r="I1128" s="11" t="s">
        <v>2</v>
      </c>
      <c r="J1128" s="2" t="s">
        <v>16</v>
      </c>
      <c r="K1128" s="2" t="s">
        <v>9</v>
      </c>
      <c r="L1128" s="2" t="s">
        <v>10</v>
      </c>
      <c r="M1128" s="7">
        <v>1</v>
      </c>
      <c r="N1128" s="4">
        <v>93.5</v>
      </c>
      <c r="O1128" s="5">
        <v>0</v>
      </c>
      <c r="P1128" s="4">
        <v>46.63</v>
      </c>
      <c r="Q1128" s="4">
        <f t="shared" si="68"/>
        <v>93.5</v>
      </c>
      <c r="R1128" s="4">
        <f t="shared" si="69"/>
        <v>46.63</v>
      </c>
      <c r="S1128" s="4">
        <f t="shared" si="70"/>
        <v>46.87</v>
      </c>
      <c r="T1128" s="6">
        <f t="shared" si="71"/>
        <v>0.50128342245989299</v>
      </c>
      <c r="U1128" s="3">
        <f>YEAR(SalesDataTable[[#This Row],[Order Date]])</f>
        <v>2026</v>
      </c>
    </row>
    <row r="1129" spans="1:21" ht="15.6">
      <c r="A1129" s="9">
        <v>4120</v>
      </c>
      <c r="B1129" s="10">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11" t="s">
        <v>20</v>
      </c>
      <c r="H1129" s="11" t="s">
        <v>21</v>
      </c>
      <c r="I1129" s="11" t="s">
        <v>19</v>
      </c>
      <c r="J1129" s="2" t="s">
        <v>3</v>
      </c>
      <c r="K1129" s="2" t="s">
        <v>34</v>
      </c>
      <c r="L1129" s="2" t="s">
        <v>35</v>
      </c>
      <c r="M1129" s="7">
        <v>3</v>
      </c>
      <c r="N1129" s="4">
        <v>41.16</v>
      </c>
      <c r="O1129" s="5">
        <v>0</v>
      </c>
      <c r="P1129" s="4">
        <v>14.79</v>
      </c>
      <c r="Q1129" s="4">
        <f t="shared" si="68"/>
        <v>123.47999999999999</v>
      </c>
      <c r="R1129" s="4">
        <f t="shared" si="69"/>
        <v>44.37</v>
      </c>
      <c r="S1129" s="4">
        <f t="shared" si="70"/>
        <v>79.109999999999985</v>
      </c>
      <c r="T1129" s="6">
        <f t="shared" si="71"/>
        <v>0.64067055393586003</v>
      </c>
      <c r="U1129" s="3">
        <f>YEAR(SalesDataTable[[#This Row],[Order Date]])</f>
        <v>2026</v>
      </c>
    </row>
    <row r="1130" spans="1:21" ht="15.6">
      <c r="A1130" s="9">
        <v>4217</v>
      </c>
      <c r="B1130" s="10">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11" t="s">
        <v>6</v>
      </c>
      <c r="H1130" s="11" t="s">
        <v>43</v>
      </c>
      <c r="I1130" s="11" t="s">
        <v>28</v>
      </c>
      <c r="J1130" s="2" t="s">
        <v>13</v>
      </c>
      <c r="K1130" s="2" t="s">
        <v>34</v>
      </c>
      <c r="L1130" s="2" t="s">
        <v>35</v>
      </c>
      <c r="M1130" s="7">
        <v>1</v>
      </c>
      <c r="N1130" s="4">
        <v>39.74</v>
      </c>
      <c r="O1130" s="5">
        <v>0.05</v>
      </c>
      <c r="P1130" s="4">
        <v>14.39</v>
      </c>
      <c r="Q1130" s="4">
        <f t="shared" si="68"/>
        <v>37.753</v>
      </c>
      <c r="R1130" s="4">
        <f t="shared" si="69"/>
        <v>14.39</v>
      </c>
      <c r="S1130" s="4">
        <f t="shared" si="70"/>
        <v>23.363</v>
      </c>
      <c r="T1130" s="6">
        <f t="shared" si="71"/>
        <v>0.6188382380208195</v>
      </c>
      <c r="U1130" s="3">
        <f>YEAR(SalesDataTable[[#This Row],[Order Date]])</f>
        <v>2026</v>
      </c>
    </row>
    <row r="1131" spans="1:21" ht="15.6">
      <c r="A1131" s="9">
        <v>4786</v>
      </c>
      <c r="B1131" s="10">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11" t="s">
        <v>20</v>
      </c>
      <c r="H1131" s="11" t="s">
        <v>31</v>
      </c>
      <c r="I1131" s="11" t="s">
        <v>2</v>
      </c>
      <c r="J1131" s="2" t="s">
        <v>3</v>
      </c>
      <c r="K1131" s="2" t="s">
        <v>14</v>
      </c>
      <c r="L1131" s="2" t="s">
        <v>32</v>
      </c>
      <c r="M1131" s="7">
        <v>3</v>
      </c>
      <c r="N1131" s="4">
        <v>46.79</v>
      </c>
      <c r="O1131" s="5">
        <v>0.1</v>
      </c>
      <c r="P1131" s="4">
        <v>18.25</v>
      </c>
      <c r="Q1131" s="4">
        <f t="shared" si="68"/>
        <v>126.33300000000001</v>
      </c>
      <c r="R1131" s="4">
        <f t="shared" si="69"/>
        <v>54.75</v>
      </c>
      <c r="S1131" s="4">
        <f t="shared" si="70"/>
        <v>71.583000000000013</v>
      </c>
      <c r="T1131" s="6">
        <f t="shared" si="71"/>
        <v>0.56662154781411034</v>
      </c>
      <c r="U1131" s="3">
        <f>YEAR(SalesDataTable[[#This Row],[Order Date]])</f>
        <v>2026</v>
      </c>
    </row>
    <row r="1132" spans="1:21" ht="15.6">
      <c r="A1132" s="9">
        <v>23</v>
      </c>
      <c r="B1132" s="10">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11" t="s">
        <v>20</v>
      </c>
      <c r="H1132" s="11" t="s">
        <v>47</v>
      </c>
      <c r="I1132" s="11" t="s">
        <v>8</v>
      </c>
      <c r="J1132" s="2" t="s">
        <v>16</v>
      </c>
      <c r="K1132" s="2" t="s">
        <v>9</v>
      </c>
      <c r="L1132" s="2" t="s">
        <v>10</v>
      </c>
      <c r="M1132" s="7">
        <v>4</v>
      </c>
      <c r="N1132" s="4">
        <v>91.74</v>
      </c>
      <c r="O1132" s="5">
        <v>0.2</v>
      </c>
      <c r="P1132" s="4">
        <v>44.74</v>
      </c>
      <c r="Q1132" s="4">
        <f t="shared" si="68"/>
        <v>293.56799999999998</v>
      </c>
      <c r="R1132" s="4">
        <f t="shared" si="69"/>
        <v>178.96</v>
      </c>
      <c r="S1132" s="4">
        <f t="shared" si="70"/>
        <v>114.60799999999998</v>
      </c>
      <c r="T1132" s="6">
        <f t="shared" si="71"/>
        <v>0.39039677349029861</v>
      </c>
      <c r="U1132" s="3">
        <f>YEAR(SalesDataTable[[#This Row],[Order Date]])</f>
        <v>2026</v>
      </c>
    </row>
    <row r="1133" spans="1:21" ht="15.6">
      <c r="A1133" s="9">
        <v>99</v>
      </c>
      <c r="B1133" s="10">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11" t="s">
        <v>20</v>
      </c>
      <c r="H1133" s="11" t="s">
        <v>47</v>
      </c>
      <c r="I1133" s="11" t="s">
        <v>2</v>
      </c>
      <c r="J1133" s="2" t="s">
        <v>13</v>
      </c>
      <c r="K1133" s="2" t="s">
        <v>34</v>
      </c>
      <c r="L1133" s="2" t="s">
        <v>42</v>
      </c>
      <c r="M1133" s="7">
        <v>1</v>
      </c>
      <c r="N1133" s="4">
        <v>36.28</v>
      </c>
      <c r="O1133" s="5">
        <v>0.1</v>
      </c>
      <c r="P1133" s="4">
        <v>13.8</v>
      </c>
      <c r="Q1133" s="4">
        <f t="shared" si="68"/>
        <v>32.652000000000001</v>
      </c>
      <c r="R1133" s="4">
        <f t="shared" si="69"/>
        <v>13.8</v>
      </c>
      <c r="S1133" s="4">
        <f t="shared" si="70"/>
        <v>18.852</v>
      </c>
      <c r="T1133" s="6">
        <f t="shared" si="71"/>
        <v>0.5773612642410878</v>
      </c>
      <c r="U1133" s="3">
        <f>YEAR(SalesDataTable[[#This Row],[Order Date]])</f>
        <v>2026</v>
      </c>
    </row>
    <row r="1134" spans="1:21" ht="15.6">
      <c r="A1134" s="9">
        <v>269</v>
      </c>
      <c r="B1134" s="10">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11" t="s">
        <v>20</v>
      </c>
      <c r="H1134" s="11" t="s">
        <v>47</v>
      </c>
      <c r="I1134" s="11" t="s">
        <v>8</v>
      </c>
      <c r="J1134" s="2" t="s">
        <v>3</v>
      </c>
      <c r="K1134" s="2" t="s">
        <v>9</v>
      </c>
      <c r="L1134" s="2" t="s">
        <v>46</v>
      </c>
      <c r="M1134" s="7">
        <v>3</v>
      </c>
      <c r="N1134" s="4">
        <v>73.02</v>
      </c>
      <c r="O1134" s="5">
        <v>0.1</v>
      </c>
      <c r="P1134" s="4">
        <v>32.69</v>
      </c>
      <c r="Q1134" s="4">
        <f t="shared" si="68"/>
        <v>197.154</v>
      </c>
      <c r="R1134" s="4">
        <f t="shared" si="69"/>
        <v>98.07</v>
      </c>
      <c r="S1134" s="4">
        <f t="shared" si="70"/>
        <v>99.084000000000003</v>
      </c>
      <c r="T1134" s="6">
        <f t="shared" si="71"/>
        <v>0.50257159377948202</v>
      </c>
      <c r="U1134" s="3">
        <f>YEAR(SalesDataTable[[#This Row],[Order Date]])</f>
        <v>2026</v>
      </c>
    </row>
    <row r="1135" spans="1:21" ht="15.6">
      <c r="A1135" s="9">
        <v>1772</v>
      </c>
      <c r="B1135" s="10">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11" t="s">
        <v>20</v>
      </c>
      <c r="H1135" s="11" t="s">
        <v>21</v>
      </c>
      <c r="I1135" s="11" t="s">
        <v>2</v>
      </c>
      <c r="J1135" s="2" t="s">
        <v>13</v>
      </c>
      <c r="K1135" s="2" t="s">
        <v>9</v>
      </c>
      <c r="L1135" s="2" t="s">
        <v>37</v>
      </c>
      <c r="M1135" s="7">
        <v>4</v>
      </c>
      <c r="N1135" s="4">
        <v>153.38</v>
      </c>
      <c r="O1135" s="5">
        <v>0</v>
      </c>
      <c r="P1135" s="4">
        <v>76.92</v>
      </c>
      <c r="Q1135" s="4">
        <f t="shared" si="68"/>
        <v>613.52</v>
      </c>
      <c r="R1135" s="4">
        <f t="shared" si="69"/>
        <v>307.68</v>
      </c>
      <c r="S1135" s="4">
        <f t="shared" si="70"/>
        <v>305.83999999999997</v>
      </c>
      <c r="T1135" s="6">
        <f t="shared" si="71"/>
        <v>0.49850045638283996</v>
      </c>
      <c r="U1135" s="3">
        <f>YEAR(SalesDataTable[[#This Row],[Order Date]])</f>
        <v>2026</v>
      </c>
    </row>
    <row r="1136" spans="1:21" ht="15.6">
      <c r="A1136" s="9">
        <v>1906</v>
      </c>
      <c r="B1136" s="10">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11" t="s">
        <v>20</v>
      </c>
      <c r="H1136" s="11" t="s">
        <v>33</v>
      </c>
      <c r="I1136" s="11" t="s">
        <v>28</v>
      </c>
      <c r="J1136" s="2" t="s">
        <v>3</v>
      </c>
      <c r="K1136" s="2" t="s">
        <v>23</v>
      </c>
      <c r="L1136" s="2" t="s">
        <v>51</v>
      </c>
      <c r="M1136" s="7">
        <v>2</v>
      </c>
      <c r="N1136" s="4">
        <v>125.5</v>
      </c>
      <c r="O1136" s="5">
        <v>0</v>
      </c>
      <c r="P1136" s="4">
        <v>61.67</v>
      </c>
      <c r="Q1136" s="4">
        <f t="shared" si="68"/>
        <v>251</v>
      </c>
      <c r="R1136" s="4">
        <f t="shared" si="69"/>
        <v>123.34</v>
      </c>
      <c r="S1136" s="4">
        <f t="shared" si="70"/>
        <v>127.66</v>
      </c>
      <c r="T1136" s="6">
        <f t="shared" si="71"/>
        <v>0.50860557768924297</v>
      </c>
      <c r="U1136" s="3">
        <f>YEAR(SalesDataTable[[#This Row],[Order Date]])</f>
        <v>2026</v>
      </c>
    </row>
    <row r="1137" spans="1:21" ht="15.6">
      <c r="A1137" s="9">
        <v>2473</v>
      </c>
      <c r="B1137" s="10">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11" t="s">
        <v>0</v>
      </c>
      <c r="H1137" s="11" t="s">
        <v>1</v>
      </c>
      <c r="I1137" s="11" t="s">
        <v>8</v>
      </c>
      <c r="J1137" s="2" t="s">
        <v>3</v>
      </c>
      <c r="K1137" s="2" t="s">
        <v>4</v>
      </c>
      <c r="L1137" s="2" t="s">
        <v>5</v>
      </c>
      <c r="M1137" s="7">
        <v>3</v>
      </c>
      <c r="N1137" s="4">
        <v>80.75</v>
      </c>
      <c r="O1137" s="5">
        <v>0.15</v>
      </c>
      <c r="P1137" s="4">
        <v>42.81</v>
      </c>
      <c r="Q1137" s="4">
        <f t="shared" si="68"/>
        <v>205.91249999999999</v>
      </c>
      <c r="R1137" s="4">
        <f t="shared" si="69"/>
        <v>128.43</v>
      </c>
      <c r="S1137" s="4">
        <f t="shared" si="70"/>
        <v>77.482499999999987</v>
      </c>
      <c r="T1137" s="6">
        <f t="shared" si="71"/>
        <v>0.37628847204516475</v>
      </c>
      <c r="U1137" s="3">
        <f>YEAR(SalesDataTable[[#This Row],[Order Date]])</f>
        <v>2026</v>
      </c>
    </row>
    <row r="1138" spans="1:21" ht="15.6">
      <c r="A1138" s="9">
        <v>2549</v>
      </c>
      <c r="B1138" s="10">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11" t="s">
        <v>20</v>
      </c>
      <c r="H1138" s="11" t="s">
        <v>47</v>
      </c>
      <c r="I1138" s="11" t="s">
        <v>8</v>
      </c>
      <c r="J1138" s="2" t="s">
        <v>3</v>
      </c>
      <c r="K1138" s="2" t="s">
        <v>34</v>
      </c>
      <c r="L1138" s="2" t="s">
        <v>42</v>
      </c>
      <c r="M1138" s="7">
        <v>8</v>
      </c>
      <c r="N1138" s="4">
        <v>36.15</v>
      </c>
      <c r="O1138" s="5">
        <v>0.05</v>
      </c>
      <c r="P1138" s="4">
        <v>13.55</v>
      </c>
      <c r="Q1138" s="4">
        <f t="shared" si="68"/>
        <v>274.73999999999995</v>
      </c>
      <c r="R1138" s="4">
        <f t="shared" si="69"/>
        <v>108.4</v>
      </c>
      <c r="S1138" s="4">
        <f t="shared" si="70"/>
        <v>166.33999999999995</v>
      </c>
      <c r="T1138" s="6">
        <f t="shared" si="71"/>
        <v>0.60544514814005956</v>
      </c>
      <c r="U1138" s="3">
        <f>YEAR(SalesDataTable[[#This Row],[Order Date]])</f>
        <v>2026</v>
      </c>
    </row>
    <row r="1139" spans="1:21" ht="15.6">
      <c r="A1139" s="9">
        <v>3341</v>
      </c>
      <c r="B1139" s="10">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11" t="s">
        <v>0</v>
      </c>
      <c r="H1139" s="11" t="s">
        <v>50</v>
      </c>
      <c r="I1139" s="11" t="s">
        <v>2</v>
      </c>
      <c r="J1139" s="2" t="s">
        <v>13</v>
      </c>
      <c r="K1139" s="2" t="s">
        <v>9</v>
      </c>
      <c r="L1139" s="2" t="s">
        <v>17</v>
      </c>
      <c r="M1139" s="7">
        <v>2</v>
      </c>
      <c r="N1139" s="4">
        <v>143.1</v>
      </c>
      <c r="O1139" s="5">
        <v>0</v>
      </c>
      <c r="P1139" s="4">
        <v>78.11</v>
      </c>
      <c r="Q1139" s="4">
        <f t="shared" si="68"/>
        <v>286.2</v>
      </c>
      <c r="R1139" s="4">
        <f t="shared" si="69"/>
        <v>156.22</v>
      </c>
      <c r="S1139" s="4">
        <f t="shared" si="70"/>
        <v>129.97999999999999</v>
      </c>
      <c r="T1139" s="6">
        <f t="shared" si="71"/>
        <v>0.45415793151642209</v>
      </c>
      <c r="U1139" s="3">
        <f>YEAR(SalesDataTable[[#This Row],[Order Date]])</f>
        <v>2026</v>
      </c>
    </row>
    <row r="1140" spans="1:21" ht="15.6">
      <c r="A1140" s="9">
        <v>3351</v>
      </c>
      <c r="B1140" s="10">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11" t="s">
        <v>6</v>
      </c>
      <c r="H1140" s="11" t="s">
        <v>7</v>
      </c>
      <c r="I1140" s="11" t="s">
        <v>28</v>
      </c>
      <c r="J1140" s="2" t="s">
        <v>13</v>
      </c>
      <c r="K1140" s="2" t="s">
        <v>23</v>
      </c>
      <c r="L1140" s="2" t="s">
        <v>51</v>
      </c>
      <c r="M1140" s="7">
        <v>4</v>
      </c>
      <c r="N1140" s="4">
        <v>123.89</v>
      </c>
      <c r="O1140" s="5">
        <v>0</v>
      </c>
      <c r="P1140" s="4">
        <v>59.42</v>
      </c>
      <c r="Q1140" s="4">
        <f t="shared" si="68"/>
        <v>495.56</v>
      </c>
      <c r="R1140" s="4">
        <f t="shared" si="69"/>
        <v>237.68</v>
      </c>
      <c r="S1140" s="4">
        <f t="shared" si="70"/>
        <v>257.88</v>
      </c>
      <c r="T1140" s="6">
        <f t="shared" si="71"/>
        <v>0.5203809831301961</v>
      </c>
      <c r="U1140" s="3">
        <f>YEAR(SalesDataTable[[#This Row],[Order Date]])</f>
        <v>2026</v>
      </c>
    </row>
    <row r="1141" spans="1:21" ht="15.6">
      <c r="A1141" s="9">
        <v>3366</v>
      </c>
      <c r="B1141" s="10">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11" t="s">
        <v>6</v>
      </c>
      <c r="H1141" s="11" t="s">
        <v>41</v>
      </c>
      <c r="I1141" s="11" t="s">
        <v>2</v>
      </c>
      <c r="J1141" s="2" t="s">
        <v>16</v>
      </c>
      <c r="K1141" s="2" t="s">
        <v>14</v>
      </c>
      <c r="L1141" s="2" t="s">
        <v>44</v>
      </c>
      <c r="M1141" s="7">
        <v>1</v>
      </c>
      <c r="N1141" s="4">
        <v>135.41999999999999</v>
      </c>
      <c r="O1141" s="5">
        <v>0.05</v>
      </c>
      <c r="P1141" s="4">
        <v>68.180000000000007</v>
      </c>
      <c r="Q1141" s="4">
        <f t="shared" si="68"/>
        <v>128.64899999999997</v>
      </c>
      <c r="R1141" s="4">
        <f t="shared" si="69"/>
        <v>68.180000000000007</v>
      </c>
      <c r="S1141" s="4">
        <f t="shared" si="70"/>
        <v>60.468999999999966</v>
      </c>
      <c r="T1141" s="6">
        <f t="shared" si="71"/>
        <v>0.47003085915941811</v>
      </c>
      <c r="U1141" s="3">
        <f>YEAR(SalesDataTable[[#This Row],[Order Date]])</f>
        <v>2026</v>
      </c>
    </row>
    <row r="1142" spans="1:21" ht="15.6">
      <c r="A1142" s="9">
        <v>3691</v>
      </c>
      <c r="B1142" s="10">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11" t="s">
        <v>6</v>
      </c>
      <c r="H1142" s="11" t="s">
        <v>27</v>
      </c>
      <c r="I1142" s="11" t="s">
        <v>19</v>
      </c>
      <c r="J1142" s="2" t="s">
        <v>3</v>
      </c>
      <c r="K1142" s="2" t="s">
        <v>9</v>
      </c>
      <c r="L1142" s="2" t="s">
        <v>10</v>
      </c>
      <c r="M1142" s="7">
        <v>1</v>
      </c>
      <c r="N1142" s="4">
        <v>93.48</v>
      </c>
      <c r="O1142" s="5">
        <v>0.05</v>
      </c>
      <c r="P1142" s="4">
        <v>44.31</v>
      </c>
      <c r="Q1142" s="4">
        <f t="shared" si="68"/>
        <v>88.805999999999997</v>
      </c>
      <c r="R1142" s="4">
        <f t="shared" si="69"/>
        <v>44.31</v>
      </c>
      <c r="S1142" s="4">
        <f t="shared" si="70"/>
        <v>44.495999999999995</v>
      </c>
      <c r="T1142" s="6">
        <f t="shared" si="71"/>
        <v>0.50104722653874734</v>
      </c>
      <c r="U1142" s="3">
        <f>YEAR(SalesDataTable[[#This Row],[Order Date]])</f>
        <v>2026</v>
      </c>
    </row>
    <row r="1143" spans="1:21" ht="15.6">
      <c r="A1143" s="9">
        <v>3909</v>
      </c>
      <c r="B1143" s="10">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11" t="s">
        <v>6</v>
      </c>
      <c r="H1143" s="11" t="s">
        <v>7</v>
      </c>
      <c r="I1143" s="11" t="s">
        <v>28</v>
      </c>
      <c r="J1143" s="2" t="s">
        <v>3</v>
      </c>
      <c r="K1143" s="2" t="s">
        <v>9</v>
      </c>
      <c r="L1143" s="2" t="s">
        <v>37</v>
      </c>
      <c r="M1143" s="7">
        <v>1</v>
      </c>
      <c r="N1143" s="4">
        <v>156.05000000000001</v>
      </c>
      <c r="O1143" s="5">
        <v>0.05</v>
      </c>
      <c r="P1143" s="4">
        <v>81.28</v>
      </c>
      <c r="Q1143" s="4">
        <f t="shared" si="68"/>
        <v>148.2475</v>
      </c>
      <c r="R1143" s="4">
        <f t="shared" si="69"/>
        <v>81.28</v>
      </c>
      <c r="S1143" s="4">
        <f t="shared" si="70"/>
        <v>66.967500000000001</v>
      </c>
      <c r="T1143" s="6">
        <f t="shared" si="71"/>
        <v>0.45172768512116562</v>
      </c>
      <c r="U1143" s="3">
        <f>YEAR(SalesDataTable[[#This Row],[Order Date]])</f>
        <v>2026</v>
      </c>
    </row>
    <row r="1144" spans="1:21" ht="15.6">
      <c r="A1144" s="9">
        <v>4862</v>
      </c>
      <c r="B1144" s="10">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11" t="s">
        <v>6</v>
      </c>
      <c r="H1144" s="11" t="s">
        <v>27</v>
      </c>
      <c r="I1144" s="11" t="s">
        <v>2</v>
      </c>
      <c r="J1144" s="2" t="s">
        <v>3</v>
      </c>
      <c r="K1144" s="2" t="s">
        <v>34</v>
      </c>
      <c r="L1144" s="2" t="s">
        <v>42</v>
      </c>
      <c r="M1144" s="7">
        <v>1</v>
      </c>
      <c r="N1144" s="4">
        <v>36.74</v>
      </c>
      <c r="O1144" s="5">
        <v>0</v>
      </c>
      <c r="P1144" s="4">
        <v>14.15</v>
      </c>
      <c r="Q1144" s="4">
        <f t="shared" si="68"/>
        <v>36.74</v>
      </c>
      <c r="R1144" s="4">
        <f t="shared" si="69"/>
        <v>14.15</v>
      </c>
      <c r="S1144" s="4">
        <f t="shared" si="70"/>
        <v>22.590000000000003</v>
      </c>
      <c r="T1144" s="6">
        <f t="shared" si="71"/>
        <v>0.61486118671747425</v>
      </c>
      <c r="U1144" s="3">
        <f>YEAR(SalesDataTable[[#This Row],[Order Date]])</f>
        <v>2026</v>
      </c>
    </row>
    <row r="1145" spans="1:21" ht="15.6">
      <c r="A1145" s="9">
        <v>5096</v>
      </c>
      <c r="B1145" s="10">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11" t="s">
        <v>0</v>
      </c>
      <c r="H1145" s="11" t="s">
        <v>50</v>
      </c>
      <c r="I1145" s="11" t="s">
        <v>2</v>
      </c>
      <c r="J1145" s="2" t="s">
        <v>3</v>
      </c>
      <c r="K1145" s="2" t="s">
        <v>23</v>
      </c>
      <c r="L1145" s="2" t="s">
        <v>29</v>
      </c>
      <c r="M1145" s="7">
        <v>2</v>
      </c>
      <c r="N1145" s="4">
        <v>199.28</v>
      </c>
      <c r="O1145" s="5">
        <v>0</v>
      </c>
      <c r="P1145" s="4">
        <v>102.85</v>
      </c>
      <c r="Q1145" s="4">
        <f t="shared" si="68"/>
        <v>398.56</v>
      </c>
      <c r="R1145" s="4">
        <f t="shared" si="69"/>
        <v>205.7</v>
      </c>
      <c r="S1145" s="4">
        <f t="shared" si="70"/>
        <v>192.86</v>
      </c>
      <c r="T1145" s="6">
        <f t="shared" si="71"/>
        <v>0.48389201124046571</v>
      </c>
      <c r="U1145" s="3">
        <f>YEAR(SalesDataTable[[#This Row],[Order Date]])</f>
        <v>2026</v>
      </c>
    </row>
    <row r="1146" spans="1:21" ht="15.6">
      <c r="A1146" s="9">
        <v>5112</v>
      </c>
      <c r="B1146" s="10">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11" t="s">
        <v>0</v>
      </c>
      <c r="H1146" s="11" t="s">
        <v>1</v>
      </c>
      <c r="I1146" s="11" t="s">
        <v>28</v>
      </c>
      <c r="J1146" s="2" t="s">
        <v>3</v>
      </c>
      <c r="K1146" s="2" t="s">
        <v>34</v>
      </c>
      <c r="L1146" s="2" t="s">
        <v>42</v>
      </c>
      <c r="M1146" s="7">
        <v>2</v>
      </c>
      <c r="N1146" s="4">
        <v>37.04</v>
      </c>
      <c r="O1146" s="5">
        <v>0.05</v>
      </c>
      <c r="P1146" s="4">
        <v>13.76</v>
      </c>
      <c r="Q1146" s="4">
        <f t="shared" si="68"/>
        <v>70.375999999999991</v>
      </c>
      <c r="R1146" s="4">
        <f t="shared" si="69"/>
        <v>27.52</v>
      </c>
      <c r="S1146" s="4">
        <f t="shared" si="70"/>
        <v>42.855999999999995</v>
      </c>
      <c r="T1146" s="6">
        <f t="shared" si="71"/>
        <v>0.60895759918153913</v>
      </c>
      <c r="U1146" s="3">
        <f>YEAR(SalesDataTable[[#This Row],[Order Date]])</f>
        <v>2026</v>
      </c>
    </row>
    <row r="1147" spans="1:21" ht="15.6">
      <c r="A1147" s="9">
        <v>501</v>
      </c>
      <c r="B1147" s="10">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11" t="s">
        <v>20</v>
      </c>
      <c r="H1147" s="11" t="s">
        <v>21</v>
      </c>
      <c r="I1147" s="11" t="s">
        <v>2</v>
      </c>
      <c r="J1147" s="2" t="s">
        <v>13</v>
      </c>
      <c r="K1147" s="2" t="s">
        <v>23</v>
      </c>
      <c r="L1147" s="2" t="s">
        <v>40</v>
      </c>
      <c r="M1147" s="7">
        <v>2</v>
      </c>
      <c r="N1147" s="4">
        <v>80.95</v>
      </c>
      <c r="O1147" s="5">
        <v>0.1</v>
      </c>
      <c r="P1147" s="4">
        <v>39.44</v>
      </c>
      <c r="Q1147" s="4">
        <f t="shared" si="68"/>
        <v>145.71</v>
      </c>
      <c r="R1147" s="4">
        <f t="shared" si="69"/>
        <v>78.88</v>
      </c>
      <c r="S1147" s="4">
        <f t="shared" si="70"/>
        <v>66.830000000000013</v>
      </c>
      <c r="T1147" s="6">
        <f t="shared" si="71"/>
        <v>0.45865074462974409</v>
      </c>
      <c r="U1147" s="3">
        <f>YEAR(SalesDataTable[[#This Row],[Order Date]])</f>
        <v>2026</v>
      </c>
    </row>
    <row r="1148" spans="1:21" ht="15.6">
      <c r="A1148" s="9">
        <v>540</v>
      </c>
      <c r="B1148" s="10">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11" t="s">
        <v>0</v>
      </c>
      <c r="H1148" s="11" t="s">
        <v>36</v>
      </c>
      <c r="I1148" s="11" t="s">
        <v>28</v>
      </c>
      <c r="J1148" s="2" t="s">
        <v>3</v>
      </c>
      <c r="K1148" s="2" t="s">
        <v>9</v>
      </c>
      <c r="L1148" s="2" t="s">
        <v>37</v>
      </c>
      <c r="M1148" s="7">
        <v>1</v>
      </c>
      <c r="N1148" s="4">
        <v>151.46</v>
      </c>
      <c r="O1148" s="5">
        <v>0.05</v>
      </c>
      <c r="P1148" s="4">
        <v>77.98</v>
      </c>
      <c r="Q1148" s="4">
        <f t="shared" si="68"/>
        <v>143.887</v>
      </c>
      <c r="R1148" s="4">
        <f t="shared" si="69"/>
        <v>77.98</v>
      </c>
      <c r="S1148" s="4">
        <f t="shared" si="70"/>
        <v>65.906999999999996</v>
      </c>
      <c r="T1148" s="6">
        <f t="shared" si="71"/>
        <v>0.45804693961233467</v>
      </c>
      <c r="U1148" s="3">
        <f>YEAR(SalesDataTable[[#This Row],[Order Date]])</f>
        <v>2026</v>
      </c>
    </row>
    <row r="1149" spans="1:21" ht="15.6">
      <c r="A1149" s="9">
        <v>2255</v>
      </c>
      <c r="B1149" s="10">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11" t="s">
        <v>0</v>
      </c>
      <c r="H1149" s="11" t="s">
        <v>36</v>
      </c>
      <c r="I1149" s="11" t="s">
        <v>2</v>
      </c>
      <c r="J1149" s="2" t="s">
        <v>16</v>
      </c>
      <c r="K1149" s="2" t="s">
        <v>9</v>
      </c>
      <c r="L1149" s="2" t="s">
        <v>10</v>
      </c>
      <c r="M1149" s="7">
        <v>5</v>
      </c>
      <c r="N1149" s="4">
        <v>90.1</v>
      </c>
      <c r="O1149" s="5">
        <v>0</v>
      </c>
      <c r="P1149" s="4">
        <v>44.32</v>
      </c>
      <c r="Q1149" s="4">
        <f t="shared" si="68"/>
        <v>450.5</v>
      </c>
      <c r="R1149" s="4">
        <f t="shared" si="69"/>
        <v>221.6</v>
      </c>
      <c r="S1149" s="4">
        <f t="shared" si="70"/>
        <v>228.9</v>
      </c>
      <c r="T1149" s="6">
        <f t="shared" si="71"/>
        <v>0.50810210876803552</v>
      </c>
      <c r="U1149" s="3">
        <f>YEAR(SalesDataTable[[#This Row],[Order Date]])</f>
        <v>2026</v>
      </c>
    </row>
    <row r="1150" spans="1:21" ht="15.6">
      <c r="A1150" s="9">
        <v>3126</v>
      </c>
      <c r="B1150" s="10">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11" t="s">
        <v>0</v>
      </c>
      <c r="H1150" s="11" t="s">
        <v>1</v>
      </c>
      <c r="I1150" s="11" t="s">
        <v>28</v>
      </c>
      <c r="J1150" s="2" t="s">
        <v>16</v>
      </c>
      <c r="K1150" s="2" t="s">
        <v>9</v>
      </c>
      <c r="L1150" s="2" t="s">
        <v>37</v>
      </c>
      <c r="M1150" s="7">
        <v>1</v>
      </c>
      <c r="N1150" s="4">
        <v>155.69</v>
      </c>
      <c r="O1150" s="5">
        <v>0.1</v>
      </c>
      <c r="P1150" s="4">
        <v>79.42</v>
      </c>
      <c r="Q1150" s="4">
        <f t="shared" si="68"/>
        <v>140.12100000000001</v>
      </c>
      <c r="R1150" s="4">
        <f t="shared" si="69"/>
        <v>79.42</v>
      </c>
      <c r="S1150" s="4">
        <f t="shared" si="70"/>
        <v>60.701000000000008</v>
      </c>
      <c r="T1150" s="6">
        <f t="shared" si="71"/>
        <v>0.43320415926235184</v>
      </c>
      <c r="U1150" s="3">
        <f>YEAR(SalesDataTable[[#This Row],[Order Date]])</f>
        <v>2026</v>
      </c>
    </row>
    <row r="1151" spans="1:21" ht="15.6">
      <c r="A1151" s="9">
        <v>3223</v>
      </c>
      <c r="B1151" s="10">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11" t="s">
        <v>6</v>
      </c>
      <c r="H1151" s="11" t="s">
        <v>49</v>
      </c>
      <c r="I1151" s="11" t="s">
        <v>19</v>
      </c>
      <c r="J1151" s="2" t="s">
        <v>3</v>
      </c>
      <c r="K1151" s="2" t="s">
        <v>34</v>
      </c>
      <c r="L1151" s="2" t="s">
        <v>45</v>
      </c>
      <c r="M1151" s="7">
        <v>1</v>
      </c>
      <c r="N1151" s="4">
        <v>50.11</v>
      </c>
      <c r="O1151" s="5">
        <v>0.05</v>
      </c>
      <c r="P1151" s="4">
        <v>21.38</v>
      </c>
      <c r="Q1151" s="4">
        <f t="shared" si="68"/>
        <v>47.604499999999994</v>
      </c>
      <c r="R1151" s="4">
        <f t="shared" si="69"/>
        <v>21.38</v>
      </c>
      <c r="S1151" s="4">
        <f t="shared" si="70"/>
        <v>26.224499999999995</v>
      </c>
      <c r="T1151" s="6">
        <f t="shared" si="71"/>
        <v>0.55088279469377888</v>
      </c>
      <c r="U1151" s="3">
        <f>YEAR(SalesDataTable[[#This Row],[Order Date]])</f>
        <v>2026</v>
      </c>
    </row>
    <row r="1152" spans="1:21" ht="15.6">
      <c r="A1152" s="9">
        <v>3260</v>
      </c>
      <c r="B1152" s="10">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11" t="s">
        <v>11</v>
      </c>
      <c r="H1152" s="11" t="s">
        <v>12</v>
      </c>
      <c r="I1152" s="11" t="s">
        <v>19</v>
      </c>
      <c r="J1152" s="2" t="s">
        <v>3</v>
      </c>
      <c r="K1152" s="2" t="s">
        <v>9</v>
      </c>
      <c r="L1152" s="2" t="s">
        <v>17</v>
      </c>
      <c r="M1152" s="7">
        <v>1</v>
      </c>
      <c r="N1152" s="4">
        <v>142.55000000000001</v>
      </c>
      <c r="O1152" s="5">
        <v>0.1</v>
      </c>
      <c r="P1152" s="4">
        <v>79.709999999999994</v>
      </c>
      <c r="Q1152" s="4">
        <f t="shared" si="68"/>
        <v>128.29500000000002</v>
      </c>
      <c r="R1152" s="4">
        <f t="shared" si="69"/>
        <v>79.709999999999994</v>
      </c>
      <c r="S1152" s="4">
        <f t="shared" si="70"/>
        <v>48.585000000000022</v>
      </c>
      <c r="T1152" s="6">
        <f t="shared" si="71"/>
        <v>0.37869753302934656</v>
      </c>
      <c r="U1152" s="3">
        <f>YEAR(SalesDataTable[[#This Row],[Order Date]])</f>
        <v>2026</v>
      </c>
    </row>
    <row r="1153" spans="1:21" ht="15.6">
      <c r="A1153" s="9">
        <v>3404</v>
      </c>
      <c r="B1153" s="10">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11" t="s">
        <v>20</v>
      </c>
      <c r="H1153" s="11" t="s">
        <v>33</v>
      </c>
      <c r="I1153" s="11" t="s">
        <v>2</v>
      </c>
      <c r="J1153" s="2" t="s">
        <v>13</v>
      </c>
      <c r="K1153" s="2" t="s">
        <v>23</v>
      </c>
      <c r="L1153" s="2" t="s">
        <v>29</v>
      </c>
      <c r="M1153" s="7">
        <v>3</v>
      </c>
      <c r="N1153" s="4">
        <v>191.11</v>
      </c>
      <c r="O1153" s="5">
        <v>0.05</v>
      </c>
      <c r="P1153" s="4">
        <v>102.82</v>
      </c>
      <c r="Q1153" s="4">
        <f t="shared" si="68"/>
        <v>544.6635</v>
      </c>
      <c r="R1153" s="4">
        <f t="shared" si="69"/>
        <v>308.45999999999998</v>
      </c>
      <c r="S1153" s="4">
        <f t="shared" si="70"/>
        <v>236.20350000000002</v>
      </c>
      <c r="T1153" s="6">
        <f t="shared" si="71"/>
        <v>0.43366867800026992</v>
      </c>
      <c r="U1153" s="3">
        <f>YEAR(SalesDataTable[[#This Row],[Order Date]])</f>
        <v>2026</v>
      </c>
    </row>
    <row r="1154" spans="1:21" ht="15.6">
      <c r="A1154" s="9">
        <v>4267</v>
      </c>
      <c r="B1154" s="10">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11" t="s">
        <v>20</v>
      </c>
      <c r="H1154" s="11" t="s">
        <v>47</v>
      </c>
      <c r="I1154" s="11" t="s">
        <v>8</v>
      </c>
      <c r="J1154" s="2" t="s">
        <v>16</v>
      </c>
      <c r="K1154" s="2" t="s">
        <v>4</v>
      </c>
      <c r="L1154" s="2" t="s">
        <v>26</v>
      </c>
      <c r="M1154" s="7">
        <v>6</v>
      </c>
      <c r="N1154" s="4">
        <v>40.229999999999997</v>
      </c>
      <c r="O1154" s="5">
        <v>0.15</v>
      </c>
      <c r="P1154" s="4">
        <v>17.079999999999998</v>
      </c>
      <c r="Q1154" s="4">
        <f t="shared" ref="Q1154:Q1217" si="72">M1154*N1154*(1-O1154)</f>
        <v>205.173</v>
      </c>
      <c r="R1154" s="4">
        <f t="shared" ref="R1154:R1217" si="73">M1154*P1154</f>
        <v>102.47999999999999</v>
      </c>
      <c r="S1154" s="4">
        <f t="shared" ref="S1154:S1217" si="74">Q1154-R1154</f>
        <v>102.69300000000001</v>
      </c>
      <c r="T1154" s="6">
        <f t="shared" ref="T1154:T1217" si="75">IFERROR(S1154/Q1154,0)</f>
        <v>0.50051907414718322</v>
      </c>
      <c r="U1154" s="3">
        <f>YEAR(SalesDataTable[[#This Row],[Order Date]])</f>
        <v>2026</v>
      </c>
    </row>
    <row r="1155" spans="1:21" ht="15.6">
      <c r="A1155" s="9">
        <v>5082</v>
      </c>
      <c r="B1155" s="10">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11" t="s">
        <v>6</v>
      </c>
      <c r="H1155" s="11" t="s">
        <v>41</v>
      </c>
      <c r="I1155" s="11" t="s">
        <v>2</v>
      </c>
      <c r="J1155" s="2" t="s">
        <v>16</v>
      </c>
      <c r="K1155" s="2" t="s">
        <v>4</v>
      </c>
      <c r="L1155" s="2" t="s">
        <v>5</v>
      </c>
      <c r="M1155" s="7">
        <v>2</v>
      </c>
      <c r="N1155" s="4">
        <v>81.489999999999995</v>
      </c>
      <c r="O1155" s="5">
        <v>0</v>
      </c>
      <c r="P1155" s="4">
        <v>42.15</v>
      </c>
      <c r="Q1155" s="4">
        <f t="shared" si="72"/>
        <v>162.97999999999999</v>
      </c>
      <c r="R1155" s="4">
        <f t="shared" si="73"/>
        <v>84.3</v>
      </c>
      <c r="S1155" s="4">
        <f t="shared" si="74"/>
        <v>78.679999999999993</v>
      </c>
      <c r="T1155" s="6">
        <f t="shared" si="75"/>
        <v>0.48275862068965514</v>
      </c>
      <c r="U1155" s="3">
        <f>YEAR(SalesDataTable[[#This Row],[Order Date]])</f>
        <v>2026</v>
      </c>
    </row>
    <row r="1156" spans="1:21" ht="15.6">
      <c r="A1156" s="9">
        <v>5108</v>
      </c>
      <c r="B1156" s="10">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11" t="s">
        <v>6</v>
      </c>
      <c r="H1156" s="11" t="s">
        <v>27</v>
      </c>
      <c r="I1156" s="11" t="s">
        <v>8</v>
      </c>
      <c r="J1156" s="2" t="s">
        <v>16</v>
      </c>
      <c r="K1156" s="2" t="s">
        <v>14</v>
      </c>
      <c r="L1156" s="2" t="s">
        <v>48</v>
      </c>
      <c r="M1156" s="7">
        <v>8</v>
      </c>
      <c r="N1156" s="4">
        <v>162.71</v>
      </c>
      <c r="O1156" s="5">
        <v>0.2</v>
      </c>
      <c r="P1156" s="4">
        <v>85.27</v>
      </c>
      <c r="Q1156" s="4">
        <f t="shared" si="72"/>
        <v>1041.3440000000001</v>
      </c>
      <c r="R1156" s="4">
        <f t="shared" si="73"/>
        <v>682.16</v>
      </c>
      <c r="S1156" s="4">
        <f t="shared" si="74"/>
        <v>359.18400000000008</v>
      </c>
      <c r="T1156" s="6">
        <f t="shared" si="75"/>
        <v>0.34492348349824847</v>
      </c>
      <c r="U1156" s="3">
        <f>YEAR(SalesDataTable[[#This Row],[Order Date]])</f>
        <v>2026</v>
      </c>
    </row>
    <row r="1157" spans="1:21" ht="15.6">
      <c r="A1157" s="9">
        <v>1105</v>
      </c>
      <c r="B1157" s="10">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11" t="s">
        <v>11</v>
      </c>
      <c r="H1157" s="11" t="s">
        <v>25</v>
      </c>
      <c r="I1157" s="11" t="s">
        <v>28</v>
      </c>
      <c r="J1157" s="2" t="s">
        <v>3</v>
      </c>
      <c r="K1157" s="2" t="s">
        <v>14</v>
      </c>
      <c r="L1157" s="2" t="s">
        <v>15</v>
      </c>
      <c r="M1157" s="7">
        <v>1</v>
      </c>
      <c r="N1157" s="4">
        <v>36.479999999999997</v>
      </c>
      <c r="O1157" s="5">
        <v>0.1</v>
      </c>
      <c r="P1157" s="4">
        <v>13.9</v>
      </c>
      <c r="Q1157" s="4">
        <f t="shared" si="72"/>
        <v>32.832000000000001</v>
      </c>
      <c r="R1157" s="4">
        <f t="shared" si="73"/>
        <v>13.9</v>
      </c>
      <c r="S1157" s="4">
        <f t="shared" si="74"/>
        <v>18.932000000000002</v>
      </c>
      <c r="T1157" s="6">
        <f t="shared" si="75"/>
        <v>0.57663255360623789</v>
      </c>
      <c r="U1157" s="3">
        <f>YEAR(SalesDataTable[[#This Row],[Order Date]])</f>
        <v>2026</v>
      </c>
    </row>
    <row r="1158" spans="1:21" ht="15.6">
      <c r="A1158" s="9">
        <v>2757</v>
      </c>
      <c r="B1158" s="10">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11" t="s">
        <v>6</v>
      </c>
      <c r="H1158" s="11" t="s">
        <v>27</v>
      </c>
      <c r="I1158" s="11" t="s">
        <v>8</v>
      </c>
      <c r="J1158" s="2" t="s">
        <v>16</v>
      </c>
      <c r="K1158" s="2" t="s">
        <v>14</v>
      </c>
      <c r="L1158" s="2" t="s">
        <v>44</v>
      </c>
      <c r="M1158" s="7">
        <v>6</v>
      </c>
      <c r="N1158" s="4">
        <v>136.65</v>
      </c>
      <c r="O1158" s="5">
        <v>0.15</v>
      </c>
      <c r="P1158" s="4">
        <v>68.56</v>
      </c>
      <c r="Q1158" s="4">
        <f t="shared" si="72"/>
        <v>696.91500000000008</v>
      </c>
      <c r="R1158" s="4">
        <f t="shared" si="73"/>
        <v>411.36</v>
      </c>
      <c r="S1158" s="4">
        <f t="shared" si="74"/>
        <v>285.55500000000006</v>
      </c>
      <c r="T1158" s="6">
        <f t="shared" si="75"/>
        <v>0.4097415036266977</v>
      </c>
      <c r="U1158" s="3">
        <f>YEAR(SalesDataTable[[#This Row],[Order Date]])</f>
        <v>2026</v>
      </c>
    </row>
    <row r="1159" spans="1:21" ht="15.6">
      <c r="A1159" s="9">
        <v>3325</v>
      </c>
      <c r="B1159" s="10">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11" t="s">
        <v>11</v>
      </c>
      <c r="H1159" s="11" t="s">
        <v>12</v>
      </c>
      <c r="I1159" s="11" t="s">
        <v>2</v>
      </c>
      <c r="J1159" s="2" t="s">
        <v>13</v>
      </c>
      <c r="K1159" s="2" t="s">
        <v>4</v>
      </c>
      <c r="L1159" s="2" t="s">
        <v>22</v>
      </c>
      <c r="M1159" s="7">
        <v>4</v>
      </c>
      <c r="N1159" s="4">
        <v>50.57</v>
      </c>
      <c r="O1159" s="5">
        <v>0</v>
      </c>
      <c r="P1159" s="4">
        <v>21.85</v>
      </c>
      <c r="Q1159" s="4">
        <f t="shared" si="72"/>
        <v>202.28</v>
      </c>
      <c r="R1159" s="4">
        <f t="shared" si="73"/>
        <v>87.4</v>
      </c>
      <c r="S1159" s="4">
        <f t="shared" si="74"/>
        <v>114.88</v>
      </c>
      <c r="T1159" s="6">
        <f t="shared" si="75"/>
        <v>0.56792564761716435</v>
      </c>
      <c r="U1159" s="3">
        <f>YEAR(SalesDataTable[[#This Row],[Order Date]])</f>
        <v>2026</v>
      </c>
    </row>
    <row r="1160" spans="1:21" ht="15.6">
      <c r="A1160" s="9">
        <v>4070</v>
      </c>
      <c r="B1160" s="10">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11" t="s">
        <v>20</v>
      </c>
      <c r="H1160" s="11" t="s">
        <v>33</v>
      </c>
      <c r="I1160" s="11" t="s">
        <v>2</v>
      </c>
      <c r="J1160" s="2" t="s">
        <v>13</v>
      </c>
      <c r="K1160" s="2" t="s">
        <v>4</v>
      </c>
      <c r="L1160" s="2" t="s">
        <v>30</v>
      </c>
      <c r="M1160" s="7">
        <v>3</v>
      </c>
      <c r="N1160" s="4">
        <v>103.72</v>
      </c>
      <c r="O1160" s="5">
        <v>0</v>
      </c>
      <c r="P1160" s="4">
        <v>50.34</v>
      </c>
      <c r="Q1160" s="4">
        <f t="shared" si="72"/>
        <v>311.15999999999997</v>
      </c>
      <c r="R1160" s="4">
        <f t="shared" si="73"/>
        <v>151.02000000000001</v>
      </c>
      <c r="S1160" s="4">
        <f t="shared" si="74"/>
        <v>160.13999999999996</v>
      </c>
      <c r="T1160" s="6">
        <f t="shared" si="75"/>
        <v>0.51465483995372152</v>
      </c>
      <c r="U1160" s="3">
        <f>YEAR(SalesDataTable[[#This Row],[Order Date]])</f>
        <v>2026</v>
      </c>
    </row>
    <row r="1161" spans="1:21" ht="15.6">
      <c r="A1161" s="9">
        <v>4339</v>
      </c>
      <c r="B1161" s="10">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11" t="s">
        <v>11</v>
      </c>
      <c r="H1161" s="11" t="s">
        <v>52</v>
      </c>
      <c r="I1161" s="11" t="s">
        <v>28</v>
      </c>
      <c r="J1161" s="2" t="s">
        <v>3</v>
      </c>
      <c r="K1161" s="2" t="s">
        <v>14</v>
      </c>
      <c r="L1161" s="2" t="s">
        <v>44</v>
      </c>
      <c r="M1161" s="7">
        <v>1</v>
      </c>
      <c r="N1161" s="4">
        <v>132.49</v>
      </c>
      <c r="O1161" s="5">
        <v>0</v>
      </c>
      <c r="P1161" s="4">
        <v>67.09</v>
      </c>
      <c r="Q1161" s="4">
        <f t="shared" si="72"/>
        <v>132.49</v>
      </c>
      <c r="R1161" s="4">
        <f t="shared" si="73"/>
        <v>67.09</v>
      </c>
      <c r="S1161" s="4">
        <f t="shared" si="74"/>
        <v>65.400000000000006</v>
      </c>
      <c r="T1161" s="6">
        <f t="shared" si="75"/>
        <v>0.49362216016303118</v>
      </c>
      <c r="U1161" s="3">
        <f>YEAR(SalesDataTable[[#This Row],[Order Date]])</f>
        <v>2026</v>
      </c>
    </row>
    <row r="1162" spans="1:21" ht="15.6">
      <c r="A1162" s="9">
        <v>731</v>
      </c>
      <c r="B1162" s="10">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11" t="s">
        <v>11</v>
      </c>
      <c r="H1162" s="11" t="s">
        <v>18</v>
      </c>
      <c r="I1162" s="11" t="s">
        <v>2</v>
      </c>
      <c r="J1162" s="2" t="s">
        <v>13</v>
      </c>
      <c r="K1162" s="2" t="s">
        <v>23</v>
      </c>
      <c r="L1162" s="2" t="s">
        <v>40</v>
      </c>
      <c r="M1162" s="7">
        <v>2</v>
      </c>
      <c r="N1162" s="4">
        <v>80.650000000000006</v>
      </c>
      <c r="O1162" s="5">
        <v>0</v>
      </c>
      <c r="P1162" s="4">
        <v>39.18</v>
      </c>
      <c r="Q1162" s="4">
        <f t="shared" si="72"/>
        <v>161.30000000000001</v>
      </c>
      <c r="R1162" s="4">
        <f t="shared" si="73"/>
        <v>78.36</v>
      </c>
      <c r="S1162" s="4">
        <f t="shared" si="74"/>
        <v>82.940000000000012</v>
      </c>
      <c r="T1162" s="6">
        <f t="shared" si="75"/>
        <v>0.51419714817110973</v>
      </c>
      <c r="U1162" s="3">
        <f>YEAR(SalesDataTable[[#This Row],[Order Date]])</f>
        <v>2026</v>
      </c>
    </row>
    <row r="1163" spans="1:21" ht="15.6">
      <c r="A1163" s="9">
        <v>1362</v>
      </c>
      <c r="B1163" s="10">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11" t="s">
        <v>6</v>
      </c>
      <c r="H1163" s="11" t="s">
        <v>7</v>
      </c>
      <c r="I1163" s="11" t="s">
        <v>19</v>
      </c>
      <c r="J1163" s="2" t="s">
        <v>13</v>
      </c>
      <c r="K1163" s="2" t="s">
        <v>34</v>
      </c>
      <c r="L1163" s="2" t="s">
        <v>42</v>
      </c>
      <c r="M1163" s="7">
        <v>1</v>
      </c>
      <c r="N1163" s="4">
        <v>35.409999999999997</v>
      </c>
      <c r="O1163" s="5">
        <v>0.05</v>
      </c>
      <c r="P1163" s="4">
        <v>13.9</v>
      </c>
      <c r="Q1163" s="4">
        <f t="shared" si="72"/>
        <v>33.639499999999998</v>
      </c>
      <c r="R1163" s="4">
        <f t="shared" si="73"/>
        <v>13.9</v>
      </c>
      <c r="S1163" s="4">
        <f t="shared" si="74"/>
        <v>19.7395</v>
      </c>
      <c r="T1163" s="6">
        <f t="shared" si="75"/>
        <v>0.58679528530447833</v>
      </c>
      <c r="U1163" s="3">
        <f>YEAR(SalesDataTable[[#This Row],[Order Date]])</f>
        <v>2026</v>
      </c>
    </row>
    <row r="1164" spans="1:21" ht="15.6">
      <c r="A1164" s="9">
        <v>1512</v>
      </c>
      <c r="B1164" s="10">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11" t="s">
        <v>0</v>
      </c>
      <c r="H1164" s="11" t="s">
        <v>1</v>
      </c>
      <c r="I1164" s="11" t="s">
        <v>28</v>
      </c>
      <c r="J1164" s="2" t="s">
        <v>3</v>
      </c>
      <c r="K1164" s="2" t="s">
        <v>34</v>
      </c>
      <c r="L1164" s="2" t="s">
        <v>35</v>
      </c>
      <c r="M1164" s="7">
        <v>3</v>
      </c>
      <c r="N1164" s="4">
        <v>41.01</v>
      </c>
      <c r="O1164" s="5">
        <v>0</v>
      </c>
      <c r="P1164" s="4">
        <v>14.33</v>
      </c>
      <c r="Q1164" s="4">
        <f t="shared" si="72"/>
        <v>123.03</v>
      </c>
      <c r="R1164" s="4">
        <f t="shared" si="73"/>
        <v>42.99</v>
      </c>
      <c r="S1164" s="4">
        <f t="shared" si="74"/>
        <v>80.039999999999992</v>
      </c>
      <c r="T1164" s="6">
        <f t="shared" si="75"/>
        <v>0.65057303096805652</v>
      </c>
      <c r="U1164" s="3">
        <f>YEAR(SalesDataTable[[#This Row],[Order Date]])</f>
        <v>2026</v>
      </c>
    </row>
    <row r="1165" spans="1:21" ht="15.6">
      <c r="A1165" s="9">
        <v>1647</v>
      </c>
      <c r="B1165" s="10">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11" t="s">
        <v>20</v>
      </c>
      <c r="H1165" s="11" t="s">
        <v>33</v>
      </c>
      <c r="I1165" s="11" t="s">
        <v>2</v>
      </c>
      <c r="J1165" s="2" t="s">
        <v>16</v>
      </c>
      <c r="K1165" s="2" t="s">
        <v>14</v>
      </c>
      <c r="L1165" s="2" t="s">
        <v>15</v>
      </c>
      <c r="M1165" s="7">
        <v>1</v>
      </c>
      <c r="N1165" s="4">
        <v>36.01</v>
      </c>
      <c r="O1165" s="5">
        <v>0</v>
      </c>
      <c r="P1165" s="4">
        <v>13.23</v>
      </c>
      <c r="Q1165" s="4">
        <f t="shared" si="72"/>
        <v>36.01</v>
      </c>
      <c r="R1165" s="4">
        <f t="shared" si="73"/>
        <v>13.23</v>
      </c>
      <c r="S1165" s="4">
        <f t="shared" si="74"/>
        <v>22.779999999999998</v>
      </c>
      <c r="T1165" s="6">
        <f t="shared" si="75"/>
        <v>0.63260205498472644</v>
      </c>
      <c r="U1165" s="3">
        <f>YEAR(SalesDataTable[[#This Row],[Order Date]])</f>
        <v>2026</v>
      </c>
    </row>
    <row r="1166" spans="1:21" ht="15.6">
      <c r="A1166" s="9">
        <v>2358</v>
      </c>
      <c r="B1166" s="10">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11" t="s">
        <v>0</v>
      </c>
      <c r="H1166" s="11" t="s">
        <v>1</v>
      </c>
      <c r="I1166" s="11" t="s">
        <v>28</v>
      </c>
      <c r="J1166" s="2" t="s">
        <v>3</v>
      </c>
      <c r="K1166" s="2" t="s">
        <v>34</v>
      </c>
      <c r="L1166" s="2" t="s">
        <v>45</v>
      </c>
      <c r="M1166" s="7">
        <v>2</v>
      </c>
      <c r="N1166" s="4">
        <v>50.21</v>
      </c>
      <c r="O1166" s="5">
        <v>0.05</v>
      </c>
      <c r="P1166" s="4">
        <v>21.74</v>
      </c>
      <c r="Q1166" s="4">
        <f t="shared" si="72"/>
        <v>95.399000000000001</v>
      </c>
      <c r="R1166" s="4">
        <f t="shared" si="73"/>
        <v>43.48</v>
      </c>
      <c r="S1166" s="4">
        <f t="shared" si="74"/>
        <v>51.919000000000004</v>
      </c>
      <c r="T1166" s="6">
        <f t="shared" si="75"/>
        <v>0.54423002337550708</v>
      </c>
      <c r="U1166" s="3">
        <f>YEAR(SalesDataTable[[#This Row],[Order Date]])</f>
        <v>2026</v>
      </c>
    </row>
    <row r="1167" spans="1:21" ht="15.6">
      <c r="A1167" s="9">
        <v>2366</v>
      </c>
      <c r="B1167" s="10">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11" t="s">
        <v>11</v>
      </c>
      <c r="H1167" s="11" t="s">
        <v>39</v>
      </c>
      <c r="I1167" s="11" t="s">
        <v>28</v>
      </c>
      <c r="J1167" s="2" t="s">
        <v>3</v>
      </c>
      <c r="K1167" s="2" t="s">
        <v>4</v>
      </c>
      <c r="L1167" s="2" t="s">
        <v>30</v>
      </c>
      <c r="M1167" s="7">
        <v>3</v>
      </c>
      <c r="N1167" s="4">
        <v>100.3</v>
      </c>
      <c r="O1167" s="5">
        <v>0</v>
      </c>
      <c r="P1167" s="4">
        <v>49.26</v>
      </c>
      <c r="Q1167" s="4">
        <f t="shared" si="72"/>
        <v>300.89999999999998</v>
      </c>
      <c r="R1167" s="4">
        <f t="shared" si="73"/>
        <v>147.78</v>
      </c>
      <c r="S1167" s="4">
        <f t="shared" si="74"/>
        <v>153.11999999999998</v>
      </c>
      <c r="T1167" s="6">
        <f t="shared" si="75"/>
        <v>0.5088733798604187</v>
      </c>
      <c r="U1167" s="3">
        <f>YEAR(SalesDataTable[[#This Row],[Order Date]])</f>
        <v>2026</v>
      </c>
    </row>
    <row r="1168" spans="1:21" ht="15.6">
      <c r="A1168" s="9">
        <v>3481</v>
      </c>
      <c r="B1168" s="10">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11" t="s">
        <v>20</v>
      </c>
      <c r="H1168" s="11" t="s">
        <v>33</v>
      </c>
      <c r="I1168" s="11" t="s">
        <v>19</v>
      </c>
      <c r="J1168" s="2" t="s">
        <v>13</v>
      </c>
      <c r="K1168" s="2" t="s">
        <v>14</v>
      </c>
      <c r="L1168" s="2" t="s">
        <v>32</v>
      </c>
      <c r="M1168" s="7">
        <v>1</v>
      </c>
      <c r="N1168" s="4">
        <v>47.7</v>
      </c>
      <c r="O1168" s="5">
        <v>0.1</v>
      </c>
      <c r="P1168" s="4">
        <v>18.760000000000002</v>
      </c>
      <c r="Q1168" s="4">
        <f t="shared" si="72"/>
        <v>42.930000000000007</v>
      </c>
      <c r="R1168" s="4">
        <f t="shared" si="73"/>
        <v>18.760000000000002</v>
      </c>
      <c r="S1168" s="4">
        <f t="shared" si="74"/>
        <v>24.170000000000005</v>
      </c>
      <c r="T1168" s="6">
        <f t="shared" si="75"/>
        <v>0.56300955043093415</v>
      </c>
      <c r="U1168" s="3">
        <f>YEAR(SalesDataTable[[#This Row],[Order Date]])</f>
        <v>2026</v>
      </c>
    </row>
    <row r="1169" spans="1:21" ht="15.6">
      <c r="A1169" s="9">
        <v>3595</v>
      </c>
      <c r="B1169" s="10">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11" t="s">
        <v>6</v>
      </c>
      <c r="H1169" s="11" t="s">
        <v>49</v>
      </c>
      <c r="I1169" s="11" t="s">
        <v>2</v>
      </c>
      <c r="J1169" s="2" t="s">
        <v>13</v>
      </c>
      <c r="K1169" s="2" t="s">
        <v>4</v>
      </c>
      <c r="L1169" s="2" t="s">
        <v>26</v>
      </c>
      <c r="M1169" s="7">
        <v>2</v>
      </c>
      <c r="N1169" s="4">
        <v>40.94</v>
      </c>
      <c r="O1169" s="5">
        <v>0.1</v>
      </c>
      <c r="P1169" s="4">
        <v>16.88</v>
      </c>
      <c r="Q1169" s="4">
        <f t="shared" si="72"/>
        <v>73.691999999999993</v>
      </c>
      <c r="R1169" s="4">
        <f t="shared" si="73"/>
        <v>33.76</v>
      </c>
      <c r="S1169" s="4">
        <f t="shared" si="74"/>
        <v>39.931999999999995</v>
      </c>
      <c r="T1169" s="6">
        <f t="shared" si="75"/>
        <v>0.54187700157411933</v>
      </c>
      <c r="U1169" s="3">
        <f>YEAR(SalesDataTable[[#This Row],[Order Date]])</f>
        <v>2026</v>
      </c>
    </row>
    <row r="1170" spans="1:21" ht="15.6">
      <c r="A1170" s="9">
        <v>3766</v>
      </c>
      <c r="B1170" s="10">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11" t="s">
        <v>20</v>
      </c>
      <c r="H1170" s="11" t="s">
        <v>33</v>
      </c>
      <c r="I1170" s="11" t="s">
        <v>19</v>
      </c>
      <c r="J1170" s="2" t="s">
        <v>3</v>
      </c>
      <c r="K1170" s="2" t="s">
        <v>9</v>
      </c>
      <c r="L1170" s="2" t="s">
        <v>10</v>
      </c>
      <c r="M1170" s="7">
        <v>1</v>
      </c>
      <c r="N1170" s="4">
        <v>93.78</v>
      </c>
      <c r="O1170" s="5">
        <v>0</v>
      </c>
      <c r="P1170" s="4">
        <v>46.62</v>
      </c>
      <c r="Q1170" s="4">
        <f t="shared" si="72"/>
        <v>93.78</v>
      </c>
      <c r="R1170" s="4">
        <f t="shared" si="73"/>
        <v>46.62</v>
      </c>
      <c r="S1170" s="4">
        <f t="shared" si="74"/>
        <v>47.160000000000004</v>
      </c>
      <c r="T1170" s="6">
        <f t="shared" si="75"/>
        <v>0.50287907869481774</v>
      </c>
      <c r="U1170" s="3">
        <f>YEAR(SalesDataTable[[#This Row],[Order Date]])</f>
        <v>2026</v>
      </c>
    </row>
    <row r="1171" spans="1:21" ht="15.6">
      <c r="A1171" s="9">
        <v>3933</v>
      </c>
      <c r="B1171" s="10">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11" t="s">
        <v>20</v>
      </c>
      <c r="H1171" s="11" t="s">
        <v>21</v>
      </c>
      <c r="I1171" s="11" t="s">
        <v>19</v>
      </c>
      <c r="J1171" s="2" t="s">
        <v>13</v>
      </c>
      <c r="K1171" s="2" t="s">
        <v>34</v>
      </c>
      <c r="L1171" s="2" t="s">
        <v>45</v>
      </c>
      <c r="M1171" s="7">
        <v>2</v>
      </c>
      <c r="N1171" s="4">
        <v>51.42</v>
      </c>
      <c r="O1171" s="5">
        <v>0</v>
      </c>
      <c r="P1171" s="4">
        <v>22.19</v>
      </c>
      <c r="Q1171" s="4">
        <f t="shared" si="72"/>
        <v>102.84</v>
      </c>
      <c r="R1171" s="4">
        <f t="shared" si="73"/>
        <v>44.38</v>
      </c>
      <c r="S1171" s="4">
        <f t="shared" si="74"/>
        <v>58.46</v>
      </c>
      <c r="T1171" s="6">
        <f t="shared" si="75"/>
        <v>0.56845585375340335</v>
      </c>
      <c r="U1171" s="3">
        <f>YEAR(SalesDataTable[[#This Row],[Order Date]])</f>
        <v>2026</v>
      </c>
    </row>
    <row r="1172" spans="1:21" ht="15.6">
      <c r="A1172" s="9">
        <v>3951</v>
      </c>
      <c r="B1172" s="10">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11" t="s">
        <v>11</v>
      </c>
      <c r="H1172" s="11" t="s">
        <v>12</v>
      </c>
      <c r="I1172" s="11" t="s">
        <v>19</v>
      </c>
      <c r="J1172" s="2" t="s">
        <v>13</v>
      </c>
      <c r="K1172" s="2" t="s">
        <v>14</v>
      </c>
      <c r="L1172" s="2" t="s">
        <v>48</v>
      </c>
      <c r="M1172" s="7">
        <v>1</v>
      </c>
      <c r="N1172" s="4">
        <v>164.99</v>
      </c>
      <c r="O1172" s="5">
        <v>0.1</v>
      </c>
      <c r="P1172" s="4">
        <v>86.6</v>
      </c>
      <c r="Q1172" s="4">
        <f t="shared" si="72"/>
        <v>148.49100000000001</v>
      </c>
      <c r="R1172" s="4">
        <f t="shared" si="73"/>
        <v>86.6</v>
      </c>
      <c r="S1172" s="4">
        <f t="shared" si="74"/>
        <v>61.89100000000002</v>
      </c>
      <c r="T1172" s="6">
        <f t="shared" si="75"/>
        <v>0.41679967136055396</v>
      </c>
      <c r="U1172" s="3">
        <f>YEAR(SalesDataTable[[#This Row],[Order Date]])</f>
        <v>2026</v>
      </c>
    </row>
    <row r="1173" spans="1:21" ht="15.6">
      <c r="A1173" s="9">
        <v>4078</v>
      </c>
      <c r="B1173" s="10">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11" t="s">
        <v>11</v>
      </c>
      <c r="H1173" s="11" t="s">
        <v>25</v>
      </c>
      <c r="I1173" s="11" t="s">
        <v>28</v>
      </c>
      <c r="J1173" s="2" t="s">
        <v>3</v>
      </c>
      <c r="K1173" s="2" t="s">
        <v>9</v>
      </c>
      <c r="L1173" s="2" t="s">
        <v>17</v>
      </c>
      <c r="M1173" s="7">
        <v>1</v>
      </c>
      <c r="N1173" s="4">
        <v>145.65</v>
      </c>
      <c r="O1173" s="5">
        <v>0</v>
      </c>
      <c r="P1173" s="4">
        <v>79.87</v>
      </c>
      <c r="Q1173" s="4">
        <f t="shared" si="72"/>
        <v>145.65</v>
      </c>
      <c r="R1173" s="4">
        <f t="shared" si="73"/>
        <v>79.87</v>
      </c>
      <c r="S1173" s="4">
        <f t="shared" si="74"/>
        <v>65.78</v>
      </c>
      <c r="T1173" s="6">
        <f t="shared" si="75"/>
        <v>0.45163062135255749</v>
      </c>
      <c r="U1173" s="3">
        <f>YEAR(SalesDataTable[[#This Row],[Order Date]])</f>
        <v>2026</v>
      </c>
    </row>
    <row r="1174" spans="1:21" ht="15.6">
      <c r="A1174" s="9">
        <v>4182</v>
      </c>
      <c r="B1174" s="10">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11" t="s">
        <v>6</v>
      </c>
      <c r="H1174" s="11" t="s">
        <v>41</v>
      </c>
      <c r="I1174" s="11" t="s">
        <v>2</v>
      </c>
      <c r="J1174" s="2" t="s">
        <v>13</v>
      </c>
      <c r="K1174" s="2" t="s">
        <v>34</v>
      </c>
      <c r="L1174" s="2" t="s">
        <v>38</v>
      </c>
      <c r="M1174" s="7">
        <v>4</v>
      </c>
      <c r="N1174" s="4">
        <v>120.94</v>
      </c>
      <c r="O1174" s="5">
        <v>0.05</v>
      </c>
      <c r="P1174" s="4">
        <v>70.84</v>
      </c>
      <c r="Q1174" s="4">
        <f t="shared" si="72"/>
        <v>459.57199999999995</v>
      </c>
      <c r="R1174" s="4">
        <f t="shared" si="73"/>
        <v>283.36</v>
      </c>
      <c r="S1174" s="4">
        <f t="shared" si="74"/>
        <v>176.21199999999993</v>
      </c>
      <c r="T1174" s="6">
        <f t="shared" si="75"/>
        <v>0.38342631840059871</v>
      </c>
      <c r="U1174" s="3">
        <f>YEAR(SalesDataTable[[#This Row],[Order Date]])</f>
        <v>2026</v>
      </c>
    </row>
    <row r="1175" spans="1:21" ht="15.6">
      <c r="A1175" s="9">
        <v>323</v>
      </c>
      <c r="B1175" s="10">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11" t="s">
        <v>20</v>
      </c>
      <c r="H1175" s="11" t="s">
        <v>47</v>
      </c>
      <c r="I1175" s="11" t="s">
        <v>2</v>
      </c>
      <c r="J1175" s="2" t="s">
        <v>3</v>
      </c>
      <c r="K1175" s="2" t="s">
        <v>14</v>
      </c>
      <c r="L1175" s="2" t="s">
        <v>15</v>
      </c>
      <c r="M1175" s="7">
        <v>1</v>
      </c>
      <c r="N1175" s="4">
        <v>36.94</v>
      </c>
      <c r="O1175" s="5">
        <v>0</v>
      </c>
      <c r="P1175" s="4">
        <v>13.25</v>
      </c>
      <c r="Q1175" s="4">
        <f t="shared" si="72"/>
        <v>36.94</v>
      </c>
      <c r="R1175" s="4">
        <f t="shared" si="73"/>
        <v>13.25</v>
      </c>
      <c r="S1175" s="4">
        <f t="shared" si="74"/>
        <v>23.689999999999998</v>
      </c>
      <c r="T1175" s="6">
        <f t="shared" si="75"/>
        <v>0.64131023280996213</v>
      </c>
      <c r="U1175" s="3">
        <f>YEAR(SalesDataTable[[#This Row],[Order Date]])</f>
        <v>2026</v>
      </c>
    </row>
    <row r="1176" spans="1:21" ht="15.6">
      <c r="A1176" s="9">
        <v>544</v>
      </c>
      <c r="B1176" s="10">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11" t="s">
        <v>0</v>
      </c>
      <c r="H1176" s="11" t="s">
        <v>50</v>
      </c>
      <c r="I1176" s="11" t="s">
        <v>2</v>
      </c>
      <c r="J1176" s="2" t="s">
        <v>16</v>
      </c>
      <c r="K1176" s="2" t="s">
        <v>9</v>
      </c>
      <c r="L1176" s="2" t="s">
        <v>10</v>
      </c>
      <c r="M1176" s="7">
        <v>1</v>
      </c>
      <c r="N1176" s="4">
        <v>90.3</v>
      </c>
      <c r="O1176" s="5">
        <v>0.05</v>
      </c>
      <c r="P1176" s="4">
        <v>45.07</v>
      </c>
      <c r="Q1176" s="4">
        <f t="shared" si="72"/>
        <v>85.784999999999997</v>
      </c>
      <c r="R1176" s="4">
        <f t="shared" si="73"/>
        <v>45.07</v>
      </c>
      <c r="S1176" s="4">
        <f t="shared" si="74"/>
        <v>40.714999999999996</v>
      </c>
      <c r="T1176" s="6">
        <f t="shared" si="75"/>
        <v>0.47461677449437545</v>
      </c>
      <c r="U1176" s="3">
        <f>YEAR(SalesDataTable[[#This Row],[Order Date]])</f>
        <v>2026</v>
      </c>
    </row>
    <row r="1177" spans="1:21" ht="15.6">
      <c r="A1177" s="9">
        <v>1570</v>
      </c>
      <c r="B1177" s="10">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11" t="s">
        <v>20</v>
      </c>
      <c r="H1177" s="11" t="s">
        <v>47</v>
      </c>
      <c r="I1177" s="11" t="s">
        <v>28</v>
      </c>
      <c r="J1177" s="2" t="s">
        <v>3</v>
      </c>
      <c r="K1177" s="2" t="s">
        <v>23</v>
      </c>
      <c r="L1177" s="2" t="s">
        <v>24</v>
      </c>
      <c r="M1177" s="7">
        <v>1</v>
      </c>
      <c r="N1177" s="4">
        <v>335.05</v>
      </c>
      <c r="O1177" s="5">
        <v>0</v>
      </c>
      <c r="P1177" s="4">
        <v>191.67</v>
      </c>
      <c r="Q1177" s="4">
        <f t="shared" si="72"/>
        <v>335.05</v>
      </c>
      <c r="R1177" s="4">
        <f t="shared" si="73"/>
        <v>191.67</v>
      </c>
      <c r="S1177" s="4">
        <f t="shared" si="74"/>
        <v>143.38000000000002</v>
      </c>
      <c r="T1177" s="6">
        <f t="shared" si="75"/>
        <v>0.42793612893597976</v>
      </c>
      <c r="U1177" s="3">
        <f>YEAR(SalesDataTable[[#This Row],[Order Date]])</f>
        <v>2026</v>
      </c>
    </row>
    <row r="1178" spans="1:21" ht="15.6">
      <c r="A1178" s="9">
        <v>1932</v>
      </c>
      <c r="B1178" s="10">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11" t="s">
        <v>20</v>
      </c>
      <c r="H1178" s="11" t="s">
        <v>33</v>
      </c>
      <c r="I1178" s="11" t="s">
        <v>2</v>
      </c>
      <c r="J1178" s="2" t="s">
        <v>13</v>
      </c>
      <c r="K1178" s="2" t="s">
        <v>14</v>
      </c>
      <c r="L1178" s="2" t="s">
        <v>15</v>
      </c>
      <c r="M1178" s="7">
        <v>1</v>
      </c>
      <c r="N1178" s="4">
        <v>35.9</v>
      </c>
      <c r="O1178" s="5">
        <v>0.05</v>
      </c>
      <c r="P1178" s="4">
        <v>13.81</v>
      </c>
      <c r="Q1178" s="4">
        <f t="shared" si="72"/>
        <v>34.104999999999997</v>
      </c>
      <c r="R1178" s="4">
        <f t="shared" si="73"/>
        <v>13.81</v>
      </c>
      <c r="S1178" s="4">
        <f t="shared" si="74"/>
        <v>20.294999999999995</v>
      </c>
      <c r="T1178" s="6">
        <f t="shared" si="75"/>
        <v>0.59507403606509301</v>
      </c>
      <c r="U1178" s="3">
        <f>YEAR(SalesDataTable[[#This Row],[Order Date]])</f>
        <v>2026</v>
      </c>
    </row>
    <row r="1179" spans="1:21" ht="15.6">
      <c r="A1179" s="9">
        <v>4352</v>
      </c>
      <c r="B1179" s="10">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11" t="s">
        <v>20</v>
      </c>
      <c r="H1179" s="11" t="s">
        <v>47</v>
      </c>
      <c r="I1179" s="11" t="s">
        <v>2</v>
      </c>
      <c r="J1179" s="2" t="s">
        <v>3</v>
      </c>
      <c r="K1179" s="2" t="s">
        <v>4</v>
      </c>
      <c r="L1179" s="2" t="s">
        <v>22</v>
      </c>
      <c r="M1179" s="7">
        <v>6</v>
      </c>
      <c r="N1179" s="4">
        <v>51.34</v>
      </c>
      <c r="O1179" s="5">
        <v>0.1</v>
      </c>
      <c r="P1179" s="4">
        <v>22.47</v>
      </c>
      <c r="Q1179" s="4">
        <f t="shared" si="72"/>
        <v>277.23600000000005</v>
      </c>
      <c r="R1179" s="4">
        <f t="shared" si="73"/>
        <v>134.82</v>
      </c>
      <c r="S1179" s="4">
        <f t="shared" si="74"/>
        <v>142.41600000000005</v>
      </c>
      <c r="T1179" s="6">
        <f t="shared" si="75"/>
        <v>0.51369951954291659</v>
      </c>
      <c r="U1179" s="3">
        <f>YEAR(SalesDataTable[[#This Row],[Order Date]])</f>
        <v>2026</v>
      </c>
    </row>
    <row r="1180" spans="1:21" ht="15.6">
      <c r="A1180" s="9">
        <v>4561</v>
      </c>
      <c r="B1180" s="10">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11" t="s">
        <v>0</v>
      </c>
      <c r="H1180" s="11" t="s">
        <v>1</v>
      </c>
      <c r="I1180" s="11" t="s">
        <v>19</v>
      </c>
      <c r="J1180" s="2" t="s">
        <v>3</v>
      </c>
      <c r="K1180" s="2" t="s">
        <v>9</v>
      </c>
      <c r="L1180" s="2" t="s">
        <v>37</v>
      </c>
      <c r="M1180" s="7">
        <v>1</v>
      </c>
      <c r="N1180" s="4">
        <v>157.91</v>
      </c>
      <c r="O1180" s="5">
        <v>0</v>
      </c>
      <c r="P1180" s="4">
        <v>77.12</v>
      </c>
      <c r="Q1180" s="4">
        <f t="shared" si="72"/>
        <v>157.91</v>
      </c>
      <c r="R1180" s="4">
        <f t="shared" si="73"/>
        <v>77.12</v>
      </c>
      <c r="S1180" s="4">
        <f t="shared" si="74"/>
        <v>80.789999999999992</v>
      </c>
      <c r="T1180" s="6">
        <f t="shared" si="75"/>
        <v>0.51162054334747642</v>
      </c>
      <c r="U1180" s="3">
        <f>YEAR(SalesDataTable[[#This Row],[Order Date]])</f>
        <v>2026</v>
      </c>
    </row>
    <row r="1181" spans="1:21" ht="15.6">
      <c r="A1181" s="9">
        <v>4741</v>
      </c>
      <c r="B1181" s="10">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11" t="s">
        <v>20</v>
      </c>
      <c r="H1181" s="11" t="s">
        <v>47</v>
      </c>
      <c r="I1181" s="11" t="s">
        <v>2</v>
      </c>
      <c r="J1181" s="2" t="s">
        <v>13</v>
      </c>
      <c r="K1181" s="2" t="s">
        <v>4</v>
      </c>
      <c r="L1181" s="2" t="s">
        <v>26</v>
      </c>
      <c r="M1181" s="7">
        <v>3</v>
      </c>
      <c r="N1181" s="4">
        <v>41.09</v>
      </c>
      <c r="O1181" s="5">
        <v>0.05</v>
      </c>
      <c r="P1181" s="4">
        <v>16.809999999999999</v>
      </c>
      <c r="Q1181" s="4">
        <f t="shared" si="72"/>
        <v>117.10650000000001</v>
      </c>
      <c r="R1181" s="4">
        <f t="shared" si="73"/>
        <v>50.429999999999993</v>
      </c>
      <c r="S1181" s="4">
        <f t="shared" si="74"/>
        <v>66.676500000000019</v>
      </c>
      <c r="T1181" s="6">
        <f t="shared" si="75"/>
        <v>0.569366346018368</v>
      </c>
      <c r="U1181" s="3">
        <f>YEAR(SalesDataTable[[#This Row],[Order Date]])</f>
        <v>2026</v>
      </c>
    </row>
    <row r="1182" spans="1:21" ht="15.6">
      <c r="A1182" s="9">
        <v>4882</v>
      </c>
      <c r="B1182" s="10">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11" t="s">
        <v>6</v>
      </c>
      <c r="H1182" s="11" t="s">
        <v>43</v>
      </c>
      <c r="I1182" s="11" t="s">
        <v>2</v>
      </c>
      <c r="J1182" s="2" t="s">
        <v>3</v>
      </c>
      <c r="K1182" s="2" t="s">
        <v>23</v>
      </c>
      <c r="L1182" s="2" t="s">
        <v>51</v>
      </c>
      <c r="M1182" s="7">
        <v>2</v>
      </c>
      <c r="N1182" s="4">
        <v>120.18</v>
      </c>
      <c r="O1182" s="5">
        <v>0.05</v>
      </c>
      <c r="P1182" s="4">
        <v>59.4</v>
      </c>
      <c r="Q1182" s="4">
        <f t="shared" si="72"/>
        <v>228.34200000000001</v>
      </c>
      <c r="R1182" s="4">
        <f t="shared" si="73"/>
        <v>118.8</v>
      </c>
      <c r="S1182" s="4">
        <f t="shared" si="74"/>
        <v>109.54200000000002</v>
      </c>
      <c r="T1182" s="6">
        <f t="shared" si="75"/>
        <v>0.47972777675591882</v>
      </c>
      <c r="U1182" s="3">
        <f>YEAR(SalesDataTable[[#This Row],[Order Date]])</f>
        <v>2026</v>
      </c>
    </row>
    <row r="1183" spans="1:21" ht="15.6">
      <c r="A1183" s="9">
        <v>4885</v>
      </c>
      <c r="B1183" s="10">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11" t="s">
        <v>20</v>
      </c>
      <c r="H1183" s="11" t="s">
        <v>47</v>
      </c>
      <c r="I1183" s="11" t="s">
        <v>28</v>
      </c>
      <c r="J1183" s="2" t="s">
        <v>13</v>
      </c>
      <c r="K1183" s="2" t="s">
        <v>23</v>
      </c>
      <c r="L1183" s="2" t="s">
        <v>29</v>
      </c>
      <c r="M1183" s="7">
        <v>1</v>
      </c>
      <c r="N1183" s="4">
        <v>198.1</v>
      </c>
      <c r="O1183" s="5">
        <v>0.1</v>
      </c>
      <c r="P1183" s="4">
        <v>103.46</v>
      </c>
      <c r="Q1183" s="4">
        <f t="shared" si="72"/>
        <v>178.29</v>
      </c>
      <c r="R1183" s="4">
        <f t="shared" si="73"/>
        <v>103.46</v>
      </c>
      <c r="S1183" s="4">
        <f t="shared" si="74"/>
        <v>74.83</v>
      </c>
      <c r="T1183" s="6">
        <f t="shared" si="75"/>
        <v>0.41970946211228899</v>
      </c>
      <c r="U1183" s="3">
        <f>YEAR(SalesDataTable[[#This Row],[Order Date]])</f>
        <v>2026</v>
      </c>
    </row>
    <row r="1184" spans="1:21" ht="15.6">
      <c r="A1184" s="9">
        <v>4982</v>
      </c>
      <c r="B1184" s="10">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11" t="s">
        <v>11</v>
      </c>
      <c r="H1184" s="11" t="s">
        <v>39</v>
      </c>
      <c r="I1184" s="11" t="s">
        <v>2</v>
      </c>
      <c r="J1184" s="2" t="s">
        <v>3</v>
      </c>
      <c r="K1184" s="2" t="s">
        <v>14</v>
      </c>
      <c r="L1184" s="2" t="s">
        <v>15</v>
      </c>
      <c r="M1184" s="7">
        <v>1</v>
      </c>
      <c r="N1184" s="4">
        <v>36.700000000000003</v>
      </c>
      <c r="O1184" s="5">
        <v>0.15</v>
      </c>
      <c r="P1184" s="4">
        <v>13.59</v>
      </c>
      <c r="Q1184" s="4">
        <f t="shared" si="72"/>
        <v>31.195</v>
      </c>
      <c r="R1184" s="4">
        <f t="shared" si="73"/>
        <v>13.59</v>
      </c>
      <c r="S1184" s="4">
        <f t="shared" si="74"/>
        <v>17.605</v>
      </c>
      <c r="T1184" s="6">
        <f t="shared" si="75"/>
        <v>0.56435326174066358</v>
      </c>
      <c r="U1184" s="3">
        <f>YEAR(SalesDataTable[[#This Row],[Order Date]])</f>
        <v>2026</v>
      </c>
    </row>
    <row r="1185" spans="1:21" ht="15.6">
      <c r="A1185" s="9">
        <v>40</v>
      </c>
      <c r="B1185" s="10">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11" t="s">
        <v>20</v>
      </c>
      <c r="H1185" s="11" t="s">
        <v>31</v>
      </c>
      <c r="I1185" s="11" t="s">
        <v>19</v>
      </c>
      <c r="J1185" s="2" t="s">
        <v>13</v>
      </c>
      <c r="K1185" s="2" t="s">
        <v>14</v>
      </c>
      <c r="L1185" s="2" t="s">
        <v>48</v>
      </c>
      <c r="M1185" s="7">
        <v>1</v>
      </c>
      <c r="N1185" s="4">
        <v>167.23</v>
      </c>
      <c r="O1185" s="5">
        <v>0.05</v>
      </c>
      <c r="P1185" s="4">
        <v>85.14</v>
      </c>
      <c r="Q1185" s="4">
        <f t="shared" si="72"/>
        <v>158.86849999999998</v>
      </c>
      <c r="R1185" s="4">
        <f t="shared" si="73"/>
        <v>85.14</v>
      </c>
      <c r="S1185" s="4">
        <f t="shared" si="74"/>
        <v>73.728499999999983</v>
      </c>
      <c r="T1185" s="6">
        <f t="shared" si="75"/>
        <v>0.46408507665144438</v>
      </c>
      <c r="U1185" s="3">
        <f>YEAR(SalesDataTable[[#This Row],[Order Date]])</f>
        <v>2026</v>
      </c>
    </row>
    <row r="1186" spans="1:21" ht="15.6">
      <c r="A1186" s="9">
        <v>110</v>
      </c>
      <c r="B1186" s="10">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11" t="s">
        <v>6</v>
      </c>
      <c r="H1186" s="11" t="s">
        <v>43</v>
      </c>
      <c r="I1186" s="11" t="s">
        <v>19</v>
      </c>
      <c r="J1186" s="2" t="s">
        <v>16</v>
      </c>
      <c r="K1186" s="2" t="s">
        <v>9</v>
      </c>
      <c r="L1186" s="2" t="s">
        <v>46</v>
      </c>
      <c r="M1186" s="7">
        <v>2</v>
      </c>
      <c r="N1186" s="4">
        <v>72.97</v>
      </c>
      <c r="O1186" s="5">
        <v>0</v>
      </c>
      <c r="P1186" s="4">
        <v>31.57</v>
      </c>
      <c r="Q1186" s="4">
        <f t="shared" si="72"/>
        <v>145.94</v>
      </c>
      <c r="R1186" s="4">
        <f t="shared" si="73"/>
        <v>63.14</v>
      </c>
      <c r="S1186" s="4">
        <f t="shared" si="74"/>
        <v>82.8</v>
      </c>
      <c r="T1186" s="6">
        <f t="shared" si="75"/>
        <v>0.56735644785528294</v>
      </c>
      <c r="U1186" s="3">
        <f>YEAR(SalesDataTable[[#This Row],[Order Date]])</f>
        <v>2026</v>
      </c>
    </row>
    <row r="1187" spans="1:21" ht="15.6">
      <c r="A1187" s="9">
        <v>1169</v>
      </c>
      <c r="B1187" s="10">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11" t="s">
        <v>6</v>
      </c>
      <c r="H1187" s="11" t="s">
        <v>41</v>
      </c>
      <c r="I1187" s="11" t="s">
        <v>19</v>
      </c>
      <c r="J1187" s="2" t="s">
        <v>13</v>
      </c>
      <c r="K1187" s="2" t="s">
        <v>4</v>
      </c>
      <c r="L1187" s="2" t="s">
        <v>5</v>
      </c>
      <c r="M1187" s="7">
        <v>3</v>
      </c>
      <c r="N1187" s="4">
        <v>82.91</v>
      </c>
      <c r="O1187" s="5">
        <v>0</v>
      </c>
      <c r="P1187" s="4">
        <v>42.29</v>
      </c>
      <c r="Q1187" s="4">
        <f t="shared" si="72"/>
        <v>248.73</v>
      </c>
      <c r="R1187" s="4">
        <f t="shared" si="73"/>
        <v>126.87</v>
      </c>
      <c r="S1187" s="4">
        <f t="shared" si="74"/>
        <v>121.85999999999999</v>
      </c>
      <c r="T1187" s="6">
        <f t="shared" si="75"/>
        <v>0.4899288384995778</v>
      </c>
      <c r="U1187" s="3">
        <f>YEAR(SalesDataTable[[#This Row],[Order Date]])</f>
        <v>2026</v>
      </c>
    </row>
    <row r="1188" spans="1:21" ht="15.6">
      <c r="A1188" s="9">
        <v>2211</v>
      </c>
      <c r="B1188" s="10">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11" t="s">
        <v>11</v>
      </c>
      <c r="H1188" s="11" t="s">
        <v>39</v>
      </c>
      <c r="I1188" s="11" t="s">
        <v>28</v>
      </c>
      <c r="J1188" s="2" t="s">
        <v>13</v>
      </c>
      <c r="K1188" s="2" t="s">
        <v>34</v>
      </c>
      <c r="L1188" s="2" t="s">
        <v>35</v>
      </c>
      <c r="M1188" s="7">
        <v>2</v>
      </c>
      <c r="N1188" s="4">
        <v>41.25</v>
      </c>
      <c r="O1188" s="5">
        <v>0</v>
      </c>
      <c r="P1188" s="4">
        <v>14.72</v>
      </c>
      <c r="Q1188" s="4">
        <f t="shared" si="72"/>
        <v>82.5</v>
      </c>
      <c r="R1188" s="4">
        <f t="shared" si="73"/>
        <v>29.44</v>
      </c>
      <c r="S1188" s="4">
        <f t="shared" si="74"/>
        <v>53.06</v>
      </c>
      <c r="T1188" s="6">
        <f t="shared" si="75"/>
        <v>0.64315151515151514</v>
      </c>
      <c r="U1188" s="3">
        <f>YEAR(SalesDataTable[[#This Row],[Order Date]])</f>
        <v>2026</v>
      </c>
    </row>
    <row r="1189" spans="1:21" ht="15.6">
      <c r="A1189" s="9">
        <v>3494</v>
      </c>
      <c r="B1189" s="10">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11" t="s">
        <v>20</v>
      </c>
      <c r="H1189" s="11" t="s">
        <v>33</v>
      </c>
      <c r="I1189" s="11" t="s">
        <v>8</v>
      </c>
      <c r="J1189" s="2" t="s">
        <v>16</v>
      </c>
      <c r="K1189" s="2" t="s">
        <v>23</v>
      </c>
      <c r="L1189" s="2" t="s">
        <v>29</v>
      </c>
      <c r="M1189" s="7">
        <v>6</v>
      </c>
      <c r="N1189" s="4">
        <v>194.79</v>
      </c>
      <c r="O1189" s="5">
        <v>0.15</v>
      </c>
      <c r="P1189" s="4">
        <v>106.78</v>
      </c>
      <c r="Q1189" s="4">
        <f t="shared" si="72"/>
        <v>993.42899999999997</v>
      </c>
      <c r="R1189" s="4">
        <f t="shared" si="73"/>
        <v>640.68000000000006</v>
      </c>
      <c r="S1189" s="4">
        <f t="shared" si="74"/>
        <v>352.74899999999991</v>
      </c>
      <c r="T1189" s="6">
        <f t="shared" si="75"/>
        <v>0.3550822454347517</v>
      </c>
      <c r="U1189" s="3">
        <f>YEAR(SalesDataTable[[#This Row],[Order Date]])</f>
        <v>2026</v>
      </c>
    </row>
    <row r="1190" spans="1:21" ht="15.6">
      <c r="A1190" s="9">
        <v>3586</v>
      </c>
      <c r="B1190" s="10">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11" t="s">
        <v>0</v>
      </c>
      <c r="H1190" s="11" t="s">
        <v>50</v>
      </c>
      <c r="I1190" s="11" t="s">
        <v>8</v>
      </c>
      <c r="J1190" s="2" t="s">
        <v>16</v>
      </c>
      <c r="K1190" s="2" t="s">
        <v>23</v>
      </c>
      <c r="L1190" s="2" t="s">
        <v>29</v>
      </c>
      <c r="M1190" s="7">
        <v>6</v>
      </c>
      <c r="N1190" s="4">
        <v>193.13</v>
      </c>
      <c r="O1190" s="5">
        <v>0.15</v>
      </c>
      <c r="P1190" s="4">
        <v>106.49</v>
      </c>
      <c r="Q1190" s="4">
        <f t="shared" si="72"/>
        <v>984.96299999999997</v>
      </c>
      <c r="R1190" s="4">
        <f t="shared" si="73"/>
        <v>638.93999999999994</v>
      </c>
      <c r="S1190" s="4">
        <f t="shared" si="74"/>
        <v>346.02300000000002</v>
      </c>
      <c r="T1190" s="6">
        <f t="shared" si="75"/>
        <v>0.35130558203709178</v>
      </c>
      <c r="U1190" s="3">
        <f>YEAR(SalesDataTable[[#This Row],[Order Date]])</f>
        <v>2026</v>
      </c>
    </row>
    <row r="1191" spans="1:21" ht="15.6">
      <c r="A1191" s="9">
        <v>3660</v>
      </c>
      <c r="B1191" s="10">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11" t="s">
        <v>11</v>
      </c>
      <c r="H1191" s="11" t="s">
        <v>18</v>
      </c>
      <c r="I1191" s="11" t="s">
        <v>2</v>
      </c>
      <c r="J1191" s="2" t="s">
        <v>13</v>
      </c>
      <c r="K1191" s="2" t="s">
        <v>4</v>
      </c>
      <c r="L1191" s="2" t="s">
        <v>5</v>
      </c>
      <c r="M1191" s="7">
        <v>1</v>
      </c>
      <c r="N1191" s="4">
        <v>82.7</v>
      </c>
      <c r="O1191" s="5">
        <v>0.05</v>
      </c>
      <c r="P1191" s="4">
        <v>42.16</v>
      </c>
      <c r="Q1191" s="4">
        <f t="shared" si="72"/>
        <v>78.564999999999998</v>
      </c>
      <c r="R1191" s="4">
        <f t="shared" si="73"/>
        <v>42.16</v>
      </c>
      <c r="S1191" s="4">
        <f t="shared" si="74"/>
        <v>36.405000000000001</v>
      </c>
      <c r="T1191" s="6">
        <f t="shared" si="75"/>
        <v>0.46337427607713361</v>
      </c>
      <c r="U1191" s="3">
        <f>YEAR(SalesDataTable[[#This Row],[Order Date]])</f>
        <v>2026</v>
      </c>
    </row>
    <row r="1192" spans="1:21" ht="15.6">
      <c r="A1192" s="9">
        <v>4307</v>
      </c>
      <c r="B1192" s="10">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11" t="s">
        <v>20</v>
      </c>
      <c r="H1192" s="11" t="s">
        <v>33</v>
      </c>
      <c r="I1192" s="11" t="s">
        <v>2</v>
      </c>
      <c r="J1192" s="2" t="s">
        <v>16</v>
      </c>
      <c r="K1192" s="2" t="s">
        <v>4</v>
      </c>
      <c r="L1192" s="2" t="s">
        <v>26</v>
      </c>
      <c r="M1192" s="7">
        <v>1</v>
      </c>
      <c r="N1192" s="4">
        <v>40.33</v>
      </c>
      <c r="O1192" s="5">
        <v>0</v>
      </c>
      <c r="P1192" s="4">
        <v>16.48</v>
      </c>
      <c r="Q1192" s="4">
        <f t="shared" si="72"/>
        <v>40.33</v>
      </c>
      <c r="R1192" s="4">
        <f t="shared" si="73"/>
        <v>16.48</v>
      </c>
      <c r="S1192" s="4">
        <f t="shared" si="74"/>
        <v>23.849999999999998</v>
      </c>
      <c r="T1192" s="6">
        <f t="shared" si="75"/>
        <v>0.59137118770146291</v>
      </c>
      <c r="U1192" s="3">
        <f>YEAR(SalesDataTable[[#This Row],[Order Date]])</f>
        <v>2026</v>
      </c>
    </row>
    <row r="1193" spans="1:21" ht="15.6">
      <c r="A1193" s="9">
        <v>5133</v>
      </c>
      <c r="B1193" s="10">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11" t="s">
        <v>0</v>
      </c>
      <c r="H1193" s="11" t="s">
        <v>1</v>
      </c>
      <c r="I1193" s="11" t="s">
        <v>2</v>
      </c>
      <c r="J1193" s="2" t="s">
        <v>16</v>
      </c>
      <c r="K1193" s="2" t="s">
        <v>23</v>
      </c>
      <c r="L1193" s="2" t="s">
        <v>40</v>
      </c>
      <c r="M1193" s="7">
        <v>1</v>
      </c>
      <c r="N1193" s="4">
        <v>81.99</v>
      </c>
      <c r="O1193" s="5">
        <v>0.15</v>
      </c>
      <c r="P1193" s="4">
        <v>40.29</v>
      </c>
      <c r="Q1193" s="4">
        <f t="shared" si="72"/>
        <v>69.691499999999991</v>
      </c>
      <c r="R1193" s="4">
        <f t="shared" si="73"/>
        <v>40.29</v>
      </c>
      <c r="S1193" s="4">
        <f t="shared" si="74"/>
        <v>29.401499999999992</v>
      </c>
      <c r="T1193" s="6">
        <f t="shared" si="75"/>
        <v>0.4218807171606293</v>
      </c>
      <c r="U1193" s="3">
        <f>YEAR(SalesDataTable[[#This Row],[Order Date]])</f>
        <v>2026</v>
      </c>
    </row>
    <row r="1194" spans="1:21" ht="15.6">
      <c r="A1194" s="9">
        <v>472</v>
      </c>
      <c r="B1194" s="10">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11" t="s">
        <v>6</v>
      </c>
      <c r="H1194" s="11" t="s">
        <v>27</v>
      </c>
      <c r="I1194" s="11" t="s">
        <v>19</v>
      </c>
      <c r="J1194" s="2" t="s">
        <v>16</v>
      </c>
      <c r="K1194" s="2" t="s">
        <v>14</v>
      </c>
      <c r="L1194" s="2" t="s">
        <v>32</v>
      </c>
      <c r="M1194" s="7">
        <v>3</v>
      </c>
      <c r="N1194" s="4">
        <v>46.29</v>
      </c>
      <c r="O1194" s="5">
        <v>0</v>
      </c>
      <c r="P1194" s="4">
        <v>18.309999999999999</v>
      </c>
      <c r="Q1194" s="4">
        <f t="shared" si="72"/>
        <v>138.87</v>
      </c>
      <c r="R1194" s="4">
        <f t="shared" si="73"/>
        <v>54.929999999999993</v>
      </c>
      <c r="S1194" s="4">
        <f t="shared" si="74"/>
        <v>83.940000000000012</v>
      </c>
      <c r="T1194" s="6">
        <f t="shared" si="75"/>
        <v>0.60445020522791104</v>
      </c>
      <c r="U1194" s="3">
        <f>YEAR(SalesDataTable[[#This Row],[Order Date]])</f>
        <v>2026</v>
      </c>
    </row>
    <row r="1195" spans="1:21" ht="15.6">
      <c r="A1195" s="9">
        <v>689</v>
      </c>
      <c r="B1195" s="10">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11" t="s">
        <v>20</v>
      </c>
      <c r="H1195" s="11" t="s">
        <v>31</v>
      </c>
      <c r="I1195" s="11" t="s">
        <v>2</v>
      </c>
      <c r="J1195" s="2" t="s">
        <v>13</v>
      </c>
      <c r="K1195" s="2" t="s">
        <v>4</v>
      </c>
      <c r="L1195" s="2" t="s">
        <v>26</v>
      </c>
      <c r="M1195" s="7">
        <v>1</v>
      </c>
      <c r="N1195" s="4">
        <v>39.729999999999997</v>
      </c>
      <c r="O1195" s="5">
        <v>0</v>
      </c>
      <c r="P1195" s="4">
        <v>16.55</v>
      </c>
      <c r="Q1195" s="4">
        <f t="shared" si="72"/>
        <v>39.729999999999997</v>
      </c>
      <c r="R1195" s="4">
        <f t="shared" si="73"/>
        <v>16.55</v>
      </c>
      <c r="S1195" s="4">
        <f t="shared" si="74"/>
        <v>23.179999999999996</v>
      </c>
      <c r="T1195" s="6">
        <f t="shared" si="75"/>
        <v>0.58343820790334755</v>
      </c>
      <c r="U1195" s="3">
        <f>YEAR(SalesDataTable[[#This Row],[Order Date]])</f>
        <v>2026</v>
      </c>
    </row>
    <row r="1196" spans="1:21" ht="15.6">
      <c r="A1196" s="9">
        <v>864</v>
      </c>
      <c r="B1196" s="10">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11" t="s">
        <v>20</v>
      </c>
      <c r="H1196" s="11" t="s">
        <v>33</v>
      </c>
      <c r="I1196" s="11" t="s">
        <v>2</v>
      </c>
      <c r="J1196" s="2" t="s">
        <v>13</v>
      </c>
      <c r="K1196" s="2" t="s">
        <v>14</v>
      </c>
      <c r="L1196" s="2" t="s">
        <v>44</v>
      </c>
      <c r="M1196" s="7">
        <v>4</v>
      </c>
      <c r="N1196" s="4">
        <v>131.02000000000001</v>
      </c>
      <c r="O1196" s="5">
        <v>0.05</v>
      </c>
      <c r="P1196" s="4">
        <v>67.42</v>
      </c>
      <c r="Q1196" s="4">
        <f t="shared" si="72"/>
        <v>497.87600000000003</v>
      </c>
      <c r="R1196" s="4">
        <f t="shared" si="73"/>
        <v>269.68</v>
      </c>
      <c r="S1196" s="4">
        <f t="shared" si="74"/>
        <v>228.19600000000003</v>
      </c>
      <c r="T1196" s="6">
        <f t="shared" si="75"/>
        <v>0.45833902417469413</v>
      </c>
      <c r="U1196" s="3">
        <f>YEAR(SalesDataTable[[#This Row],[Order Date]])</f>
        <v>2026</v>
      </c>
    </row>
    <row r="1197" spans="1:21" ht="15.6">
      <c r="A1197" s="9">
        <v>1163</v>
      </c>
      <c r="B1197" s="10">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11" t="s">
        <v>6</v>
      </c>
      <c r="H1197" s="11" t="s">
        <v>43</v>
      </c>
      <c r="I1197" s="11" t="s">
        <v>2</v>
      </c>
      <c r="J1197" s="2" t="s">
        <v>13</v>
      </c>
      <c r="K1197" s="2" t="s">
        <v>14</v>
      </c>
      <c r="L1197" s="2" t="s">
        <v>32</v>
      </c>
      <c r="M1197" s="7">
        <v>2</v>
      </c>
      <c r="N1197" s="4">
        <v>46.69</v>
      </c>
      <c r="O1197" s="5">
        <v>0.05</v>
      </c>
      <c r="P1197" s="4">
        <v>18.23</v>
      </c>
      <c r="Q1197" s="4">
        <f t="shared" si="72"/>
        <v>88.710999999999999</v>
      </c>
      <c r="R1197" s="4">
        <f t="shared" si="73"/>
        <v>36.46</v>
      </c>
      <c r="S1197" s="4">
        <f t="shared" si="74"/>
        <v>52.250999999999998</v>
      </c>
      <c r="T1197" s="6">
        <f t="shared" si="75"/>
        <v>0.58900249123558523</v>
      </c>
      <c r="U1197" s="3">
        <f>YEAR(SalesDataTable[[#This Row],[Order Date]])</f>
        <v>2026</v>
      </c>
    </row>
    <row r="1198" spans="1:21" ht="15.6">
      <c r="A1198" s="9">
        <v>1323</v>
      </c>
      <c r="B1198" s="10">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11" t="s">
        <v>6</v>
      </c>
      <c r="H1198" s="11" t="s">
        <v>43</v>
      </c>
      <c r="I1198" s="11" t="s">
        <v>2</v>
      </c>
      <c r="J1198" s="2" t="s">
        <v>3</v>
      </c>
      <c r="K1198" s="2" t="s">
        <v>34</v>
      </c>
      <c r="L1198" s="2" t="s">
        <v>35</v>
      </c>
      <c r="M1198" s="7">
        <v>2</v>
      </c>
      <c r="N1198" s="4">
        <v>39.57</v>
      </c>
      <c r="O1198" s="5">
        <v>0.1</v>
      </c>
      <c r="P1198" s="4">
        <v>14.64</v>
      </c>
      <c r="Q1198" s="4">
        <f t="shared" si="72"/>
        <v>71.225999999999999</v>
      </c>
      <c r="R1198" s="4">
        <f t="shared" si="73"/>
        <v>29.28</v>
      </c>
      <c r="S1198" s="4">
        <f t="shared" si="74"/>
        <v>41.945999999999998</v>
      </c>
      <c r="T1198" s="6">
        <f t="shared" si="75"/>
        <v>0.58891416055934631</v>
      </c>
      <c r="U1198" s="3">
        <f>YEAR(SalesDataTable[[#This Row],[Order Date]])</f>
        <v>2026</v>
      </c>
    </row>
    <row r="1199" spans="1:21" ht="15.6">
      <c r="A1199" s="9">
        <v>2098</v>
      </c>
      <c r="B1199" s="10">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11" t="s">
        <v>11</v>
      </c>
      <c r="H1199" s="11" t="s">
        <v>12</v>
      </c>
      <c r="I1199" s="11" t="s">
        <v>2</v>
      </c>
      <c r="J1199" s="2" t="s">
        <v>3</v>
      </c>
      <c r="K1199" s="2" t="s">
        <v>9</v>
      </c>
      <c r="L1199" s="2" t="s">
        <v>17</v>
      </c>
      <c r="M1199" s="7">
        <v>1</v>
      </c>
      <c r="N1199" s="4">
        <v>146.46</v>
      </c>
      <c r="O1199" s="5">
        <v>0.15</v>
      </c>
      <c r="P1199" s="4">
        <v>80.760000000000005</v>
      </c>
      <c r="Q1199" s="4">
        <f t="shared" si="72"/>
        <v>124.491</v>
      </c>
      <c r="R1199" s="4">
        <f t="shared" si="73"/>
        <v>80.760000000000005</v>
      </c>
      <c r="S1199" s="4">
        <f t="shared" si="74"/>
        <v>43.730999999999995</v>
      </c>
      <c r="T1199" s="6">
        <f t="shared" si="75"/>
        <v>0.35127840566787955</v>
      </c>
      <c r="U1199" s="3">
        <f>YEAR(SalesDataTable[[#This Row],[Order Date]])</f>
        <v>2026</v>
      </c>
    </row>
    <row r="1200" spans="1:21" ht="15.6">
      <c r="A1200" s="9">
        <v>2190</v>
      </c>
      <c r="B1200" s="10">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11" t="s">
        <v>6</v>
      </c>
      <c r="H1200" s="11" t="s">
        <v>27</v>
      </c>
      <c r="I1200" s="11" t="s">
        <v>19</v>
      </c>
      <c r="J1200" s="2" t="s">
        <v>16</v>
      </c>
      <c r="K1200" s="2" t="s">
        <v>4</v>
      </c>
      <c r="L1200" s="2" t="s">
        <v>22</v>
      </c>
      <c r="M1200" s="7">
        <v>5</v>
      </c>
      <c r="N1200" s="4">
        <v>50.78</v>
      </c>
      <c r="O1200" s="5">
        <v>0</v>
      </c>
      <c r="P1200" s="4">
        <v>22.68</v>
      </c>
      <c r="Q1200" s="4">
        <f t="shared" si="72"/>
        <v>253.9</v>
      </c>
      <c r="R1200" s="4">
        <f t="shared" si="73"/>
        <v>113.4</v>
      </c>
      <c r="S1200" s="4">
        <f t="shared" si="74"/>
        <v>140.5</v>
      </c>
      <c r="T1200" s="6">
        <f t="shared" si="75"/>
        <v>0.55336746750689247</v>
      </c>
      <c r="U1200" s="3">
        <f>YEAR(SalesDataTable[[#This Row],[Order Date]])</f>
        <v>2026</v>
      </c>
    </row>
    <row r="1201" spans="1:21" ht="15.6">
      <c r="A1201" s="9">
        <v>2664</v>
      </c>
      <c r="B1201" s="10">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11" t="s">
        <v>11</v>
      </c>
      <c r="H1201" s="11" t="s">
        <v>39</v>
      </c>
      <c r="I1201" s="11" t="s">
        <v>28</v>
      </c>
      <c r="J1201" s="2" t="s">
        <v>3</v>
      </c>
      <c r="K1201" s="2" t="s">
        <v>14</v>
      </c>
      <c r="L1201" s="2" t="s">
        <v>32</v>
      </c>
      <c r="M1201" s="7">
        <v>3</v>
      </c>
      <c r="N1201" s="4">
        <v>47.61</v>
      </c>
      <c r="O1201" s="5">
        <v>0</v>
      </c>
      <c r="P1201" s="4">
        <v>18.21</v>
      </c>
      <c r="Q1201" s="4">
        <f t="shared" si="72"/>
        <v>142.82999999999998</v>
      </c>
      <c r="R1201" s="4">
        <f t="shared" si="73"/>
        <v>54.63</v>
      </c>
      <c r="S1201" s="4">
        <f t="shared" si="74"/>
        <v>88.199999999999989</v>
      </c>
      <c r="T1201" s="6">
        <f t="shared" si="75"/>
        <v>0.61751732829237549</v>
      </c>
      <c r="U1201" s="3">
        <f>YEAR(SalesDataTable[[#This Row],[Order Date]])</f>
        <v>2026</v>
      </c>
    </row>
    <row r="1202" spans="1:21" ht="15.6">
      <c r="A1202" s="9">
        <v>2992</v>
      </c>
      <c r="B1202" s="10">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11" t="s">
        <v>11</v>
      </c>
      <c r="H1202" s="11" t="s">
        <v>52</v>
      </c>
      <c r="I1202" s="11" t="s">
        <v>2</v>
      </c>
      <c r="J1202" s="2" t="s">
        <v>13</v>
      </c>
      <c r="K1202" s="2" t="s">
        <v>4</v>
      </c>
      <c r="L1202" s="2" t="s">
        <v>22</v>
      </c>
      <c r="M1202" s="7">
        <v>1</v>
      </c>
      <c r="N1202" s="4">
        <v>50.75</v>
      </c>
      <c r="O1202" s="5">
        <v>0.1</v>
      </c>
      <c r="P1202" s="4">
        <v>22.94</v>
      </c>
      <c r="Q1202" s="4">
        <f t="shared" si="72"/>
        <v>45.675000000000004</v>
      </c>
      <c r="R1202" s="4">
        <f t="shared" si="73"/>
        <v>22.94</v>
      </c>
      <c r="S1202" s="4">
        <f t="shared" si="74"/>
        <v>22.735000000000003</v>
      </c>
      <c r="T1202" s="6">
        <f t="shared" si="75"/>
        <v>0.49775588396278053</v>
      </c>
      <c r="U1202" s="3">
        <f>YEAR(SalesDataTable[[#This Row],[Order Date]])</f>
        <v>2026</v>
      </c>
    </row>
    <row r="1203" spans="1:21" ht="15.6">
      <c r="A1203" s="9">
        <v>3120</v>
      </c>
      <c r="B1203" s="10">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11" t="s">
        <v>11</v>
      </c>
      <c r="H1203" s="11" t="s">
        <v>25</v>
      </c>
      <c r="I1203" s="11" t="s">
        <v>28</v>
      </c>
      <c r="J1203" s="2" t="s">
        <v>3</v>
      </c>
      <c r="K1203" s="2" t="s">
        <v>34</v>
      </c>
      <c r="L1203" s="2" t="s">
        <v>45</v>
      </c>
      <c r="M1203" s="7">
        <v>1</v>
      </c>
      <c r="N1203" s="4">
        <v>50.33</v>
      </c>
      <c r="O1203" s="5">
        <v>0</v>
      </c>
      <c r="P1203" s="4">
        <v>21.66</v>
      </c>
      <c r="Q1203" s="4">
        <f t="shared" si="72"/>
        <v>50.33</v>
      </c>
      <c r="R1203" s="4">
        <f t="shared" si="73"/>
        <v>21.66</v>
      </c>
      <c r="S1203" s="4">
        <f t="shared" si="74"/>
        <v>28.669999999999998</v>
      </c>
      <c r="T1203" s="6">
        <f t="shared" si="75"/>
        <v>0.56964037353467112</v>
      </c>
      <c r="U1203" s="3">
        <f>YEAR(SalesDataTable[[#This Row],[Order Date]])</f>
        <v>2026</v>
      </c>
    </row>
    <row r="1204" spans="1:21" ht="15.6">
      <c r="A1204" s="9">
        <v>189</v>
      </c>
      <c r="B1204" s="10">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11" t="s">
        <v>11</v>
      </c>
      <c r="H1204" s="11" t="s">
        <v>39</v>
      </c>
      <c r="I1204" s="11" t="s">
        <v>2</v>
      </c>
      <c r="J1204" s="2" t="s">
        <v>16</v>
      </c>
      <c r="K1204" s="2" t="s">
        <v>14</v>
      </c>
      <c r="L1204" s="2" t="s">
        <v>32</v>
      </c>
      <c r="M1204" s="7">
        <v>1</v>
      </c>
      <c r="N1204" s="4">
        <v>47.5</v>
      </c>
      <c r="O1204" s="5">
        <v>0.1</v>
      </c>
      <c r="P1204" s="4">
        <v>18.8</v>
      </c>
      <c r="Q1204" s="4">
        <f t="shared" si="72"/>
        <v>42.75</v>
      </c>
      <c r="R1204" s="4">
        <f t="shared" si="73"/>
        <v>18.8</v>
      </c>
      <c r="S1204" s="4">
        <f t="shared" si="74"/>
        <v>23.95</v>
      </c>
      <c r="T1204" s="6">
        <f t="shared" si="75"/>
        <v>0.56023391812865497</v>
      </c>
      <c r="U1204" s="3">
        <f>YEAR(SalesDataTable[[#This Row],[Order Date]])</f>
        <v>2026</v>
      </c>
    </row>
    <row r="1205" spans="1:21" ht="15.6">
      <c r="A1205" s="9">
        <v>927</v>
      </c>
      <c r="B1205" s="10">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11" t="s">
        <v>11</v>
      </c>
      <c r="H1205" s="11" t="s">
        <v>39</v>
      </c>
      <c r="I1205" s="11" t="s">
        <v>28</v>
      </c>
      <c r="J1205" s="2" t="s">
        <v>3</v>
      </c>
      <c r="K1205" s="2" t="s">
        <v>14</v>
      </c>
      <c r="L1205" s="2" t="s">
        <v>44</v>
      </c>
      <c r="M1205" s="7">
        <v>2</v>
      </c>
      <c r="N1205" s="4">
        <v>130.33000000000001</v>
      </c>
      <c r="O1205" s="5">
        <v>0.1</v>
      </c>
      <c r="P1205" s="4">
        <v>67.319999999999993</v>
      </c>
      <c r="Q1205" s="4">
        <f t="shared" si="72"/>
        <v>234.59400000000002</v>
      </c>
      <c r="R1205" s="4">
        <f t="shared" si="73"/>
        <v>134.63999999999999</v>
      </c>
      <c r="S1205" s="4">
        <f t="shared" si="74"/>
        <v>99.954000000000036</v>
      </c>
      <c r="T1205" s="6">
        <f t="shared" si="75"/>
        <v>0.42607227806337772</v>
      </c>
      <c r="U1205" s="3">
        <f>YEAR(SalesDataTable[[#This Row],[Order Date]])</f>
        <v>2026</v>
      </c>
    </row>
    <row r="1206" spans="1:21" ht="15.6">
      <c r="A1206" s="9">
        <v>1388</v>
      </c>
      <c r="B1206" s="10">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11" t="s">
        <v>6</v>
      </c>
      <c r="H1206" s="11" t="s">
        <v>49</v>
      </c>
      <c r="I1206" s="11" t="s">
        <v>2</v>
      </c>
      <c r="J1206" s="2" t="s">
        <v>3</v>
      </c>
      <c r="K1206" s="2" t="s">
        <v>9</v>
      </c>
      <c r="L1206" s="2" t="s">
        <v>37</v>
      </c>
      <c r="M1206" s="7">
        <v>3</v>
      </c>
      <c r="N1206" s="4">
        <v>156.76</v>
      </c>
      <c r="O1206" s="5">
        <v>0.05</v>
      </c>
      <c r="P1206" s="4">
        <v>78.63</v>
      </c>
      <c r="Q1206" s="4">
        <f t="shared" si="72"/>
        <v>446.76599999999996</v>
      </c>
      <c r="R1206" s="4">
        <f t="shared" si="73"/>
        <v>235.89</v>
      </c>
      <c r="S1206" s="4">
        <f t="shared" si="74"/>
        <v>210.87599999999998</v>
      </c>
      <c r="T1206" s="6">
        <f t="shared" si="75"/>
        <v>0.47200547937846654</v>
      </c>
      <c r="U1206" s="3">
        <f>YEAR(SalesDataTable[[#This Row],[Order Date]])</f>
        <v>2026</v>
      </c>
    </row>
    <row r="1207" spans="1:21" ht="15.6">
      <c r="A1207" s="9">
        <v>3932</v>
      </c>
      <c r="B1207" s="10">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11" t="s">
        <v>11</v>
      </c>
      <c r="H1207" s="11" t="s">
        <v>39</v>
      </c>
      <c r="I1207" s="11" t="s">
        <v>2</v>
      </c>
      <c r="J1207" s="2" t="s">
        <v>13</v>
      </c>
      <c r="K1207" s="2" t="s">
        <v>34</v>
      </c>
      <c r="L1207" s="2" t="s">
        <v>42</v>
      </c>
      <c r="M1207" s="7">
        <v>4</v>
      </c>
      <c r="N1207" s="4">
        <v>35.770000000000003</v>
      </c>
      <c r="O1207" s="5">
        <v>0</v>
      </c>
      <c r="P1207" s="4">
        <v>13.75</v>
      </c>
      <c r="Q1207" s="4">
        <f t="shared" si="72"/>
        <v>143.08000000000001</v>
      </c>
      <c r="R1207" s="4">
        <f t="shared" si="73"/>
        <v>55</v>
      </c>
      <c r="S1207" s="4">
        <f t="shared" si="74"/>
        <v>88.080000000000013</v>
      </c>
      <c r="T1207" s="6">
        <f t="shared" si="75"/>
        <v>0.61559966452334358</v>
      </c>
      <c r="U1207" s="3">
        <f>YEAR(SalesDataTable[[#This Row],[Order Date]])</f>
        <v>2026</v>
      </c>
    </row>
    <row r="1208" spans="1:21" ht="15.6">
      <c r="A1208" s="9">
        <v>4008</v>
      </c>
      <c r="B1208" s="10">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11" t="s">
        <v>6</v>
      </c>
      <c r="H1208" s="11" t="s">
        <v>49</v>
      </c>
      <c r="I1208" s="11" t="s">
        <v>2</v>
      </c>
      <c r="J1208" s="2" t="s">
        <v>3</v>
      </c>
      <c r="K1208" s="2" t="s">
        <v>4</v>
      </c>
      <c r="L1208" s="2" t="s">
        <v>30</v>
      </c>
      <c r="M1208" s="7">
        <v>2</v>
      </c>
      <c r="N1208" s="4">
        <v>102.49</v>
      </c>
      <c r="O1208" s="5">
        <v>0</v>
      </c>
      <c r="P1208" s="4">
        <v>50.07</v>
      </c>
      <c r="Q1208" s="4">
        <f t="shared" si="72"/>
        <v>204.98</v>
      </c>
      <c r="R1208" s="4">
        <f t="shared" si="73"/>
        <v>100.14</v>
      </c>
      <c r="S1208" s="4">
        <f t="shared" si="74"/>
        <v>104.83999999999999</v>
      </c>
      <c r="T1208" s="6">
        <f t="shared" si="75"/>
        <v>0.51146453312518292</v>
      </c>
      <c r="U1208" s="3">
        <f>YEAR(SalesDataTable[[#This Row],[Order Date]])</f>
        <v>2026</v>
      </c>
    </row>
    <row r="1209" spans="1:21" ht="15.6">
      <c r="A1209" s="9">
        <v>4701</v>
      </c>
      <c r="B1209" s="10">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11" t="s">
        <v>0</v>
      </c>
      <c r="H1209" s="11" t="s">
        <v>1</v>
      </c>
      <c r="I1209" s="11" t="s">
        <v>8</v>
      </c>
      <c r="J1209" s="2" t="s">
        <v>16</v>
      </c>
      <c r="K1209" s="2" t="s">
        <v>4</v>
      </c>
      <c r="L1209" s="2" t="s">
        <v>5</v>
      </c>
      <c r="M1209" s="7">
        <v>8</v>
      </c>
      <c r="N1209" s="4">
        <v>82.47</v>
      </c>
      <c r="O1209" s="5">
        <v>0.15</v>
      </c>
      <c r="P1209" s="4">
        <v>42.58</v>
      </c>
      <c r="Q1209" s="4">
        <f t="shared" si="72"/>
        <v>560.79599999999994</v>
      </c>
      <c r="R1209" s="4">
        <f t="shared" si="73"/>
        <v>340.64</v>
      </c>
      <c r="S1209" s="4">
        <f t="shared" si="74"/>
        <v>220.15599999999995</v>
      </c>
      <c r="T1209" s="6">
        <f t="shared" si="75"/>
        <v>0.39257769313618496</v>
      </c>
      <c r="U1209" s="3">
        <f>YEAR(SalesDataTable[[#This Row],[Order Date]])</f>
        <v>2026</v>
      </c>
    </row>
    <row r="1210" spans="1:21" ht="15.6">
      <c r="A1210" s="9">
        <v>4805</v>
      </c>
      <c r="B1210" s="10">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11" t="s">
        <v>11</v>
      </c>
      <c r="H1210" s="11" t="s">
        <v>39</v>
      </c>
      <c r="I1210" s="11" t="s">
        <v>2</v>
      </c>
      <c r="J1210" s="2" t="s">
        <v>3</v>
      </c>
      <c r="K1210" s="2" t="s">
        <v>23</v>
      </c>
      <c r="L1210" s="2" t="s">
        <v>51</v>
      </c>
      <c r="M1210" s="7">
        <v>1</v>
      </c>
      <c r="N1210" s="4">
        <v>121.44</v>
      </c>
      <c r="O1210" s="5">
        <v>0</v>
      </c>
      <c r="P1210" s="4">
        <v>62.34</v>
      </c>
      <c r="Q1210" s="4">
        <f t="shared" si="72"/>
        <v>121.44</v>
      </c>
      <c r="R1210" s="4">
        <f t="shared" si="73"/>
        <v>62.34</v>
      </c>
      <c r="S1210" s="4">
        <f t="shared" si="74"/>
        <v>59.099999999999994</v>
      </c>
      <c r="T1210" s="6">
        <f t="shared" si="75"/>
        <v>0.48666007905138337</v>
      </c>
      <c r="U1210" s="3">
        <f>YEAR(SalesDataTable[[#This Row],[Order Date]])</f>
        <v>2026</v>
      </c>
    </row>
    <row r="1211" spans="1:21" ht="15.6">
      <c r="A1211" s="9">
        <v>912</v>
      </c>
      <c r="B1211" s="10">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11" t="s">
        <v>0</v>
      </c>
      <c r="H1211" s="11" t="s">
        <v>1</v>
      </c>
      <c r="I1211" s="11" t="s">
        <v>28</v>
      </c>
      <c r="J1211" s="2" t="s">
        <v>13</v>
      </c>
      <c r="K1211" s="2" t="s">
        <v>14</v>
      </c>
      <c r="L1211" s="2" t="s">
        <v>32</v>
      </c>
      <c r="M1211" s="7">
        <v>4</v>
      </c>
      <c r="N1211" s="4">
        <v>46.44</v>
      </c>
      <c r="O1211" s="5">
        <v>0.05</v>
      </c>
      <c r="P1211" s="4">
        <v>18.2</v>
      </c>
      <c r="Q1211" s="4">
        <f t="shared" si="72"/>
        <v>176.47199999999998</v>
      </c>
      <c r="R1211" s="4">
        <f t="shared" si="73"/>
        <v>72.8</v>
      </c>
      <c r="S1211" s="4">
        <f t="shared" si="74"/>
        <v>103.67199999999998</v>
      </c>
      <c r="T1211" s="6">
        <f t="shared" si="75"/>
        <v>0.58746996690693143</v>
      </c>
      <c r="U1211" s="3">
        <f>YEAR(SalesDataTable[[#This Row],[Order Date]])</f>
        <v>2026</v>
      </c>
    </row>
    <row r="1212" spans="1:21" ht="15.6">
      <c r="A1212" s="9">
        <v>1837</v>
      </c>
      <c r="B1212" s="10">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11" t="s">
        <v>0</v>
      </c>
      <c r="H1212" s="11" t="s">
        <v>1</v>
      </c>
      <c r="I1212" s="11" t="s">
        <v>28</v>
      </c>
      <c r="J1212" s="2" t="s">
        <v>16</v>
      </c>
      <c r="K1212" s="2" t="s">
        <v>23</v>
      </c>
      <c r="L1212" s="2" t="s">
        <v>29</v>
      </c>
      <c r="M1212" s="7">
        <v>2</v>
      </c>
      <c r="N1212" s="4">
        <v>194.13</v>
      </c>
      <c r="O1212" s="5">
        <v>0.1</v>
      </c>
      <c r="P1212" s="4">
        <v>106.51</v>
      </c>
      <c r="Q1212" s="4">
        <f t="shared" si="72"/>
        <v>349.43400000000003</v>
      </c>
      <c r="R1212" s="4">
        <f t="shared" si="73"/>
        <v>213.02</v>
      </c>
      <c r="S1212" s="4">
        <f t="shared" si="74"/>
        <v>136.41400000000002</v>
      </c>
      <c r="T1212" s="6">
        <f t="shared" si="75"/>
        <v>0.39038559499075648</v>
      </c>
      <c r="U1212" s="3">
        <f>YEAR(SalesDataTable[[#This Row],[Order Date]])</f>
        <v>2026</v>
      </c>
    </row>
    <row r="1213" spans="1:21" ht="15.6">
      <c r="A1213" s="9">
        <v>2216</v>
      </c>
      <c r="B1213" s="10">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11" t="s">
        <v>0</v>
      </c>
      <c r="H1213" s="11" t="s">
        <v>36</v>
      </c>
      <c r="I1213" s="11" t="s">
        <v>2</v>
      </c>
      <c r="J1213" s="2" t="s">
        <v>16</v>
      </c>
      <c r="K1213" s="2" t="s">
        <v>4</v>
      </c>
      <c r="L1213" s="2" t="s">
        <v>5</v>
      </c>
      <c r="M1213" s="7">
        <v>4</v>
      </c>
      <c r="N1213" s="4">
        <v>81.86</v>
      </c>
      <c r="O1213" s="5">
        <v>0.05</v>
      </c>
      <c r="P1213" s="4">
        <v>42.22</v>
      </c>
      <c r="Q1213" s="4">
        <f t="shared" si="72"/>
        <v>311.06799999999998</v>
      </c>
      <c r="R1213" s="4">
        <f t="shared" si="73"/>
        <v>168.88</v>
      </c>
      <c r="S1213" s="4">
        <f t="shared" si="74"/>
        <v>142.18799999999999</v>
      </c>
      <c r="T1213" s="6">
        <f t="shared" si="75"/>
        <v>0.45709619761595532</v>
      </c>
      <c r="U1213" s="3">
        <f>YEAR(SalesDataTable[[#This Row],[Order Date]])</f>
        <v>2026</v>
      </c>
    </row>
    <row r="1214" spans="1:21" ht="15.6">
      <c r="A1214" s="9">
        <v>2451</v>
      </c>
      <c r="B1214" s="10">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11" t="s">
        <v>0</v>
      </c>
      <c r="H1214" s="11" t="s">
        <v>36</v>
      </c>
      <c r="I1214" s="11" t="s">
        <v>8</v>
      </c>
      <c r="J1214" s="2" t="s">
        <v>16</v>
      </c>
      <c r="K1214" s="2" t="s">
        <v>14</v>
      </c>
      <c r="L1214" s="2" t="s">
        <v>48</v>
      </c>
      <c r="M1214" s="7">
        <v>4</v>
      </c>
      <c r="N1214" s="4">
        <v>162.61000000000001</v>
      </c>
      <c r="O1214" s="5">
        <v>0.05</v>
      </c>
      <c r="P1214" s="4">
        <v>88.64</v>
      </c>
      <c r="Q1214" s="4">
        <f t="shared" si="72"/>
        <v>617.91800000000001</v>
      </c>
      <c r="R1214" s="4">
        <f t="shared" si="73"/>
        <v>354.56</v>
      </c>
      <c r="S1214" s="4">
        <f t="shared" si="74"/>
        <v>263.358</v>
      </c>
      <c r="T1214" s="6">
        <f t="shared" si="75"/>
        <v>0.4262021821665658</v>
      </c>
      <c r="U1214" s="3">
        <f>YEAR(SalesDataTable[[#This Row],[Order Date]])</f>
        <v>2026</v>
      </c>
    </row>
    <row r="1215" spans="1:21" ht="15.6">
      <c r="A1215" s="9">
        <v>2874</v>
      </c>
      <c r="B1215" s="10">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11" t="s">
        <v>6</v>
      </c>
      <c r="H1215" s="11" t="s">
        <v>43</v>
      </c>
      <c r="I1215" s="11" t="s">
        <v>19</v>
      </c>
      <c r="J1215" s="2" t="s">
        <v>13</v>
      </c>
      <c r="K1215" s="2" t="s">
        <v>4</v>
      </c>
      <c r="L1215" s="2" t="s">
        <v>26</v>
      </c>
      <c r="M1215" s="7">
        <v>1</v>
      </c>
      <c r="N1215" s="4">
        <v>40.26</v>
      </c>
      <c r="O1215" s="5">
        <v>0</v>
      </c>
      <c r="P1215" s="4">
        <v>16.62</v>
      </c>
      <c r="Q1215" s="4">
        <f t="shared" si="72"/>
        <v>40.26</v>
      </c>
      <c r="R1215" s="4">
        <f t="shared" si="73"/>
        <v>16.62</v>
      </c>
      <c r="S1215" s="4">
        <f t="shared" si="74"/>
        <v>23.639999999999997</v>
      </c>
      <c r="T1215" s="6">
        <f t="shared" si="75"/>
        <v>0.58718330849478384</v>
      </c>
      <c r="U1215" s="3">
        <f>YEAR(SalesDataTable[[#This Row],[Order Date]])</f>
        <v>2026</v>
      </c>
    </row>
    <row r="1216" spans="1:21" ht="15.6">
      <c r="A1216" s="9">
        <v>2885</v>
      </c>
      <c r="B1216" s="10">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11" t="s">
        <v>0</v>
      </c>
      <c r="H1216" s="11" t="s">
        <v>1</v>
      </c>
      <c r="I1216" s="11" t="s">
        <v>2</v>
      </c>
      <c r="J1216" s="2" t="s">
        <v>16</v>
      </c>
      <c r="K1216" s="2" t="s">
        <v>14</v>
      </c>
      <c r="L1216" s="2" t="s">
        <v>32</v>
      </c>
      <c r="M1216" s="7">
        <v>1</v>
      </c>
      <c r="N1216" s="4">
        <v>47.23</v>
      </c>
      <c r="O1216" s="5">
        <v>0.1</v>
      </c>
      <c r="P1216" s="4">
        <v>17.829999999999998</v>
      </c>
      <c r="Q1216" s="4">
        <f t="shared" si="72"/>
        <v>42.506999999999998</v>
      </c>
      <c r="R1216" s="4">
        <f t="shared" si="73"/>
        <v>17.829999999999998</v>
      </c>
      <c r="S1216" s="4">
        <f t="shared" si="74"/>
        <v>24.677</v>
      </c>
      <c r="T1216" s="6">
        <f t="shared" si="75"/>
        <v>0.58053967581810062</v>
      </c>
      <c r="U1216" s="3">
        <f>YEAR(SalesDataTable[[#This Row],[Order Date]])</f>
        <v>2026</v>
      </c>
    </row>
    <row r="1217" spans="1:21" ht="15.6">
      <c r="A1217" s="9">
        <v>3014</v>
      </c>
      <c r="B1217" s="10">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11" t="s">
        <v>11</v>
      </c>
      <c r="H1217" s="11" t="s">
        <v>39</v>
      </c>
      <c r="I1217" s="11" t="s">
        <v>2</v>
      </c>
      <c r="J1217" s="2" t="s">
        <v>13</v>
      </c>
      <c r="K1217" s="2" t="s">
        <v>34</v>
      </c>
      <c r="L1217" s="2" t="s">
        <v>45</v>
      </c>
      <c r="M1217" s="7">
        <v>1</v>
      </c>
      <c r="N1217" s="4">
        <v>50.13</v>
      </c>
      <c r="O1217" s="5">
        <v>0.15</v>
      </c>
      <c r="P1217" s="4">
        <v>22.22</v>
      </c>
      <c r="Q1217" s="4">
        <f t="shared" si="72"/>
        <v>42.610500000000002</v>
      </c>
      <c r="R1217" s="4">
        <f t="shared" si="73"/>
        <v>22.22</v>
      </c>
      <c r="S1217" s="4">
        <f t="shared" si="74"/>
        <v>20.390500000000003</v>
      </c>
      <c r="T1217" s="6">
        <f t="shared" si="75"/>
        <v>0.47853228664296366</v>
      </c>
      <c r="U1217" s="3">
        <f>YEAR(SalesDataTable[[#This Row],[Order Date]])</f>
        <v>2026</v>
      </c>
    </row>
    <row r="1218" spans="1:21" ht="15.6">
      <c r="A1218" s="9">
        <v>3273</v>
      </c>
      <c r="B1218" s="10">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11" t="s">
        <v>11</v>
      </c>
      <c r="H1218" s="11" t="s">
        <v>18</v>
      </c>
      <c r="I1218" s="11" t="s">
        <v>2</v>
      </c>
      <c r="J1218" s="2" t="s">
        <v>16</v>
      </c>
      <c r="K1218" s="2" t="s">
        <v>23</v>
      </c>
      <c r="L1218" s="2" t="s">
        <v>24</v>
      </c>
      <c r="M1218" s="7">
        <v>2</v>
      </c>
      <c r="N1218" s="4">
        <v>345.82</v>
      </c>
      <c r="O1218" s="5">
        <v>0.05</v>
      </c>
      <c r="P1218" s="4">
        <v>196.24</v>
      </c>
      <c r="Q1218" s="4">
        <f t="shared" ref="Q1218:Q1281" si="76">M1218*N1218*(1-O1218)</f>
        <v>657.05799999999999</v>
      </c>
      <c r="R1218" s="4">
        <f t="shared" ref="R1218:R1281" si="77">M1218*P1218</f>
        <v>392.48</v>
      </c>
      <c r="S1218" s="4">
        <f t="shared" ref="S1218:S1281" si="78">Q1218-R1218</f>
        <v>264.57799999999997</v>
      </c>
      <c r="T1218" s="6">
        <f t="shared" ref="T1218:T1281" si="79">IFERROR(S1218/Q1218,0)</f>
        <v>0.40267069269379563</v>
      </c>
      <c r="U1218" s="3">
        <f>YEAR(SalesDataTable[[#This Row],[Order Date]])</f>
        <v>2026</v>
      </c>
    </row>
    <row r="1219" spans="1:21" ht="15.6">
      <c r="A1219" s="9">
        <v>5041</v>
      </c>
      <c r="B1219" s="10">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11" t="s">
        <v>0</v>
      </c>
      <c r="H1219" s="11" t="s">
        <v>50</v>
      </c>
      <c r="I1219" s="11" t="s">
        <v>19</v>
      </c>
      <c r="J1219" s="2" t="s">
        <v>13</v>
      </c>
      <c r="K1219" s="2" t="s">
        <v>23</v>
      </c>
      <c r="L1219" s="2" t="s">
        <v>51</v>
      </c>
      <c r="M1219" s="7">
        <v>1</v>
      </c>
      <c r="N1219" s="4">
        <v>126.12</v>
      </c>
      <c r="O1219" s="5">
        <v>0</v>
      </c>
      <c r="P1219" s="4">
        <v>62.18</v>
      </c>
      <c r="Q1219" s="4">
        <f t="shared" si="76"/>
        <v>126.12</v>
      </c>
      <c r="R1219" s="4">
        <f t="shared" si="77"/>
        <v>62.18</v>
      </c>
      <c r="S1219" s="4">
        <f t="shared" si="78"/>
        <v>63.940000000000005</v>
      </c>
      <c r="T1219" s="6">
        <f t="shared" si="79"/>
        <v>0.50697748176339996</v>
      </c>
      <c r="U1219" s="3">
        <f>YEAR(SalesDataTable[[#This Row],[Order Date]])</f>
        <v>2026</v>
      </c>
    </row>
    <row r="1220" spans="1:21" ht="15.6">
      <c r="A1220" s="9">
        <v>312</v>
      </c>
      <c r="B1220" s="10">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11" t="s">
        <v>20</v>
      </c>
      <c r="H1220" s="11" t="s">
        <v>31</v>
      </c>
      <c r="I1220" s="11" t="s">
        <v>28</v>
      </c>
      <c r="J1220" s="2" t="s">
        <v>3</v>
      </c>
      <c r="K1220" s="2" t="s">
        <v>34</v>
      </c>
      <c r="L1220" s="2" t="s">
        <v>42</v>
      </c>
      <c r="M1220" s="7">
        <v>1</v>
      </c>
      <c r="N1220" s="4">
        <v>36</v>
      </c>
      <c r="O1220" s="5">
        <v>0</v>
      </c>
      <c r="P1220" s="4">
        <v>13.95</v>
      </c>
      <c r="Q1220" s="4">
        <f t="shared" si="76"/>
        <v>36</v>
      </c>
      <c r="R1220" s="4">
        <f t="shared" si="77"/>
        <v>13.95</v>
      </c>
      <c r="S1220" s="4">
        <f t="shared" si="78"/>
        <v>22.05</v>
      </c>
      <c r="T1220" s="6">
        <f t="shared" si="79"/>
        <v>0.61250000000000004</v>
      </c>
      <c r="U1220" s="3">
        <f>YEAR(SalesDataTable[[#This Row],[Order Date]])</f>
        <v>2026</v>
      </c>
    </row>
    <row r="1221" spans="1:21" ht="15.6">
      <c r="A1221" s="9">
        <v>647</v>
      </c>
      <c r="B1221" s="10">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11" t="s">
        <v>0</v>
      </c>
      <c r="H1221" s="11" t="s">
        <v>1</v>
      </c>
      <c r="I1221" s="11" t="s">
        <v>2</v>
      </c>
      <c r="J1221" s="2" t="s">
        <v>3</v>
      </c>
      <c r="K1221" s="2" t="s">
        <v>14</v>
      </c>
      <c r="L1221" s="2" t="s">
        <v>48</v>
      </c>
      <c r="M1221" s="7">
        <v>1</v>
      </c>
      <c r="N1221" s="4">
        <v>162.25</v>
      </c>
      <c r="O1221" s="5">
        <v>0.05</v>
      </c>
      <c r="P1221" s="4">
        <v>89.28</v>
      </c>
      <c r="Q1221" s="4">
        <f t="shared" si="76"/>
        <v>154.13749999999999</v>
      </c>
      <c r="R1221" s="4">
        <f t="shared" si="77"/>
        <v>89.28</v>
      </c>
      <c r="S1221" s="4">
        <f t="shared" si="78"/>
        <v>64.857499999999987</v>
      </c>
      <c r="T1221" s="6">
        <f t="shared" si="79"/>
        <v>0.42077690373854509</v>
      </c>
      <c r="U1221" s="3">
        <f>YEAR(SalesDataTable[[#This Row],[Order Date]])</f>
        <v>2026</v>
      </c>
    </row>
    <row r="1222" spans="1:21" ht="15.6">
      <c r="A1222" s="9">
        <v>708</v>
      </c>
      <c r="B1222" s="10">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11" t="s">
        <v>6</v>
      </c>
      <c r="H1222" s="11" t="s">
        <v>41</v>
      </c>
      <c r="I1222" s="11" t="s">
        <v>2</v>
      </c>
      <c r="J1222" s="2" t="s">
        <v>3</v>
      </c>
      <c r="K1222" s="2" t="s">
        <v>9</v>
      </c>
      <c r="L1222" s="2" t="s">
        <v>37</v>
      </c>
      <c r="M1222" s="7">
        <v>1</v>
      </c>
      <c r="N1222" s="4">
        <v>150.44</v>
      </c>
      <c r="O1222" s="5">
        <v>0</v>
      </c>
      <c r="P1222" s="4">
        <v>80.5</v>
      </c>
      <c r="Q1222" s="4">
        <f t="shared" si="76"/>
        <v>150.44</v>
      </c>
      <c r="R1222" s="4">
        <f t="shared" si="77"/>
        <v>80.5</v>
      </c>
      <c r="S1222" s="4">
        <f t="shared" si="78"/>
        <v>69.94</v>
      </c>
      <c r="T1222" s="6">
        <f t="shared" si="79"/>
        <v>0.46490295134272797</v>
      </c>
      <c r="U1222" s="3">
        <f>YEAR(SalesDataTable[[#This Row],[Order Date]])</f>
        <v>2026</v>
      </c>
    </row>
    <row r="1223" spans="1:21" ht="15.6">
      <c r="A1223" s="9">
        <v>886</v>
      </c>
      <c r="B1223" s="10">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11" t="s">
        <v>0</v>
      </c>
      <c r="H1223" s="11" t="s">
        <v>1</v>
      </c>
      <c r="I1223" s="11" t="s">
        <v>19</v>
      </c>
      <c r="J1223" s="2" t="s">
        <v>16</v>
      </c>
      <c r="K1223" s="2" t="s">
        <v>23</v>
      </c>
      <c r="L1223" s="2" t="s">
        <v>51</v>
      </c>
      <c r="M1223" s="7">
        <v>2</v>
      </c>
      <c r="N1223" s="4">
        <v>126.17</v>
      </c>
      <c r="O1223" s="5">
        <v>0.05</v>
      </c>
      <c r="P1223" s="4">
        <v>61.13</v>
      </c>
      <c r="Q1223" s="4">
        <f t="shared" si="76"/>
        <v>239.72299999999998</v>
      </c>
      <c r="R1223" s="4">
        <f t="shared" si="77"/>
        <v>122.26</v>
      </c>
      <c r="S1223" s="4">
        <f t="shared" si="78"/>
        <v>117.46299999999998</v>
      </c>
      <c r="T1223" s="6">
        <f t="shared" si="79"/>
        <v>0.48999470221881081</v>
      </c>
      <c r="U1223" s="3">
        <f>YEAR(SalesDataTable[[#This Row],[Order Date]])</f>
        <v>2026</v>
      </c>
    </row>
    <row r="1224" spans="1:21" ht="15.6">
      <c r="A1224" s="9">
        <v>944</v>
      </c>
      <c r="B1224" s="10">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11" t="s">
        <v>20</v>
      </c>
      <c r="H1224" s="11" t="s">
        <v>31</v>
      </c>
      <c r="I1224" s="11" t="s">
        <v>28</v>
      </c>
      <c r="J1224" s="2" t="s">
        <v>3</v>
      </c>
      <c r="K1224" s="2" t="s">
        <v>23</v>
      </c>
      <c r="L1224" s="2" t="s">
        <v>40</v>
      </c>
      <c r="M1224" s="7">
        <v>2</v>
      </c>
      <c r="N1224" s="4">
        <v>83.72</v>
      </c>
      <c r="O1224" s="5">
        <v>0</v>
      </c>
      <c r="P1224" s="4">
        <v>38.96</v>
      </c>
      <c r="Q1224" s="4">
        <f t="shared" si="76"/>
        <v>167.44</v>
      </c>
      <c r="R1224" s="4">
        <f t="shared" si="77"/>
        <v>77.92</v>
      </c>
      <c r="S1224" s="4">
        <f t="shared" si="78"/>
        <v>89.52</v>
      </c>
      <c r="T1224" s="6">
        <f t="shared" si="79"/>
        <v>0.53463927376970855</v>
      </c>
      <c r="U1224" s="3">
        <f>YEAR(SalesDataTable[[#This Row],[Order Date]])</f>
        <v>2026</v>
      </c>
    </row>
    <row r="1225" spans="1:21" ht="15.6">
      <c r="A1225" s="9">
        <v>1050</v>
      </c>
      <c r="B1225" s="10">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11" t="s">
        <v>20</v>
      </c>
      <c r="H1225" s="11" t="s">
        <v>33</v>
      </c>
      <c r="I1225" s="11" t="s">
        <v>28</v>
      </c>
      <c r="J1225" s="2" t="s">
        <v>13</v>
      </c>
      <c r="K1225" s="2" t="s">
        <v>9</v>
      </c>
      <c r="L1225" s="2" t="s">
        <v>46</v>
      </c>
      <c r="M1225" s="7">
        <v>1</v>
      </c>
      <c r="N1225" s="4">
        <v>70.58</v>
      </c>
      <c r="O1225" s="5">
        <v>0</v>
      </c>
      <c r="P1225" s="4">
        <v>32.78</v>
      </c>
      <c r="Q1225" s="4">
        <f t="shared" si="76"/>
        <v>70.58</v>
      </c>
      <c r="R1225" s="4">
        <f t="shared" si="77"/>
        <v>32.78</v>
      </c>
      <c r="S1225" s="4">
        <f t="shared" si="78"/>
        <v>37.799999999999997</v>
      </c>
      <c r="T1225" s="6">
        <f t="shared" si="79"/>
        <v>0.53556248228960046</v>
      </c>
      <c r="U1225" s="3">
        <f>YEAR(SalesDataTable[[#This Row],[Order Date]])</f>
        <v>2026</v>
      </c>
    </row>
    <row r="1226" spans="1:21" ht="15.6">
      <c r="A1226" s="9">
        <v>1677</v>
      </c>
      <c r="B1226" s="10">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11" t="s">
        <v>20</v>
      </c>
      <c r="H1226" s="11" t="s">
        <v>47</v>
      </c>
      <c r="I1226" s="11" t="s">
        <v>8</v>
      </c>
      <c r="J1226" s="2" t="s">
        <v>16</v>
      </c>
      <c r="K1226" s="2" t="s">
        <v>23</v>
      </c>
      <c r="L1226" s="2" t="s">
        <v>40</v>
      </c>
      <c r="M1226" s="7">
        <v>5</v>
      </c>
      <c r="N1226" s="4">
        <v>81.96</v>
      </c>
      <c r="O1226" s="5">
        <v>0.05</v>
      </c>
      <c r="P1226" s="4">
        <v>39.130000000000003</v>
      </c>
      <c r="Q1226" s="4">
        <f t="shared" si="76"/>
        <v>389.30999999999995</v>
      </c>
      <c r="R1226" s="4">
        <f t="shared" si="77"/>
        <v>195.65</v>
      </c>
      <c r="S1226" s="4">
        <f t="shared" si="78"/>
        <v>193.65999999999994</v>
      </c>
      <c r="T1226" s="6">
        <f t="shared" si="79"/>
        <v>0.497444196141892</v>
      </c>
      <c r="U1226" s="3">
        <f>YEAR(SalesDataTable[[#This Row],[Order Date]])</f>
        <v>2026</v>
      </c>
    </row>
    <row r="1227" spans="1:21" ht="15.6">
      <c r="A1227" s="9">
        <v>2109</v>
      </c>
      <c r="B1227" s="10">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11" t="s">
        <v>6</v>
      </c>
      <c r="H1227" s="11" t="s">
        <v>49</v>
      </c>
      <c r="I1227" s="11" t="s">
        <v>2</v>
      </c>
      <c r="J1227" s="2" t="s">
        <v>13</v>
      </c>
      <c r="K1227" s="2" t="s">
        <v>4</v>
      </c>
      <c r="L1227" s="2" t="s">
        <v>26</v>
      </c>
      <c r="M1227" s="7">
        <v>1</v>
      </c>
      <c r="N1227" s="4">
        <v>40.67</v>
      </c>
      <c r="O1227" s="5">
        <v>0</v>
      </c>
      <c r="P1227" s="4">
        <v>16.5</v>
      </c>
      <c r="Q1227" s="4">
        <f t="shared" si="76"/>
        <v>40.67</v>
      </c>
      <c r="R1227" s="4">
        <f t="shared" si="77"/>
        <v>16.5</v>
      </c>
      <c r="S1227" s="4">
        <f t="shared" si="78"/>
        <v>24.17</v>
      </c>
      <c r="T1227" s="6">
        <f t="shared" si="79"/>
        <v>0.59429554954511932</v>
      </c>
      <c r="U1227" s="3">
        <f>YEAR(SalesDataTable[[#This Row],[Order Date]])</f>
        <v>2026</v>
      </c>
    </row>
    <row r="1228" spans="1:21" ht="15.6">
      <c r="A1228" s="9">
        <v>3688</v>
      </c>
      <c r="B1228" s="10">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11" t="s">
        <v>11</v>
      </c>
      <c r="H1228" s="11" t="s">
        <v>52</v>
      </c>
      <c r="I1228" s="11" t="s">
        <v>19</v>
      </c>
      <c r="J1228" s="2" t="s">
        <v>13</v>
      </c>
      <c r="K1228" s="2" t="s">
        <v>34</v>
      </c>
      <c r="L1228" s="2" t="s">
        <v>35</v>
      </c>
      <c r="M1228" s="7">
        <v>1</v>
      </c>
      <c r="N1228" s="4">
        <v>40.94</v>
      </c>
      <c r="O1228" s="5">
        <v>0</v>
      </c>
      <c r="P1228" s="4">
        <v>14.47</v>
      </c>
      <c r="Q1228" s="4">
        <f t="shared" si="76"/>
        <v>40.94</v>
      </c>
      <c r="R1228" s="4">
        <f t="shared" si="77"/>
        <v>14.47</v>
      </c>
      <c r="S1228" s="4">
        <f t="shared" si="78"/>
        <v>26.47</v>
      </c>
      <c r="T1228" s="6">
        <f t="shared" si="79"/>
        <v>0.64655593551538837</v>
      </c>
      <c r="U1228" s="3">
        <f>YEAR(SalesDataTable[[#This Row],[Order Date]])</f>
        <v>2026</v>
      </c>
    </row>
    <row r="1229" spans="1:21" ht="15.6">
      <c r="A1229" s="9">
        <v>521</v>
      </c>
      <c r="B1229" s="10">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11" t="s">
        <v>20</v>
      </c>
      <c r="H1229" s="11" t="s">
        <v>33</v>
      </c>
      <c r="I1229" s="11" t="s">
        <v>8</v>
      </c>
      <c r="J1229" s="2" t="s">
        <v>16</v>
      </c>
      <c r="K1229" s="2" t="s">
        <v>4</v>
      </c>
      <c r="L1229" s="2" t="s">
        <v>30</v>
      </c>
      <c r="M1229" s="7">
        <v>3</v>
      </c>
      <c r="N1229" s="4">
        <v>100.89</v>
      </c>
      <c r="O1229" s="5">
        <v>0.05</v>
      </c>
      <c r="P1229" s="4">
        <v>49.08</v>
      </c>
      <c r="Q1229" s="4">
        <f t="shared" si="76"/>
        <v>287.53649999999999</v>
      </c>
      <c r="R1229" s="4">
        <f t="shared" si="77"/>
        <v>147.24</v>
      </c>
      <c r="S1229" s="4">
        <f t="shared" si="78"/>
        <v>140.29649999999998</v>
      </c>
      <c r="T1229" s="6">
        <f t="shared" si="79"/>
        <v>0.48792588071427451</v>
      </c>
      <c r="U1229" s="3">
        <f>YEAR(SalesDataTable[[#This Row],[Order Date]])</f>
        <v>2026</v>
      </c>
    </row>
    <row r="1230" spans="1:21" ht="15.6">
      <c r="A1230" s="9">
        <v>557</v>
      </c>
      <c r="B1230" s="10">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11" t="s">
        <v>6</v>
      </c>
      <c r="H1230" s="11" t="s">
        <v>43</v>
      </c>
      <c r="I1230" s="11" t="s">
        <v>8</v>
      </c>
      <c r="J1230" s="2" t="s">
        <v>16</v>
      </c>
      <c r="K1230" s="2" t="s">
        <v>4</v>
      </c>
      <c r="L1230" s="2" t="s">
        <v>26</v>
      </c>
      <c r="M1230" s="7">
        <v>3</v>
      </c>
      <c r="N1230" s="4">
        <v>39.78</v>
      </c>
      <c r="O1230" s="5">
        <v>0.15</v>
      </c>
      <c r="P1230" s="4">
        <v>16.850000000000001</v>
      </c>
      <c r="Q1230" s="4">
        <f t="shared" si="76"/>
        <v>101.43900000000001</v>
      </c>
      <c r="R1230" s="4">
        <f t="shared" si="77"/>
        <v>50.550000000000004</v>
      </c>
      <c r="S1230" s="4">
        <f t="shared" si="78"/>
        <v>50.889000000000003</v>
      </c>
      <c r="T1230" s="6">
        <f t="shared" si="79"/>
        <v>0.50167095495815217</v>
      </c>
      <c r="U1230" s="3">
        <f>YEAR(SalesDataTable[[#This Row],[Order Date]])</f>
        <v>2026</v>
      </c>
    </row>
    <row r="1231" spans="1:21" ht="15.6">
      <c r="A1231" s="9">
        <v>929</v>
      </c>
      <c r="B1231" s="10">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11" t="s">
        <v>0</v>
      </c>
      <c r="H1231" s="11" t="s">
        <v>1</v>
      </c>
      <c r="I1231" s="11" t="s">
        <v>2</v>
      </c>
      <c r="J1231" s="2" t="s">
        <v>3</v>
      </c>
      <c r="K1231" s="2" t="s">
        <v>34</v>
      </c>
      <c r="L1231" s="2" t="s">
        <v>35</v>
      </c>
      <c r="M1231" s="7">
        <v>1</v>
      </c>
      <c r="N1231" s="4">
        <v>40.299999999999997</v>
      </c>
      <c r="O1231" s="5">
        <v>0.05</v>
      </c>
      <c r="P1231" s="4">
        <v>14.79</v>
      </c>
      <c r="Q1231" s="4">
        <f t="shared" si="76"/>
        <v>38.284999999999997</v>
      </c>
      <c r="R1231" s="4">
        <f t="shared" si="77"/>
        <v>14.79</v>
      </c>
      <c r="S1231" s="4">
        <f t="shared" si="78"/>
        <v>23.494999999999997</v>
      </c>
      <c r="T1231" s="6">
        <f t="shared" si="79"/>
        <v>0.61368682251534545</v>
      </c>
      <c r="U1231" s="3">
        <f>YEAR(SalesDataTable[[#This Row],[Order Date]])</f>
        <v>2026</v>
      </c>
    </row>
    <row r="1232" spans="1:21" ht="15.6">
      <c r="A1232" s="9">
        <v>1089</v>
      </c>
      <c r="B1232" s="10">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11" t="s">
        <v>6</v>
      </c>
      <c r="H1232" s="11" t="s">
        <v>41</v>
      </c>
      <c r="I1232" s="11" t="s">
        <v>19</v>
      </c>
      <c r="J1232" s="2" t="s">
        <v>3</v>
      </c>
      <c r="K1232" s="2" t="s">
        <v>9</v>
      </c>
      <c r="L1232" s="2" t="s">
        <v>10</v>
      </c>
      <c r="M1232" s="7">
        <v>1</v>
      </c>
      <c r="N1232" s="4">
        <v>90.91</v>
      </c>
      <c r="O1232" s="5">
        <v>0.05</v>
      </c>
      <c r="P1232" s="4">
        <v>45.9</v>
      </c>
      <c r="Q1232" s="4">
        <f t="shared" si="76"/>
        <v>86.364499999999992</v>
      </c>
      <c r="R1232" s="4">
        <f t="shared" si="77"/>
        <v>45.9</v>
      </c>
      <c r="S1232" s="4">
        <f t="shared" si="78"/>
        <v>40.464499999999994</v>
      </c>
      <c r="T1232" s="6">
        <f t="shared" si="79"/>
        <v>0.46853163047316893</v>
      </c>
      <c r="U1232" s="3">
        <f>YEAR(SalesDataTable[[#This Row],[Order Date]])</f>
        <v>2026</v>
      </c>
    </row>
    <row r="1233" spans="1:21" ht="15.6">
      <c r="A1233" s="9">
        <v>1655</v>
      </c>
      <c r="B1233" s="10">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11" t="s">
        <v>0</v>
      </c>
      <c r="H1233" s="11" t="s">
        <v>1</v>
      </c>
      <c r="I1233" s="11" t="s">
        <v>8</v>
      </c>
      <c r="J1233" s="2" t="s">
        <v>16</v>
      </c>
      <c r="K1233" s="2" t="s">
        <v>14</v>
      </c>
      <c r="L1233" s="2" t="s">
        <v>48</v>
      </c>
      <c r="M1233" s="7">
        <v>5</v>
      </c>
      <c r="N1233" s="4">
        <v>162.29</v>
      </c>
      <c r="O1233" s="5">
        <v>0.15</v>
      </c>
      <c r="P1233" s="4">
        <v>86.66</v>
      </c>
      <c r="Q1233" s="4">
        <f t="shared" si="76"/>
        <v>689.73249999999996</v>
      </c>
      <c r="R1233" s="4">
        <f t="shared" si="77"/>
        <v>433.29999999999995</v>
      </c>
      <c r="S1233" s="4">
        <f t="shared" si="78"/>
        <v>256.4325</v>
      </c>
      <c r="T1233" s="6">
        <f t="shared" si="79"/>
        <v>0.37178543855770174</v>
      </c>
      <c r="U1233" s="3">
        <f>YEAR(SalesDataTable[[#This Row],[Order Date]])</f>
        <v>2026</v>
      </c>
    </row>
    <row r="1234" spans="1:21" ht="15.6">
      <c r="A1234" s="9">
        <v>1897</v>
      </c>
      <c r="B1234" s="10">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11" t="s">
        <v>6</v>
      </c>
      <c r="H1234" s="11" t="s">
        <v>41</v>
      </c>
      <c r="I1234" s="11" t="s">
        <v>2</v>
      </c>
      <c r="J1234" s="2" t="s">
        <v>16</v>
      </c>
      <c r="K1234" s="2" t="s">
        <v>4</v>
      </c>
      <c r="L1234" s="2" t="s">
        <v>22</v>
      </c>
      <c r="M1234" s="7">
        <v>2</v>
      </c>
      <c r="N1234" s="4">
        <v>51.03</v>
      </c>
      <c r="O1234" s="5">
        <v>0</v>
      </c>
      <c r="P1234" s="4">
        <v>22.59</v>
      </c>
      <c r="Q1234" s="4">
        <f t="shared" si="76"/>
        <v>102.06</v>
      </c>
      <c r="R1234" s="4">
        <f t="shared" si="77"/>
        <v>45.18</v>
      </c>
      <c r="S1234" s="4">
        <f t="shared" si="78"/>
        <v>56.88</v>
      </c>
      <c r="T1234" s="6">
        <f t="shared" si="79"/>
        <v>0.55731922398589062</v>
      </c>
      <c r="U1234" s="3">
        <f>YEAR(SalesDataTable[[#This Row],[Order Date]])</f>
        <v>2026</v>
      </c>
    </row>
    <row r="1235" spans="1:21" ht="15.6">
      <c r="A1235" s="9">
        <v>2417</v>
      </c>
      <c r="B1235" s="10">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11" t="s">
        <v>6</v>
      </c>
      <c r="H1235" s="11" t="s">
        <v>43</v>
      </c>
      <c r="I1235" s="11" t="s">
        <v>2</v>
      </c>
      <c r="J1235" s="2" t="s">
        <v>16</v>
      </c>
      <c r="K1235" s="2" t="s">
        <v>34</v>
      </c>
      <c r="L1235" s="2" t="s">
        <v>45</v>
      </c>
      <c r="M1235" s="7">
        <v>1</v>
      </c>
      <c r="N1235" s="4">
        <v>50.67</v>
      </c>
      <c r="O1235" s="5">
        <v>0</v>
      </c>
      <c r="P1235" s="4">
        <v>22.18</v>
      </c>
      <c r="Q1235" s="4">
        <f t="shared" si="76"/>
        <v>50.67</v>
      </c>
      <c r="R1235" s="4">
        <f t="shared" si="77"/>
        <v>22.18</v>
      </c>
      <c r="S1235" s="4">
        <f t="shared" si="78"/>
        <v>28.490000000000002</v>
      </c>
      <c r="T1235" s="6">
        <f t="shared" si="79"/>
        <v>0.56226564041839355</v>
      </c>
      <c r="U1235" s="3">
        <f>YEAR(SalesDataTable[[#This Row],[Order Date]])</f>
        <v>2026</v>
      </c>
    </row>
    <row r="1236" spans="1:21" ht="15.6">
      <c r="A1236" s="9">
        <v>3474</v>
      </c>
      <c r="B1236" s="10">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11" t="s">
        <v>20</v>
      </c>
      <c r="H1236" s="11" t="s">
        <v>33</v>
      </c>
      <c r="I1236" s="11" t="s">
        <v>8</v>
      </c>
      <c r="J1236" s="2" t="s">
        <v>3</v>
      </c>
      <c r="K1236" s="2" t="s">
        <v>14</v>
      </c>
      <c r="L1236" s="2" t="s">
        <v>44</v>
      </c>
      <c r="M1236" s="7">
        <v>10</v>
      </c>
      <c r="N1236" s="4">
        <v>130.62</v>
      </c>
      <c r="O1236" s="5">
        <v>0.05</v>
      </c>
      <c r="P1236" s="4">
        <v>67.05</v>
      </c>
      <c r="Q1236" s="4">
        <f t="shared" si="76"/>
        <v>1240.8899999999999</v>
      </c>
      <c r="R1236" s="4">
        <f t="shared" si="77"/>
        <v>670.5</v>
      </c>
      <c r="S1236" s="4">
        <f t="shared" si="78"/>
        <v>570.38999999999987</v>
      </c>
      <c r="T1236" s="6">
        <f t="shared" si="79"/>
        <v>0.45966201677828006</v>
      </c>
      <c r="U1236" s="3">
        <f>YEAR(SalesDataTable[[#This Row],[Order Date]])</f>
        <v>2026</v>
      </c>
    </row>
    <row r="1237" spans="1:21" ht="15.6">
      <c r="A1237" s="9">
        <v>4079</v>
      </c>
      <c r="B1237" s="10">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11" t="s">
        <v>11</v>
      </c>
      <c r="H1237" s="11" t="s">
        <v>25</v>
      </c>
      <c r="I1237" s="11" t="s">
        <v>2</v>
      </c>
      <c r="J1237" s="2" t="s">
        <v>13</v>
      </c>
      <c r="K1237" s="2" t="s">
        <v>23</v>
      </c>
      <c r="L1237" s="2" t="s">
        <v>29</v>
      </c>
      <c r="M1237" s="7">
        <v>4</v>
      </c>
      <c r="N1237" s="4">
        <v>194.6</v>
      </c>
      <c r="O1237" s="5">
        <v>0</v>
      </c>
      <c r="P1237" s="4">
        <v>104.64</v>
      </c>
      <c r="Q1237" s="4">
        <f t="shared" si="76"/>
        <v>778.4</v>
      </c>
      <c r="R1237" s="4">
        <f t="shared" si="77"/>
        <v>418.56</v>
      </c>
      <c r="S1237" s="4">
        <f t="shared" si="78"/>
        <v>359.84</v>
      </c>
      <c r="T1237" s="6">
        <f t="shared" si="79"/>
        <v>0.46228160328879753</v>
      </c>
      <c r="U1237" s="3">
        <f>YEAR(SalesDataTable[[#This Row],[Order Date]])</f>
        <v>2026</v>
      </c>
    </row>
    <row r="1238" spans="1:21" ht="15.6">
      <c r="A1238" s="9">
        <v>45</v>
      </c>
      <c r="B1238" s="10">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11" t="s">
        <v>11</v>
      </c>
      <c r="H1238" s="11" t="s">
        <v>12</v>
      </c>
      <c r="I1238" s="11" t="s">
        <v>19</v>
      </c>
      <c r="J1238" s="2" t="s">
        <v>13</v>
      </c>
      <c r="K1238" s="2" t="s">
        <v>9</v>
      </c>
      <c r="L1238" s="2" t="s">
        <v>10</v>
      </c>
      <c r="M1238" s="7">
        <v>1</v>
      </c>
      <c r="N1238" s="4">
        <v>94</v>
      </c>
      <c r="O1238" s="5">
        <v>0</v>
      </c>
      <c r="P1238" s="4">
        <v>45.62</v>
      </c>
      <c r="Q1238" s="4">
        <f t="shared" si="76"/>
        <v>94</v>
      </c>
      <c r="R1238" s="4">
        <f t="shared" si="77"/>
        <v>45.62</v>
      </c>
      <c r="S1238" s="4">
        <f t="shared" si="78"/>
        <v>48.38</v>
      </c>
      <c r="T1238" s="6">
        <f t="shared" si="79"/>
        <v>0.51468085106382977</v>
      </c>
      <c r="U1238" s="3">
        <f>YEAR(SalesDataTable[[#This Row],[Order Date]])</f>
        <v>2026</v>
      </c>
    </row>
    <row r="1239" spans="1:21" ht="15.6">
      <c r="A1239" s="9">
        <v>2895</v>
      </c>
      <c r="B1239" s="10">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11" t="s">
        <v>20</v>
      </c>
      <c r="H1239" s="11" t="s">
        <v>33</v>
      </c>
      <c r="I1239" s="11" t="s">
        <v>2</v>
      </c>
      <c r="J1239" s="2" t="s">
        <v>3</v>
      </c>
      <c r="K1239" s="2" t="s">
        <v>34</v>
      </c>
      <c r="L1239" s="2" t="s">
        <v>35</v>
      </c>
      <c r="M1239" s="7">
        <v>2</v>
      </c>
      <c r="N1239" s="4">
        <v>40.46</v>
      </c>
      <c r="O1239" s="5">
        <v>0</v>
      </c>
      <c r="P1239" s="4">
        <v>15.15</v>
      </c>
      <c r="Q1239" s="4">
        <f t="shared" si="76"/>
        <v>80.92</v>
      </c>
      <c r="R1239" s="4">
        <f t="shared" si="77"/>
        <v>30.3</v>
      </c>
      <c r="S1239" s="4">
        <f t="shared" si="78"/>
        <v>50.620000000000005</v>
      </c>
      <c r="T1239" s="6">
        <f t="shared" si="79"/>
        <v>0.62555610479485912</v>
      </c>
      <c r="U1239" s="3">
        <f>YEAR(SalesDataTable[[#This Row],[Order Date]])</f>
        <v>2026</v>
      </c>
    </row>
    <row r="1240" spans="1:21" ht="15.6">
      <c r="A1240" s="9">
        <v>5158</v>
      </c>
      <c r="B1240" s="10">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11" t="s">
        <v>6</v>
      </c>
      <c r="H1240" s="11" t="s">
        <v>27</v>
      </c>
      <c r="I1240" s="11" t="s">
        <v>19</v>
      </c>
      <c r="J1240" s="2" t="s">
        <v>13</v>
      </c>
      <c r="K1240" s="2" t="s">
        <v>9</v>
      </c>
      <c r="L1240" s="2" t="s">
        <v>37</v>
      </c>
      <c r="M1240" s="7">
        <v>1</v>
      </c>
      <c r="N1240" s="4">
        <v>156.11000000000001</v>
      </c>
      <c r="O1240" s="5">
        <v>0</v>
      </c>
      <c r="P1240" s="4">
        <v>79.52</v>
      </c>
      <c r="Q1240" s="4">
        <f t="shared" si="76"/>
        <v>156.11000000000001</v>
      </c>
      <c r="R1240" s="4">
        <f t="shared" si="77"/>
        <v>79.52</v>
      </c>
      <c r="S1240" s="4">
        <f t="shared" si="78"/>
        <v>76.590000000000018</v>
      </c>
      <c r="T1240" s="6">
        <f t="shared" si="79"/>
        <v>0.49061559157004681</v>
      </c>
      <c r="U1240" s="3">
        <f>YEAR(SalesDataTable[[#This Row],[Order Date]])</f>
        <v>2026</v>
      </c>
    </row>
    <row r="1241" spans="1:21" ht="15.6">
      <c r="A1241" s="9">
        <v>1217</v>
      </c>
      <c r="B1241" s="10">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11" t="s">
        <v>11</v>
      </c>
      <c r="H1241" s="11" t="s">
        <v>18</v>
      </c>
      <c r="I1241" s="11" t="s">
        <v>2</v>
      </c>
      <c r="J1241" s="2" t="s">
        <v>3</v>
      </c>
      <c r="K1241" s="2" t="s">
        <v>23</v>
      </c>
      <c r="L1241" s="2" t="s">
        <v>51</v>
      </c>
      <c r="M1241" s="7">
        <v>2</v>
      </c>
      <c r="N1241" s="4">
        <v>121.78</v>
      </c>
      <c r="O1241" s="5">
        <v>0.1</v>
      </c>
      <c r="P1241" s="4">
        <v>59.62</v>
      </c>
      <c r="Q1241" s="4">
        <f t="shared" si="76"/>
        <v>219.20400000000001</v>
      </c>
      <c r="R1241" s="4">
        <f t="shared" si="77"/>
        <v>119.24</v>
      </c>
      <c r="S1241" s="4">
        <f t="shared" si="78"/>
        <v>99.964000000000013</v>
      </c>
      <c r="T1241" s="6">
        <f t="shared" si="79"/>
        <v>0.45603182423678407</v>
      </c>
      <c r="U1241" s="3">
        <f>YEAR(SalesDataTable[[#This Row],[Order Date]])</f>
        <v>2026</v>
      </c>
    </row>
    <row r="1242" spans="1:21" ht="15.6">
      <c r="A1242" s="9">
        <v>2249</v>
      </c>
      <c r="B1242" s="10">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11" t="s">
        <v>0</v>
      </c>
      <c r="H1242" s="11" t="s">
        <v>50</v>
      </c>
      <c r="I1242" s="11" t="s">
        <v>28</v>
      </c>
      <c r="J1242" s="2" t="s">
        <v>13</v>
      </c>
      <c r="K1242" s="2" t="s">
        <v>34</v>
      </c>
      <c r="L1242" s="2" t="s">
        <v>42</v>
      </c>
      <c r="M1242" s="7">
        <v>3</v>
      </c>
      <c r="N1242" s="4">
        <v>36.22</v>
      </c>
      <c r="O1242" s="5">
        <v>0.1</v>
      </c>
      <c r="P1242" s="4">
        <v>13.83</v>
      </c>
      <c r="Q1242" s="4">
        <f t="shared" si="76"/>
        <v>97.793999999999997</v>
      </c>
      <c r="R1242" s="4">
        <f t="shared" si="77"/>
        <v>41.49</v>
      </c>
      <c r="S1242" s="4">
        <f t="shared" si="78"/>
        <v>56.303999999999995</v>
      </c>
      <c r="T1242" s="6">
        <f t="shared" si="79"/>
        <v>0.57574084299650286</v>
      </c>
      <c r="U1242" s="3">
        <f>YEAR(SalesDataTable[[#This Row],[Order Date]])</f>
        <v>2026</v>
      </c>
    </row>
    <row r="1243" spans="1:21" ht="15.6">
      <c r="A1243" s="9">
        <v>2650</v>
      </c>
      <c r="B1243" s="10">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11" t="s">
        <v>20</v>
      </c>
      <c r="H1243" s="11" t="s">
        <v>31</v>
      </c>
      <c r="I1243" s="11" t="s">
        <v>8</v>
      </c>
      <c r="J1243" s="2" t="s">
        <v>16</v>
      </c>
      <c r="K1243" s="2" t="s">
        <v>14</v>
      </c>
      <c r="L1243" s="2" t="s">
        <v>48</v>
      </c>
      <c r="M1243" s="7">
        <v>10</v>
      </c>
      <c r="N1243" s="4">
        <v>161.78</v>
      </c>
      <c r="O1243" s="5">
        <v>0.1</v>
      </c>
      <c r="P1243" s="4">
        <v>85.11</v>
      </c>
      <c r="Q1243" s="4">
        <f t="shared" si="76"/>
        <v>1456.02</v>
      </c>
      <c r="R1243" s="4">
        <f t="shared" si="77"/>
        <v>851.1</v>
      </c>
      <c r="S1243" s="4">
        <f t="shared" si="78"/>
        <v>604.91999999999996</v>
      </c>
      <c r="T1243" s="6">
        <f t="shared" si="79"/>
        <v>0.4154613260806857</v>
      </c>
      <c r="U1243" s="3">
        <f>YEAR(SalesDataTable[[#This Row],[Order Date]])</f>
        <v>2026</v>
      </c>
    </row>
    <row r="1244" spans="1:21" ht="15.6">
      <c r="A1244" s="9">
        <v>3937</v>
      </c>
      <c r="B1244" s="10">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11" t="s">
        <v>20</v>
      </c>
      <c r="H1244" s="11" t="s">
        <v>31</v>
      </c>
      <c r="I1244" s="11" t="s">
        <v>2</v>
      </c>
      <c r="J1244" s="2" t="s">
        <v>16</v>
      </c>
      <c r="K1244" s="2" t="s">
        <v>23</v>
      </c>
      <c r="L1244" s="2" t="s">
        <v>51</v>
      </c>
      <c r="M1244" s="7">
        <v>3</v>
      </c>
      <c r="N1244" s="4">
        <v>126.23</v>
      </c>
      <c r="O1244" s="5">
        <v>0.05</v>
      </c>
      <c r="P1244" s="4">
        <v>61.81</v>
      </c>
      <c r="Q1244" s="4">
        <f t="shared" si="76"/>
        <v>359.75549999999998</v>
      </c>
      <c r="R1244" s="4">
        <f t="shared" si="77"/>
        <v>185.43</v>
      </c>
      <c r="S1244" s="4">
        <f t="shared" si="78"/>
        <v>174.32549999999998</v>
      </c>
      <c r="T1244" s="6">
        <f t="shared" si="79"/>
        <v>0.4845666014835075</v>
      </c>
      <c r="U1244" s="3">
        <f>YEAR(SalesDataTable[[#This Row],[Order Date]])</f>
        <v>2026</v>
      </c>
    </row>
    <row r="1245" spans="1:21" ht="15.6">
      <c r="A1245" s="9">
        <v>4122</v>
      </c>
      <c r="B1245" s="10">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11" t="s">
        <v>20</v>
      </c>
      <c r="H1245" s="11" t="s">
        <v>33</v>
      </c>
      <c r="I1245" s="11" t="s">
        <v>2</v>
      </c>
      <c r="J1245" s="2" t="s">
        <v>3</v>
      </c>
      <c r="K1245" s="2" t="s">
        <v>4</v>
      </c>
      <c r="L1245" s="2" t="s">
        <v>5</v>
      </c>
      <c r="M1245" s="7">
        <v>4</v>
      </c>
      <c r="N1245" s="4">
        <v>79.97</v>
      </c>
      <c r="O1245" s="5">
        <v>0.1</v>
      </c>
      <c r="P1245" s="4">
        <v>43.36</v>
      </c>
      <c r="Q1245" s="4">
        <f t="shared" si="76"/>
        <v>287.892</v>
      </c>
      <c r="R1245" s="4">
        <f t="shared" si="77"/>
        <v>173.44</v>
      </c>
      <c r="S1245" s="4">
        <f t="shared" si="78"/>
        <v>114.452</v>
      </c>
      <c r="T1245" s="6">
        <f t="shared" si="79"/>
        <v>0.39755185972517471</v>
      </c>
      <c r="U1245" s="3">
        <f>YEAR(SalesDataTable[[#This Row],[Order Date]])</f>
        <v>2026</v>
      </c>
    </row>
    <row r="1246" spans="1:21" ht="15.6">
      <c r="A1246" s="9">
        <v>4589</v>
      </c>
      <c r="B1246" s="10">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11" t="s">
        <v>20</v>
      </c>
      <c r="H1246" s="11" t="s">
        <v>33</v>
      </c>
      <c r="I1246" s="11" t="s">
        <v>19</v>
      </c>
      <c r="J1246" s="2" t="s">
        <v>13</v>
      </c>
      <c r="K1246" s="2" t="s">
        <v>4</v>
      </c>
      <c r="L1246" s="2" t="s">
        <v>30</v>
      </c>
      <c r="M1246" s="7">
        <v>2</v>
      </c>
      <c r="N1246" s="4">
        <v>102.37</v>
      </c>
      <c r="O1246" s="5">
        <v>0</v>
      </c>
      <c r="P1246" s="4">
        <v>50.25</v>
      </c>
      <c r="Q1246" s="4">
        <f t="shared" si="76"/>
        <v>204.74</v>
      </c>
      <c r="R1246" s="4">
        <f t="shared" si="77"/>
        <v>100.5</v>
      </c>
      <c r="S1246" s="4">
        <f t="shared" si="78"/>
        <v>104.24000000000001</v>
      </c>
      <c r="T1246" s="6">
        <f t="shared" si="79"/>
        <v>0.50913353521539517</v>
      </c>
      <c r="U1246" s="3">
        <f>YEAR(SalesDataTable[[#This Row],[Order Date]])</f>
        <v>2026</v>
      </c>
    </row>
    <row r="1247" spans="1:21" ht="15.6">
      <c r="A1247" s="9">
        <v>4873</v>
      </c>
      <c r="B1247" s="10">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11" t="s">
        <v>20</v>
      </c>
      <c r="H1247" s="11" t="s">
        <v>47</v>
      </c>
      <c r="I1247" s="11" t="s">
        <v>2</v>
      </c>
      <c r="J1247" s="2" t="s">
        <v>13</v>
      </c>
      <c r="K1247" s="2" t="s">
        <v>4</v>
      </c>
      <c r="L1247" s="2" t="s">
        <v>30</v>
      </c>
      <c r="M1247" s="7">
        <v>1</v>
      </c>
      <c r="N1247" s="4">
        <v>102.13</v>
      </c>
      <c r="O1247" s="5">
        <v>0</v>
      </c>
      <c r="P1247" s="4">
        <v>49.17</v>
      </c>
      <c r="Q1247" s="4">
        <f t="shared" si="76"/>
        <v>102.13</v>
      </c>
      <c r="R1247" s="4">
        <f t="shared" si="77"/>
        <v>49.17</v>
      </c>
      <c r="S1247" s="4">
        <f t="shared" si="78"/>
        <v>52.959999999999994</v>
      </c>
      <c r="T1247" s="6">
        <f t="shared" si="79"/>
        <v>0.5185547831195535</v>
      </c>
      <c r="U1247" s="3">
        <f>YEAR(SalesDataTable[[#This Row],[Order Date]])</f>
        <v>2026</v>
      </c>
    </row>
    <row r="1248" spans="1:21" ht="15.6">
      <c r="A1248" s="9">
        <v>729</v>
      </c>
      <c r="B1248" s="10">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11" t="s">
        <v>11</v>
      </c>
      <c r="H1248" s="11" t="s">
        <v>12</v>
      </c>
      <c r="I1248" s="11" t="s">
        <v>2</v>
      </c>
      <c r="J1248" s="2" t="s">
        <v>3</v>
      </c>
      <c r="K1248" s="2" t="s">
        <v>14</v>
      </c>
      <c r="L1248" s="2" t="s">
        <v>48</v>
      </c>
      <c r="M1248" s="7">
        <v>1</v>
      </c>
      <c r="N1248" s="4">
        <v>161.82</v>
      </c>
      <c r="O1248" s="5">
        <v>0</v>
      </c>
      <c r="P1248" s="4">
        <v>87.15</v>
      </c>
      <c r="Q1248" s="4">
        <f t="shared" si="76"/>
        <v>161.82</v>
      </c>
      <c r="R1248" s="4">
        <f t="shared" si="77"/>
        <v>87.15</v>
      </c>
      <c r="S1248" s="4">
        <f t="shared" si="78"/>
        <v>74.669999999999987</v>
      </c>
      <c r="T1248" s="6">
        <f t="shared" si="79"/>
        <v>0.46143863552094916</v>
      </c>
      <c r="U1248" s="3">
        <f>YEAR(SalesDataTable[[#This Row],[Order Date]])</f>
        <v>2026</v>
      </c>
    </row>
    <row r="1249" spans="1:21" ht="15.6">
      <c r="A1249" s="9">
        <v>906</v>
      </c>
      <c r="B1249" s="10">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11" t="s">
        <v>20</v>
      </c>
      <c r="H1249" s="11" t="s">
        <v>33</v>
      </c>
      <c r="I1249" s="11" t="s">
        <v>2</v>
      </c>
      <c r="J1249" s="2" t="s">
        <v>13</v>
      </c>
      <c r="K1249" s="2" t="s">
        <v>4</v>
      </c>
      <c r="L1249" s="2" t="s">
        <v>5</v>
      </c>
      <c r="M1249" s="7">
        <v>2</v>
      </c>
      <c r="N1249" s="4">
        <v>83.29</v>
      </c>
      <c r="O1249" s="5">
        <v>0</v>
      </c>
      <c r="P1249" s="4">
        <v>42.45</v>
      </c>
      <c r="Q1249" s="4">
        <f t="shared" si="76"/>
        <v>166.58</v>
      </c>
      <c r="R1249" s="4">
        <f t="shared" si="77"/>
        <v>84.9</v>
      </c>
      <c r="S1249" s="4">
        <f t="shared" si="78"/>
        <v>81.680000000000007</v>
      </c>
      <c r="T1249" s="6">
        <f t="shared" si="79"/>
        <v>0.49033497418657701</v>
      </c>
      <c r="U1249" s="3">
        <f>YEAR(SalesDataTable[[#This Row],[Order Date]])</f>
        <v>2026</v>
      </c>
    </row>
    <row r="1250" spans="1:21" ht="15.6">
      <c r="A1250" s="9">
        <v>1531</v>
      </c>
      <c r="B1250" s="10">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11" t="s">
        <v>11</v>
      </c>
      <c r="H1250" s="11" t="s">
        <v>52</v>
      </c>
      <c r="I1250" s="11" t="s">
        <v>2</v>
      </c>
      <c r="J1250" s="2" t="s">
        <v>13</v>
      </c>
      <c r="K1250" s="2" t="s">
        <v>14</v>
      </c>
      <c r="L1250" s="2" t="s">
        <v>44</v>
      </c>
      <c r="M1250" s="7">
        <v>2</v>
      </c>
      <c r="N1250" s="4">
        <v>136.72999999999999</v>
      </c>
      <c r="O1250" s="5">
        <v>0</v>
      </c>
      <c r="P1250" s="4">
        <v>66.03</v>
      </c>
      <c r="Q1250" s="4">
        <f t="shared" si="76"/>
        <v>273.45999999999998</v>
      </c>
      <c r="R1250" s="4">
        <f t="shared" si="77"/>
        <v>132.06</v>
      </c>
      <c r="S1250" s="4">
        <f t="shared" si="78"/>
        <v>141.39999999999998</v>
      </c>
      <c r="T1250" s="6">
        <f t="shared" si="79"/>
        <v>0.5170774519125283</v>
      </c>
      <c r="U1250" s="3">
        <f>YEAR(SalesDataTable[[#This Row],[Order Date]])</f>
        <v>2026</v>
      </c>
    </row>
    <row r="1251" spans="1:21" ht="15.6">
      <c r="A1251" s="9">
        <v>1683</v>
      </c>
      <c r="B1251" s="10">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11" t="s">
        <v>11</v>
      </c>
      <c r="H1251" s="11" t="s">
        <v>12</v>
      </c>
      <c r="I1251" s="11" t="s">
        <v>28</v>
      </c>
      <c r="J1251" s="2" t="s">
        <v>3</v>
      </c>
      <c r="K1251" s="2" t="s">
        <v>9</v>
      </c>
      <c r="L1251" s="2" t="s">
        <v>37</v>
      </c>
      <c r="M1251" s="7">
        <v>2</v>
      </c>
      <c r="N1251" s="4">
        <v>152.44</v>
      </c>
      <c r="O1251" s="5">
        <v>0</v>
      </c>
      <c r="P1251" s="4">
        <v>81.23</v>
      </c>
      <c r="Q1251" s="4">
        <f t="shared" si="76"/>
        <v>304.88</v>
      </c>
      <c r="R1251" s="4">
        <f t="shared" si="77"/>
        <v>162.46</v>
      </c>
      <c r="S1251" s="4">
        <f t="shared" si="78"/>
        <v>142.41999999999999</v>
      </c>
      <c r="T1251" s="6">
        <f t="shared" si="79"/>
        <v>0.46713461033849379</v>
      </c>
      <c r="U1251" s="3">
        <f>YEAR(SalesDataTable[[#This Row],[Order Date]])</f>
        <v>2026</v>
      </c>
    </row>
    <row r="1252" spans="1:21" ht="15.6">
      <c r="A1252" s="9">
        <v>2363</v>
      </c>
      <c r="B1252" s="10">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11" t="s">
        <v>20</v>
      </c>
      <c r="H1252" s="11" t="s">
        <v>31</v>
      </c>
      <c r="I1252" s="11" t="s">
        <v>2</v>
      </c>
      <c r="J1252" s="2" t="s">
        <v>13</v>
      </c>
      <c r="K1252" s="2" t="s">
        <v>9</v>
      </c>
      <c r="L1252" s="2" t="s">
        <v>46</v>
      </c>
      <c r="M1252" s="7">
        <v>2</v>
      </c>
      <c r="N1252" s="4">
        <v>71.28</v>
      </c>
      <c r="O1252" s="5">
        <v>0.1</v>
      </c>
      <c r="P1252" s="4">
        <v>32.67</v>
      </c>
      <c r="Q1252" s="4">
        <f t="shared" si="76"/>
        <v>128.304</v>
      </c>
      <c r="R1252" s="4">
        <f t="shared" si="77"/>
        <v>65.34</v>
      </c>
      <c r="S1252" s="4">
        <f t="shared" si="78"/>
        <v>62.963999999999999</v>
      </c>
      <c r="T1252" s="6">
        <f t="shared" si="79"/>
        <v>0.4907407407407407</v>
      </c>
      <c r="U1252" s="3">
        <f>YEAR(SalesDataTable[[#This Row],[Order Date]])</f>
        <v>2026</v>
      </c>
    </row>
    <row r="1253" spans="1:21" ht="15.6">
      <c r="A1253" s="9">
        <v>3858</v>
      </c>
      <c r="B1253" s="10">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11" t="s">
        <v>11</v>
      </c>
      <c r="H1253" s="11" t="s">
        <v>18</v>
      </c>
      <c r="I1253" s="11" t="s">
        <v>28</v>
      </c>
      <c r="J1253" s="2" t="s">
        <v>3</v>
      </c>
      <c r="K1253" s="2" t="s">
        <v>4</v>
      </c>
      <c r="L1253" s="2" t="s">
        <v>5</v>
      </c>
      <c r="M1253" s="7">
        <v>1</v>
      </c>
      <c r="N1253" s="4">
        <v>80.290000000000006</v>
      </c>
      <c r="O1253" s="5">
        <v>0.1</v>
      </c>
      <c r="P1253" s="4">
        <v>43.47</v>
      </c>
      <c r="Q1253" s="4">
        <f t="shared" si="76"/>
        <v>72.26100000000001</v>
      </c>
      <c r="R1253" s="4">
        <f t="shared" si="77"/>
        <v>43.47</v>
      </c>
      <c r="S1253" s="4">
        <f t="shared" si="78"/>
        <v>28.791000000000011</v>
      </c>
      <c r="T1253" s="6">
        <f t="shared" si="79"/>
        <v>0.39843068875326948</v>
      </c>
      <c r="U1253" s="3">
        <f>YEAR(SalesDataTable[[#This Row],[Order Date]])</f>
        <v>2026</v>
      </c>
    </row>
    <row r="1254" spans="1:21" ht="15.6">
      <c r="A1254" s="9">
        <v>4233</v>
      </c>
      <c r="B1254" s="10">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11" t="s">
        <v>6</v>
      </c>
      <c r="H1254" s="11" t="s">
        <v>27</v>
      </c>
      <c r="I1254" s="11" t="s">
        <v>28</v>
      </c>
      <c r="J1254" s="2" t="s">
        <v>13</v>
      </c>
      <c r="K1254" s="2" t="s">
        <v>9</v>
      </c>
      <c r="L1254" s="2" t="s">
        <v>17</v>
      </c>
      <c r="M1254" s="7">
        <v>1</v>
      </c>
      <c r="N1254" s="4">
        <v>142.38</v>
      </c>
      <c r="O1254" s="5">
        <v>0.05</v>
      </c>
      <c r="P1254" s="4">
        <v>77.17</v>
      </c>
      <c r="Q1254" s="4">
        <f t="shared" si="76"/>
        <v>135.261</v>
      </c>
      <c r="R1254" s="4">
        <f t="shared" si="77"/>
        <v>77.17</v>
      </c>
      <c r="S1254" s="4">
        <f t="shared" si="78"/>
        <v>58.090999999999994</v>
      </c>
      <c r="T1254" s="6">
        <f t="shared" si="79"/>
        <v>0.42947338848596417</v>
      </c>
      <c r="U1254" s="3">
        <f>YEAR(SalesDataTable[[#This Row],[Order Date]])</f>
        <v>2026</v>
      </c>
    </row>
    <row r="1255" spans="1:21" ht="15.6">
      <c r="A1255" s="9">
        <v>5071</v>
      </c>
      <c r="B1255" s="10">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11" t="s">
        <v>20</v>
      </c>
      <c r="H1255" s="11" t="s">
        <v>31</v>
      </c>
      <c r="I1255" s="11" t="s">
        <v>2</v>
      </c>
      <c r="J1255" s="2" t="s">
        <v>13</v>
      </c>
      <c r="K1255" s="2" t="s">
        <v>9</v>
      </c>
      <c r="L1255" s="2" t="s">
        <v>10</v>
      </c>
      <c r="M1255" s="7">
        <v>3</v>
      </c>
      <c r="N1255" s="4">
        <v>91.47</v>
      </c>
      <c r="O1255" s="5">
        <v>0.05</v>
      </c>
      <c r="P1255" s="4">
        <v>45.6</v>
      </c>
      <c r="Q1255" s="4">
        <f t="shared" si="76"/>
        <v>260.68949999999995</v>
      </c>
      <c r="R1255" s="4">
        <f t="shared" si="77"/>
        <v>136.80000000000001</v>
      </c>
      <c r="S1255" s="4">
        <f t="shared" si="78"/>
        <v>123.88949999999994</v>
      </c>
      <c r="T1255" s="6">
        <f t="shared" si="79"/>
        <v>0.47523778287963253</v>
      </c>
      <c r="U1255" s="3">
        <f>YEAR(SalesDataTable[[#This Row],[Order Date]])</f>
        <v>2026</v>
      </c>
    </row>
    <row r="1256" spans="1:21" ht="15.6">
      <c r="A1256" s="9">
        <v>5174</v>
      </c>
      <c r="B1256" s="10">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11" t="s">
        <v>6</v>
      </c>
      <c r="H1256" s="11" t="s">
        <v>41</v>
      </c>
      <c r="I1256" s="11" t="s">
        <v>19</v>
      </c>
      <c r="J1256" s="2" t="s">
        <v>13</v>
      </c>
      <c r="K1256" s="2" t="s">
        <v>14</v>
      </c>
      <c r="L1256" s="2" t="s">
        <v>32</v>
      </c>
      <c r="M1256" s="7">
        <v>1</v>
      </c>
      <c r="N1256" s="4">
        <v>45.92</v>
      </c>
      <c r="O1256" s="5">
        <v>0.05</v>
      </c>
      <c r="P1256" s="4">
        <v>17.91</v>
      </c>
      <c r="Q1256" s="4">
        <f t="shared" si="76"/>
        <v>43.624000000000002</v>
      </c>
      <c r="R1256" s="4">
        <f t="shared" si="77"/>
        <v>17.91</v>
      </c>
      <c r="S1256" s="4">
        <f t="shared" si="78"/>
        <v>25.714000000000002</v>
      </c>
      <c r="T1256" s="6">
        <f t="shared" si="79"/>
        <v>0.58944617641665142</v>
      </c>
      <c r="U1256" s="3">
        <f>YEAR(SalesDataTable[[#This Row],[Order Date]])</f>
        <v>2026</v>
      </c>
    </row>
    <row r="1257" spans="1:21" ht="15.6">
      <c r="A1257" s="9">
        <v>727</v>
      </c>
      <c r="B1257" s="10">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11" t="s">
        <v>20</v>
      </c>
      <c r="H1257" s="11" t="s">
        <v>21</v>
      </c>
      <c r="I1257" s="11" t="s">
        <v>19</v>
      </c>
      <c r="J1257" s="2" t="s">
        <v>13</v>
      </c>
      <c r="K1257" s="2" t="s">
        <v>34</v>
      </c>
      <c r="L1257" s="2" t="s">
        <v>42</v>
      </c>
      <c r="M1257" s="7">
        <v>1</v>
      </c>
      <c r="N1257" s="4">
        <v>36.01</v>
      </c>
      <c r="O1257" s="5">
        <v>0</v>
      </c>
      <c r="P1257" s="4">
        <v>14.11</v>
      </c>
      <c r="Q1257" s="4">
        <f t="shared" si="76"/>
        <v>36.01</v>
      </c>
      <c r="R1257" s="4">
        <f t="shared" si="77"/>
        <v>14.11</v>
      </c>
      <c r="S1257" s="4">
        <f t="shared" si="78"/>
        <v>21.9</v>
      </c>
      <c r="T1257" s="6">
        <f t="shared" si="79"/>
        <v>0.60816439877811723</v>
      </c>
      <c r="U1257" s="3">
        <f>YEAR(SalesDataTable[[#This Row],[Order Date]])</f>
        <v>2026</v>
      </c>
    </row>
    <row r="1258" spans="1:21" ht="15.6">
      <c r="A1258" s="9">
        <v>1546</v>
      </c>
      <c r="B1258" s="10">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11" t="s">
        <v>20</v>
      </c>
      <c r="H1258" s="11" t="s">
        <v>47</v>
      </c>
      <c r="I1258" s="11" t="s">
        <v>2</v>
      </c>
      <c r="J1258" s="2" t="s">
        <v>16</v>
      </c>
      <c r="K1258" s="2" t="s">
        <v>14</v>
      </c>
      <c r="L1258" s="2" t="s">
        <v>48</v>
      </c>
      <c r="M1258" s="7">
        <v>1</v>
      </c>
      <c r="N1258" s="4">
        <v>165.8</v>
      </c>
      <c r="O1258" s="5">
        <v>0.1</v>
      </c>
      <c r="P1258" s="4">
        <v>88.32</v>
      </c>
      <c r="Q1258" s="4">
        <f t="shared" si="76"/>
        <v>149.22000000000003</v>
      </c>
      <c r="R1258" s="4">
        <f t="shared" si="77"/>
        <v>88.32</v>
      </c>
      <c r="S1258" s="4">
        <f t="shared" si="78"/>
        <v>60.900000000000034</v>
      </c>
      <c r="T1258" s="6">
        <f t="shared" si="79"/>
        <v>0.40812223562525146</v>
      </c>
      <c r="U1258" s="3">
        <f>YEAR(SalesDataTable[[#This Row],[Order Date]])</f>
        <v>2026</v>
      </c>
    </row>
    <row r="1259" spans="1:21" ht="15.6">
      <c r="A1259" s="9">
        <v>3610</v>
      </c>
      <c r="B1259" s="10">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11" t="s">
        <v>11</v>
      </c>
      <c r="H1259" s="11" t="s">
        <v>12</v>
      </c>
      <c r="I1259" s="11" t="s">
        <v>8</v>
      </c>
      <c r="J1259" s="2" t="s">
        <v>16</v>
      </c>
      <c r="K1259" s="2" t="s">
        <v>34</v>
      </c>
      <c r="L1259" s="2" t="s">
        <v>35</v>
      </c>
      <c r="M1259" s="7">
        <v>5</v>
      </c>
      <c r="N1259" s="4">
        <v>40.36</v>
      </c>
      <c r="O1259" s="5">
        <v>0.15</v>
      </c>
      <c r="P1259" s="4">
        <v>14.57</v>
      </c>
      <c r="Q1259" s="4">
        <f t="shared" si="76"/>
        <v>171.53</v>
      </c>
      <c r="R1259" s="4">
        <f t="shared" si="77"/>
        <v>72.849999999999994</v>
      </c>
      <c r="S1259" s="4">
        <f t="shared" si="78"/>
        <v>98.68</v>
      </c>
      <c r="T1259" s="6">
        <f t="shared" si="79"/>
        <v>0.57529295167026184</v>
      </c>
      <c r="U1259" s="3">
        <f>YEAR(SalesDataTable[[#This Row],[Order Date]])</f>
        <v>2026</v>
      </c>
    </row>
    <row r="1260" spans="1:21" ht="15.6">
      <c r="A1260" s="9">
        <v>3931</v>
      </c>
      <c r="B1260" s="10">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11" t="s">
        <v>11</v>
      </c>
      <c r="H1260" s="11" t="s">
        <v>52</v>
      </c>
      <c r="I1260" s="11" t="s">
        <v>8</v>
      </c>
      <c r="J1260" s="2" t="s">
        <v>16</v>
      </c>
      <c r="K1260" s="2" t="s">
        <v>9</v>
      </c>
      <c r="L1260" s="2" t="s">
        <v>17</v>
      </c>
      <c r="M1260" s="7">
        <v>12</v>
      </c>
      <c r="N1260" s="4">
        <v>143.77000000000001</v>
      </c>
      <c r="O1260" s="5">
        <v>0.1</v>
      </c>
      <c r="P1260" s="4">
        <v>81.680000000000007</v>
      </c>
      <c r="Q1260" s="4">
        <f t="shared" si="76"/>
        <v>1552.7160000000003</v>
      </c>
      <c r="R1260" s="4">
        <f t="shared" si="77"/>
        <v>980.16000000000008</v>
      </c>
      <c r="S1260" s="4">
        <f t="shared" si="78"/>
        <v>572.55600000000027</v>
      </c>
      <c r="T1260" s="6">
        <f t="shared" si="79"/>
        <v>0.3687448316369511</v>
      </c>
      <c r="U1260" s="3">
        <f>YEAR(SalesDataTable[[#This Row],[Order Date]])</f>
        <v>2026</v>
      </c>
    </row>
    <row r="1261" spans="1:21" ht="15.6">
      <c r="A1261" s="9">
        <v>3942</v>
      </c>
      <c r="B1261" s="10">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11" t="s">
        <v>6</v>
      </c>
      <c r="H1261" s="11" t="s">
        <v>43</v>
      </c>
      <c r="I1261" s="11" t="s">
        <v>2</v>
      </c>
      <c r="J1261" s="2" t="s">
        <v>13</v>
      </c>
      <c r="K1261" s="2" t="s">
        <v>9</v>
      </c>
      <c r="L1261" s="2" t="s">
        <v>46</v>
      </c>
      <c r="M1261" s="7">
        <v>2</v>
      </c>
      <c r="N1261" s="4">
        <v>70.5</v>
      </c>
      <c r="O1261" s="5">
        <v>0</v>
      </c>
      <c r="P1261" s="4">
        <v>32.51</v>
      </c>
      <c r="Q1261" s="4">
        <f t="shared" si="76"/>
        <v>141</v>
      </c>
      <c r="R1261" s="4">
        <f t="shared" si="77"/>
        <v>65.02</v>
      </c>
      <c r="S1261" s="4">
        <f t="shared" si="78"/>
        <v>75.98</v>
      </c>
      <c r="T1261" s="6">
        <f t="shared" si="79"/>
        <v>0.53886524822695037</v>
      </c>
      <c r="U1261" s="3">
        <f>YEAR(SalesDataTable[[#This Row],[Order Date]])</f>
        <v>2026</v>
      </c>
    </row>
    <row r="1262" spans="1:21" ht="15.6">
      <c r="A1262" s="9">
        <v>4165</v>
      </c>
      <c r="B1262" s="10">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11" t="s">
        <v>6</v>
      </c>
      <c r="H1262" s="11" t="s">
        <v>49</v>
      </c>
      <c r="I1262" s="11" t="s">
        <v>2</v>
      </c>
      <c r="J1262" s="2" t="s">
        <v>13</v>
      </c>
      <c r="K1262" s="2" t="s">
        <v>9</v>
      </c>
      <c r="L1262" s="2" t="s">
        <v>37</v>
      </c>
      <c r="M1262" s="7">
        <v>2</v>
      </c>
      <c r="N1262" s="4">
        <v>152.88999999999999</v>
      </c>
      <c r="O1262" s="5">
        <v>0</v>
      </c>
      <c r="P1262" s="4">
        <v>81.34</v>
      </c>
      <c r="Q1262" s="4">
        <f t="shared" si="76"/>
        <v>305.77999999999997</v>
      </c>
      <c r="R1262" s="4">
        <f t="shared" si="77"/>
        <v>162.68</v>
      </c>
      <c r="S1262" s="4">
        <f t="shared" si="78"/>
        <v>143.09999999999997</v>
      </c>
      <c r="T1262" s="6">
        <f t="shared" si="79"/>
        <v>0.46798351756164558</v>
      </c>
      <c r="U1262" s="3">
        <f>YEAR(SalesDataTable[[#This Row],[Order Date]])</f>
        <v>2026</v>
      </c>
    </row>
    <row r="1263" spans="1:21" ht="15.6">
      <c r="A1263" s="9">
        <v>1149</v>
      </c>
      <c r="B1263" s="10">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11" t="s">
        <v>0</v>
      </c>
      <c r="H1263" s="11" t="s">
        <v>50</v>
      </c>
      <c r="I1263" s="11" t="s">
        <v>2</v>
      </c>
      <c r="J1263" s="2" t="s">
        <v>13</v>
      </c>
      <c r="K1263" s="2" t="s">
        <v>4</v>
      </c>
      <c r="L1263" s="2" t="s">
        <v>5</v>
      </c>
      <c r="M1263" s="7">
        <v>2</v>
      </c>
      <c r="N1263" s="4">
        <v>81.900000000000006</v>
      </c>
      <c r="O1263" s="5">
        <v>0</v>
      </c>
      <c r="P1263" s="4">
        <v>42.61</v>
      </c>
      <c r="Q1263" s="4">
        <f t="shared" si="76"/>
        <v>163.80000000000001</v>
      </c>
      <c r="R1263" s="4">
        <f t="shared" si="77"/>
        <v>85.22</v>
      </c>
      <c r="S1263" s="4">
        <f t="shared" si="78"/>
        <v>78.580000000000013</v>
      </c>
      <c r="T1263" s="6">
        <f t="shared" si="79"/>
        <v>0.47973137973137975</v>
      </c>
      <c r="U1263" s="3">
        <f>YEAR(SalesDataTable[[#This Row],[Order Date]])</f>
        <v>2026</v>
      </c>
    </row>
    <row r="1264" spans="1:21" ht="15.6">
      <c r="A1264" s="9">
        <v>1310</v>
      </c>
      <c r="B1264" s="10">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11" t="s">
        <v>11</v>
      </c>
      <c r="H1264" s="11" t="s">
        <v>39</v>
      </c>
      <c r="I1264" s="11" t="s">
        <v>19</v>
      </c>
      <c r="J1264" s="2" t="s">
        <v>13</v>
      </c>
      <c r="K1264" s="2" t="s">
        <v>4</v>
      </c>
      <c r="L1264" s="2" t="s">
        <v>30</v>
      </c>
      <c r="M1264" s="7">
        <v>1</v>
      </c>
      <c r="N1264" s="4">
        <v>103.58</v>
      </c>
      <c r="O1264" s="5">
        <v>0</v>
      </c>
      <c r="P1264" s="4">
        <v>51.94</v>
      </c>
      <c r="Q1264" s="4">
        <f t="shared" si="76"/>
        <v>103.58</v>
      </c>
      <c r="R1264" s="4">
        <f t="shared" si="77"/>
        <v>51.94</v>
      </c>
      <c r="S1264" s="4">
        <f t="shared" si="78"/>
        <v>51.64</v>
      </c>
      <c r="T1264" s="6">
        <f t="shared" si="79"/>
        <v>0.49855184398532537</v>
      </c>
      <c r="U1264" s="3">
        <f>YEAR(SalesDataTable[[#This Row],[Order Date]])</f>
        <v>2026</v>
      </c>
    </row>
    <row r="1265" spans="1:21" ht="15.6">
      <c r="A1265" s="9">
        <v>2352</v>
      </c>
      <c r="B1265" s="10">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11" t="s">
        <v>11</v>
      </c>
      <c r="H1265" s="11" t="s">
        <v>18</v>
      </c>
      <c r="I1265" s="11" t="s">
        <v>8</v>
      </c>
      <c r="J1265" s="2" t="s">
        <v>3</v>
      </c>
      <c r="K1265" s="2" t="s">
        <v>9</v>
      </c>
      <c r="L1265" s="2" t="s">
        <v>46</v>
      </c>
      <c r="M1265" s="7">
        <v>4</v>
      </c>
      <c r="N1265" s="4">
        <v>69.7</v>
      </c>
      <c r="O1265" s="5">
        <v>0.1</v>
      </c>
      <c r="P1265" s="4">
        <v>32.799999999999997</v>
      </c>
      <c r="Q1265" s="4">
        <f t="shared" si="76"/>
        <v>250.92000000000002</v>
      </c>
      <c r="R1265" s="4">
        <f t="shared" si="77"/>
        <v>131.19999999999999</v>
      </c>
      <c r="S1265" s="4">
        <f t="shared" si="78"/>
        <v>119.72000000000003</v>
      </c>
      <c r="T1265" s="6">
        <f t="shared" si="79"/>
        <v>0.47712418300653603</v>
      </c>
      <c r="U1265" s="3">
        <f>YEAR(SalesDataTable[[#This Row],[Order Date]])</f>
        <v>2026</v>
      </c>
    </row>
    <row r="1266" spans="1:21" ht="15.6">
      <c r="A1266" s="9">
        <v>2547</v>
      </c>
      <c r="B1266" s="10">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11" t="s">
        <v>6</v>
      </c>
      <c r="H1266" s="11" t="s">
        <v>43</v>
      </c>
      <c r="I1266" s="11" t="s">
        <v>2</v>
      </c>
      <c r="J1266" s="2" t="s">
        <v>16</v>
      </c>
      <c r="K1266" s="2" t="s">
        <v>34</v>
      </c>
      <c r="L1266" s="2" t="s">
        <v>35</v>
      </c>
      <c r="M1266" s="7">
        <v>1</v>
      </c>
      <c r="N1266" s="4">
        <v>40.549999999999997</v>
      </c>
      <c r="O1266" s="5">
        <v>0.05</v>
      </c>
      <c r="P1266" s="4">
        <v>14.44</v>
      </c>
      <c r="Q1266" s="4">
        <f t="shared" si="76"/>
        <v>38.522499999999994</v>
      </c>
      <c r="R1266" s="4">
        <f t="shared" si="77"/>
        <v>14.44</v>
      </c>
      <c r="S1266" s="4">
        <f t="shared" si="78"/>
        <v>24.082499999999996</v>
      </c>
      <c r="T1266" s="6">
        <f t="shared" si="79"/>
        <v>0.62515413070283599</v>
      </c>
      <c r="U1266" s="3">
        <f>YEAR(SalesDataTable[[#This Row],[Order Date]])</f>
        <v>2026</v>
      </c>
    </row>
    <row r="1267" spans="1:21" ht="15.6">
      <c r="A1267" s="9">
        <v>2720</v>
      </c>
      <c r="B1267" s="10">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11" t="s">
        <v>20</v>
      </c>
      <c r="H1267" s="11" t="s">
        <v>33</v>
      </c>
      <c r="I1267" s="11" t="s">
        <v>2</v>
      </c>
      <c r="J1267" s="2" t="s">
        <v>13</v>
      </c>
      <c r="K1267" s="2" t="s">
        <v>9</v>
      </c>
      <c r="L1267" s="2" t="s">
        <v>17</v>
      </c>
      <c r="M1267" s="7">
        <v>2</v>
      </c>
      <c r="N1267" s="4">
        <v>145.88999999999999</v>
      </c>
      <c r="O1267" s="5">
        <v>0</v>
      </c>
      <c r="P1267" s="4">
        <v>80.709999999999994</v>
      </c>
      <c r="Q1267" s="4">
        <f t="shared" si="76"/>
        <v>291.77999999999997</v>
      </c>
      <c r="R1267" s="4">
        <f t="shared" si="77"/>
        <v>161.41999999999999</v>
      </c>
      <c r="S1267" s="4">
        <f t="shared" si="78"/>
        <v>130.35999999999999</v>
      </c>
      <c r="T1267" s="6">
        <f t="shared" si="79"/>
        <v>0.4467749674412228</v>
      </c>
      <c r="U1267" s="3">
        <f>YEAR(SalesDataTable[[#This Row],[Order Date]])</f>
        <v>2026</v>
      </c>
    </row>
    <row r="1268" spans="1:21" ht="15.6">
      <c r="A1268" s="9">
        <v>3591</v>
      </c>
      <c r="B1268" s="10">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11" t="s">
        <v>20</v>
      </c>
      <c r="H1268" s="11" t="s">
        <v>47</v>
      </c>
      <c r="I1268" s="11" t="s">
        <v>2</v>
      </c>
      <c r="J1268" s="2" t="s">
        <v>3</v>
      </c>
      <c r="K1268" s="2" t="s">
        <v>14</v>
      </c>
      <c r="L1268" s="2" t="s">
        <v>48</v>
      </c>
      <c r="M1268" s="7">
        <v>1</v>
      </c>
      <c r="N1268" s="4">
        <v>163.25</v>
      </c>
      <c r="O1268" s="5">
        <v>0</v>
      </c>
      <c r="P1268" s="4">
        <v>89.71</v>
      </c>
      <c r="Q1268" s="4">
        <f t="shared" si="76"/>
        <v>163.25</v>
      </c>
      <c r="R1268" s="4">
        <f t="shared" si="77"/>
        <v>89.71</v>
      </c>
      <c r="S1268" s="4">
        <f t="shared" si="78"/>
        <v>73.540000000000006</v>
      </c>
      <c r="T1268" s="6">
        <f t="shared" si="79"/>
        <v>0.45047473200612559</v>
      </c>
      <c r="U1268" s="3">
        <f>YEAR(SalesDataTable[[#This Row],[Order Date]])</f>
        <v>2026</v>
      </c>
    </row>
    <row r="1269" spans="1:21" ht="15.6">
      <c r="A1269" s="9">
        <v>3819</v>
      </c>
      <c r="B1269" s="10">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11" t="s">
        <v>6</v>
      </c>
      <c r="H1269" s="11" t="s">
        <v>7</v>
      </c>
      <c r="I1269" s="11" t="s">
        <v>2</v>
      </c>
      <c r="J1269" s="2" t="s">
        <v>3</v>
      </c>
      <c r="K1269" s="2" t="s">
        <v>34</v>
      </c>
      <c r="L1269" s="2" t="s">
        <v>35</v>
      </c>
      <c r="M1269" s="7">
        <v>1</v>
      </c>
      <c r="N1269" s="4">
        <v>40.39</v>
      </c>
      <c r="O1269" s="5">
        <v>0.1</v>
      </c>
      <c r="P1269" s="4">
        <v>14.38</v>
      </c>
      <c r="Q1269" s="4">
        <f t="shared" si="76"/>
        <v>36.350999999999999</v>
      </c>
      <c r="R1269" s="4">
        <f t="shared" si="77"/>
        <v>14.38</v>
      </c>
      <c r="S1269" s="4">
        <f t="shared" si="78"/>
        <v>21.970999999999997</v>
      </c>
      <c r="T1269" s="6">
        <f t="shared" si="79"/>
        <v>0.60441253335534095</v>
      </c>
      <c r="U1269" s="3">
        <f>YEAR(SalesDataTable[[#This Row],[Order Date]])</f>
        <v>2026</v>
      </c>
    </row>
    <row r="1270" spans="1:21" ht="15.6">
      <c r="A1270" s="9">
        <v>4869</v>
      </c>
      <c r="B1270" s="10">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11" t="s">
        <v>0</v>
      </c>
      <c r="H1270" s="11" t="s">
        <v>50</v>
      </c>
      <c r="I1270" s="11" t="s">
        <v>19</v>
      </c>
      <c r="J1270" s="2" t="s">
        <v>3</v>
      </c>
      <c r="K1270" s="2" t="s">
        <v>23</v>
      </c>
      <c r="L1270" s="2" t="s">
        <v>29</v>
      </c>
      <c r="M1270" s="7">
        <v>1</v>
      </c>
      <c r="N1270" s="4">
        <v>200.22</v>
      </c>
      <c r="O1270" s="5">
        <v>0</v>
      </c>
      <c r="P1270" s="4">
        <v>104.38</v>
      </c>
      <c r="Q1270" s="4">
        <f t="shared" si="76"/>
        <v>200.22</v>
      </c>
      <c r="R1270" s="4">
        <f t="shared" si="77"/>
        <v>104.38</v>
      </c>
      <c r="S1270" s="4">
        <f t="shared" si="78"/>
        <v>95.84</v>
      </c>
      <c r="T1270" s="6">
        <f t="shared" si="79"/>
        <v>0.47867345919488563</v>
      </c>
      <c r="U1270" s="3">
        <f>YEAR(SalesDataTable[[#This Row],[Order Date]])</f>
        <v>2026</v>
      </c>
    </row>
    <row r="1271" spans="1:21" ht="15.6">
      <c r="A1271" s="9">
        <v>4940</v>
      </c>
      <c r="B1271" s="10">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11" t="s">
        <v>6</v>
      </c>
      <c r="H1271" s="11" t="s">
        <v>27</v>
      </c>
      <c r="I1271" s="11" t="s">
        <v>2</v>
      </c>
      <c r="J1271" s="2" t="s">
        <v>3</v>
      </c>
      <c r="K1271" s="2" t="s">
        <v>14</v>
      </c>
      <c r="L1271" s="2" t="s">
        <v>48</v>
      </c>
      <c r="M1271" s="7">
        <v>1</v>
      </c>
      <c r="N1271" s="4">
        <v>164.78</v>
      </c>
      <c r="O1271" s="5">
        <v>0.1</v>
      </c>
      <c r="P1271" s="4">
        <v>88.72</v>
      </c>
      <c r="Q1271" s="4">
        <f t="shared" si="76"/>
        <v>148.30199999999999</v>
      </c>
      <c r="R1271" s="4">
        <f t="shared" si="77"/>
        <v>88.72</v>
      </c>
      <c r="S1271" s="4">
        <f t="shared" si="78"/>
        <v>59.581999999999994</v>
      </c>
      <c r="T1271" s="6">
        <f t="shared" si="79"/>
        <v>0.4017612709201494</v>
      </c>
      <c r="U1271" s="3">
        <f>YEAR(SalesDataTable[[#This Row],[Order Date]])</f>
        <v>2026</v>
      </c>
    </row>
    <row r="1272" spans="1:21" ht="15.6">
      <c r="A1272" s="9">
        <v>5164</v>
      </c>
      <c r="B1272" s="10">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11" t="s">
        <v>6</v>
      </c>
      <c r="H1272" s="11" t="s">
        <v>49</v>
      </c>
      <c r="I1272" s="11" t="s">
        <v>2</v>
      </c>
      <c r="J1272" s="2" t="s">
        <v>3</v>
      </c>
      <c r="K1272" s="2" t="s">
        <v>9</v>
      </c>
      <c r="L1272" s="2" t="s">
        <v>17</v>
      </c>
      <c r="M1272" s="7">
        <v>4</v>
      </c>
      <c r="N1272" s="4">
        <v>142.86000000000001</v>
      </c>
      <c r="O1272" s="5">
        <v>0</v>
      </c>
      <c r="P1272" s="4">
        <v>81.62</v>
      </c>
      <c r="Q1272" s="4">
        <f t="shared" si="76"/>
        <v>571.44000000000005</v>
      </c>
      <c r="R1272" s="4">
        <f t="shared" si="77"/>
        <v>326.48</v>
      </c>
      <c r="S1272" s="4">
        <f t="shared" si="78"/>
        <v>244.96000000000004</v>
      </c>
      <c r="T1272" s="6">
        <f t="shared" si="79"/>
        <v>0.42867142657146862</v>
      </c>
      <c r="U1272" s="3">
        <f>YEAR(SalesDataTable[[#This Row],[Order Date]])</f>
        <v>2026</v>
      </c>
    </row>
    <row r="1273" spans="1:21" ht="15.6">
      <c r="A1273" s="9">
        <v>659</v>
      </c>
      <c r="B1273" s="10">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11" t="s">
        <v>20</v>
      </c>
      <c r="H1273" s="11" t="s">
        <v>47</v>
      </c>
      <c r="I1273" s="11" t="s">
        <v>28</v>
      </c>
      <c r="J1273" s="2" t="s">
        <v>16</v>
      </c>
      <c r="K1273" s="2" t="s">
        <v>4</v>
      </c>
      <c r="L1273" s="2" t="s">
        <v>26</v>
      </c>
      <c r="M1273" s="7">
        <v>1</v>
      </c>
      <c r="N1273" s="4">
        <v>41.18</v>
      </c>
      <c r="O1273" s="5">
        <v>0</v>
      </c>
      <c r="P1273" s="4">
        <v>16.25</v>
      </c>
      <c r="Q1273" s="4">
        <f t="shared" si="76"/>
        <v>41.18</v>
      </c>
      <c r="R1273" s="4">
        <f t="shared" si="77"/>
        <v>16.25</v>
      </c>
      <c r="S1273" s="4">
        <f t="shared" si="78"/>
        <v>24.93</v>
      </c>
      <c r="T1273" s="6">
        <f t="shared" si="79"/>
        <v>0.6053909664885867</v>
      </c>
      <c r="U1273" s="3">
        <f>YEAR(SalesDataTable[[#This Row],[Order Date]])</f>
        <v>2026</v>
      </c>
    </row>
    <row r="1274" spans="1:21" ht="15.6">
      <c r="A1274" s="9">
        <v>969</v>
      </c>
      <c r="B1274" s="10">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11" t="s">
        <v>6</v>
      </c>
      <c r="H1274" s="11" t="s">
        <v>41</v>
      </c>
      <c r="I1274" s="11" t="s">
        <v>8</v>
      </c>
      <c r="J1274" s="2" t="s">
        <v>16</v>
      </c>
      <c r="K1274" s="2" t="s">
        <v>34</v>
      </c>
      <c r="L1274" s="2" t="s">
        <v>42</v>
      </c>
      <c r="M1274" s="7">
        <v>12</v>
      </c>
      <c r="N1274" s="4">
        <v>35.81</v>
      </c>
      <c r="O1274" s="5">
        <v>0.15</v>
      </c>
      <c r="P1274" s="4">
        <v>14.29</v>
      </c>
      <c r="Q1274" s="4">
        <f t="shared" si="76"/>
        <v>365.262</v>
      </c>
      <c r="R1274" s="4">
        <f t="shared" si="77"/>
        <v>171.48</v>
      </c>
      <c r="S1274" s="4">
        <f t="shared" si="78"/>
        <v>193.78200000000001</v>
      </c>
      <c r="T1274" s="6">
        <f t="shared" si="79"/>
        <v>0.53052877112866936</v>
      </c>
      <c r="U1274" s="3">
        <f>YEAR(SalesDataTable[[#This Row],[Order Date]])</f>
        <v>2026</v>
      </c>
    </row>
    <row r="1275" spans="1:21" ht="15.6">
      <c r="A1275" s="9">
        <v>1096</v>
      </c>
      <c r="B1275" s="10">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11" t="s">
        <v>6</v>
      </c>
      <c r="H1275" s="11" t="s">
        <v>49</v>
      </c>
      <c r="I1275" s="11" t="s">
        <v>19</v>
      </c>
      <c r="J1275" s="2" t="s">
        <v>13</v>
      </c>
      <c r="K1275" s="2" t="s">
        <v>23</v>
      </c>
      <c r="L1275" s="2" t="s">
        <v>24</v>
      </c>
      <c r="M1275" s="7">
        <v>3</v>
      </c>
      <c r="N1275" s="4">
        <v>345.42</v>
      </c>
      <c r="O1275" s="5">
        <v>0</v>
      </c>
      <c r="P1275" s="4">
        <v>198.69</v>
      </c>
      <c r="Q1275" s="4">
        <f t="shared" si="76"/>
        <v>1036.26</v>
      </c>
      <c r="R1275" s="4">
        <f t="shared" si="77"/>
        <v>596.06999999999994</v>
      </c>
      <c r="S1275" s="4">
        <f t="shared" si="78"/>
        <v>440.19000000000005</v>
      </c>
      <c r="T1275" s="6">
        <f t="shared" si="79"/>
        <v>0.42478721556366167</v>
      </c>
      <c r="U1275" s="3">
        <f>YEAR(SalesDataTable[[#This Row],[Order Date]])</f>
        <v>2026</v>
      </c>
    </row>
    <row r="1276" spans="1:21" ht="15.6">
      <c r="A1276" s="9">
        <v>1440</v>
      </c>
      <c r="B1276" s="10">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11" t="s">
        <v>20</v>
      </c>
      <c r="H1276" s="11" t="s">
        <v>33</v>
      </c>
      <c r="I1276" s="11" t="s">
        <v>2</v>
      </c>
      <c r="J1276" s="2" t="s">
        <v>3</v>
      </c>
      <c r="K1276" s="2" t="s">
        <v>4</v>
      </c>
      <c r="L1276" s="2" t="s">
        <v>30</v>
      </c>
      <c r="M1276" s="7">
        <v>4</v>
      </c>
      <c r="N1276" s="4">
        <v>101.66</v>
      </c>
      <c r="O1276" s="5">
        <v>0.1</v>
      </c>
      <c r="P1276" s="4">
        <v>51.55</v>
      </c>
      <c r="Q1276" s="4">
        <f t="shared" si="76"/>
        <v>365.976</v>
      </c>
      <c r="R1276" s="4">
        <f t="shared" si="77"/>
        <v>206.2</v>
      </c>
      <c r="S1276" s="4">
        <f t="shared" si="78"/>
        <v>159.77600000000001</v>
      </c>
      <c r="T1276" s="6">
        <f t="shared" si="79"/>
        <v>0.43657507596126527</v>
      </c>
      <c r="U1276" s="3">
        <f>YEAR(SalesDataTable[[#This Row],[Order Date]])</f>
        <v>2026</v>
      </c>
    </row>
    <row r="1277" spans="1:21" ht="15.6">
      <c r="A1277" s="9">
        <v>2052</v>
      </c>
      <c r="B1277" s="10">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11" t="s">
        <v>20</v>
      </c>
      <c r="H1277" s="11" t="s">
        <v>47</v>
      </c>
      <c r="I1277" s="11" t="s">
        <v>2</v>
      </c>
      <c r="J1277" s="2" t="s">
        <v>16</v>
      </c>
      <c r="K1277" s="2" t="s">
        <v>9</v>
      </c>
      <c r="L1277" s="2" t="s">
        <v>17</v>
      </c>
      <c r="M1277" s="7">
        <v>3</v>
      </c>
      <c r="N1277" s="4">
        <v>146.88999999999999</v>
      </c>
      <c r="O1277" s="5">
        <v>0</v>
      </c>
      <c r="P1277" s="4">
        <v>77.650000000000006</v>
      </c>
      <c r="Q1277" s="4">
        <f t="shared" si="76"/>
        <v>440.66999999999996</v>
      </c>
      <c r="R1277" s="4">
        <f t="shared" si="77"/>
        <v>232.95000000000002</v>
      </c>
      <c r="S1277" s="4">
        <f t="shared" si="78"/>
        <v>207.71999999999994</v>
      </c>
      <c r="T1277" s="6">
        <f t="shared" si="79"/>
        <v>0.47137313636054179</v>
      </c>
      <c r="U1277" s="3">
        <f>YEAR(SalesDataTable[[#This Row],[Order Date]])</f>
        <v>2026</v>
      </c>
    </row>
    <row r="1278" spans="1:21" ht="15.6">
      <c r="A1278" s="9">
        <v>2096</v>
      </c>
      <c r="B1278" s="10">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11" t="s">
        <v>20</v>
      </c>
      <c r="H1278" s="11" t="s">
        <v>47</v>
      </c>
      <c r="I1278" s="11" t="s">
        <v>28</v>
      </c>
      <c r="J1278" s="2" t="s">
        <v>3</v>
      </c>
      <c r="K1278" s="2" t="s">
        <v>14</v>
      </c>
      <c r="L1278" s="2" t="s">
        <v>48</v>
      </c>
      <c r="M1278" s="7">
        <v>2</v>
      </c>
      <c r="N1278" s="4">
        <v>161.21</v>
      </c>
      <c r="O1278" s="5">
        <v>0</v>
      </c>
      <c r="P1278" s="4">
        <v>85.2</v>
      </c>
      <c r="Q1278" s="4">
        <f t="shared" si="76"/>
        <v>322.42</v>
      </c>
      <c r="R1278" s="4">
        <f t="shared" si="77"/>
        <v>170.4</v>
      </c>
      <c r="S1278" s="4">
        <f t="shared" si="78"/>
        <v>152.02000000000001</v>
      </c>
      <c r="T1278" s="6">
        <f t="shared" si="79"/>
        <v>0.47149680540909372</v>
      </c>
      <c r="U1278" s="3">
        <f>YEAR(SalesDataTable[[#This Row],[Order Date]])</f>
        <v>2026</v>
      </c>
    </row>
    <row r="1279" spans="1:21" ht="15.6">
      <c r="A1279" s="9">
        <v>2488</v>
      </c>
      <c r="B1279" s="10">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11" t="s">
        <v>20</v>
      </c>
      <c r="H1279" s="11" t="s">
        <v>33</v>
      </c>
      <c r="I1279" s="11" t="s">
        <v>19</v>
      </c>
      <c r="J1279" s="2" t="s">
        <v>13</v>
      </c>
      <c r="K1279" s="2" t="s">
        <v>9</v>
      </c>
      <c r="L1279" s="2" t="s">
        <v>46</v>
      </c>
      <c r="M1279" s="7">
        <v>2</v>
      </c>
      <c r="N1279" s="4">
        <v>71.27</v>
      </c>
      <c r="O1279" s="5">
        <v>0.05</v>
      </c>
      <c r="P1279" s="4">
        <v>32.85</v>
      </c>
      <c r="Q1279" s="4">
        <f t="shared" si="76"/>
        <v>135.41299999999998</v>
      </c>
      <c r="R1279" s="4">
        <f t="shared" si="77"/>
        <v>65.7</v>
      </c>
      <c r="S1279" s="4">
        <f t="shared" si="78"/>
        <v>69.71299999999998</v>
      </c>
      <c r="T1279" s="6">
        <f t="shared" si="79"/>
        <v>0.5148176319851121</v>
      </c>
      <c r="U1279" s="3">
        <f>YEAR(SalesDataTable[[#This Row],[Order Date]])</f>
        <v>2026</v>
      </c>
    </row>
    <row r="1280" spans="1:21" ht="15.6">
      <c r="A1280" s="9">
        <v>3220</v>
      </c>
      <c r="B1280" s="10">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11" t="s">
        <v>0</v>
      </c>
      <c r="H1280" s="11" t="s">
        <v>36</v>
      </c>
      <c r="I1280" s="11" t="s">
        <v>19</v>
      </c>
      <c r="J1280" s="2" t="s">
        <v>3</v>
      </c>
      <c r="K1280" s="2" t="s">
        <v>34</v>
      </c>
      <c r="L1280" s="2" t="s">
        <v>45</v>
      </c>
      <c r="M1280" s="7">
        <v>3</v>
      </c>
      <c r="N1280" s="4">
        <v>50.16</v>
      </c>
      <c r="O1280" s="5">
        <v>0.05</v>
      </c>
      <c r="P1280" s="4">
        <v>22.24</v>
      </c>
      <c r="Q1280" s="4">
        <f t="shared" si="76"/>
        <v>142.95599999999999</v>
      </c>
      <c r="R1280" s="4">
        <f t="shared" si="77"/>
        <v>66.72</v>
      </c>
      <c r="S1280" s="4">
        <f t="shared" si="78"/>
        <v>76.23599999999999</v>
      </c>
      <c r="T1280" s="6">
        <f t="shared" si="79"/>
        <v>0.53328296818601528</v>
      </c>
      <c r="U1280" s="3">
        <f>YEAR(SalesDataTable[[#This Row],[Order Date]])</f>
        <v>2026</v>
      </c>
    </row>
    <row r="1281" spans="1:21" ht="15.6">
      <c r="A1281" s="9">
        <v>3711</v>
      </c>
      <c r="B1281" s="10">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11" t="s">
        <v>20</v>
      </c>
      <c r="H1281" s="11" t="s">
        <v>21</v>
      </c>
      <c r="I1281" s="11" t="s">
        <v>28</v>
      </c>
      <c r="J1281" s="2" t="s">
        <v>13</v>
      </c>
      <c r="K1281" s="2" t="s">
        <v>9</v>
      </c>
      <c r="L1281" s="2" t="s">
        <v>17</v>
      </c>
      <c r="M1281" s="7">
        <v>1</v>
      </c>
      <c r="N1281" s="4">
        <v>145.37</v>
      </c>
      <c r="O1281" s="5">
        <v>0.05</v>
      </c>
      <c r="P1281" s="4">
        <v>81.02</v>
      </c>
      <c r="Q1281" s="4">
        <f t="shared" si="76"/>
        <v>138.10149999999999</v>
      </c>
      <c r="R1281" s="4">
        <f t="shared" si="77"/>
        <v>81.02</v>
      </c>
      <c r="S1281" s="4">
        <f t="shared" si="78"/>
        <v>57.081499999999991</v>
      </c>
      <c r="T1281" s="6">
        <f t="shared" si="79"/>
        <v>0.41333005072356199</v>
      </c>
      <c r="U1281" s="3">
        <f>YEAR(SalesDataTable[[#This Row],[Order Date]])</f>
        <v>2026</v>
      </c>
    </row>
    <row r="1282" spans="1:21" ht="15.6">
      <c r="A1282" s="9">
        <v>3823</v>
      </c>
      <c r="B1282" s="10">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11" t="s">
        <v>20</v>
      </c>
      <c r="H1282" s="11" t="s">
        <v>31</v>
      </c>
      <c r="I1282" s="11" t="s">
        <v>19</v>
      </c>
      <c r="J1282" s="2" t="s">
        <v>13</v>
      </c>
      <c r="K1282" s="2" t="s">
        <v>14</v>
      </c>
      <c r="L1282" s="2" t="s">
        <v>32</v>
      </c>
      <c r="M1282" s="7">
        <v>2</v>
      </c>
      <c r="N1282" s="4">
        <v>47.1</v>
      </c>
      <c r="O1282" s="5">
        <v>0</v>
      </c>
      <c r="P1282" s="4">
        <v>17.920000000000002</v>
      </c>
      <c r="Q1282" s="4">
        <f t="shared" ref="Q1282:Q1345" si="80">M1282*N1282*(1-O1282)</f>
        <v>94.2</v>
      </c>
      <c r="R1282" s="4">
        <f t="shared" ref="R1282:R1345" si="81">M1282*P1282</f>
        <v>35.840000000000003</v>
      </c>
      <c r="S1282" s="4">
        <f t="shared" ref="S1282:S1345" si="82">Q1282-R1282</f>
        <v>58.36</v>
      </c>
      <c r="T1282" s="6">
        <f t="shared" ref="T1282:T1345" si="83">IFERROR(S1282/Q1282,0)</f>
        <v>0.6195329087048832</v>
      </c>
      <c r="U1282" s="3">
        <f>YEAR(SalesDataTable[[#This Row],[Order Date]])</f>
        <v>2026</v>
      </c>
    </row>
    <row r="1283" spans="1:21" ht="15.6">
      <c r="A1283" s="9">
        <v>4058</v>
      </c>
      <c r="B1283" s="10">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11" t="s">
        <v>20</v>
      </c>
      <c r="H1283" s="11" t="s">
        <v>47</v>
      </c>
      <c r="I1283" s="11" t="s">
        <v>8</v>
      </c>
      <c r="J1283" s="2" t="s">
        <v>16</v>
      </c>
      <c r="K1283" s="2" t="s">
        <v>9</v>
      </c>
      <c r="L1283" s="2" t="s">
        <v>37</v>
      </c>
      <c r="M1283" s="7">
        <v>5</v>
      </c>
      <c r="N1283" s="4">
        <v>155.09</v>
      </c>
      <c r="O1283" s="5">
        <v>0.1</v>
      </c>
      <c r="P1283" s="4">
        <v>78.52</v>
      </c>
      <c r="Q1283" s="4">
        <f t="shared" si="80"/>
        <v>697.90500000000009</v>
      </c>
      <c r="R1283" s="4">
        <f t="shared" si="81"/>
        <v>392.59999999999997</v>
      </c>
      <c r="S1283" s="4">
        <f t="shared" si="82"/>
        <v>305.30500000000012</v>
      </c>
      <c r="T1283" s="6">
        <f t="shared" si="83"/>
        <v>0.43745925305020034</v>
      </c>
      <c r="U1283" s="3">
        <f>YEAR(SalesDataTable[[#This Row],[Order Date]])</f>
        <v>2026</v>
      </c>
    </row>
    <row r="1284" spans="1:21" ht="15.6">
      <c r="A1284" s="9">
        <v>4126</v>
      </c>
      <c r="B1284" s="10">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11" t="s">
        <v>20</v>
      </c>
      <c r="H1284" s="11" t="s">
        <v>47</v>
      </c>
      <c r="I1284" s="11" t="s">
        <v>2</v>
      </c>
      <c r="J1284" s="2" t="s">
        <v>13</v>
      </c>
      <c r="K1284" s="2" t="s">
        <v>4</v>
      </c>
      <c r="L1284" s="2" t="s">
        <v>5</v>
      </c>
      <c r="M1284" s="7">
        <v>3</v>
      </c>
      <c r="N1284" s="4">
        <v>82.89</v>
      </c>
      <c r="O1284" s="5">
        <v>0</v>
      </c>
      <c r="P1284" s="4">
        <v>42.31</v>
      </c>
      <c r="Q1284" s="4">
        <f t="shared" si="80"/>
        <v>248.67000000000002</v>
      </c>
      <c r="R1284" s="4">
        <f t="shared" si="81"/>
        <v>126.93</v>
      </c>
      <c r="S1284" s="4">
        <f t="shared" si="82"/>
        <v>121.74000000000001</v>
      </c>
      <c r="T1284" s="6">
        <f t="shared" si="83"/>
        <v>0.48956448304982508</v>
      </c>
      <c r="U1284" s="3">
        <f>YEAR(SalesDataTable[[#This Row],[Order Date]])</f>
        <v>2026</v>
      </c>
    </row>
    <row r="1285" spans="1:21" ht="15.6">
      <c r="A1285" s="9">
        <v>5080</v>
      </c>
      <c r="B1285" s="10">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11" t="s">
        <v>11</v>
      </c>
      <c r="H1285" s="11" t="s">
        <v>18</v>
      </c>
      <c r="I1285" s="11" t="s">
        <v>19</v>
      </c>
      <c r="J1285" s="2" t="s">
        <v>13</v>
      </c>
      <c r="K1285" s="2" t="s">
        <v>4</v>
      </c>
      <c r="L1285" s="2" t="s">
        <v>5</v>
      </c>
      <c r="M1285" s="7">
        <v>2</v>
      </c>
      <c r="N1285" s="4">
        <v>80.8</v>
      </c>
      <c r="O1285" s="5">
        <v>0</v>
      </c>
      <c r="P1285" s="4">
        <v>42.21</v>
      </c>
      <c r="Q1285" s="4">
        <f t="shared" si="80"/>
        <v>161.6</v>
      </c>
      <c r="R1285" s="4">
        <f t="shared" si="81"/>
        <v>84.42</v>
      </c>
      <c r="S1285" s="4">
        <f t="shared" si="82"/>
        <v>77.179999999999993</v>
      </c>
      <c r="T1285" s="6">
        <f t="shared" si="83"/>
        <v>0.47759900990099008</v>
      </c>
      <c r="U1285" s="3">
        <f>YEAR(SalesDataTable[[#This Row],[Order Date]])</f>
        <v>2026</v>
      </c>
    </row>
    <row r="1286" spans="1:21" ht="15.6">
      <c r="A1286" s="9">
        <v>923</v>
      </c>
      <c r="B1286" s="10">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11" t="s">
        <v>11</v>
      </c>
      <c r="H1286" s="11" t="s">
        <v>25</v>
      </c>
      <c r="I1286" s="11" t="s">
        <v>2</v>
      </c>
      <c r="J1286" s="2" t="s">
        <v>13</v>
      </c>
      <c r="K1286" s="2" t="s">
        <v>34</v>
      </c>
      <c r="L1286" s="2" t="s">
        <v>35</v>
      </c>
      <c r="M1286" s="7">
        <v>2</v>
      </c>
      <c r="N1286" s="4">
        <v>39.54</v>
      </c>
      <c r="O1286" s="5">
        <v>0.05</v>
      </c>
      <c r="P1286" s="4">
        <v>14.68</v>
      </c>
      <c r="Q1286" s="4">
        <f t="shared" si="80"/>
        <v>75.125999999999991</v>
      </c>
      <c r="R1286" s="4">
        <f t="shared" si="81"/>
        <v>29.36</v>
      </c>
      <c r="S1286" s="4">
        <f t="shared" si="82"/>
        <v>45.765999999999991</v>
      </c>
      <c r="T1286" s="6">
        <f t="shared" si="83"/>
        <v>0.60918989431089099</v>
      </c>
      <c r="U1286" s="3">
        <f>YEAR(SalesDataTable[[#This Row],[Order Date]])</f>
        <v>2026</v>
      </c>
    </row>
    <row r="1287" spans="1:21" ht="15.6">
      <c r="A1287" s="9">
        <v>1549</v>
      </c>
      <c r="B1287" s="10">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11" t="s">
        <v>11</v>
      </c>
      <c r="H1287" s="11" t="s">
        <v>12</v>
      </c>
      <c r="I1287" s="11" t="s">
        <v>2</v>
      </c>
      <c r="J1287" s="2" t="s">
        <v>13</v>
      </c>
      <c r="K1287" s="2" t="s">
        <v>34</v>
      </c>
      <c r="L1287" s="2" t="s">
        <v>38</v>
      </c>
      <c r="M1287" s="7">
        <v>2</v>
      </c>
      <c r="N1287" s="4">
        <v>121.35</v>
      </c>
      <c r="O1287" s="5">
        <v>0</v>
      </c>
      <c r="P1287" s="4">
        <v>71.06</v>
      </c>
      <c r="Q1287" s="4">
        <f t="shared" si="80"/>
        <v>242.7</v>
      </c>
      <c r="R1287" s="4">
        <f t="shared" si="81"/>
        <v>142.12</v>
      </c>
      <c r="S1287" s="4">
        <f t="shared" si="82"/>
        <v>100.57999999999998</v>
      </c>
      <c r="T1287" s="6">
        <f t="shared" si="83"/>
        <v>0.41442109600329619</v>
      </c>
      <c r="U1287" s="3">
        <f>YEAR(SalesDataTable[[#This Row],[Order Date]])</f>
        <v>2026</v>
      </c>
    </row>
    <row r="1288" spans="1:21" ht="15.6">
      <c r="A1288" s="9">
        <v>1839</v>
      </c>
      <c r="B1288" s="10">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11" t="s">
        <v>20</v>
      </c>
      <c r="H1288" s="11" t="s">
        <v>33</v>
      </c>
      <c r="I1288" s="11" t="s">
        <v>19</v>
      </c>
      <c r="J1288" s="2" t="s">
        <v>3</v>
      </c>
      <c r="K1288" s="2" t="s">
        <v>34</v>
      </c>
      <c r="L1288" s="2" t="s">
        <v>35</v>
      </c>
      <c r="M1288" s="7">
        <v>1</v>
      </c>
      <c r="N1288" s="4">
        <v>41.37</v>
      </c>
      <c r="O1288" s="5">
        <v>0</v>
      </c>
      <c r="P1288" s="4">
        <v>15.12</v>
      </c>
      <c r="Q1288" s="4">
        <f t="shared" si="80"/>
        <v>41.37</v>
      </c>
      <c r="R1288" s="4">
        <f t="shared" si="81"/>
        <v>15.12</v>
      </c>
      <c r="S1288" s="4">
        <f t="shared" si="82"/>
        <v>26.25</v>
      </c>
      <c r="T1288" s="6">
        <f t="shared" si="83"/>
        <v>0.63451776649746194</v>
      </c>
      <c r="U1288" s="3">
        <f>YEAR(SalesDataTable[[#This Row],[Order Date]])</f>
        <v>2026</v>
      </c>
    </row>
    <row r="1289" spans="1:21" ht="15.6">
      <c r="A1289" s="9">
        <v>2053</v>
      </c>
      <c r="B1289" s="10">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11" t="s">
        <v>6</v>
      </c>
      <c r="H1289" s="11" t="s">
        <v>43</v>
      </c>
      <c r="I1289" s="11" t="s">
        <v>2</v>
      </c>
      <c r="J1289" s="2" t="s">
        <v>13</v>
      </c>
      <c r="K1289" s="2" t="s">
        <v>4</v>
      </c>
      <c r="L1289" s="2" t="s">
        <v>5</v>
      </c>
      <c r="M1289" s="7">
        <v>5</v>
      </c>
      <c r="N1289" s="4">
        <v>81.63</v>
      </c>
      <c r="O1289" s="5">
        <v>0.05</v>
      </c>
      <c r="P1289" s="4">
        <v>42.36</v>
      </c>
      <c r="Q1289" s="4">
        <f t="shared" si="80"/>
        <v>387.74249999999995</v>
      </c>
      <c r="R1289" s="4">
        <f t="shared" si="81"/>
        <v>211.8</v>
      </c>
      <c r="S1289" s="4">
        <f t="shared" si="82"/>
        <v>175.94249999999994</v>
      </c>
      <c r="T1289" s="6">
        <f t="shared" si="83"/>
        <v>0.45376119460724568</v>
      </c>
      <c r="U1289" s="3">
        <f>YEAR(SalesDataTable[[#This Row],[Order Date]])</f>
        <v>2026</v>
      </c>
    </row>
    <row r="1290" spans="1:21" ht="15.6">
      <c r="A1290" s="9">
        <v>2342</v>
      </c>
      <c r="B1290" s="10">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11" t="s">
        <v>6</v>
      </c>
      <c r="H1290" s="11" t="s">
        <v>7</v>
      </c>
      <c r="I1290" s="11" t="s">
        <v>2</v>
      </c>
      <c r="J1290" s="2" t="s">
        <v>3</v>
      </c>
      <c r="K1290" s="2" t="s">
        <v>34</v>
      </c>
      <c r="L1290" s="2" t="s">
        <v>42</v>
      </c>
      <c r="M1290" s="7">
        <v>1</v>
      </c>
      <c r="N1290" s="4">
        <v>36.19</v>
      </c>
      <c r="O1290" s="5">
        <v>0</v>
      </c>
      <c r="P1290" s="4">
        <v>13.91</v>
      </c>
      <c r="Q1290" s="4">
        <f t="shared" si="80"/>
        <v>36.19</v>
      </c>
      <c r="R1290" s="4">
        <f t="shared" si="81"/>
        <v>13.91</v>
      </c>
      <c r="S1290" s="4">
        <f t="shared" si="82"/>
        <v>22.279999999999998</v>
      </c>
      <c r="T1290" s="6">
        <f t="shared" si="83"/>
        <v>0.61563967946946663</v>
      </c>
      <c r="U1290" s="3">
        <f>YEAR(SalesDataTable[[#This Row],[Order Date]])</f>
        <v>2026</v>
      </c>
    </row>
    <row r="1291" spans="1:21" ht="15.6">
      <c r="A1291" s="9">
        <v>2465</v>
      </c>
      <c r="B1291" s="10">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11" t="s">
        <v>6</v>
      </c>
      <c r="H1291" s="11" t="s">
        <v>7</v>
      </c>
      <c r="I1291" s="11" t="s">
        <v>28</v>
      </c>
      <c r="J1291" s="2" t="s">
        <v>13</v>
      </c>
      <c r="K1291" s="2" t="s">
        <v>9</v>
      </c>
      <c r="L1291" s="2" t="s">
        <v>17</v>
      </c>
      <c r="M1291" s="7">
        <v>1</v>
      </c>
      <c r="N1291" s="4">
        <v>142.04</v>
      </c>
      <c r="O1291" s="5">
        <v>0</v>
      </c>
      <c r="P1291" s="4">
        <v>81.67</v>
      </c>
      <c r="Q1291" s="4">
        <f t="shared" si="80"/>
        <v>142.04</v>
      </c>
      <c r="R1291" s="4">
        <f t="shared" si="81"/>
        <v>81.67</v>
      </c>
      <c r="S1291" s="4">
        <f t="shared" si="82"/>
        <v>60.36999999999999</v>
      </c>
      <c r="T1291" s="6">
        <f t="shared" si="83"/>
        <v>0.4250211208110391</v>
      </c>
      <c r="U1291" s="3">
        <f>YEAR(SalesDataTable[[#This Row],[Order Date]])</f>
        <v>2026</v>
      </c>
    </row>
    <row r="1292" spans="1:21" ht="15.6">
      <c r="A1292" s="9">
        <v>3990</v>
      </c>
      <c r="B1292" s="10">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11" t="s">
        <v>11</v>
      </c>
      <c r="H1292" s="11" t="s">
        <v>25</v>
      </c>
      <c r="I1292" s="11" t="s">
        <v>2</v>
      </c>
      <c r="J1292" s="2" t="s">
        <v>16</v>
      </c>
      <c r="K1292" s="2" t="s">
        <v>14</v>
      </c>
      <c r="L1292" s="2" t="s">
        <v>44</v>
      </c>
      <c r="M1292" s="7">
        <v>1</v>
      </c>
      <c r="N1292" s="4">
        <v>133.66999999999999</v>
      </c>
      <c r="O1292" s="5">
        <v>0</v>
      </c>
      <c r="P1292" s="4">
        <v>68.25</v>
      </c>
      <c r="Q1292" s="4">
        <f t="shared" si="80"/>
        <v>133.66999999999999</v>
      </c>
      <c r="R1292" s="4">
        <f t="shared" si="81"/>
        <v>68.25</v>
      </c>
      <c r="S1292" s="4">
        <f t="shared" si="82"/>
        <v>65.419999999999987</v>
      </c>
      <c r="T1292" s="6">
        <f t="shared" si="83"/>
        <v>0.48941422907159415</v>
      </c>
      <c r="U1292" s="3">
        <f>YEAR(SalesDataTable[[#This Row],[Order Date]])</f>
        <v>2026</v>
      </c>
    </row>
    <row r="1293" spans="1:21" ht="15.6">
      <c r="A1293" s="9">
        <v>4370</v>
      </c>
      <c r="B1293" s="10">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11" t="s">
        <v>11</v>
      </c>
      <c r="H1293" s="11" t="s">
        <v>39</v>
      </c>
      <c r="I1293" s="11" t="s">
        <v>2</v>
      </c>
      <c r="J1293" s="2" t="s">
        <v>13</v>
      </c>
      <c r="K1293" s="2" t="s">
        <v>14</v>
      </c>
      <c r="L1293" s="2" t="s">
        <v>48</v>
      </c>
      <c r="M1293" s="7">
        <v>6</v>
      </c>
      <c r="N1293" s="4">
        <v>166.6</v>
      </c>
      <c r="O1293" s="5">
        <v>0</v>
      </c>
      <c r="P1293" s="4">
        <v>88.14</v>
      </c>
      <c r="Q1293" s="4">
        <f t="shared" si="80"/>
        <v>999.59999999999991</v>
      </c>
      <c r="R1293" s="4">
        <f t="shared" si="81"/>
        <v>528.84</v>
      </c>
      <c r="S1293" s="4">
        <f t="shared" si="82"/>
        <v>470.75999999999988</v>
      </c>
      <c r="T1293" s="6">
        <f t="shared" si="83"/>
        <v>0.47094837935174061</v>
      </c>
      <c r="U1293" s="3">
        <f>YEAR(SalesDataTable[[#This Row],[Order Date]])</f>
        <v>2026</v>
      </c>
    </row>
    <row r="1294" spans="1:21" ht="15.6">
      <c r="A1294" s="9">
        <v>4856</v>
      </c>
      <c r="B1294" s="10">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11" t="s">
        <v>6</v>
      </c>
      <c r="H1294" s="11" t="s">
        <v>43</v>
      </c>
      <c r="I1294" s="11" t="s">
        <v>2</v>
      </c>
      <c r="J1294" s="2" t="s">
        <v>3</v>
      </c>
      <c r="K1294" s="2" t="s">
        <v>4</v>
      </c>
      <c r="L1294" s="2" t="s">
        <v>30</v>
      </c>
      <c r="M1294" s="7">
        <v>2</v>
      </c>
      <c r="N1294" s="4">
        <v>99.93</v>
      </c>
      <c r="O1294" s="5">
        <v>0.1</v>
      </c>
      <c r="P1294" s="4">
        <v>51.96</v>
      </c>
      <c r="Q1294" s="4">
        <f t="shared" si="80"/>
        <v>179.87400000000002</v>
      </c>
      <c r="R1294" s="4">
        <f t="shared" si="81"/>
        <v>103.92</v>
      </c>
      <c r="S1294" s="4">
        <f t="shared" si="82"/>
        <v>75.954000000000022</v>
      </c>
      <c r="T1294" s="6">
        <f t="shared" si="83"/>
        <v>0.422262250241836</v>
      </c>
      <c r="U1294" s="3">
        <f>YEAR(SalesDataTable[[#This Row],[Order Date]])</f>
        <v>2026</v>
      </c>
    </row>
    <row r="1295" spans="1:21" ht="15.6">
      <c r="A1295" s="9">
        <v>337</v>
      </c>
      <c r="B1295" s="10">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11" t="s">
        <v>0</v>
      </c>
      <c r="H1295" s="11" t="s">
        <v>50</v>
      </c>
      <c r="I1295" s="11" t="s">
        <v>19</v>
      </c>
      <c r="J1295" s="2" t="s">
        <v>3</v>
      </c>
      <c r="K1295" s="2" t="s">
        <v>4</v>
      </c>
      <c r="L1295" s="2" t="s">
        <v>30</v>
      </c>
      <c r="M1295" s="7">
        <v>6</v>
      </c>
      <c r="N1295" s="4">
        <v>100.56</v>
      </c>
      <c r="O1295" s="5">
        <v>0</v>
      </c>
      <c r="P1295" s="4">
        <v>49.47</v>
      </c>
      <c r="Q1295" s="4">
        <f t="shared" si="80"/>
        <v>603.36</v>
      </c>
      <c r="R1295" s="4">
        <f t="shared" si="81"/>
        <v>296.82</v>
      </c>
      <c r="S1295" s="4">
        <f t="shared" si="82"/>
        <v>306.54000000000002</v>
      </c>
      <c r="T1295" s="6">
        <f t="shared" si="83"/>
        <v>0.508054892601432</v>
      </c>
      <c r="U1295" s="3">
        <f>YEAR(SalesDataTable[[#This Row],[Order Date]])</f>
        <v>2026</v>
      </c>
    </row>
    <row r="1296" spans="1:21" ht="15.6">
      <c r="A1296" s="9">
        <v>1001</v>
      </c>
      <c r="B1296" s="10">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11" t="s">
        <v>0</v>
      </c>
      <c r="H1296" s="11" t="s">
        <v>36</v>
      </c>
      <c r="I1296" s="11" t="s">
        <v>2</v>
      </c>
      <c r="J1296" s="2" t="s">
        <v>3</v>
      </c>
      <c r="K1296" s="2" t="s">
        <v>23</v>
      </c>
      <c r="L1296" s="2" t="s">
        <v>29</v>
      </c>
      <c r="M1296" s="7">
        <v>1</v>
      </c>
      <c r="N1296" s="4">
        <v>200.48</v>
      </c>
      <c r="O1296" s="5">
        <v>0.05</v>
      </c>
      <c r="P1296" s="4">
        <v>104.11</v>
      </c>
      <c r="Q1296" s="4">
        <f t="shared" si="80"/>
        <v>190.45599999999999</v>
      </c>
      <c r="R1296" s="4">
        <f t="shared" si="81"/>
        <v>104.11</v>
      </c>
      <c r="S1296" s="4">
        <f t="shared" si="82"/>
        <v>86.345999999999989</v>
      </c>
      <c r="T1296" s="6">
        <f t="shared" si="83"/>
        <v>0.45336455664300412</v>
      </c>
      <c r="U1296" s="3">
        <f>YEAR(SalesDataTable[[#This Row],[Order Date]])</f>
        <v>2026</v>
      </c>
    </row>
    <row r="1297" spans="1:21" ht="15.6">
      <c r="A1297" s="9">
        <v>2424</v>
      </c>
      <c r="B1297" s="10">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11" t="s">
        <v>20</v>
      </c>
      <c r="H1297" s="11" t="s">
        <v>33</v>
      </c>
      <c r="I1297" s="11" t="s">
        <v>2</v>
      </c>
      <c r="J1297" s="2" t="s">
        <v>13</v>
      </c>
      <c r="K1297" s="2" t="s">
        <v>4</v>
      </c>
      <c r="L1297" s="2" t="s">
        <v>22</v>
      </c>
      <c r="M1297" s="7">
        <v>1</v>
      </c>
      <c r="N1297" s="4">
        <v>51.06</v>
      </c>
      <c r="O1297" s="5">
        <v>0.15</v>
      </c>
      <c r="P1297" s="4">
        <v>22.56</v>
      </c>
      <c r="Q1297" s="4">
        <f t="shared" si="80"/>
        <v>43.401000000000003</v>
      </c>
      <c r="R1297" s="4">
        <f t="shared" si="81"/>
        <v>22.56</v>
      </c>
      <c r="S1297" s="4">
        <f t="shared" si="82"/>
        <v>20.841000000000005</v>
      </c>
      <c r="T1297" s="6">
        <f t="shared" si="83"/>
        <v>0.48019630884081022</v>
      </c>
      <c r="U1297" s="3">
        <f>YEAR(SalesDataTable[[#This Row],[Order Date]])</f>
        <v>2026</v>
      </c>
    </row>
    <row r="1298" spans="1:21" ht="15.6">
      <c r="A1298" s="9">
        <v>2751</v>
      </c>
      <c r="B1298" s="10">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11" t="s">
        <v>0</v>
      </c>
      <c r="H1298" s="11" t="s">
        <v>50</v>
      </c>
      <c r="I1298" s="11" t="s">
        <v>19</v>
      </c>
      <c r="J1298" s="2" t="s">
        <v>13</v>
      </c>
      <c r="K1298" s="2" t="s">
        <v>34</v>
      </c>
      <c r="L1298" s="2" t="s">
        <v>38</v>
      </c>
      <c r="M1298" s="7">
        <v>2</v>
      </c>
      <c r="N1298" s="4">
        <v>125.9</v>
      </c>
      <c r="O1298" s="5">
        <v>0.15</v>
      </c>
      <c r="P1298" s="4">
        <v>70.27</v>
      </c>
      <c r="Q1298" s="4">
        <f t="shared" si="80"/>
        <v>214.03</v>
      </c>
      <c r="R1298" s="4">
        <f t="shared" si="81"/>
        <v>140.54</v>
      </c>
      <c r="S1298" s="4">
        <f t="shared" si="82"/>
        <v>73.490000000000009</v>
      </c>
      <c r="T1298" s="6">
        <f t="shared" si="83"/>
        <v>0.34336307994206422</v>
      </c>
      <c r="U1298" s="3">
        <f>YEAR(SalesDataTable[[#This Row],[Order Date]])</f>
        <v>2026</v>
      </c>
    </row>
    <row r="1299" spans="1:21" ht="15.6">
      <c r="A1299" s="9">
        <v>375</v>
      </c>
      <c r="B1299" s="10">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11" t="s">
        <v>6</v>
      </c>
      <c r="H1299" s="11" t="s">
        <v>43</v>
      </c>
      <c r="I1299" s="11" t="s">
        <v>19</v>
      </c>
      <c r="J1299" s="2" t="s">
        <v>3</v>
      </c>
      <c r="K1299" s="2" t="s">
        <v>23</v>
      </c>
      <c r="L1299" s="2" t="s">
        <v>29</v>
      </c>
      <c r="M1299" s="7">
        <v>2</v>
      </c>
      <c r="N1299" s="4">
        <v>192.24</v>
      </c>
      <c r="O1299" s="5">
        <v>0.05</v>
      </c>
      <c r="P1299" s="4">
        <v>103.65</v>
      </c>
      <c r="Q1299" s="4">
        <f t="shared" si="80"/>
        <v>365.25599999999997</v>
      </c>
      <c r="R1299" s="4">
        <f t="shared" si="81"/>
        <v>207.3</v>
      </c>
      <c r="S1299" s="4">
        <f t="shared" si="82"/>
        <v>157.95599999999996</v>
      </c>
      <c r="T1299" s="6">
        <f t="shared" si="83"/>
        <v>0.43245285498390162</v>
      </c>
      <c r="U1299" s="3">
        <f>YEAR(SalesDataTable[[#This Row],[Order Date]])</f>
        <v>2026</v>
      </c>
    </row>
    <row r="1300" spans="1:21" ht="15.6">
      <c r="A1300" s="9">
        <v>650</v>
      </c>
      <c r="B1300" s="10">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11" t="s">
        <v>0</v>
      </c>
      <c r="H1300" s="11" t="s">
        <v>1</v>
      </c>
      <c r="I1300" s="11" t="s">
        <v>2</v>
      </c>
      <c r="J1300" s="2" t="s">
        <v>16</v>
      </c>
      <c r="K1300" s="2" t="s">
        <v>34</v>
      </c>
      <c r="L1300" s="2" t="s">
        <v>35</v>
      </c>
      <c r="M1300" s="7">
        <v>2</v>
      </c>
      <c r="N1300" s="4">
        <v>40.79</v>
      </c>
      <c r="O1300" s="5">
        <v>0</v>
      </c>
      <c r="P1300" s="4">
        <v>14.61</v>
      </c>
      <c r="Q1300" s="4">
        <f t="shared" si="80"/>
        <v>81.58</v>
      </c>
      <c r="R1300" s="4">
        <f t="shared" si="81"/>
        <v>29.22</v>
      </c>
      <c r="S1300" s="4">
        <f t="shared" si="82"/>
        <v>52.36</v>
      </c>
      <c r="T1300" s="6">
        <f t="shared" si="83"/>
        <v>0.64182397646481981</v>
      </c>
      <c r="U1300" s="3">
        <f>YEAR(SalesDataTable[[#This Row],[Order Date]])</f>
        <v>2026</v>
      </c>
    </row>
    <row r="1301" spans="1:21" ht="15.6">
      <c r="A1301" s="9">
        <v>941</v>
      </c>
      <c r="B1301" s="10">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11" t="s">
        <v>0</v>
      </c>
      <c r="H1301" s="11" t="s">
        <v>36</v>
      </c>
      <c r="I1301" s="11" t="s">
        <v>19</v>
      </c>
      <c r="J1301" s="2" t="s">
        <v>13</v>
      </c>
      <c r="K1301" s="2" t="s">
        <v>23</v>
      </c>
      <c r="L1301" s="2" t="s">
        <v>51</v>
      </c>
      <c r="M1301" s="7">
        <v>2</v>
      </c>
      <c r="N1301" s="4">
        <v>125.73</v>
      </c>
      <c r="O1301" s="5">
        <v>0.15</v>
      </c>
      <c r="P1301" s="4">
        <v>61.75</v>
      </c>
      <c r="Q1301" s="4">
        <f t="shared" si="80"/>
        <v>213.74100000000001</v>
      </c>
      <c r="R1301" s="4">
        <f t="shared" si="81"/>
        <v>123.5</v>
      </c>
      <c r="S1301" s="4">
        <f t="shared" si="82"/>
        <v>90.241000000000014</v>
      </c>
      <c r="T1301" s="6">
        <f t="shared" si="83"/>
        <v>0.42219789371248384</v>
      </c>
      <c r="U1301" s="3">
        <f>YEAR(SalesDataTable[[#This Row],[Order Date]])</f>
        <v>2026</v>
      </c>
    </row>
    <row r="1302" spans="1:21" ht="15.6">
      <c r="A1302" s="9">
        <v>2719</v>
      </c>
      <c r="B1302" s="10">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11" t="s">
        <v>0</v>
      </c>
      <c r="H1302" s="11" t="s">
        <v>50</v>
      </c>
      <c r="I1302" s="11" t="s">
        <v>2</v>
      </c>
      <c r="J1302" s="2" t="s">
        <v>16</v>
      </c>
      <c r="K1302" s="2" t="s">
        <v>14</v>
      </c>
      <c r="L1302" s="2" t="s">
        <v>48</v>
      </c>
      <c r="M1302" s="7">
        <v>1</v>
      </c>
      <c r="N1302" s="4">
        <v>164.92</v>
      </c>
      <c r="O1302" s="5">
        <v>0</v>
      </c>
      <c r="P1302" s="4">
        <v>89.47</v>
      </c>
      <c r="Q1302" s="4">
        <f t="shared" si="80"/>
        <v>164.92</v>
      </c>
      <c r="R1302" s="4">
        <f t="shared" si="81"/>
        <v>89.47</v>
      </c>
      <c r="S1302" s="4">
        <f t="shared" si="82"/>
        <v>75.449999999999989</v>
      </c>
      <c r="T1302" s="6">
        <f t="shared" si="83"/>
        <v>0.45749454280863444</v>
      </c>
      <c r="U1302" s="3">
        <f>YEAR(SalesDataTable[[#This Row],[Order Date]])</f>
        <v>2026</v>
      </c>
    </row>
    <row r="1303" spans="1:21" ht="15.6">
      <c r="A1303" s="9">
        <v>3833</v>
      </c>
      <c r="B1303" s="10">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11" t="s">
        <v>6</v>
      </c>
      <c r="H1303" s="11" t="s">
        <v>27</v>
      </c>
      <c r="I1303" s="11" t="s">
        <v>19</v>
      </c>
      <c r="J1303" s="2" t="s">
        <v>13</v>
      </c>
      <c r="K1303" s="2" t="s">
        <v>4</v>
      </c>
      <c r="L1303" s="2" t="s">
        <v>30</v>
      </c>
      <c r="M1303" s="7">
        <v>5</v>
      </c>
      <c r="N1303" s="4">
        <v>103.91</v>
      </c>
      <c r="O1303" s="5">
        <v>0</v>
      </c>
      <c r="P1303" s="4">
        <v>51.19</v>
      </c>
      <c r="Q1303" s="4">
        <f t="shared" si="80"/>
        <v>519.54999999999995</v>
      </c>
      <c r="R1303" s="4">
        <f t="shared" si="81"/>
        <v>255.95</v>
      </c>
      <c r="S1303" s="4">
        <f t="shared" si="82"/>
        <v>263.59999999999997</v>
      </c>
      <c r="T1303" s="6">
        <f t="shared" si="83"/>
        <v>0.50736214031373306</v>
      </c>
      <c r="U1303" s="3">
        <f>YEAR(SalesDataTable[[#This Row],[Order Date]])</f>
        <v>2026</v>
      </c>
    </row>
    <row r="1304" spans="1:21" ht="15.6">
      <c r="A1304" s="9">
        <v>211</v>
      </c>
      <c r="B1304" s="10">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11" t="s">
        <v>11</v>
      </c>
      <c r="H1304" s="11" t="s">
        <v>52</v>
      </c>
      <c r="I1304" s="11" t="s">
        <v>8</v>
      </c>
      <c r="J1304" s="2" t="s">
        <v>16</v>
      </c>
      <c r="K1304" s="2" t="s">
        <v>4</v>
      </c>
      <c r="L1304" s="2" t="s">
        <v>22</v>
      </c>
      <c r="M1304" s="7">
        <v>10</v>
      </c>
      <c r="N1304" s="4">
        <v>49.69</v>
      </c>
      <c r="O1304" s="5">
        <v>0.1</v>
      </c>
      <c r="P1304" s="4">
        <v>21.82</v>
      </c>
      <c r="Q1304" s="4">
        <f t="shared" si="80"/>
        <v>447.21</v>
      </c>
      <c r="R1304" s="4">
        <f t="shared" si="81"/>
        <v>218.2</v>
      </c>
      <c r="S1304" s="4">
        <f t="shared" si="82"/>
        <v>229.01</v>
      </c>
      <c r="T1304" s="6">
        <f t="shared" si="83"/>
        <v>0.51208604458755391</v>
      </c>
      <c r="U1304" s="3">
        <f>YEAR(SalesDataTable[[#This Row],[Order Date]])</f>
        <v>2026</v>
      </c>
    </row>
    <row r="1305" spans="1:21" ht="15.6">
      <c r="A1305" s="9">
        <v>392</v>
      </c>
      <c r="B1305" s="10">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11" t="s">
        <v>20</v>
      </c>
      <c r="H1305" s="11" t="s">
        <v>31</v>
      </c>
      <c r="I1305" s="11" t="s">
        <v>19</v>
      </c>
      <c r="J1305" s="2" t="s">
        <v>3</v>
      </c>
      <c r="K1305" s="2" t="s">
        <v>9</v>
      </c>
      <c r="L1305" s="2" t="s">
        <v>10</v>
      </c>
      <c r="M1305" s="7">
        <v>3</v>
      </c>
      <c r="N1305" s="4">
        <v>94.19</v>
      </c>
      <c r="O1305" s="5">
        <v>0</v>
      </c>
      <c r="P1305" s="4">
        <v>44.1</v>
      </c>
      <c r="Q1305" s="4">
        <f t="shared" si="80"/>
        <v>282.57</v>
      </c>
      <c r="R1305" s="4">
        <f t="shared" si="81"/>
        <v>132.30000000000001</v>
      </c>
      <c r="S1305" s="4">
        <f t="shared" si="82"/>
        <v>150.26999999999998</v>
      </c>
      <c r="T1305" s="6">
        <f t="shared" si="83"/>
        <v>0.53179743072512997</v>
      </c>
      <c r="U1305" s="3">
        <f>YEAR(SalesDataTable[[#This Row],[Order Date]])</f>
        <v>2026</v>
      </c>
    </row>
    <row r="1306" spans="1:21" ht="15.6">
      <c r="A1306" s="9">
        <v>1302</v>
      </c>
      <c r="B1306" s="10">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11" t="s">
        <v>6</v>
      </c>
      <c r="H1306" s="11" t="s">
        <v>49</v>
      </c>
      <c r="I1306" s="11" t="s">
        <v>19</v>
      </c>
      <c r="J1306" s="2" t="s">
        <v>3</v>
      </c>
      <c r="K1306" s="2" t="s">
        <v>14</v>
      </c>
      <c r="L1306" s="2" t="s">
        <v>32</v>
      </c>
      <c r="M1306" s="7">
        <v>1</v>
      </c>
      <c r="N1306" s="4">
        <v>46.87</v>
      </c>
      <c r="O1306" s="5">
        <v>0</v>
      </c>
      <c r="P1306" s="4">
        <v>18.649999999999999</v>
      </c>
      <c r="Q1306" s="4">
        <f t="shared" si="80"/>
        <v>46.87</v>
      </c>
      <c r="R1306" s="4">
        <f t="shared" si="81"/>
        <v>18.649999999999999</v>
      </c>
      <c r="S1306" s="4">
        <f t="shared" si="82"/>
        <v>28.22</v>
      </c>
      <c r="T1306" s="6">
        <f t="shared" si="83"/>
        <v>0.60209088969490077</v>
      </c>
      <c r="U1306" s="3">
        <f>YEAR(SalesDataTable[[#This Row],[Order Date]])</f>
        <v>2026</v>
      </c>
    </row>
    <row r="1307" spans="1:21" ht="15.6">
      <c r="A1307" s="9">
        <v>1366</v>
      </c>
      <c r="B1307" s="10">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11" t="s">
        <v>11</v>
      </c>
      <c r="H1307" s="11" t="s">
        <v>52</v>
      </c>
      <c r="I1307" s="11" t="s">
        <v>2</v>
      </c>
      <c r="J1307" s="2" t="s">
        <v>3</v>
      </c>
      <c r="K1307" s="2" t="s">
        <v>14</v>
      </c>
      <c r="L1307" s="2" t="s">
        <v>15</v>
      </c>
      <c r="M1307" s="7">
        <v>1</v>
      </c>
      <c r="N1307" s="4">
        <v>36.99</v>
      </c>
      <c r="O1307" s="5">
        <v>0.1</v>
      </c>
      <c r="P1307" s="4">
        <v>13.2</v>
      </c>
      <c r="Q1307" s="4">
        <f t="shared" si="80"/>
        <v>33.291000000000004</v>
      </c>
      <c r="R1307" s="4">
        <f t="shared" si="81"/>
        <v>13.2</v>
      </c>
      <c r="S1307" s="4">
        <f t="shared" si="82"/>
        <v>20.091000000000005</v>
      </c>
      <c r="T1307" s="6">
        <f t="shared" si="83"/>
        <v>0.60349644047940887</v>
      </c>
      <c r="U1307" s="3">
        <f>YEAR(SalesDataTable[[#This Row],[Order Date]])</f>
        <v>2026</v>
      </c>
    </row>
    <row r="1308" spans="1:21" ht="15.6">
      <c r="A1308" s="9">
        <v>1974</v>
      </c>
      <c r="B1308" s="10">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11" t="s">
        <v>0</v>
      </c>
      <c r="H1308" s="11" t="s">
        <v>50</v>
      </c>
      <c r="I1308" s="11" t="s">
        <v>2</v>
      </c>
      <c r="J1308" s="2" t="s">
        <v>3</v>
      </c>
      <c r="K1308" s="2" t="s">
        <v>14</v>
      </c>
      <c r="L1308" s="2" t="s">
        <v>44</v>
      </c>
      <c r="M1308" s="7">
        <v>1</v>
      </c>
      <c r="N1308" s="4">
        <v>135.44</v>
      </c>
      <c r="O1308" s="5">
        <v>0</v>
      </c>
      <c r="P1308" s="4">
        <v>65.48</v>
      </c>
      <c r="Q1308" s="4">
        <f t="shared" si="80"/>
        <v>135.44</v>
      </c>
      <c r="R1308" s="4">
        <f t="shared" si="81"/>
        <v>65.48</v>
      </c>
      <c r="S1308" s="4">
        <f t="shared" si="82"/>
        <v>69.959999999999994</v>
      </c>
      <c r="T1308" s="6">
        <f t="shared" si="83"/>
        <v>0.51653868871825159</v>
      </c>
      <c r="U1308" s="3">
        <f>YEAR(SalesDataTable[[#This Row],[Order Date]])</f>
        <v>2026</v>
      </c>
    </row>
    <row r="1309" spans="1:21" ht="15.6">
      <c r="A1309" s="9">
        <v>2716</v>
      </c>
      <c r="B1309" s="10">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11" t="s">
        <v>6</v>
      </c>
      <c r="H1309" s="11" t="s">
        <v>7</v>
      </c>
      <c r="I1309" s="11" t="s">
        <v>2</v>
      </c>
      <c r="J1309" s="2" t="s">
        <v>13</v>
      </c>
      <c r="K1309" s="2" t="s">
        <v>9</v>
      </c>
      <c r="L1309" s="2" t="s">
        <v>10</v>
      </c>
      <c r="M1309" s="7">
        <v>3</v>
      </c>
      <c r="N1309" s="4">
        <v>92.25</v>
      </c>
      <c r="O1309" s="5">
        <v>0</v>
      </c>
      <c r="P1309" s="4">
        <v>46.27</v>
      </c>
      <c r="Q1309" s="4">
        <f t="shared" si="80"/>
        <v>276.75</v>
      </c>
      <c r="R1309" s="4">
        <f t="shared" si="81"/>
        <v>138.81</v>
      </c>
      <c r="S1309" s="4">
        <f t="shared" si="82"/>
        <v>137.94</v>
      </c>
      <c r="T1309" s="6">
        <f t="shared" si="83"/>
        <v>0.49842818428184282</v>
      </c>
      <c r="U1309" s="3">
        <f>YEAR(SalesDataTable[[#This Row],[Order Date]])</f>
        <v>2026</v>
      </c>
    </row>
    <row r="1310" spans="1:21" ht="15.6">
      <c r="A1310" s="9">
        <v>3161</v>
      </c>
      <c r="B1310" s="10">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11" t="s">
        <v>11</v>
      </c>
      <c r="H1310" s="11" t="s">
        <v>25</v>
      </c>
      <c r="I1310" s="11" t="s">
        <v>2</v>
      </c>
      <c r="J1310" s="2" t="s">
        <v>13</v>
      </c>
      <c r="K1310" s="2" t="s">
        <v>23</v>
      </c>
      <c r="L1310" s="2" t="s">
        <v>29</v>
      </c>
      <c r="M1310" s="7">
        <v>2</v>
      </c>
      <c r="N1310" s="4">
        <v>192.6</v>
      </c>
      <c r="O1310" s="5">
        <v>0</v>
      </c>
      <c r="P1310" s="4">
        <v>104.89</v>
      </c>
      <c r="Q1310" s="4">
        <f t="shared" si="80"/>
        <v>385.2</v>
      </c>
      <c r="R1310" s="4">
        <f t="shared" si="81"/>
        <v>209.78</v>
      </c>
      <c r="S1310" s="4">
        <f t="shared" si="82"/>
        <v>175.42</v>
      </c>
      <c r="T1310" s="6">
        <f t="shared" si="83"/>
        <v>0.45539979231568017</v>
      </c>
      <c r="U1310" s="3">
        <f>YEAR(SalesDataTable[[#This Row],[Order Date]])</f>
        <v>2026</v>
      </c>
    </row>
    <row r="1311" spans="1:21" ht="15.6">
      <c r="A1311" s="9">
        <v>3240</v>
      </c>
      <c r="B1311" s="10">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11" t="s">
        <v>20</v>
      </c>
      <c r="H1311" s="11" t="s">
        <v>33</v>
      </c>
      <c r="I1311" s="11" t="s">
        <v>2</v>
      </c>
      <c r="J1311" s="2" t="s">
        <v>3</v>
      </c>
      <c r="K1311" s="2" t="s">
        <v>4</v>
      </c>
      <c r="L1311" s="2" t="s">
        <v>26</v>
      </c>
      <c r="M1311" s="7">
        <v>1</v>
      </c>
      <c r="N1311" s="4">
        <v>39.94</v>
      </c>
      <c r="O1311" s="5">
        <v>0</v>
      </c>
      <c r="P1311" s="4">
        <v>16.89</v>
      </c>
      <c r="Q1311" s="4">
        <f t="shared" si="80"/>
        <v>39.94</v>
      </c>
      <c r="R1311" s="4">
        <f t="shared" si="81"/>
        <v>16.89</v>
      </c>
      <c r="S1311" s="4">
        <f t="shared" si="82"/>
        <v>23.049999999999997</v>
      </c>
      <c r="T1311" s="6">
        <f t="shared" si="83"/>
        <v>0.57711567351026538</v>
      </c>
      <c r="U1311" s="3">
        <f>YEAR(SalesDataTable[[#This Row],[Order Date]])</f>
        <v>2026</v>
      </c>
    </row>
    <row r="1312" spans="1:21" ht="15.6">
      <c r="A1312" s="9">
        <v>3682</v>
      </c>
      <c r="B1312" s="10">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11" t="s">
        <v>11</v>
      </c>
      <c r="H1312" s="11" t="s">
        <v>12</v>
      </c>
      <c r="I1312" s="11" t="s">
        <v>2</v>
      </c>
      <c r="J1312" s="2" t="s">
        <v>3</v>
      </c>
      <c r="K1312" s="2" t="s">
        <v>9</v>
      </c>
      <c r="L1312" s="2" t="s">
        <v>37</v>
      </c>
      <c r="M1312" s="7">
        <v>3</v>
      </c>
      <c r="N1312" s="4">
        <v>150.61000000000001</v>
      </c>
      <c r="O1312" s="5">
        <v>0</v>
      </c>
      <c r="P1312" s="4">
        <v>79.900000000000006</v>
      </c>
      <c r="Q1312" s="4">
        <f t="shared" si="80"/>
        <v>451.83000000000004</v>
      </c>
      <c r="R1312" s="4">
        <f t="shared" si="81"/>
        <v>239.70000000000002</v>
      </c>
      <c r="S1312" s="4">
        <f t="shared" si="82"/>
        <v>212.13000000000002</v>
      </c>
      <c r="T1312" s="6">
        <f t="shared" si="83"/>
        <v>0.46949073766682159</v>
      </c>
      <c r="U1312" s="3">
        <f>YEAR(SalesDataTable[[#This Row],[Order Date]])</f>
        <v>2026</v>
      </c>
    </row>
    <row r="1313" spans="1:21" ht="15.6">
      <c r="A1313" s="9">
        <v>4725</v>
      </c>
      <c r="B1313" s="10">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11" t="s">
        <v>20</v>
      </c>
      <c r="H1313" s="11" t="s">
        <v>47</v>
      </c>
      <c r="I1313" s="11" t="s">
        <v>2</v>
      </c>
      <c r="J1313" s="2" t="s">
        <v>3</v>
      </c>
      <c r="K1313" s="2" t="s">
        <v>9</v>
      </c>
      <c r="L1313" s="2" t="s">
        <v>46</v>
      </c>
      <c r="M1313" s="7">
        <v>2</v>
      </c>
      <c r="N1313" s="4">
        <v>71.069999999999993</v>
      </c>
      <c r="O1313" s="5">
        <v>0</v>
      </c>
      <c r="P1313" s="4">
        <v>31.57</v>
      </c>
      <c r="Q1313" s="4">
        <f t="shared" si="80"/>
        <v>142.13999999999999</v>
      </c>
      <c r="R1313" s="4">
        <f t="shared" si="81"/>
        <v>63.14</v>
      </c>
      <c r="S1313" s="4">
        <f t="shared" si="82"/>
        <v>78.999999999999986</v>
      </c>
      <c r="T1313" s="6">
        <f t="shared" si="83"/>
        <v>0.55579006613198245</v>
      </c>
      <c r="U1313" s="3">
        <f>YEAR(SalesDataTable[[#This Row],[Order Date]])</f>
        <v>2026</v>
      </c>
    </row>
    <row r="1314" spans="1:21" ht="15.6">
      <c r="A1314" s="9">
        <v>758</v>
      </c>
      <c r="B1314" s="10">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11" t="s">
        <v>0</v>
      </c>
      <c r="H1314" s="11" t="s">
        <v>1</v>
      </c>
      <c r="I1314" s="11" t="s">
        <v>19</v>
      </c>
      <c r="J1314" s="2" t="s">
        <v>13</v>
      </c>
      <c r="K1314" s="2" t="s">
        <v>4</v>
      </c>
      <c r="L1314" s="2" t="s">
        <v>22</v>
      </c>
      <c r="M1314" s="7">
        <v>1</v>
      </c>
      <c r="N1314" s="4">
        <v>50.78</v>
      </c>
      <c r="O1314" s="5">
        <v>0</v>
      </c>
      <c r="P1314" s="4">
        <v>22.29</v>
      </c>
      <c r="Q1314" s="4">
        <f t="shared" si="80"/>
        <v>50.78</v>
      </c>
      <c r="R1314" s="4">
        <f t="shared" si="81"/>
        <v>22.29</v>
      </c>
      <c r="S1314" s="4">
        <f t="shared" si="82"/>
        <v>28.490000000000002</v>
      </c>
      <c r="T1314" s="6">
        <f t="shared" si="83"/>
        <v>0.56104765655769995</v>
      </c>
      <c r="U1314" s="3">
        <f>YEAR(SalesDataTable[[#This Row],[Order Date]])</f>
        <v>2026</v>
      </c>
    </row>
    <row r="1315" spans="1:21" ht="15.6">
      <c r="A1315" s="9">
        <v>1910</v>
      </c>
      <c r="B1315" s="10">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11" t="s">
        <v>0</v>
      </c>
      <c r="H1315" s="11" t="s">
        <v>50</v>
      </c>
      <c r="I1315" s="11" t="s">
        <v>2</v>
      </c>
      <c r="J1315" s="2" t="s">
        <v>3</v>
      </c>
      <c r="K1315" s="2" t="s">
        <v>9</v>
      </c>
      <c r="L1315" s="2" t="s">
        <v>17</v>
      </c>
      <c r="M1315" s="7">
        <v>2</v>
      </c>
      <c r="N1315" s="4">
        <v>141.51</v>
      </c>
      <c r="O1315" s="5">
        <v>0.05</v>
      </c>
      <c r="P1315" s="4">
        <v>77.040000000000006</v>
      </c>
      <c r="Q1315" s="4">
        <f t="shared" si="80"/>
        <v>268.86899999999997</v>
      </c>
      <c r="R1315" s="4">
        <f t="shared" si="81"/>
        <v>154.08000000000001</v>
      </c>
      <c r="S1315" s="4">
        <f t="shared" si="82"/>
        <v>114.78899999999996</v>
      </c>
      <c r="T1315" s="6">
        <f t="shared" si="83"/>
        <v>0.42693281858451504</v>
      </c>
      <c r="U1315" s="3">
        <f>YEAR(SalesDataTable[[#This Row],[Order Date]])</f>
        <v>2026</v>
      </c>
    </row>
    <row r="1316" spans="1:21" ht="15.6">
      <c r="A1316" s="9">
        <v>1941</v>
      </c>
      <c r="B1316" s="10">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11" t="s">
        <v>6</v>
      </c>
      <c r="H1316" s="11" t="s">
        <v>43</v>
      </c>
      <c r="I1316" s="11" t="s">
        <v>28</v>
      </c>
      <c r="J1316" s="2" t="s">
        <v>3</v>
      </c>
      <c r="K1316" s="2" t="s">
        <v>9</v>
      </c>
      <c r="L1316" s="2" t="s">
        <v>37</v>
      </c>
      <c r="M1316" s="7">
        <v>1</v>
      </c>
      <c r="N1316" s="4">
        <v>156.44</v>
      </c>
      <c r="O1316" s="5">
        <v>0.1</v>
      </c>
      <c r="P1316" s="4">
        <v>80.72</v>
      </c>
      <c r="Q1316" s="4">
        <f t="shared" si="80"/>
        <v>140.79599999999999</v>
      </c>
      <c r="R1316" s="4">
        <f t="shared" si="81"/>
        <v>80.72</v>
      </c>
      <c r="S1316" s="4">
        <f t="shared" si="82"/>
        <v>60.075999999999993</v>
      </c>
      <c r="T1316" s="6">
        <f t="shared" si="83"/>
        <v>0.42668825818915307</v>
      </c>
      <c r="U1316" s="3">
        <f>YEAR(SalesDataTable[[#This Row],[Order Date]])</f>
        <v>2026</v>
      </c>
    </row>
    <row r="1317" spans="1:21" ht="15.6">
      <c r="A1317" s="9">
        <v>2324</v>
      </c>
      <c r="B1317" s="10">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11" t="s">
        <v>6</v>
      </c>
      <c r="H1317" s="11" t="s">
        <v>43</v>
      </c>
      <c r="I1317" s="11" t="s">
        <v>2</v>
      </c>
      <c r="J1317" s="2" t="s">
        <v>13</v>
      </c>
      <c r="K1317" s="2" t="s">
        <v>34</v>
      </c>
      <c r="L1317" s="2" t="s">
        <v>45</v>
      </c>
      <c r="M1317" s="7">
        <v>2</v>
      </c>
      <c r="N1317" s="4">
        <v>51.75</v>
      </c>
      <c r="O1317" s="5">
        <v>0</v>
      </c>
      <c r="P1317" s="4">
        <v>21.4</v>
      </c>
      <c r="Q1317" s="4">
        <f t="shared" si="80"/>
        <v>103.5</v>
      </c>
      <c r="R1317" s="4">
        <f t="shared" si="81"/>
        <v>42.8</v>
      </c>
      <c r="S1317" s="4">
        <f t="shared" si="82"/>
        <v>60.7</v>
      </c>
      <c r="T1317" s="6">
        <f t="shared" si="83"/>
        <v>0.58647342995169083</v>
      </c>
      <c r="U1317" s="3">
        <f>YEAR(SalesDataTable[[#This Row],[Order Date]])</f>
        <v>2026</v>
      </c>
    </row>
    <row r="1318" spans="1:21" ht="15.6">
      <c r="A1318" s="9">
        <v>2869</v>
      </c>
      <c r="B1318" s="10">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11" t="s">
        <v>11</v>
      </c>
      <c r="H1318" s="11" t="s">
        <v>25</v>
      </c>
      <c r="I1318" s="11" t="s">
        <v>28</v>
      </c>
      <c r="J1318" s="2" t="s">
        <v>13</v>
      </c>
      <c r="K1318" s="2" t="s">
        <v>23</v>
      </c>
      <c r="L1318" s="2" t="s">
        <v>40</v>
      </c>
      <c r="M1318" s="7">
        <v>1</v>
      </c>
      <c r="N1318" s="4">
        <v>82.23</v>
      </c>
      <c r="O1318" s="5">
        <v>0.1</v>
      </c>
      <c r="P1318" s="4">
        <v>38.340000000000003</v>
      </c>
      <c r="Q1318" s="4">
        <f t="shared" si="80"/>
        <v>74.007000000000005</v>
      </c>
      <c r="R1318" s="4">
        <f t="shared" si="81"/>
        <v>38.340000000000003</v>
      </c>
      <c r="S1318" s="4">
        <f t="shared" si="82"/>
        <v>35.667000000000002</v>
      </c>
      <c r="T1318" s="6">
        <f t="shared" si="83"/>
        <v>0.48194089748267055</v>
      </c>
      <c r="U1318" s="3">
        <f>YEAR(SalesDataTable[[#This Row],[Order Date]])</f>
        <v>2026</v>
      </c>
    </row>
    <row r="1319" spans="1:21" ht="15.6">
      <c r="A1319" s="9">
        <v>3236</v>
      </c>
      <c r="B1319" s="10">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11" t="s">
        <v>6</v>
      </c>
      <c r="H1319" s="11" t="s">
        <v>27</v>
      </c>
      <c r="I1319" s="11" t="s">
        <v>2</v>
      </c>
      <c r="J1319" s="2" t="s">
        <v>13</v>
      </c>
      <c r="K1319" s="2" t="s">
        <v>9</v>
      </c>
      <c r="L1319" s="2" t="s">
        <v>17</v>
      </c>
      <c r="M1319" s="7">
        <v>1</v>
      </c>
      <c r="N1319" s="4">
        <v>144.16999999999999</v>
      </c>
      <c r="O1319" s="5">
        <v>0.1</v>
      </c>
      <c r="P1319" s="4">
        <v>78.13</v>
      </c>
      <c r="Q1319" s="4">
        <f t="shared" si="80"/>
        <v>129.75299999999999</v>
      </c>
      <c r="R1319" s="4">
        <f t="shared" si="81"/>
        <v>78.13</v>
      </c>
      <c r="S1319" s="4">
        <f t="shared" si="82"/>
        <v>51.62299999999999</v>
      </c>
      <c r="T1319" s="6">
        <f t="shared" si="83"/>
        <v>0.39785592625989374</v>
      </c>
      <c r="U1319" s="3">
        <f>YEAR(SalesDataTable[[#This Row],[Order Date]])</f>
        <v>2026</v>
      </c>
    </row>
    <row r="1320" spans="1:21" ht="15.6">
      <c r="A1320" s="9">
        <v>3582</v>
      </c>
      <c r="B1320" s="10">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11" t="s">
        <v>6</v>
      </c>
      <c r="H1320" s="11" t="s">
        <v>43</v>
      </c>
      <c r="I1320" s="11" t="s">
        <v>2</v>
      </c>
      <c r="J1320" s="2" t="s">
        <v>3</v>
      </c>
      <c r="K1320" s="2" t="s">
        <v>23</v>
      </c>
      <c r="L1320" s="2" t="s">
        <v>40</v>
      </c>
      <c r="M1320" s="7">
        <v>4</v>
      </c>
      <c r="N1320" s="4">
        <v>82.47</v>
      </c>
      <c r="O1320" s="5">
        <v>0</v>
      </c>
      <c r="P1320" s="4">
        <v>40.22</v>
      </c>
      <c r="Q1320" s="4">
        <f t="shared" si="80"/>
        <v>329.88</v>
      </c>
      <c r="R1320" s="4">
        <f t="shared" si="81"/>
        <v>160.88</v>
      </c>
      <c r="S1320" s="4">
        <f t="shared" si="82"/>
        <v>169</v>
      </c>
      <c r="T1320" s="6">
        <f t="shared" si="83"/>
        <v>0.51230750575967021</v>
      </c>
      <c r="U1320" s="3">
        <f>YEAR(SalesDataTable[[#This Row],[Order Date]])</f>
        <v>2026</v>
      </c>
    </row>
    <row r="1321" spans="1:21" ht="15.6">
      <c r="A1321" s="9">
        <v>3715</v>
      </c>
      <c r="B1321" s="10">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11" t="s">
        <v>20</v>
      </c>
      <c r="H1321" s="11" t="s">
        <v>33</v>
      </c>
      <c r="I1321" s="11" t="s">
        <v>2</v>
      </c>
      <c r="J1321" s="2" t="s">
        <v>13</v>
      </c>
      <c r="K1321" s="2" t="s">
        <v>23</v>
      </c>
      <c r="L1321" s="2" t="s">
        <v>51</v>
      </c>
      <c r="M1321" s="7">
        <v>1</v>
      </c>
      <c r="N1321" s="4">
        <v>122.14</v>
      </c>
      <c r="O1321" s="5">
        <v>0.15</v>
      </c>
      <c r="P1321" s="4">
        <v>59.87</v>
      </c>
      <c r="Q1321" s="4">
        <f t="shared" si="80"/>
        <v>103.819</v>
      </c>
      <c r="R1321" s="4">
        <f t="shared" si="81"/>
        <v>59.87</v>
      </c>
      <c r="S1321" s="4">
        <f t="shared" si="82"/>
        <v>43.949000000000005</v>
      </c>
      <c r="T1321" s="6">
        <f t="shared" si="83"/>
        <v>0.42332328379198414</v>
      </c>
      <c r="U1321" s="3">
        <f>YEAR(SalesDataTable[[#This Row],[Order Date]])</f>
        <v>2026</v>
      </c>
    </row>
    <row r="1322" spans="1:21" ht="15.6">
      <c r="A1322" s="9">
        <v>3940</v>
      </c>
      <c r="B1322" s="10">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11" t="s">
        <v>11</v>
      </c>
      <c r="H1322" s="11" t="s">
        <v>52</v>
      </c>
      <c r="I1322" s="11" t="s">
        <v>19</v>
      </c>
      <c r="J1322" s="2" t="s">
        <v>3</v>
      </c>
      <c r="K1322" s="2" t="s">
        <v>9</v>
      </c>
      <c r="L1322" s="2" t="s">
        <v>17</v>
      </c>
      <c r="M1322" s="7">
        <v>3</v>
      </c>
      <c r="N1322" s="4">
        <v>143.59</v>
      </c>
      <c r="O1322" s="5">
        <v>0</v>
      </c>
      <c r="P1322" s="4">
        <v>78.91</v>
      </c>
      <c r="Q1322" s="4">
        <f t="shared" si="80"/>
        <v>430.77</v>
      </c>
      <c r="R1322" s="4">
        <f t="shared" si="81"/>
        <v>236.73</v>
      </c>
      <c r="S1322" s="4">
        <f t="shared" si="82"/>
        <v>194.04</v>
      </c>
      <c r="T1322" s="6">
        <f t="shared" si="83"/>
        <v>0.45044919562643637</v>
      </c>
      <c r="U1322" s="3">
        <f>YEAR(SalesDataTable[[#This Row],[Order Date]])</f>
        <v>2026</v>
      </c>
    </row>
    <row r="1323" spans="1:21" ht="15.6">
      <c r="A1323" s="9">
        <v>4760</v>
      </c>
      <c r="B1323" s="10">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11" t="s">
        <v>20</v>
      </c>
      <c r="H1323" s="11" t="s">
        <v>47</v>
      </c>
      <c r="I1323" s="11" t="s">
        <v>2</v>
      </c>
      <c r="J1323" s="2" t="s">
        <v>16</v>
      </c>
      <c r="K1323" s="2" t="s">
        <v>9</v>
      </c>
      <c r="L1323" s="2" t="s">
        <v>37</v>
      </c>
      <c r="M1323" s="7">
        <v>2</v>
      </c>
      <c r="N1323" s="4">
        <v>157.66</v>
      </c>
      <c r="O1323" s="5">
        <v>0</v>
      </c>
      <c r="P1323" s="4">
        <v>78.760000000000005</v>
      </c>
      <c r="Q1323" s="4">
        <f t="shared" si="80"/>
        <v>315.32</v>
      </c>
      <c r="R1323" s="4">
        <f t="shared" si="81"/>
        <v>157.52000000000001</v>
      </c>
      <c r="S1323" s="4">
        <f t="shared" si="82"/>
        <v>157.79999999999998</v>
      </c>
      <c r="T1323" s="6">
        <f t="shared" si="83"/>
        <v>0.50044399340352652</v>
      </c>
      <c r="U1323" s="3">
        <f>YEAR(SalesDataTable[[#This Row],[Order Date]])</f>
        <v>2026</v>
      </c>
    </row>
    <row r="1324" spans="1:21" ht="15.6">
      <c r="A1324" s="9">
        <v>4768</v>
      </c>
      <c r="B1324" s="10">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11" t="s">
        <v>6</v>
      </c>
      <c r="H1324" s="11" t="s">
        <v>7</v>
      </c>
      <c r="I1324" s="11" t="s">
        <v>2</v>
      </c>
      <c r="J1324" s="2" t="s">
        <v>16</v>
      </c>
      <c r="K1324" s="2" t="s">
        <v>4</v>
      </c>
      <c r="L1324" s="2" t="s">
        <v>30</v>
      </c>
      <c r="M1324" s="7">
        <v>1</v>
      </c>
      <c r="N1324" s="4">
        <v>101.58</v>
      </c>
      <c r="O1324" s="5">
        <v>0</v>
      </c>
      <c r="P1324" s="4">
        <v>49.83</v>
      </c>
      <c r="Q1324" s="4">
        <f t="shared" si="80"/>
        <v>101.58</v>
      </c>
      <c r="R1324" s="4">
        <f t="shared" si="81"/>
        <v>49.83</v>
      </c>
      <c r="S1324" s="4">
        <f t="shared" si="82"/>
        <v>51.75</v>
      </c>
      <c r="T1324" s="6">
        <f t="shared" si="83"/>
        <v>0.50945067926757237</v>
      </c>
      <c r="U1324" s="3">
        <f>YEAR(SalesDataTable[[#This Row],[Order Date]])</f>
        <v>2026</v>
      </c>
    </row>
    <row r="1325" spans="1:21" ht="15.6">
      <c r="A1325" s="9">
        <v>5025</v>
      </c>
      <c r="B1325" s="10">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11" t="s">
        <v>11</v>
      </c>
      <c r="H1325" s="11" t="s">
        <v>18</v>
      </c>
      <c r="I1325" s="11" t="s">
        <v>2</v>
      </c>
      <c r="J1325" s="2" t="s">
        <v>3</v>
      </c>
      <c r="K1325" s="2" t="s">
        <v>14</v>
      </c>
      <c r="L1325" s="2" t="s">
        <v>48</v>
      </c>
      <c r="M1325" s="7">
        <v>4</v>
      </c>
      <c r="N1325" s="4">
        <v>166.71</v>
      </c>
      <c r="O1325" s="5">
        <v>0</v>
      </c>
      <c r="P1325" s="4">
        <v>86.55</v>
      </c>
      <c r="Q1325" s="4">
        <f t="shared" si="80"/>
        <v>666.84</v>
      </c>
      <c r="R1325" s="4">
        <f t="shared" si="81"/>
        <v>346.2</v>
      </c>
      <c r="S1325" s="4">
        <f t="shared" si="82"/>
        <v>320.64000000000004</v>
      </c>
      <c r="T1325" s="6">
        <f t="shared" si="83"/>
        <v>0.48083498290444487</v>
      </c>
      <c r="U1325" s="3">
        <f>YEAR(SalesDataTable[[#This Row],[Order Date]])</f>
        <v>2026</v>
      </c>
    </row>
    <row r="1326" spans="1:21" ht="15.6">
      <c r="A1326" s="9">
        <v>165</v>
      </c>
      <c r="B1326" s="10">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11" t="s">
        <v>6</v>
      </c>
      <c r="H1326" s="11" t="s">
        <v>43</v>
      </c>
      <c r="I1326" s="11" t="s">
        <v>19</v>
      </c>
      <c r="J1326" s="2" t="s">
        <v>13</v>
      </c>
      <c r="K1326" s="2" t="s">
        <v>4</v>
      </c>
      <c r="L1326" s="2" t="s">
        <v>5</v>
      </c>
      <c r="M1326" s="7">
        <v>2</v>
      </c>
      <c r="N1326" s="4">
        <v>83.33</v>
      </c>
      <c r="O1326" s="5">
        <v>0</v>
      </c>
      <c r="P1326" s="4">
        <v>42.11</v>
      </c>
      <c r="Q1326" s="4">
        <f t="shared" si="80"/>
        <v>166.66</v>
      </c>
      <c r="R1326" s="4">
        <f t="shared" si="81"/>
        <v>84.22</v>
      </c>
      <c r="S1326" s="4">
        <f t="shared" si="82"/>
        <v>82.44</v>
      </c>
      <c r="T1326" s="6">
        <f t="shared" si="83"/>
        <v>0.49465978639145564</v>
      </c>
      <c r="U1326" s="3">
        <f>YEAR(SalesDataTable[[#This Row],[Order Date]])</f>
        <v>2026</v>
      </c>
    </row>
    <row r="1327" spans="1:21" ht="15.6">
      <c r="A1327" s="9">
        <v>198</v>
      </c>
      <c r="B1327" s="10">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11" t="s">
        <v>0</v>
      </c>
      <c r="H1327" s="11" t="s">
        <v>50</v>
      </c>
      <c r="I1327" s="11" t="s">
        <v>2</v>
      </c>
      <c r="J1327" s="2" t="s">
        <v>13</v>
      </c>
      <c r="K1327" s="2" t="s">
        <v>9</v>
      </c>
      <c r="L1327" s="2" t="s">
        <v>46</v>
      </c>
      <c r="M1327" s="7">
        <v>2</v>
      </c>
      <c r="N1327" s="4">
        <v>71.77</v>
      </c>
      <c r="O1327" s="5">
        <v>0.05</v>
      </c>
      <c r="P1327" s="4">
        <v>32.9</v>
      </c>
      <c r="Q1327" s="4">
        <f t="shared" si="80"/>
        <v>136.363</v>
      </c>
      <c r="R1327" s="4">
        <f t="shared" si="81"/>
        <v>65.8</v>
      </c>
      <c r="S1327" s="4">
        <f t="shared" si="82"/>
        <v>70.563000000000002</v>
      </c>
      <c r="T1327" s="6">
        <f t="shared" si="83"/>
        <v>0.5174644148339359</v>
      </c>
      <c r="U1327" s="3">
        <f>YEAR(SalesDataTable[[#This Row],[Order Date]])</f>
        <v>2026</v>
      </c>
    </row>
    <row r="1328" spans="1:21" ht="15.6">
      <c r="A1328" s="9">
        <v>1480</v>
      </c>
      <c r="B1328" s="10">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11" t="s">
        <v>0</v>
      </c>
      <c r="H1328" s="11" t="s">
        <v>50</v>
      </c>
      <c r="I1328" s="11" t="s">
        <v>2</v>
      </c>
      <c r="J1328" s="2" t="s">
        <v>13</v>
      </c>
      <c r="K1328" s="2" t="s">
        <v>14</v>
      </c>
      <c r="L1328" s="2" t="s">
        <v>48</v>
      </c>
      <c r="M1328" s="7">
        <v>3</v>
      </c>
      <c r="N1328" s="4">
        <v>164.5</v>
      </c>
      <c r="O1328" s="5">
        <v>0</v>
      </c>
      <c r="P1328" s="4">
        <v>87.06</v>
      </c>
      <c r="Q1328" s="4">
        <f t="shared" si="80"/>
        <v>493.5</v>
      </c>
      <c r="R1328" s="4">
        <f t="shared" si="81"/>
        <v>261.18</v>
      </c>
      <c r="S1328" s="4">
        <f t="shared" si="82"/>
        <v>232.32</v>
      </c>
      <c r="T1328" s="6">
        <f t="shared" si="83"/>
        <v>0.47075987841945288</v>
      </c>
      <c r="U1328" s="3">
        <f>YEAR(SalesDataTable[[#This Row],[Order Date]])</f>
        <v>2026</v>
      </c>
    </row>
    <row r="1329" spans="1:21" ht="15.6">
      <c r="A1329" s="9">
        <v>1990</v>
      </c>
      <c r="B1329" s="10">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11" t="s">
        <v>0</v>
      </c>
      <c r="H1329" s="11" t="s">
        <v>50</v>
      </c>
      <c r="I1329" s="11" t="s">
        <v>2</v>
      </c>
      <c r="J1329" s="2" t="s">
        <v>3</v>
      </c>
      <c r="K1329" s="2" t="s">
        <v>23</v>
      </c>
      <c r="L1329" s="2" t="s">
        <v>40</v>
      </c>
      <c r="M1329" s="7">
        <v>3</v>
      </c>
      <c r="N1329" s="4">
        <v>82.28</v>
      </c>
      <c r="O1329" s="5">
        <v>0.1</v>
      </c>
      <c r="P1329" s="4">
        <v>39.51</v>
      </c>
      <c r="Q1329" s="4">
        <f t="shared" si="80"/>
        <v>222.15600000000001</v>
      </c>
      <c r="R1329" s="4">
        <f t="shared" si="81"/>
        <v>118.53</v>
      </c>
      <c r="S1329" s="4">
        <f t="shared" si="82"/>
        <v>103.626</v>
      </c>
      <c r="T1329" s="6">
        <f t="shared" si="83"/>
        <v>0.46645600388915898</v>
      </c>
      <c r="U1329" s="3">
        <f>YEAR(SalesDataTable[[#This Row],[Order Date]])</f>
        <v>2026</v>
      </c>
    </row>
    <row r="1330" spans="1:21" ht="15.6">
      <c r="A1330" s="9">
        <v>2298</v>
      </c>
      <c r="B1330" s="10">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11" t="s">
        <v>11</v>
      </c>
      <c r="H1330" s="11" t="s">
        <v>12</v>
      </c>
      <c r="I1330" s="11" t="s">
        <v>19</v>
      </c>
      <c r="J1330" s="2" t="s">
        <v>13</v>
      </c>
      <c r="K1330" s="2" t="s">
        <v>4</v>
      </c>
      <c r="L1330" s="2" t="s">
        <v>30</v>
      </c>
      <c r="M1330" s="7">
        <v>2</v>
      </c>
      <c r="N1330" s="4">
        <v>103.17</v>
      </c>
      <c r="O1330" s="5">
        <v>0</v>
      </c>
      <c r="P1330" s="4">
        <v>50.49</v>
      </c>
      <c r="Q1330" s="4">
        <f t="shared" si="80"/>
        <v>206.34</v>
      </c>
      <c r="R1330" s="4">
        <f t="shared" si="81"/>
        <v>100.98</v>
      </c>
      <c r="S1330" s="4">
        <f t="shared" si="82"/>
        <v>105.36</v>
      </c>
      <c r="T1330" s="6">
        <f t="shared" si="83"/>
        <v>0.51061355045071244</v>
      </c>
      <c r="U1330" s="3">
        <f>YEAR(SalesDataTable[[#This Row],[Order Date]])</f>
        <v>2026</v>
      </c>
    </row>
    <row r="1331" spans="1:21" ht="15.6">
      <c r="A1331" s="9">
        <v>2886</v>
      </c>
      <c r="B1331" s="10">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11" t="s">
        <v>0</v>
      </c>
      <c r="H1331" s="11" t="s">
        <v>50</v>
      </c>
      <c r="I1331" s="11" t="s">
        <v>2</v>
      </c>
      <c r="J1331" s="2" t="s">
        <v>13</v>
      </c>
      <c r="K1331" s="2" t="s">
        <v>4</v>
      </c>
      <c r="L1331" s="2" t="s">
        <v>22</v>
      </c>
      <c r="M1331" s="7">
        <v>1</v>
      </c>
      <c r="N1331" s="4">
        <v>50.33</v>
      </c>
      <c r="O1331" s="5">
        <v>0.05</v>
      </c>
      <c r="P1331" s="4">
        <v>22.06</v>
      </c>
      <c r="Q1331" s="4">
        <f t="shared" si="80"/>
        <v>47.813499999999998</v>
      </c>
      <c r="R1331" s="4">
        <f t="shared" si="81"/>
        <v>22.06</v>
      </c>
      <c r="S1331" s="4">
        <f t="shared" si="82"/>
        <v>25.753499999999999</v>
      </c>
      <c r="T1331" s="6">
        <f t="shared" si="83"/>
        <v>0.53862402877848303</v>
      </c>
      <c r="U1331" s="3">
        <f>YEAR(SalesDataTable[[#This Row],[Order Date]])</f>
        <v>2026</v>
      </c>
    </row>
    <row r="1332" spans="1:21" ht="15.6">
      <c r="A1332" s="9">
        <v>2893</v>
      </c>
      <c r="B1332" s="10">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11" t="s">
        <v>6</v>
      </c>
      <c r="H1332" s="11" t="s">
        <v>41</v>
      </c>
      <c r="I1332" s="11" t="s">
        <v>8</v>
      </c>
      <c r="J1332" s="2" t="s">
        <v>16</v>
      </c>
      <c r="K1332" s="2" t="s">
        <v>9</v>
      </c>
      <c r="L1332" s="2" t="s">
        <v>17</v>
      </c>
      <c r="M1332" s="7">
        <v>6</v>
      </c>
      <c r="N1332" s="4">
        <v>142.78</v>
      </c>
      <c r="O1332" s="5">
        <v>0.15</v>
      </c>
      <c r="P1332" s="4">
        <v>80.38</v>
      </c>
      <c r="Q1332" s="4">
        <f t="shared" si="80"/>
        <v>728.178</v>
      </c>
      <c r="R1332" s="4">
        <f t="shared" si="81"/>
        <v>482.28</v>
      </c>
      <c r="S1332" s="4">
        <f t="shared" si="82"/>
        <v>245.89800000000002</v>
      </c>
      <c r="T1332" s="6">
        <f t="shared" si="83"/>
        <v>0.33768941110552642</v>
      </c>
      <c r="U1332" s="3">
        <f>YEAR(SalesDataTable[[#This Row],[Order Date]])</f>
        <v>2026</v>
      </c>
    </row>
    <row r="1333" spans="1:21" ht="15.6">
      <c r="A1333" s="9">
        <v>2939</v>
      </c>
      <c r="B1333" s="10">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11" t="s">
        <v>6</v>
      </c>
      <c r="H1333" s="11" t="s">
        <v>27</v>
      </c>
      <c r="I1333" s="11" t="s">
        <v>2</v>
      </c>
      <c r="J1333" s="2" t="s">
        <v>13</v>
      </c>
      <c r="K1333" s="2" t="s">
        <v>23</v>
      </c>
      <c r="L1333" s="2" t="s">
        <v>29</v>
      </c>
      <c r="M1333" s="7">
        <v>1</v>
      </c>
      <c r="N1333" s="4">
        <v>195.38</v>
      </c>
      <c r="O1333" s="5">
        <v>0.05</v>
      </c>
      <c r="P1333" s="4">
        <v>101.67</v>
      </c>
      <c r="Q1333" s="4">
        <f t="shared" si="80"/>
        <v>185.61099999999999</v>
      </c>
      <c r="R1333" s="4">
        <f t="shared" si="81"/>
        <v>101.67</v>
      </c>
      <c r="S1333" s="4">
        <f t="shared" si="82"/>
        <v>83.940999999999988</v>
      </c>
      <c r="T1333" s="6">
        <f t="shared" si="83"/>
        <v>0.45224151585843508</v>
      </c>
      <c r="U1333" s="3">
        <f>YEAR(SalesDataTable[[#This Row],[Order Date]])</f>
        <v>2026</v>
      </c>
    </row>
    <row r="1334" spans="1:21" ht="15.6">
      <c r="A1334" s="9">
        <v>3249</v>
      </c>
      <c r="B1334" s="10">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11" t="s">
        <v>20</v>
      </c>
      <c r="H1334" s="11" t="s">
        <v>21</v>
      </c>
      <c r="I1334" s="11" t="s">
        <v>19</v>
      </c>
      <c r="J1334" s="2" t="s">
        <v>3</v>
      </c>
      <c r="K1334" s="2" t="s">
        <v>4</v>
      </c>
      <c r="L1334" s="2" t="s">
        <v>30</v>
      </c>
      <c r="M1334" s="7">
        <v>5</v>
      </c>
      <c r="N1334" s="4">
        <v>104.8</v>
      </c>
      <c r="O1334" s="5">
        <v>0</v>
      </c>
      <c r="P1334" s="4">
        <v>50.94</v>
      </c>
      <c r="Q1334" s="4">
        <f t="shared" si="80"/>
        <v>524</v>
      </c>
      <c r="R1334" s="4">
        <f t="shared" si="81"/>
        <v>254.7</v>
      </c>
      <c r="S1334" s="4">
        <f t="shared" si="82"/>
        <v>269.3</v>
      </c>
      <c r="T1334" s="6">
        <f t="shared" si="83"/>
        <v>0.51393129770992374</v>
      </c>
      <c r="U1334" s="3">
        <f>YEAR(SalesDataTable[[#This Row],[Order Date]])</f>
        <v>2026</v>
      </c>
    </row>
    <row r="1335" spans="1:21" ht="15.6">
      <c r="A1335" s="9">
        <v>3832</v>
      </c>
      <c r="B1335" s="10">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11" t="s">
        <v>20</v>
      </c>
      <c r="H1335" s="11" t="s">
        <v>31</v>
      </c>
      <c r="I1335" s="11" t="s">
        <v>2</v>
      </c>
      <c r="J1335" s="2" t="s">
        <v>3</v>
      </c>
      <c r="K1335" s="2" t="s">
        <v>23</v>
      </c>
      <c r="L1335" s="2" t="s">
        <v>40</v>
      </c>
      <c r="M1335" s="7">
        <v>3</v>
      </c>
      <c r="N1335" s="4">
        <v>82.26</v>
      </c>
      <c r="O1335" s="5">
        <v>0</v>
      </c>
      <c r="P1335" s="4">
        <v>40.020000000000003</v>
      </c>
      <c r="Q1335" s="4">
        <f t="shared" si="80"/>
        <v>246.78000000000003</v>
      </c>
      <c r="R1335" s="4">
        <f t="shared" si="81"/>
        <v>120.06</v>
      </c>
      <c r="S1335" s="4">
        <f t="shared" si="82"/>
        <v>126.72000000000003</v>
      </c>
      <c r="T1335" s="6">
        <f t="shared" si="83"/>
        <v>0.51349380014587898</v>
      </c>
      <c r="U1335" s="3">
        <f>YEAR(SalesDataTable[[#This Row],[Order Date]])</f>
        <v>2026</v>
      </c>
    </row>
    <row r="1336" spans="1:21" ht="15.6">
      <c r="A1336" s="9">
        <v>3868</v>
      </c>
      <c r="B1336" s="10">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11" t="s">
        <v>11</v>
      </c>
      <c r="H1336" s="11" t="s">
        <v>39</v>
      </c>
      <c r="I1336" s="11" t="s">
        <v>2</v>
      </c>
      <c r="J1336" s="2" t="s">
        <v>16</v>
      </c>
      <c r="K1336" s="2" t="s">
        <v>9</v>
      </c>
      <c r="L1336" s="2" t="s">
        <v>10</v>
      </c>
      <c r="M1336" s="7">
        <v>1</v>
      </c>
      <c r="N1336" s="4">
        <v>90.79</v>
      </c>
      <c r="O1336" s="5">
        <v>0</v>
      </c>
      <c r="P1336" s="4">
        <v>46.39</v>
      </c>
      <c r="Q1336" s="4">
        <f t="shared" si="80"/>
        <v>90.79</v>
      </c>
      <c r="R1336" s="4">
        <f t="shared" si="81"/>
        <v>46.39</v>
      </c>
      <c r="S1336" s="4">
        <f t="shared" si="82"/>
        <v>44.400000000000006</v>
      </c>
      <c r="T1336" s="6">
        <f t="shared" si="83"/>
        <v>0.4890406432426479</v>
      </c>
      <c r="U1336" s="3">
        <f>YEAR(SalesDataTable[[#This Row],[Order Date]])</f>
        <v>2026</v>
      </c>
    </row>
    <row r="1337" spans="1:21" ht="15.6">
      <c r="A1337" s="9">
        <v>4365</v>
      </c>
      <c r="B1337" s="10">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11" t="s">
        <v>6</v>
      </c>
      <c r="H1337" s="11" t="s">
        <v>41</v>
      </c>
      <c r="I1337" s="11" t="s">
        <v>2</v>
      </c>
      <c r="J1337" s="2" t="s">
        <v>3</v>
      </c>
      <c r="K1337" s="2" t="s">
        <v>4</v>
      </c>
      <c r="L1337" s="2" t="s">
        <v>26</v>
      </c>
      <c r="M1337" s="7">
        <v>1</v>
      </c>
      <c r="N1337" s="4">
        <v>41.33</v>
      </c>
      <c r="O1337" s="5">
        <v>0</v>
      </c>
      <c r="P1337" s="4">
        <v>17.2</v>
      </c>
      <c r="Q1337" s="4">
        <f t="shared" si="80"/>
        <v>41.33</v>
      </c>
      <c r="R1337" s="4">
        <f t="shared" si="81"/>
        <v>17.2</v>
      </c>
      <c r="S1337" s="4">
        <f t="shared" si="82"/>
        <v>24.13</v>
      </c>
      <c r="T1337" s="6">
        <f t="shared" si="83"/>
        <v>0.58383740624243896</v>
      </c>
      <c r="U1337" s="3">
        <f>YEAR(SalesDataTable[[#This Row],[Order Date]])</f>
        <v>2026</v>
      </c>
    </row>
    <row r="1338" spans="1:21" ht="15.6">
      <c r="A1338" s="9">
        <v>314</v>
      </c>
      <c r="B1338" s="10">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11" t="s">
        <v>11</v>
      </c>
      <c r="H1338" s="11" t="s">
        <v>12</v>
      </c>
      <c r="I1338" s="11" t="s">
        <v>2</v>
      </c>
      <c r="J1338" s="2" t="s">
        <v>3</v>
      </c>
      <c r="K1338" s="2" t="s">
        <v>34</v>
      </c>
      <c r="L1338" s="2" t="s">
        <v>35</v>
      </c>
      <c r="M1338" s="7">
        <v>2</v>
      </c>
      <c r="N1338" s="4">
        <v>41.09</v>
      </c>
      <c r="O1338" s="5">
        <v>0.05</v>
      </c>
      <c r="P1338" s="4">
        <v>14.54</v>
      </c>
      <c r="Q1338" s="4">
        <f t="shared" si="80"/>
        <v>78.070999999999998</v>
      </c>
      <c r="R1338" s="4">
        <f t="shared" si="81"/>
        <v>29.08</v>
      </c>
      <c r="S1338" s="4">
        <f t="shared" si="82"/>
        <v>48.991</v>
      </c>
      <c r="T1338" s="6">
        <f t="shared" si="83"/>
        <v>0.62751854081541159</v>
      </c>
      <c r="U1338" s="3">
        <f>YEAR(SalesDataTable[[#This Row],[Order Date]])</f>
        <v>2026</v>
      </c>
    </row>
    <row r="1339" spans="1:21" ht="15.6">
      <c r="A1339" s="9">
        <v>552</v>
      </c>
      <c r="B1339" s="10">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11" t="s">
        <v>6</v>
      </c>
      <c r="H1339" s="11" t="s">
        <v>43</v>
      </c>
      <c r="I1339" s="11" t="s">
        <v>8</v>
      </c>
      <c r="J1339" s="2" t="s">
        <v>16</v>
      </c>
      <c r="K1339" s="2" t="s">
        <v>23</v>
      </c>
      <c r="L1339" s="2" t="s">
        <v>40</v>
      </c>
      <c r="M1339" s="7">
        <v>5</v>
      </c>
      <c r="N1339" s="4">
        <v>82.39</v>
      </c>
      <c r="O1339" s="5">
        <v>0.05</v>
      </c>
      <c r="P1339" s="4">
        <v>39.479999999999997</v>
      </c>
      <c r="Q1339" s="4">
        <f t="shared" si="80"/>
        <v>391.35249999999996</v>
      </c>
      <c r="R1339" s="4">
        <f t="shared" si="81"/>
        <v>197.39999999999998</v>
      </c>
      <c r="S1339" s="4">
        <f t="shared" si="82"/>
        <v>193.95249999999999</v>
      </c>
      <c r="T1339" s="6">
        <f t="shared" si="83"/>
        <v>0.49559540312122702</v>
      </c>
      <c r="U1339" s="3">
        <f>YEAR(SalesDataTable[[#This Row],[Order Date]])</f>
        <v>2026</v>
      </c>
    </row>
    <row r="1340" spans="1:21" ht="15.6">
      <c r="A1340" s="9">
        <v>1317</v>
      </c>
      <c r="B1340" s="10">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11" t="s">
        <v>6</v>
      </c>
      <c r="H1340" s="11" t="s">
        <v>49</v>
      </c>
      <c r="I1340" s="11" t="s">
        <v>2</v>
      </c>
      <c r="J1340" s="2" t="s">
        <v>16</v>
      </c>
      <c r="K1340" s="2" t="s">
        <v>34</v>
      </c>
      <c r="L1340" s="2" t="s">
        <v>42</v>
      </c>
      <c r="M1340" s="7">
        <v>3</v>
      </c>
      <c r="N1340" s="4">
        <v>37</v>
      </c>
      <c r="O1340" s="5">
        <v>0</v>
      </c>
      <c r="P1340" s="4">
        <v>13.69</v>
      </c>
      <c r="Q1340" s="4">
        <f t="shared" si="80"/>
        <v>111</v>
      </c>
      <c r="R1340" s="4">
        <f t="shared" si="81"/>
        <v>41.07</v>
      </c>
      <c r="S1340" s="4">
        <f t="shared" si="82"/>
        <v>69.930000000000007</v>
      </c>
      <c r="T1340" s="6">
        <f t="shared" si="83"/>
        <v>0.63000000000000012</v>
      </c>
      <c r="U1340" s="3">
        <f>YEAR(SalesDataTable[[#This Row],[Order Date]])</f>
        <v>2026</v>
      </c>
    </row>
    <row r="1341" spans="1:21" ht="15.6">
      <c r="A1341" s="9">
        <v>1515</v>
      </c>
      <c r="B1341" s="10">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11" t="s">
        <v>20</v>
      </c>
      <c r="H1341" s="11" t="s">
        <v>33</v>
      </c>
      <c r="I1341" s="11" t="s">
        <v>19</v>
      </c>
      <c r="J1341" s="2" t="s">
        <v>13</v>
      </c>
      <c r="K1341" s="2" t="s">
        <v>34</v>
      </c>
      <c r="L1341" s="2" t="s">
        <v>35</v>
      </c>
      <c r="M1341" s="7">
        <v>2</v>
      </c>
      <c r="N1341" s="4">
        <v>40.9</v>
      </c>
      <c r="O1341" s="5">
        <v>0</v>
      </c>
      <c r="P1341" s="4">
        <v>14.81</v>
      </c>
      <c r="Q1341" s="4">
        <f t="shared" si="80"/>
        <v>81.8</v>
      </c>
      <c r="R1341" s="4">
        <f t="shared" si="81"/>
        <v>29.62</v>
      </c>
      <c r="S1341" s="4">
        <f t="shared" si="82"/>
        <v>52.179999999999993</v>
      </c>
      <c r="T1341" s="6">
        <f t="shared" si="83"/>
        <v>0.63789731051344734</v>
      </c>
      <c r="U1341" s="3">
        <f>YEAR(SalesDataTable[[#This Row],[Order Date]])</f>
        <v>2026</v>
      </c>
    </row>
    <row r="1342" spans="1:21" ht="15.6">
      <c r="A1342" s="9">
        <v>1674</v>
      </c>
      <c r="B1342" s="10">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11" t="s">
        <v>0</v>
      </c>
      <c r="H1342" s="11" t="s">
        <v>1</v>
      </c>
      <c r="I1342" s="11" t="s">
        <v>2</v>
      </c>
      <c r="J1342" s="2" t="s">
        <v>13</v>
      </c>
      <c r="K1342" s="2" t="s">
        <v>34</v>
      </c>
      <c r="L1342" s="2" t="s">
        <v>38</v>
      </c>
      <c r="M1342" s="7">
        <v>1</v>
      </c>
      <c r="N1342" s="4">
        <v>123.33</v>
      </c>
      <c r="O1342" s="5">
        <v>0.1</v>
      </c>
      <c r="P1342" s="4">
        <v>70.900000000000006</v>
      </c>
      <c r="Q1342" s="4">
        <f t="shared" si="80"/>
        <v>110.997</v>
      </c>
      <c r="R1342" s="4">
        <f t="shared" si="81"/>
        <v>70.900000000000006</v>
      </c>
      <c r="S1342" s="4">
        <f t="shared" si="82"/>
        <v>40.096999999999994</v>
      </c>
      <c r="T1342" s="6">
        <f t="shared" si="83"/>
        <v>0.36124399758552028</v>
      </c>
      <c r="U1342" s="3">
        <f>YEAR(SalesDataTable[[#This Row],[Order Date]])</f>
        <v>2026</v>
      </c>
    </row>
    <row r="1343" spans="1:21" ht="15.6">
      <c r="A1343" s="9">
        <v>2407</v>
      </c>
      <c r="B1343" s="10">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11" t="s">
        <v>6</v>
      </c>
      <c r="H1343" s="11" t="s">
        <v>43</v>
      </c>
      <c r="I1343" s="11" t="s">
        <v>28</v>
      </c>
      <c r="J1343" s="2" t="s">
        <v>16</v>
      </c>
      <c r="K1343" s="2" t="s">
        <v>9</v>
      </c>
      <c r="L1343" s="2" t="s">
        <v>37</v>
      </c>
      <c r="M1343" s="7">
        <v>1</v>
      </c>
      <c r="N1343" s="4">
        <v>153.25</v>
      </c>
      <c r="O1343" s="5">
        <v>0.15</v>
      </c>
      <c r="P1343" s="4">
        <v>78.28</v>
      </c>
      <c r="Q1343" s="4">
        <f t="shared" si="80"/>
        <v>130.26249999999999</v>
      </c>
      <c r="R1343" s="4">
        <f t="shared" si="81"/>
        <v>78.28</v>
      </c>
      <c r="S1343" s="4">
        <f t="shared" si="82"/>
        <v>51.982499999999987</v>
      </c>
      <c r="T1343" s="6">
        <f t="shared" si="83"/>
        <v>0.39905959121005657</v>
      </c>
      <c r="U1343" s="3">
        <f>YEAR(SalesDataTable[[#This Row],[Order Date]])</f>
        <v>2026</v>
      </c>
    </row>
    <row r="1344" spans="1:21" ht="15.6">
      <c r="A1344" s="9">
        <v>2817</v>
      </c>
      <c r="B1344" s="10">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11" t="s">
        <v>20</v>
      </c>
      <c r="H1344" s="11" t="s">
        <v>31</v>
      </c>
      <c r="I1344" s="11" t="s">
        <v>28</v>
      </c>
      <c r="J1344" s="2" t="s">
        <v>13</v>
      </c>
      <c r="K1344" s="2" t="s">
        <v>14</v>
      </c>
      <c r="L1344" s="2" t="s">
        <v>44</v>
      </c>
      <c r="M1344" s="7">
        <v>3</v>
      </c>
      <c r="N1344" s="4">
        <v>134.43</v>
      </c>
      <c r="O1344" s="5">
        <v>0.1</v>
      </c>
      <c r="P1344" s="4">
        <v>65.78</v>
      </c>
      <c r="Q1344" s="4">
        <f t="shared" si="80"/>
        <v>362.96100000000001</v>
      </c>
      <c r="R1344" s="4">
        <f t="shared" si="81"/>
        <v>197.34</v>
      </c>
      <c r="S1344" s="4">
        <f t="shared" si="82"/>
        <v>165.62100000000001</v>
      </c>
      <c r="T1344" s="6">
        <f t="shared" si="83"/>
        <v>0.45630522287518493</v>
      </c>
      <c r="U1344" s="3">
        <f>YEAR(SalesDataTable[[#This Row],[Order Date]])</f>
        <v>2026</v>
      </c>
    </row>
    <row r="1345" spans="1:21" ht="15.6">
      <c r="A1345" s="9">
        <v>3059</v>
      </c>
      <c r="B1345" s="10">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11" t="s">
        <v>0</v>
      </c>
      <c r="H1345" s="11" t="s">
        <v>1</v>
      </c>
      <c r="I1345" s="11" t="s">
        <v>2</v>
      </c>
      <c r="J1345" s="2" t="s">
        <v>3</v>
      </c>
      <c r="K1345" s="2" t="s">
        <v>9</v>
      </c>
      <c r="L1345" s="2" t="s">
        <v>10</v>
      </c>
      <c r="M1345" s="7">
        <v>1</v>
      </c>
      <c r="N1345" s="4">
        <v>93.73</v>
      </c>
      <c r="O1345" s="5">
        <v>0.05</v>
      </c>
      <c r="P1345" s="4">
        <v>44.51</v>
      </c>
      <c r="Q1345" s="4">
        <f t="shared" si="80"/>
        <v>89.043499999999995</v>
      </c>
      <c r="R1345" s="4">
        <f t="shared" si="81"/>
        <v>44.51</v>
      </c>
      <c r="S1345" s="4">
        <f t="shared" si="82"/>
        <v>44.533499999999997</v>
      </c>
      <c r="T1345" s="6">
        <f t="shared" si="83"/>
        <v>0.50013195797559618</v>
      </c>
      <c r="U1345" s="3">
        <f>YEAR(SalesDataTable[[#This Row],[Order Date]])</f>
        <v>2026</v>
      </c>
    </row>
    <row r="1346" spans="1:21" ht="15.6">
      <c r="A1346" s="9">
        <v>3210</v>
      </c>
      <c r="B1346" s="10">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11" t="s">
        <v>0</v>
      </c>
      <c r="H1346" s="11" t="s">
        <v>1</v>
      </c>
      <c r="I1346" s="11" t="s">
        <v>2</v>
      </c>
      <c r="J1346" s="2" t="s">
        <v>3</v>
      </c>
      <c r="K1346" s="2" t="s">
        <v>14</v>
      </c>
      <c r="L1346" s="2" t="s">
        <v>15</v>
      </c>
      <c r="M1346" s="7">
        <v>1</v>
      </c>
      <c r="N1346" s="4">
        <v>37.090000000000003</v>
      </c>
      <c r="O1346" s="5">
        <v>0</v>
      </c>
      <c r="P1346" s="4">
        <v>13.43</v>
      </c>
      <c r="Q1346" s="4">
        <f t="shared" ref="Q1346:Q1409" si="84">M1346*N1346*(1-O1346)</f>
        <v>37.090000000000003</v>
      </c>
      <c r="R1346" s="4">
        <f t="shared" ref="R1346:R1409" si="85">M1346*P1346</f>
        <v>13.43</v>
      </c>
      <c r="S1346" s="4">
        <f t="shared" ref="S1346:S1409" si="86">Q1346-R1346</f>
        <v>23.660000000000004</v>
      </c>
      <c r="T1346" s="6">
        <f t="shared" ref="T1346:T1409" si="87">IFERROR(S1346/Q1346,0)</f>
        <v>0.63790779185764357</v>
      </c>
      <c r="U1346" s="3">
        <f>YEAR(SalesDataTable[[#This Row],[Order Date]])</f>
        <v>2026</v>
      </c>
    </row>
    <row r="1347" spans="1:21" ht="15.6">
      <c r="A1347" s="9">
        <v>3670</v>
      </c>
      <c r="B1347" s="10">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11" t="s">
        <v>0</v>
      </c>
      <c r="H1347" s="11" t="s">
        <v>1</v>
      </c>
      <c r="I1347" s="11" t="s">
        <v>19</v>
      </c>
      <c r="J1347" s="2" t="s">
        <v>13</v>
      </c>
      <c r="K1347" s="2" t="s">
        <v>14</v>
      </c>
      <c r="L1347" s="2" t="s">
        <v>32</v>
      </c>
      <c r="M1347" s="7">
        <v>1</v>
      </c>
      <c r="N1347" s="4">
        <v>45.43</v>
      </c>
      <c r="O1347" s="5">
        <v>0</v>
      </c>
      <c r="P1347" s="4">
        <v>18.66</v>
      </c>
      <c r="Q1347" s="4">
        <f t="shared" si="84"/>
        <v>45.43</v>
      </c>
      <c r="R1347" s="4">
        <f t="shared" si="85"/>
        <v>18.66</v>
      </c>
      <c r="S1347" s="4">
        <f t="shared" si="86"/>
        <v>26.77</v>
      </c>
      <c r="T1347" s="6">
        <f t="shared" si="87"/>
        <v>0.58925819942769098</v>
      </c>
      <c r="U1347" s="3">
        <f>YEAR(SalesDataTable[[#This Row],[Order Date]])</f>
        <v>2026</v>
      </c>
    </row>
    <row r="1348" spans="1:21" ht="15.6">
      <c r="A1348" s="9">
        <v>4017</v>
      </c>
      <c r="B1348" s="10">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11" t="s">
        <v>20</v>
      </c>
      <c r="H1348" s="11" t="s">
        <v>33</v>
      </c>
      <c r="I1348" s="11" t="s">
        <v>28</v>
      </c>
      <c r="J1348" s="2" t="s">
        <v>13</v>
      </c>
      <c r="K1348" s="2" t="s">
        <v>34</v>
      </c>
      <c r="L1348" s="2" t="s">
        <v>35</v>
      </c>
      <c r="M1348" s="7">
        <v>1</v>
      </c>
      <c r="N1348" s="4">
        <v>39.5</v>
      </c>
      <c r="O1348" s="5">
        <v>0.1</v>
      </c>
      <c r="P1348" s="4">
        <v>14.86</v>
      </c>
      <c r="Q1348" s="4">
        <f t="shared" si="84"/>
        <v>35.550000000000004</v>
      </c>
      <c r="R1348" s="4">
        <f t="shared" si="85"/>
        <v>14.86</v>
      </c>
      <c r="S1348" s="4">
        <f t="shared" si="86"/>
        <v>20.690000000000005</v>
      </c>
      <c r="T1348" s="6">
        <f t="shared" si="87"/>
        <v>0.58199718706047832</v>
      </c>
      <c r="U1348" s="3">
        <f>YEAR(SalesDataTable[[#This Row],[Order Date]])</f>
        <v>2026</v>
      </c>
    </row>
    <row r="1349" spans="1:21" ht="15.6">
      <c r="A1349" s="9">
        <v>5012</v>
      </c>
      <c r="B1349" s="10">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11" t="s">
        <v>11</v>
      </c>
      <c r="H1349" s="11" t="s">
        <v>52</v>
      </c>
      <c r="I1349" s="11" t="s">
        <v>19</v>
      </c>
      <c r="J1349" s="2" t="s">
        <v>3</v>
      </c>
      <c r="K1349" s="2" t="s">
        <v>34</v>
      </c>
      <c r="L1349" s="2" t="s">
        <v>38</v>
      </c>
      <c r="M1349" s="7">
        <v>2</v>
      </c>
      <c r="N1349" s="4">
        <v>123.58</v>
      </c>
      <c r="O1349" s="5">
        <v>0.1</v>
      </c>
      <c r="P1349" s="4">
        <v>68.739999999999995</v>
      </c>
      <c r="Q1349" s="4">
        <f t="shared" si="84"/>
        <v>222.44399999999999</v>
      </c>
      <c r="R1349" s="4">
        <f t="shared" si="85"/>
        <v>137.47999999999999</v>
      </c>
      <c r="S1349" s="4">
        <f t="shared" si="86"/>
        <v>84.963999999999999</v>
      </c>
      <c r="T1349" s="6">
        <f t="shared" si="87"/>
        <v>0.3819568071065077</v>
      </c>
      <c r="U1349" s="3">
        <f>YEAR(SalesDataTable[[#This Row],[Order Date]])</f>
        <v>2026</v>
      </c>
    </row>
    <row r="1350" spans="1:21" ht="15.6">
      <c r="A1350" s="9">
        <v>884</v>
      </c>
      <c r="B1350" s="10">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11" t="s">
        <v>20</v>
      </c>
      <c r="H1350" s="11" t="s">
        <v>47</v>
      </c>
      <c r="I1350" s="11" t="s">
        <v>19</v>
      </c>
      <c r="J1350" s="2" t="s">
        <v>3</v>
      </c>
      <c r="K1350" s="2" t="s">
        <v>4</v>
      </c>
      <c r="L1350" s="2" t="s">
        <v>30</v>
      </c>
      <c r="M1350" s="7">
        <v>1</v>
      </c>
      <c r="N1350" s="4">
        <v>103.61</v>
      </c>
      <c r="O1350" s="5">
        <v>0</v>
      </c>
      <c r="P1350" s="4">
        <v>51.84</v>
      </c>
      <c r="Q1350" s="4">
        <f t="shared" si="84"/>
        <v>103.61</v>
      </c>
      <c r="R1350" s="4">
        <f t="shared" si="85"/>
        <v>51.84</v>
      </c>
      <c r="S1350" s="4">
        <f t="shared" si="86"/>
        <v>51.769999999999996</v>
      </c>
      <c r="T1350" s="6">
        <f t="shared" si="87"/>
        <v>0.49966219476884466</v>
      </c>
      <c r="U1350" s="3">
        <f>YEAR(SalesDataTable[[#This Row],[Order Date]])</f>
        <v>2026</v>
      </c>
    </row>
    <row r="1351" spans="1:21" ht="15.6">
      <c r="A1351" s="9">
        <v>1025</v>
      </c>
      <c r="B1351" s="10">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11" t="s">
        <v>11</v>
      </c>
      <c r="H1351" s="11" t="s">
        <v>12</v>
      </c>
      <c r="I1351" s="11" t="s">
        <v>19</v>
      </c>
      <c r="J1351" s="2" t="s">
        <v>3</v>
      </c>
      <c r="K1351" s="2" t="s">
        <v>9</v>
      </c>
      <c r="L1351" s="2" t="s">
        <v>17</v>
      </c>
      <c r="M1351" s="7">
        <v>2</v>
      </c>
      <c r="N1351" s="4">
        <v>145.75</v>
      </c>
      <c r="O1351" s="5">
        <v>0.05</v>
      </c>
      <c r="P1351" s="4">
        <v>79.319999999999993</v>
      </c>
      <c r="Q1351" s="4">
        <f t="shared" si="84"/>
        <v>276.92500000000001</v>
      </c>
      <c r="R1351" s="4">
        <f t="shared" si="85"/>
        <v>158.63999999999999</v>
      </c>
      <c r="S1351" s="4">
        <f t="shared" si="86"/>
        <v>118.28500000000003</v>
      </c>
      <c r="T1351" s="6">
        <f t="shared" si="87"/>
        <v>0.42713731154644768</v>
      </c>
      <c r="U1351" s="3">
        <f>YEAR(SalesDataTable[[#This Row],[Order Date]])</f>
        <v>2026</v>
      </c>
    </row>
    <row r="1352" spans="1:21" ht="15.6">
      <c r="A1352" s="9">
        <v>1279</v>
      </c>
      <c r="B1352" s="10">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11" t="s">
        <v>20</v>
      </c>
      <c r="H1352" s="11" t="s">
        <v>33</v>
      </c>
      <c r="I1352" s="11" t="s">
        <v>28</v>
      </c>
      <c r="J1352" s="2" t="s">
        <v>13</v>
      </c>
      <c r="K1352" s="2" t="s">
        <v>23</v>
      </c>
      <c r="L1352" s="2" t="s">
        <v>29</v>
      </c>
      <c r="M1352" s="7">
        <v>2</v>
      </c>
      <c r="N1352" s="4">
        <v>193.76</v>
      </c>
      <c r="O1352" s="5">
        <v>0.1</v>
      </c>
      <c r="P1352" s="4">
        <v>104.66</v>
      </c>
      <c r="Q1352" s="4">
        <f t="shared" si="84"/>
        <v>348.76799999999997</v>
      </c>
      <c r="R1352" s="4">
        <f t="shared" si="85"/>
        <v>209.32</v>
      </c>
      <c r="S1352" s="4">
        <f t="shared" si="86"/>
        <v>139.44799999999998</v>
      </c>
      <c r="T1352" s="6">
        <f t="shared" si="87"/>
        <v>0.39983025965684921</v>
      </c>
      <c r="U1352" s="3">
        <f>YEAR(SalesDataTable[[#This Row],[Order Date]])</f>
        <v>2026</v>
      </c>
    </row>
    <row r="1353" spans="1:21" ht="15.6">
      <c r="A1353" s="9">
        <v>1534</v>
      </c>
      <c r="B1353" s="10">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11" t="s">
        <v>11</v>
      </c>
      <c r="H1353" s="11" t="s">
        <v>52</v>
      </c>
      <c r="I1353" s="11" t="s">
        <v>2</v>
      </c>
      <c r="J1353" s="2" t="s">
        <v>3</v>
      </c>
      <c r="K1353" s="2" t="s">
        <v>9</v>
      </c>
      <c r="L1353" s="2" t="s">
        <v>17</v>
      </c>
      <c r="M1353" s="7">
        <v>2</v>
      </c>
      <c r="N1353" s="4">
        <v>146.09</v>
      </c>
      <c r="O1353" s="5">
        <v>0.1</v>
      </c>
      <c r="P1353" s="4">
        <v>79.36</v>
      </c>
      <c r="Q1353" s="4">
        <f t="shared" si="84"/>
        <v>262.96199999999999</v>
      </c>
      <c r="R1353" s="4">
        <f t="shared" si="85"/>
        <v>158.72</v>
      </c>
      <c r="S1353" s="4">
        <f t="shared" si="86"/>
        <v>104.24199999999999</v>
      </c>
      <c r="T1353" s="6">
        <f t="shared" si="87"/>
        <v>0.39641469109605187</v>
      </c>
      <c r="U1353" s="3">
        <f>YEAR(SalesDataTable[[#This Row],[Order Date]])</f>
        <v>2026</v>
      </c>
    </row>
    <row r="1354" spans="1:21" ht="15.6">
      <c r="A1354" s="9">
        <v>2147</v>
      </c>
      <c r="B1354" s="10">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11" t="s">
        <v>6</v>
      </c>
      <c r="H1354" s="11" t="s">
        <v>49</v>
      </c>
      <c r="I1354" s="11" t="s">
        <v>19</v>
      </c>
      <c r="J1354" s="2" t="s">
        <v>13</v>
      </c>
      <c r="K1354" s="2" t="s">
        <v>14</v>
      </c>
      <c r="L1354" s="2" t="s">
        <v>44</v>
      </c>
      <c r="M1354" s="7">
        <v>1</v>
      </c>
      <c r="N1354" s="4">
        <v>131.91999999999999</v>
      </c>
      <c r="O1354" s="5">
        <v>0</v>
      </c>
      <c r="P1354" s="4">
        <v>66.19</v>
      </c>
      <c r="Q1354" s="4">
        <f t="shared" si="84"/>
        <v>131.91999999999999</v>
      </c>
      <c r="R1354" s="4">
        <f t="shared" si="85"/>
        <v>66.19</v>
      </c>
      <c r="S1354" s="4">
        <f t="shared" si="86"/>
        <v>65.72999999999999</v>
      </c>
      <c r="T1354" s="6">
        <f t="shared" si="87"/>
        <v>0.49825651910248631</v>
      </c>
      <c r="U1354" s="3">
        <f>YEAR(SalesDataTable[[#This Row],[Order Date]])</f>
        <v>2026</v>
      </c>
    </row>
    <row r="1355" spans="1:21" ht="15.6">
      <c r="A1355" s="9">
        <v>2385</v>
      </c>
      <c r="B1355" s="10">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11" t="s">
        <v>6</v>
      </c>
      <c r="H1355" s="11" t="s">
        <v>41</v>
      </c>
      <c r="I1355" s="11" t="s">
        <v>8</v>
      </c>
      <c r="J1355" s="2" t="s">
        <v>16</v>
      </c>
      <c r="K1355" s="2" t="s">
        <v>23</v>
      </c>
      <c r="L1355" s="2" t="s">
        <v>40</v>
      </c>
      <c r="M1355" s="7">
        <v>6</v>
      </c>
      <c r="N1355" s="4">
        <v>83.28</v>
      </c>
      <c r="O1355" s="5">
        <v>0.15</v>
      </c>
      <c r="P1355" s="4">
        <v>38.76</v>
      </c>
      <c r="Q1355" s="4">
        <f t="shared" si="84"/>
        <v>424.72800000000001</v>
      </c>
      <c r="R1355" s="4">
        <f t="shared" si="85"/>
        <v>232.56</v>
      </c>
      <c r="S1355" s="4">
        <f t="shared" si="86"/>
        <v>192.16800000000001</v>
      </c>
      <c r="T1355" s="6">
        <f t="shared" si="87"/>
        <v>0.45244956772334294</v>
      </c>
      <c r="U1355" s="3">
        <f>YEAR(SalesDataTable[[#This Row],[Order Date]])</f>
        <v>2026</v>
      </c>
    </row>
    <row r="1356" spans="1:21" ht="15.6">
      <c r="A1356" s="9">
        <v>2517</v>
      </c>
      <c r="B1356" s="10">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11" t="s">
        <v>6</v>
      </c>
      <c r="H1356" s="11" t="s">
        <v>27</v>
      </c>
      <c r="I1356" s="11" t="s">
        <v>2</v>
      </c>
      <c r="J1356" s="2" t="s">
        <v>13</v>
      </c>
      <c r="K1356" s="2" t="s">
        <v>14</v>
      </c>
      <c r="L1356" s="2" t="s">
        <v>15</v>
      </c>
      <c r="M1356" s="7">
        <v>1</v>
      </c>
      <c r="N1356" s="4">
        <v>36.479999999999997</v>
      </c>
      <c r="O1356" s="5">
        <v>0.05</v>
      </c>
      <c r="P1356" s="4">
        <v>13.22</v>
      </c>
      <c r="Q1356" s="4">
        <f t="shared" si="84"/>
        <v>34.655999999999999</v>
      </c>
      <c r="R1356" s="4">
        <f t="shared" si="85"/>
        <v>13.22</v>
      </c>
      <c r="S1356" s="4">
        <f t="shared" si="86"/>
        <v>21.436</v>
      </c>
      <c r="T1356" s="6">
        <f t="shared" si="87"/>
        <v>0.61853647276084955</v>
      </c>
      <c r="U1356" s="3">
        <f>YEAR(SalesDataTable[[#This Row],[Order Date]])</f>
        <v>2026</v>
      </c>
    </row>
    <row r="1357" spans="1:21" ht="15.6">
      <c r="A1357" s="9">
        <v>2746</v>
      </c>
      <c r="B1357" s="10">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11" t="s">
        <v>0</v>
      </c>
      <c r="H1357" s="11" t="s">
        <v>1</v>
      </c>
      <c r="I1357" s="11" t="s">
        <v>19</v>
      </c>
      <c r="J1357" s="2" t="s">
        <v>13</v>
      </c>
      <c r="K1357" s="2" t="s">
        <v>9</v>
      </c>
      <c r="L1357" s="2" t="s">
        <v>37</v>
      </c>
      <c r="M1357" s="7">
        <v>3</v>
      </c>
      <c r="N1357" s="4">
        <v>155.44</v>
      </c>
      <c r="O1357" s="5">
        <v>0.05</v>
      </c>
      <c r="P1357" s="4">
        <v>79.95</v>
      </c>
      <c r="Q1357" s="4">
        <f t="shared" si="84"/>
        <v>443.00399999999996</v>
      </c>
      <c r="R1357" s="4">
        <f t="shared" si="85"/>
        <v>239.85000000000002</v>
      </c>
      <c r="S1357" s="4">
        <f t="shared" si="86"/>
        <v>203.15399999999994</v>
      </c>
      <c r="T1357" s="6">
        <f t="shared" si="87"/>
        <v>0.45858276674702703</v>
      </c>
      <c r="U1357" s="3">
        <f>YEAR(SalesDataTable[[#This Row],[Order Date]])</f>
        <v>2026</v>
      </c>
    </row>
    <row r="1358" spans="1:21" ht="15.6">
      <c r="A1358" s="9">
        <v>3297</v>
      </c>
      <c r="B1358" s="10">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11" t="s">
        <v>0</v>
      </c>
      <c r="H1358" s="11" t="s">
        <v>50</v>
      </c>
      <c r="I1358" s="11" t="s">
        <v>8</v>
      </c>
      <c r="J1358" s="2" t="s">
        <v>3</v>
      </c>
      <c r="K1358" s="2" t="s">
        <v>34</v>
      </c>
      <c r="L1358" s="2" t="s">
        <v>35</v>
      </c>
      <c r="M1358" s="7">
        <v>6</v>
      </c>
      <c r="N1358" s="4">
        <v>40.58</v>
      </c>
      <c r="O1358" s="5">
        <v>0.15</v>
      </c>
      <c r="P1358" s="4">
        <v>15.06</v>
      </c>
      <c r="Q1358" s="4">
        <f t="shared" si="84"/>
        <v>206.958</v>
      </c>
      <c r="R1358" s="4">
        <f t="shared" si="85"/>
        <v>90.36</v>
      </c>
      <c r="S1358" s="4">
        <f t="shared" si="86"/>
        <v>116.598</v>
      </c>
      <c r="T1358" s="6">
        <f t="shared" si="87"/>
        <v>0.5633896732670397</v>
      </c>
      <c r="U1358" s="3">
        <f>YEAR(SalesDataTable[[#This Row],[Order Date]])</f>
        <v>2026</v>
      </c>
    </row>
    <row r="1359" spans="1:21" ht="15.6">
      <c r="A1359" s="9">
        <v>772</v>
      </c>
      <c r="B1359" s="10">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11" t="s">
        <v>20</v>
      </c>
      <c r="H1359" s="11" t="s">
        <v>47</v>
      </c>
      <c r="I1359" s="11" t="s">
        <v>2</v>
      </c>
      <c r="J1359" s="2" t="s">
        <v>3</v>
      </c>
      <c r="K1359" s="2" t="s">
        <v>4</v>
      </c>
      <c r="L1359" s="2" t="s">
        <v>30</v>
      </c>
      <c r="M1359" s="7">
        <v>2</v>
      </c>
      <c r="N1359" s="4">
        <v>101.03</v>
      </c>
      <c r="O1359" s="5">
        <v>0.1</v>
      </c>
      <c r="P1359" s="4">
        <v>50.98</v>
      </c>
      <c r="Q1359" s="4">
        <f t="shared" si="84"/>
        <v>181.85400000000001</v>
      </c>
      <c r="R1359" s="4">
        <f t="shared" si="85"/>
        <v>101.96</v>
      </c>
      <c r="S1359" s="4">
        <f t="shared" si="86"/>
        <v>79.89400000000002</v>
      </c>
      <c r="T1359" s="6">
        <f t="shared" si="87"/>
        <v>0.43933045190097558</v>
      </c>
      <c r="U1359" s="3">
        <f>YEAR(SalesDataTable[[#This Row],[Order Date]])</f>
        <v>2026</v>
      </c>
    </row>
    <row r="1360" spans="1:21" ht="15.6">
      <c r="A1360" s="9">
        <v>838</v>
      </c>
      <c r="B1360" s="10">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11" t="s">
        <v>0</v>
      </c>
      <c r="H1360" s="11" t="s">
        <v>36</v>
      </c>
      <c r="I1360" s="11" t="s">
        <v>19</v>
      </c>
      <c r="J1360" s="2" t="s">
        <v>3</v>
      </c>
      <c r="K1360" s="2" t="s">
        <v>23</v>
      </c>
      <c r="L1360" s="2" t="s">
        <v>40</v>
      </c>
      <c r="M1360" s="7">
        <v>1</v>
      </c>
      <c r="N1360" s="4">
        <v>80.150000000000006</v>
      </c>
      <c r="O1360" s="5">
        <v>0.05</v>
      </c>
      <c r="P1360" s="4">
        <v>38.89</v>
      </c>
      <c r="Q1360" s="4">
        <f t="shared" si="84"/>
        <v>76.142499999999998</v>
      </c>
      <c r="R1360" s="4">
        <f t="shared" si="85"/>
        <v>38.89</v>
      </c>
      <c r="S1360" s="4">
        <f t="shared" si="86"/>
        <v>37.252499999999998</v>
      </c>
      <c r="T1360" s="6">
        <f t="shared" si="87"/>
        <v>0.48924713530551267</v>
      </c>
      <c r="U1360" s="3">
        <f>YEAR(SalesDataTable[[#This Row],[Order Date]])</f>
        <v>2026</v>
      </c>
    </row>
    <row r="1361" spans="1:21" ht="15.6">
      <c r="A1361" s="9">
        <v>1144</v>
      </c>
      <c r="B1361" s="10">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11" t="s">
        <v>11</v>
      </c>
      <c r="H1361" s="11" t="s">
        <v>12</v>
      </c>
      <c r="I1361" s="11" t="s">
        <v>19</v>
      </c>
      <c r="J1361" s="2" t="s">
        <v>13</v>
      </c>
      <c r="K1361" s="2" t="s">
        <v>23</v>
      </c>
      <c r="L1361" s="2" t="s">
        <v>40</v>
      </c>
      <c r="M1361" s="7">
        <v>1</v>
      </c>
      <c r="N1361" s="4">
        <v>83.74</v>
      </c>
      <c r="O1361" s="5">
        <v>0</v>
      </c>
      <c r="P1361" s="4">
        <v>38.96</v>
      </c>
      <c r="Q1361" s="4">
        <f t="shared" si="84"/>
        <v>83.74</v>
      </c>
      <c r="R1361" s="4">
        <f t="shared" si="85"/>
        <v>38.96</v>
      </c>
      <c r="S1361" s="4">
        <f t="shared" si="86"/>
        <v>44.779999999999994</v>
      </c>
      <c r="T1361" s="6">
        <f t="shared" si="87"/>
        <v>0.53475041796035339</v>
      </c>
      <c r="U1361" s="3">
        <f>YEAR(SalesDataTable[[#This Row],[Order Date]])</f>
        <v>2026</v>
      </c>
    </row>
    <row r="1362" spans="1:21" ht="15.6">
      <c r="A1362" s="9">
        <v>1686</v>
      </c>
      <c r="B1362" s="10">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11" t="s">
        <v>11</v>
      </c>
      <c r="H1362" s="11" t="s">
        <v>25</v>
      </c>
      <c r="I1362" s="11" t="s">
        <v>8</v>
      </c>
      <c r="J1362" s="2" t="s">
        <v>3</v>
      </c>
      <c r="K1362" s="2" t="s">
        <v>14</v>
      </c>
      <c r="L1362" s="2" t="s">
        <v>15</v>
      </c>
      <c r="M1362" s="7">
        <v>8</v>
      </c>
      <c r="N1362" s="4">
        <v>35.75</v>
      </c>
      <c r="O1362" s="5">
        <v>0.15</v>
      </c>
      <c r="P1362" s="4">
        <v>13.56</v>
      </c>
      <c r="Q1362" s="4">
        <f t="shared" si="84"/>
        <v>243.1</v>
      </c>
      <c r="R1362" s="4">
        <f t="shared" si="85"/>
        <v>108.48</v>
      </c>
      <c r="S1362" s="4">
        <f t="shared" si="86"/>
        <v>134.62</v>
      </c>
      <c r="T1362" s="6">
        <f t="shared" si="87"/>
        <v>0.55376388317564795</v>
      </c>
      <c r="U1362" s="3">
        <f>YEAR(SalesDataTable[[#This Row],[Order Date]])</f>
        <v>2026</v>
      </c>
    </row>
    <row r="1363" spans="1:21" ht="15.6">
      <c r="A1363" s="9">
        <v>2823</v>
      </c>
      <c r="B1363" s="10">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11" t="s">
        <v>0</v>
      </c>
      <c r="H1363" s="11" t="s">
        <v>50</v>
      </c>
      <c r="I1363" s="11" t="s">
        <v>2</v>
      </c>
      <c r="J1363" s="2" t="s">
        <v>13</v>
      </c>
      <c r="K1363" s="2" t="s">
        <v>4</v>
      </c>
      <c r="L1363" s="2" t="s">
        <v>5</v>
      </c>
      <c r="M1363" s="7">
        <v>3</v>
      </c>
      <c r="N1363" s="4">
        <v>81.39</v>
      </c>
      <c r="O1363" s="5">
        <v>0</v>
      </c>
      <c r="P1363" s="4">
        <v>43.54</v>
      </c>
      <c r="Q1363" s="4">
        <f t="shared" si="84"/>
        <v>244.17000000000002</v>
      </c>
      <c r="R1363" s="4">
        <f t="shared" si="85"/>
        <v>130.62</v>
      </c>
      <c r="S1363" s="4">
        <f t="shared" si="86"/>
        <v>113.55000000000001</v>
      </c>
      <c r="T1363" s="6">
        <f t="shared" si="87"/>
        <v>0.46504484580415284</v>
      </c>
      <c r="U1363" s="3">
        <f>YEAR(SalesDataTable[[#This Row],[Order Date]])</f>
        <v>2026</v>
      </c>
    </row>
    <row r="1364" spans="1:21" ht="15.6">
      <c r="A1364" s="9">
        <v>2883</v>
      </c>
      <c r="B1364" s="10">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11" t="s">
        <v>11</v>
      </c>
      <c r="H1364" s="11" t="s">
        <v>39</v>
      </c>
      <c r="I1364" s="11" t="s">
        <v>28</v>
      </c>
      <c r="J1364" s="2" t="s">
        <v>13</v>
      </c>
      <c r="K1364" s="2" t="s">
        <v>14</v>
      </c>
      <c r="L1364" s="2" t="s">
        <v>15</v>
      </c>
      <c r="M1364" s="7">
        <v>1</v>
      </c>
      <c r="N1364" s="4">
        <v>36.799999999999997</v>
      </c>
      <c r="O1364" s="5">
        <v>0</v>
      </c>
      <c r="P1364" s="4">
        <v>13.91</v>
      </c>
      <c r="Q1364" s="4">
        <f t="shared" si="84"/>
        <v>36.799999999999997</v>
      </c>
      <c r="R1364" s="4">
        <f t="shared" si="85"/>
        <v>13.91</v>
      </c>
      <c r="S1364" s="4">
        <f t="shared" si="86"/>
        <v>22.889999999999997</v>
      </c>
      <c r="T1364" s="6">
        <f t="shared" si="87"/>
        <v>0.62201086956521734</v>
      </c>
      <c r="U1364" s="3">
        <f>YEAR(SalesDataTable[[#This Row],[Order Date]])</f>
        <v>2026</v>
      </c>
    </row>
    <row r="1365" spans="1:21" ht="15.6">
      <c r="A1365" s="9">
        <v>3259</v>
      </c>
      <c r="B1365" s="10">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11" t="s">
        <v>11</v>
      </c>
      <c r="H1365" s="11" t="s">
        <v>52</v>
      </c>
      <c r="I1365" s="11" t="s">
        <v>8</v>
      </c>
      <c r="J1365" s="2" t="s">
        <v>3</v>
      </c>
      <c r="K1365" s="2" t="s">
        <v>23</v>
      </c>
      <c r="L1365" s="2" t="s">
        <v>29</v>
      </c>
      <c r="M1365" s="7">
        <v>6</v>
      </c>
      <c r="N1365" s="4">
        <v>194.15</v>
      </c>
      <c r="O1365" s="5">
        <v>0.1</v>
      </c>
      <c r="P1365" s="4">
        <v>105.12</v>
      </c>
      <c r="Q1365" s="4">
        <f t="shared" si="84"/>
        <v>1048.4100000000001</v>
      </c>
      <c r="R1365" s="4">
        <f t="shared" si="85"/>
        <v>630.72</v>
      </c>
      <c r="S1365" s="4">
        <f t="shared" si="86"/>
        <v>417.69000000000005</v>
      </c>
      <c r="T1365" s="6">
        <f t="shared" si="87"/>
        <v>0.3984032964202936</v>
      </c>
      <c r="U1365" s="3">
        <f>YEAR(SalesDataTable[[#This Row],[Order Date]])</f>
        <v>2026</v>
      </c>
    </row>
    <row r="1366" spans="1:21" ht="15.6">
      <c r="A1366" s="9">
        <v>3709</v>
      </c>
      <c r="B1366" s="10">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11" t="s">
        <v>0</v>
      </c>
      <c r="H1366" s="11" t="s">
        <v>36</v>
      </c>
      <c r="I1366" s="11" t="s">
        <v>2</v>
      </c>
      <c r="J1366" s="2" t="s">
        <v>13</v>
      </c>
      <c r="K1366" s="2" t="s">
        <v>34</v>
      </c>
      <c r="L1366" s="2" t="s">
        <v>45</v>
      </c>
      <c r="M1366" s="7">
        <v>1</v>
      </c>
      <c r="N1366" s="4">
        <v>50.94</v>
      </c>
      <c r="O1366" s="5">
        <v>0</v>
      </c>
      <c r="P1366" s="4">
        <v>22.28</v>
      </c>
      <c r="Q1366" s="4">
        <f t="shared" si="84"/>
        <v>50.94</v>
      </c>
      <c r="R1366" s="4">
        <f t="shared" si="85"/>
        <v>22.28</v>
      </c>
      <c r="S1366" s="4">
        <f t="shared" si="86"/>
        <v>28.659999999999997</v>
      </c>
      <c r="T1366" s="6">
        <f t="shared" si="87"/>
        <v>0.5626226933647428</v>
      </c>
      <c r="U1366" s="3">
        <f>YEAR(SalesDataTable[[#This Row],[Order Date]])</f>
        <v>2026</v>
      </c>
    </row>
    <row r="1367" spans="1:21" ht="15.6">
      <c r="A1367" s="9">
        <v>61</v>
      </c>
      <c r="B1367" s="10">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11" t="s">
        <v>20</v>
      </c>
      <c r="H1367" s="11" t="s">
        <v>33</v>
      </c>
      <c r="I1367" s="11" t="s">
        <v>2</v>
      </c>
      <c r="J1367" s="2" t="s">
        <v>3</v>
      </c>
      <c r="K1367" s="2" t="s">
        <v>34</v>
      </c>
      <c r="L1367" s="2" t="s">
        <v>38</v>
      </c>
      <c r="M1367" s="7">
        <v>2</v>
      </c>
      <c r="N1367" s="4">
        <v>125.89</v>
      </c>
      <c r="O1367" s="5">
        <v>0</v>
      </c>
      <c r="P1367" s="4">
        <v>70.8</v>
      </c>
      <c r="Q1367" s="4">
        <f t="shared" si="84"/>
        <v>251.78</v>
      </c>
      <c r="R1367" s="4">
        <f t="shared" si="85"/>
        <v>141.6</v>
      </c>
      <c r="S1367" s="4">
        <f t="shared" si="86"/>
        <v>110.18</v>
      </c>
      <c r="T1367" s="6">
        <f t="shared" si="87"/>
        <v>0.43760425768528083</v>
      </c>
      <c r="U1367" s="3">
        <f>YEAR(SalesDataTable[[#This Row],[Order Date]])</f>
        <v>2026</v>
      </c>
    </row>
    <row r="1368" spans="1:21" ht="15.6">
      <c r="A1368" s="9">
        <v>357</v>
      </c>
      <c r="B1368" s="10">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11" t="s">
        <v>0</v>
      </c>
      <c r="H1368" s="11" t="s">
        <v>36</v>
      </c>
      <c r="I1368" s="11" t="s">
        <v>2</v>
      </c>
      <c r="J1368" s="2" t="s">
        <v>13</v>
      </c>
      <c r="K1368" s="2" t="s">
        <v>34</v>
      </c>
      <c r="L1368" s="2" t="s">
        <v>45</v>
      </c>
      <c r="M1368" s="7">
        <v>2</v>
      </c>
      <c r="N1368" s="4">
        <v>51.9</v>
      </c>
      <c r="O1368" s="5">
        <v>0</v>
      </c>
      <c r="P1368" s="4">
        <v>21.82</v>
      </c>
      <c r="Q1368" s="4">
        <f t="shared" si="84"/>
        <v>103.8</v>
      </c>
      <c r="R1368" s="4">
        <f t="shared" si="85"/>
        <v>43.64</v>
      </c>
      <c r="S1368" s="4">
        <f t="shared" si="86"/>
        <v>60.16</v>
      </c>
      <c r="T1368" s="6">
        <f t="shared" si="87"/>
        <v>0.57957610789980729</v>
      </c>
      <c r="U1368" s="3">
        <f>YEAR(SalesDataTable[[#This Row],[Order Date]])</f>
        <v>2026</v>
      </c>
    </row>
    <row r="1369" spans="1:21" ht="15.6">
      <c r="A1369" s="9">
        <v>1607</v>
      </c>
      <c r="B1369" s="10">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11" t="s">
        <v>0</v>
      </c>
      <c r="H1369" s="11" t="s">
        <v>1</v>
      </c>
      <c r="I1369" s="11" t="s">
        <v>19</v>
      </c>
      <c r="J1369" s="2" t="s">
        <v>13</v>
      </c>
      <c r="K1369" s="2" t="s">
        <v>34</v>
      </c>
      <c r="L1369" s="2" t="s">
        <v>35</v>
      </c>
      <c r="M1369" s="7">
        <v>2</v>
      </c>
      <c r="N1369" s="4">
        <v>39.75</v>
      </c>
      <c r="O1369" s="5">
        <v>0</v>
      </c>
      <c r="P1369" s="4">
        <v>14.78</v>
      </c>
      <c r="Q1369" s="4">
        <f t="shared" si="84"/>
        <v>79.5</v>
      </c>
      <c r="R1369" s="4">
        <f t="shared" si="85"/>
        <v>29.56</v>
      </c>
      <c r="S1369" s="4">
        <f t="shared" si="86"/>
        <v>49.94</v>
      </c>
      <c r="T1369" s="6">
        <f t="shared" si="87"/>
        <v>0.62817610062893081</v>
      </c>
      <c r="U1369" s="3">
        <f>YEAR(SalesDataTable[[#This Row],[Order Date]])</f>
        <v>2026</v>
      </c>
    </row>
    <row r="1370" spans="1:21" ht="15.6">
      <c r="A1370" s="9">
        <v>3295</v>
      </c>
      <c r="B1370" s="10">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11" t="s">
        <v>6</v>
      </c>
      <c r="H1370" s="11" t="s">
        <v>43</v>
      </c>
      <c r="I1370" s="11" t="s">
        <v>28</v>
      </c>
      <c r="J1370" s="2" t="s">
        <v>3</v>
      </c>
      <c r="K1370" s="2" t="s">
        <v>9</v>
      </c>
      <c r="L1370" s="2" t="s">
        <v>10</v>
      </c>
      <c r="M1370" s="7">
        <v>1</v>
      </c>
      <c r="N1370" s="4">
        <v>93.46</v>
      </c>
      <c r="O1370" s="5">
        <v>0.15</v>
      </c>
      <c r="P1370" s="4">
        <v>46.65</v>
      </c>
      <c r="Q1370" s="4">
        <f t="shared" si="84"/>
        <v>79.440999999999988</v>
      </c>
      <c r="R1370" s="4">
        <f t="shared" si="85"/>
        <v>46.65</v>
      </c>
      <c r="S1370" s="4">
        <f t="shared" si="86"/>
        <v>32.79099999999999</v>
      </c>
      <c r="T1370" s="6">
        <f t="shared" si="87"/>
        <v>0.41277174255107557</v>
      </c>
      <c r="U1370" s="3">
        <f>YEAR(SalesDataTable[[#This Row],[Order Date]])</f>
        <v>2026</v>
      </c>
    </row>
    <row r="1371" spans="1:21" ht="15.6">
      <c r="A1371" s="9">
        <v>4048</v>
      </c>
      <c r="B1371" s="10">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11" t="s">
        <v>20</v>
      </c>
      <c r="H1371" s="11" t="s">
        <v>47</v>
      </c>
      <c r="I1371" s="11" t="s">
        <v>8</v>
      </c>
      <c r="J1371" s="2" t="s">
        <v>16</v>
      </c>
      <c r="K1371" s="2" t="s">
        <v>4</v>
      </c>
      <c r="L1371" s="2" t="s">
        <v>5</v>
      </c>
      <c r="M1371" s="7">
        <v>3</v>
      </c>
      <c r="N1371" s="4">
        <v>82.79</v>
      </c>
      <c r="O1371" s="5">
        <v>0.1</v>
      </c>
      <c r="P1371" s="4">
        <v>43.07</v>
      </c>
      <c r="Q1371" s="4">
        <f t="shared" si="84"/>
        <v>223.53300000000002</v>
      </c>
      <c r="R1371" s="4">
        <f t="shared" si="85"/>
        <v>129.21</v>
      </c>
      <c r="S1371" s="4">
        <f t="shared" si="86"/>
        <v>94.323000000000008</v>
      </c>
      <c r="T1371" s="6">
        <f t="shared" si="87"/>
        <v>0.42196454214813922</v>
      </c>
      <c r="U1371" s="3">
        <f>YEAR(SalesDataTable[[#This Row],[Order Date]])</f>
        <v>2026</v>
      </c>
    </row>
    <row r="1372" spans="1:21" ht="15.6">
      <c r="A1372" s="9">
        <v>4424</v>
      </c>
      <c r="B1372" s="10">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11" t="s">
        <v>11</v>
      </c>
      <c r="H1372" s="11" t="s">
        <v>12</v>
      </c>
      <c r="I1372" s="11" t="s">
        <v>19</v>
      </c>
      <c r="J1372" s="2" t="s">
        <v>16</v>
      </c>
      <c r="K1372" s="2" t="s">
        <v>9</v>
      </c>
      <c r="L1372" s="2" t="s">
        <v>10</v>
      </c>
      <c r="M1372" s="7">
        <v>1</v>
      </c>
      <c r="N1372" s="4">
        <v>92.54</v>
      </c>
      <c r="O1372" s="5">
        <v>0</v>
      </c>
      <c r="P1372" s="4">
        <v>44.48</v>
      </c>
      <c r="Q1372" s="4">
        <f t="shared" si="84"/>
        <v>92.54</v>
      </c>
      <c r="R1372" s="4">
        <f t="shared" si="85"/>
        <v>44.48</v>
      </c>
      <c r="S1372" s="4">
        <f t="shared" si="86"/>
        <v>48.060000000000009</v>
      </c>
      <c r="T1372" s="6">
        <f t="shared" si="87"/>
        <v>0.51934298681651181</v>
      </c>
      <c r="U1372" s="3">
        <f>YEAR(SalesDataTable[[#This Row],[Order Date]])</f>
        <v>2026</v>
      </c>
    </row>
    <row r="1373" spans="1:21" ht="15.6">
      <c r="A1373" s="9">
        <v>4732</v>
      </c>
      <c r="B1373" s="10">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11" t="s">
        <v>6</v>
      </c>
      <c r="H1373" s="11" t="s">
        <v>49</v>
      </c>
      <c r="I1373" s="11" t="s">
        <v>19</v>
      </c>
      <c r="J1373" s="2" t="s">
        <v>13</v>
      </c>
      <c r="K1373" s="2" t="s">
        <v>14</v>
      </c>
      <c r="L1373" s="2" t="s">
        <v>32</v>
      </c>
      <c r="M1373" s="7">
        <v>1</v>
      </c>
      <c r="N1373" s="4">
        <v>46.53</v>
      </c>
      <c r="O1373" s="5">
        <v>0</v>
      </c>
      <c r="P1373" s="4">
        <v>18.829999999999998</v>
      </c>
      <c r="Q1373" s="4">
        <f t="shared" si="84"/>
        <v>46.53</v>
      </c>
      <c r="R1373" s="4">
        <f t="shared" si="85"/>
        <v>18.829999999999998</v>
      </c>
      <c r="S1373" s="4">
        <f t="shared" si="86"/>
        <v>27.700000000000003</v>
      </c>
      <c r="T1373" s="6">
        <f t="shared" si="87"/>
        <v>0.59531485063399958</v>
      </c>
      <c r="U1373" s="3">
        <f>YEAR(SalesDataTable[[#This Row],[Order Date]])</f>
        <v>2026</v>
      </c>
    </row>
    <row r="1374" spans="1:21" ht="15.6">
      <c r="A1374" s="9">
        <v>194</v>
      </c>
      <c r="B1374" s="10">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11" t="s">
        <v>6</v>
      </c>
      <c r="H1374" s="11" t="s">
        <v>43</v>
      </c>
      <c r="I1374" s="11" t="s">
        <v>2</v>
      </c>
      <c r="J1374" s="2" t="s">
        <v>3</v>
      </c>
      <c r="K1374" s="2" t="s">
        <v>4</v>
      </c>
      <c r="L1374" s="2" t="s">
        <v>22</v>
      </c>
      <c r="M1374" s="7">
        <v>2</v>
      </c>
      <c r="N1374" s="4">
        <v>49.69</v>
      </c>
      <c r="O1374" s="5">
        <v>0</v>
      </c>
      <c r="P1374" s="4">
        <v>21.97</v>
      </c>
      <c r="Q1374" s="4">
        <f t="shared" si="84"/>
        <v>99.38</v>
      </c>
      <c r="R1374" s="4">
        <f t="shared" si="85"/>
        <v>43.94</v>
      </c>
      <c r="S1374" s="4">
        <f t="shared" si="86"/>
        <v>55.44</v>
      </c>
      <c r="T1374" s="6">
        <f t="shared" si="87"/>
        <v>0.557858724089354</v>
      </c>
      <c r="U1374" s="3">
        <f>YEAR(SalesDataTable[[#This Row],[Order Date]])</f>
        <v>2026</v>
      </c>
    </row>
    <row r="1375" spans="1:21" ht="15.6">
      <c r="A1375" s="9">
        <v>258</v>
      </c>
      <c r="B1375" s="10">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11" t="s">
        <v>20</v>
      </c>
      <c r="H1375" s="11" t="s">
        <v>33</v>
      </c>
      <c r="I1375" s="11" t="s">
        <v>28</v>
      </c>
      <c r="J1375" s="2" t="s">
        <v>13</v>
      </c>
      <c r="K1375" s="2" t="s">
        <v>9</v>
      </c>
      <c r="L1375" s="2" t="s">
        <v>46</v>
      </c>
      <c r="M1375" s="7">
        <v>3</v>
      </c>
      <c r="N1375" s="4">
        <v>71.34</v>
      </c>
      <c r="O1375" s="5">
        <v>0.1</v>
      </c>
      <c r="P1375" s="4">
        <v>31.71</v>
      </c>
      <c r="Q1375" s="4">
        <f t="shared" si="84"/>
        <v>192.61800000000002</v>
      </c>
      <c r="R1375" s="4">
        <f t="shared" si="85"/>
        <v>95.13</v>
      </c>
      <c r="S1375" s="4">
        <f t="shared" si="86"/>
        <v>97.488000000000028</v>
      </c>
      <c r="T1375" s="6">
        <f t="shared" si="87"/>
        <v>0.50612092327819835</v>
      </c>
      <c r="U1375" s="3">
        <f>YEAR(SalesDataTable[[#This Row],[Order Date]])</f>
        <v>2026</v>
      </c>
    </row>
    <row r="1376" spans="1:21" ht="15.6">
      <c r="A1376" s="9">
        <v>543</v>
      </c>
      <c r="B1376" s="10">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11" t="s">
        <v>6</v>
      </c>
      <c r="H1376" s="11" t="s">
        <v>49</v>
      </c>
      <c r="I1376" s="11" t="s">
        <v>28</v>
      </c>
      <c r="J1376" s="2" t="s">
        <v>3</v>
      </c>
      <c r="K1376" s="2" t="s">
        <v>4</v>
      </c>
      <c r="L1376" s="2" t="s">
        <v>5</v>
      </c>
      <c r="M1376" s="7">
        <v>1</v>
      </c>
      <c r="N1376" s="4">
        <v>83.03</v>
      </c>
      <c r="O1376" s="5">
        <v>0</v>
      </c>
      <c r="P1376" s="4">
        <v>42.41</v>
      </c>
      <c r="Q1376" s="4">
        <f t="shared" si="84"/>
        <v>83.03</v>
      </c>
      <c r="R1376" s="4">
        <f t="shared" si="85"/>
        <v>42.41</v>
      </c>
      <c r="S1376" s="4">
        <f t="shared" si="86"/>
        <v>40.620000000000005</v>
      </c>
      <c r="T1376" s="6">
        <f t="shared" si="87"/>
        <v>0.48922076357942917</v>
      </c>
      <c r="U1376" s="3">
        <f>YEAR(SalesDataTable[[#This Row],[Order Date]])</f>
        <v>2026</v>
      </c>
    </row>
    <row r="1377" spans="1:21" ht="15.6">
      <c r="A1377" s="9">
        <v>972</v>
      </c>
      <c r="B1377" s="10">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11" t="s">
        <v>20</v>
      </c>
      <c r="H1377" s="11" t="s">
        <v>21</v>
      </c>
      <c r="I1377" s="11" t="s">
        <v>2</v>
      </c>
      <c r="J1377" s="2" t="s">
        <v>3</v>
      </c>
      <c r="K1377" s="2" t="s">
        <v>34</v>
      </c>
      <c r="L1377" s="2" t="s">
        <v>35</v>
      </c>
      <c r="M1377" s="7">
        <v>1</v>
      </c>
      <c r="N1377" s="4">
        <v>40.799999999999997</v>
      </c>
      <c r="O1377" s="5">
        <v>0</v>
      </c>
      <c r="P1377" s="4">
        <v>14.42</v>
      </c>
      <c r="Q1377" s="4">
        <f t="shared" si="84"/>
        <v>40.799999999999997</v>
      </c>
      <c r="R1377" s="4">
        <f t="shared" si="85"/>
        <v>14.42</v>
      </c>
      <c r="S1377" s="4">
        <f t="shared" si="86"/>
        <v>26.379999999999995</v>
      </c>
      <c r="T1377" s="6">
        <f t="shared" si="87"/>
        <v>0.64656862745098032</v>
      </c>
      <c r="U1377" s="3">
        <f>YEAR(SalesDataTable[[#This Row],[Order Date]])</f>
        <v>2026</v>
      </c>
    </row>
    <row r="1378" spans="1:21" ht="15.6">
      <c r="A1378" s="9">
        <v>1146</v>
      </c>
      <c r="B1378" s="10">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11" t="s">
        <v>6</v>
      </c>
      <c r="H1378" s="11" t="s">
        <v>27</v>
      </c>
      <c r="I1378" s="11" t="s">
        <v>28</v>
      </c>
      <c r="J1378" s="2" t="s">
        <v>3</v>
      </c>
      <c r="K1378" s="2" t="s">
        <v>23</v>
      </c>
      <c r="L1378" s="2" t="s">
        <v>51</v>
      </c>
      <c r="M1378" s="7">
        <v>2</v>
      </c>
      <c r="N1378" s="4">
        <v>125.34</v>
      </c>
      <c r="O1378" s="5">
        <v>0.15</v>
      </c>
      <c r="P1378" s="4">
        <v>59.04</v>
      </c>
      <c r="Q1378" s="4">
        <f t="shared" si="84"/>
        <v>213.078</v>
      </c>
      <c r="R1378" s="4">
        <f t="shared" si="85"/>
        <v>118.08</v>
      </c>
      <c r="S1378" s="4">
        <f t="shared" si="86"/>
        <v>94.998000000000005</v>
      </c>
      <c r="T1378" s="6">
        <f t="shared" si="87"/>
        <v>0.44583673584321237</v>
      </c>
      <c r="U1378" s="3">
        <f>YEAR(SalesDataTable[[#This Row],[Order Date]])</f>
        <v>2026</v>
      </c>
    </row>
    <row r="1379" spans="1:21" ht="15.6">
      <c r="A1379" s="9">
        <v>1464</v>
      </c>
      <c r="B1379" s="10">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11" t="s">
        <v>0</v>
      </c>
      <c r="H1379" s="11" t="s">
        <v>36</v>
      </c>
      <c r="I1379" s="11" t="s">
        <v>2</v>
      </c>
      <c r="J1379" s="2" t="s">
        <v>3</v>
      </c>
      <c r="K1379" s="2" t="s">
        <v>34</v>
      </c>
      <c r="L1379" s="2" t="s">
        <v>38</v>
      </c>
      <c r="M1379" s="7">
        <v>1</v>
      </c>
      <c r="N1379" s="4">
        <v>122.73</v>
      </c>
      <c r="O1379" s="5">
        <v>0.1</v>
      </c>
      <c r="P1379" s="4">
        <v>70.540000000000006</v>
      </c>
      <c r="Q1379" s="4">
        <f t="shared" si="84"/>
        <v>110.45700000000001</v>
      </c>
      <c r="R1379" s="4">
        <f t="shared" si="85"/>
        <v>70.540000000000006</v>
      </c>
      <c r="S1379" s="4">
        <f t="shared" si="86"/>
        <v>39.917000000000002</v>
      </c>
      <c r="T1379" s="6">
        <f t="shared" si="87"/>
        <v>0.36138044668966202</v>
      </c>
      <c r="U1379" s="3">
        <f>YEAR(SalesDataTable[[#This Row],[Order Date]])</f>
        <v>2026</v>
      </c>
    </row>
    <row r="1380" spans="1:21" ht="15.6">
      <c r="A1380" s="9">
        <v>1581</v>
      </c>
      <c r="B1380" s="10">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11" t="s">
        <v>11</v>
      </c>
      <c r="H1380" s="11" t="s">
        <v>25</v>
      </c>
      <c r="I1380" s="11" t="s">
        <v>19</v>
      </c>
      <c r="J1380" s="2" t="s">
        <v>13</v>
      </c>
      <c r="K1380" s="2" t="s">
        <v>9</v>
      </c>
      <c r="L1380" s="2" t="s">
        <v>10</v>
      </c>
      <c r="M1380" s="7">
        <v>5</v>
      </c>
      <c r="N1380" s="4">
        <v>92.72</v>
      </c>
      <c r="O1380" s="5">
        <v>0.1</v>
      </c>
      <c r="P1380" s="4">
        <v>46.2</v>
      </c>
      <c r="Q1380" s="4">
        <f t="shared" si="84"/>
        <v>417.24</v>
      </c>
      <c r="R1380" s="4">
        <f t="shared" si="85"/>
        <v>231</v>
      </c>
      <c r="S1380" s="4">
        <f t="shared" si="86"/>
        <v>186.24</v>
      </c>
      <c r="T1380" s="6">
        <f t="shared" si="87"/>
        <v>0.44636180615473109</v>
      </c>
      <c r="U1380" s="3">
        <f>YEAR(SalesDataTable[[#This Row],[Order Date]])</f>
        <v>2026</v>
      </c>
    </row>
    <row r="1381" spans="1:21" ht="15.6">
      <c r="A1381" s="9">
        <v>1894</v>
      </c>
      <c r="B1381" s="10">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11" t="s">
        <v>20</v>
      </c>
      <c r="H1381" s="11" t="s">
        <v>31</v>
      </c>
      <c r="I1381" s="11" t="s">
        <v>8</v>
      </c>
      <c r="J1381" s="2" t="s">
        <v>16</v>
      </c>
      <c r="K1381" s="2" t="s">
        <v>34</v>
      </c>
      <c r="L1381" s="2" t="s">
        <v>42</v>
      </c>
      <c r="M1381" s="7">
        <v>5</v>
      </c>
      <c r="N1381" s="4">
        <v>36.29</v>
      </c>
      <c r="O1381" s="5">
        <v>0.05</v>
      </c>
      <c r="P1381" s="4">
        <v>13.52</v>
      </c>
      <c r="Q1381" s="4">
        <f t="shared" si="84"/>
        <v>172.37749999999997</v>
      </c>
      <c r="R1381" s="4">
        <f t="shared" si="85"/>
        <v>67.599999999999994</v>
      </c>
      <c r="S1381" s="4">
        <f t="shared" si="86"/>
        <v>104.77749999999997</v>
      </c>
      <c r="T1381" s="6">
        <f t="shared" si="87"/>
        <v>0.60783744978317933</v>
      </c>
      <c r="U1381" s="3">
        <f>YEAR(SalesDataTable[[#This Row],[Order Date]])</f>
        <v>2026</v>
      </c>
    </row>
    <row r="1382" spans="1:21" ht="15.6">
      <c r="A1382" s="9">
        <v>2100</v>
      </c>
      <c r="B1382" s="10">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11" t="s">
        <v>11</v>
      </c>
      <c r="H1382" s="11" t="s">
        <v>12</v>
      </c>
      <c r="I1382" s="11" t="s">
        <v>2</v>
      </c>
      <c r="J1382" s="2" t="s">
        <v>16</v>
      </c>
      <c r="K1382" s="2" t="s">
        <v>4</v>
      </c>
      <c r="L1382" s="2" t="s">
        <v>22</v>
      </c>
      <c r="M1382" s="7">
        <v>2</v>
      </c>
      <c r="N1382" s="4">
        <v>49.84</v>
      </c>
      <c r="O1382" s="5">
        <v>0.1</v>
      </c>
      <c r="P1382" s="4">
        <v>23.06</v>
      </c>
      <c r="Q1382" s="4">
        <f t="shared" si="84"/>
        <v>89.712000000000003</v>
      </c>
      <c r="R1382" s="4">
        <f t="shared" si="85"/>
        <v>46.12</v>
      </c>
      <c r="S1382" s="4">
        <f t="shared" si="86"/>
        <v>43.592000000000006</v>
      </c>
      <c r="T1382" s="6">
        <f t="shared" si="87"/>
        <v>0.48591046905653651</v>
      </c>
      <c r="U1382" s="3">
        <f>YEAR(SalesDataTable[[#This Row],[Order Date]])</f>
        <v>2026</v>
      </c>
    </row>
    <row r="1383" spans="1:21" ht="15.6">
      <c r="A1383" s="9">
        <v>2902</v>
      </c>
      <c r="B1383" s="10">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11" t="s">
        <v>6</v>
      </c>
      <c r="H1383" s="11" t="s">
        <v>43</v>
      </c>
      <c r="I1383" s="11" t="s">
        <v>28</v>
      </c>
      <c r="J1383" s="2" t="s">
        <v>16</v>
      </c>
      <c r="K1383" s="2" t="s">
        <v>34</v>
      </c>
      <c r="L1383" s="2" t="s">
        <v>42</v>
      </c>
      <c r="M1383" s="7">
        <v>1</v>
      </c>
      <c r="N1383" s="4">
        <v>35.799999999999997</v>
      </c>
      <c r="O1383" s="5">
        <v>0</v>
      </c>
      <c r="P1383" s="4">
        <v>14.05</v>
      </c>
      <c r="Q1383" s="4">
        <f t="shared" si="84"/>
        <v>35.799999999999997</v>
      </c>
      <c r="R1383" s="4">
        <f t="shared" si="85"/>
        <v>14.05</v>
      </c>
      <c r="S1383" s="4">
        <f t="shared" si="86"/>
        <v>21.749999999999996</v>
      </c>
      <c r="T1383" s="6">
        <f t="shared" si="87"/>
        <v>0.60754189944134074</v>
      </c>
      <c r="U1383" s="3">
        <f>YEAR(SalesDataTable[[#This Row],[Order Date]])</f>
        <v>2026</v>
      </c>
    </row>
    <row r="1384" spans="1:21" ht="15.6">
      <c r="A1384" s="9">
        <v>3115</v>
      </c>
      <c r="B1384" s="10">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11" t="s">
        <v>20</v>
      </c>
      <c r="H1384" s="11" t="s">
        <v>47</v>
      </c>
      <c r="I1384" s="11" t="s">
        <v>2</v>
      </c>
      <c r="J1384" s="2" t="s">
        <v>13</v>
      </c>
      <c r="K1384" s="2" t="s">
        <v>23</v>
      </c>
      <c r="L1384" s="2" t="s">
        <v>29</v>
      </c>
      <c r="M1384" s="7">
        <v>1</v>
      </c>
      <c r="N1384" s="4">
        <v>195.12</v>
      </c>
      <c r="O1384" s="5">
        <v>0</v>
      </c>
      <c r="P1384" s="4">
        <v>101.14</v>
      </c>
      <c r="Q1384" s="4">
        <f t="shared" si="84"/>
        <v>195.12</v>
      </c>
      <c r="R1384" s="4">
        <f t="shared" si="85"/>
        <v>101.14</v>
      </c>
      <c r="S1384" s="4">
        <f t="shared" si="86"/>
        <v>93.98</v>
      </c>
      <c r="T1384" s="6">
        <f t="shared" si="87"/>
        <v>0.48165231652316526</v>
      </c>
      <c r="U1384" s="3">
        <f>YEAR(SalesDataTable[[#This Row],[Order Date]])</f>
        <v>2026</v>
      </c>
    </row>
    <row r="1385" spans="1:21" ht="15.6">
      <c r="A1385" s="9">
        <v>3546</v>
      </c>
      <c r="B1385" s="10">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11" t="s">
        <v>0</v>
      </c>
      <c r="H1385" s="11" t="s">
        <v>50</v>
      </c>
      <c r="I1385" s="11" t="s">
        <v>2</v>
      </c>
      <c r="J1385" s="2" t="s">
        <v>13</v>
      </c>
      <c r="K1385" s="2" t="s">
        <v>4</v>
      </c>
      <c r="L1385" s="2" t="s">
        <v>26</v>
      </c>
      <c r="M1385" s="7">
        <v>2</v>
      </c>
      <c r="N1385" s="4">
        <v>39.69</v>
      </c>
      <c r="O1385" s="5">
        <v>0.05</v>
      </c>
      <c r="P1385" s="4">
        <v>16.88</v>
      </c>
      <c r="Q1385" s="4">
        <f t="shared" si="84"/>
        <v>75.410999999999987</v>
      </c>
      <c r="R1385" s="4">
        <f t="shared" si="85"/>
        <v>33.76</v>
      </c>
      <c r="S1385" s="4">
        <f t="shared" si="86"/>
        <v>41.650999999999989</v>
      </c>
      <c r="T1385" s="6">
        <f t="shared" si="87"/>
        <v>0.55231995332245953</v>
      </c>
      <c r="U1385" s="3">
        <f>YEAR(SalesDataTable[[#This Row],[Order Date]])</f>
        <v>2026</v>
      </c>
    </row>
    <row r="1386" spans="1:21" ht="15.6">
      <c r="A1386" s="9">
        <v>4224</v>
      </c>
      <c r="B1386" s="10">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11" t="s">
        <v>11</v>
      </c>
      <c r="H1386" s="11" t="s">
        <v>18</v>
      </c>
      <c r="I1386" s="11" t="s">
        <v>19</v>
      </c>
      <c r="J1386" s="2" t="s">
        <v>3</v>
      </c>
      <c r="K1386" s="2" t="s">
        <v>23</v>
      </c>
      <c r="L1386" s="2" t="s">
        <v>24</v>
      </c>
      <c r="M1386" s="7">
        <v>1</v>
      </c>
      <c r="N1386" s="4">
        <v>348.73</v>
      </c>
      <c r="O1386" s="5">
        <v>0.15</v>
      </c>
      <c r="P1386" s="4">
        <v>190.33</v>
      </c>
      <c r="Q1386" s="4">
        <f t="shared" si="84"/>
        <v>296.4205</v>
      </c>
      <c r="R1386" s="4">
        <f t="shared" si="85"/>
        <v>190.33</v>
      </c>
      <c r="S1386" s="4">
        <f t="shared" si="86"/>
        <v>106.09049999999999</v>
      </c>
      <c r="T1386" s="6">
        <f t="shared" si="87"/>
        <v>0.35790540802677273</v>
      </c>
      <c r="U1386" s="3">
        <f>YEAR(SalesDataTable[[#This Row],[Order Date]])</f>
        <v>2026</v>
      </c>
    </row>
    <row r="1387" spans="1:21" ht="15.6">
      <c r="A1387" s="9">
        <v>4858</v>
      </c>
      <c r="B1387" s="10">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11" t="s">
        <v>6</v>
      </c>
      <c r="H1387" s="11" t="s">
        <v>43</v>
      </c>
      <c r="I1387" s="11" t="s">
        <v>19</v>
      </c>
      <c r="J1387" s="2" t="s">
        <v>3</v>
      </c>
      <c r="K1387" s="2" t="s">
        <v>14</v>
      </c>
      <c r="L1387" s="2" t="s">
        <v>15</v>
      </c>
      <c r="M1387" s="7">
        <v>1</v>
      </c>
      <c r="N1387" s="4">
        <v>35.5</v>
      </c>
      <c r="O1387" s="5">
        <v>0</v>
      </c>
      <c r="P1387" s="4">
        <v>13.26</v>
      </c>
      <c r="Q1387" s="4">
        <f t="shared" si="84"/>
        <v>35.5</v>
      </c>
      <c r="R1387" s="4">
        <f t="shared" si="85"/>
        <v>13.26</v>
      </c>
      <c r="S1387" s="4">
        <f t="shared" si="86"/>
        <v>22.240000000000002</v>
      </c>
      <c r="T1387" s="6">
        <f t="shared" si="87"/>
        <v>0.62647887323943663</v>
      </c>
      <c r="U1387" s="3">
        <f>YEAR(SalesDataTable[[#This Row],[Order Date]])</f>
        <v>2026</v>
      </c>
    </row>
    <row r="1388" spans="1:21" ht="15.6">
      <c r="A1388" s="9">
        <v>768</v>
      </c>
      <c r="B1388" s="10">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11" t="s">
        <v>0</v>
      </c>
      <c r="H1388" s="11" t="s">
        <v>36</v>
      </c>
      <c r="I1388" s="11" t="s">
        <v>2</v>
      </c>
      <c r="J1388" s="2" t="s">
        <v>16</v>
      </c>
      <c r="K1388" s="2" t="s">
        <v>14</v>
      </c>
      <c r="L1388" s="2" t="s">
        <v>32</v>
      </c>
      <c r="M1388" s="7">
        <v>1</v>
      </c>
      <c r="N1388" s="4">
        <v>46.44</v>
      </c>
      <c r="O1388" s="5">
        <v>0</v>
      </c>
      <c r="P1388" s="4">
        <v>18.47</v>
      </c>
      <c r="Q1388" s="4">
        <f t="shared" si="84"/>
        <v>46.44</v>
      </c>
      <c r="R1388" s="4">
        <f t="shared" si="85"/>
        <v>18.47</v>
      </c>
      <c r="S1388" s="4">
        <f t="shared" si="86"/>
        <v>27.97</v>
      </c>
      <c r="T1388" s="6">
        <f t="shared" si="87"/>
        <v>0.60228251507321273</v>
      </c>
      <c r="U1388" s="3">
        <f>YEAR(SalesDataTable[[#This Row],[Order Date]])</f>
        <v>2026</v>
      </c>
    </row>
    <row r="1389" spans="1:21" ht="15.6">
      <c r="A1389" s="9">
        <v>1901</v>
      </c>
      <c r="B1389" s="10">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11" t="s">
        <v>6</v>
      </c>
      <c r="H1389" s="11" t="s">
        <v>49</v>
      </c>
      <c r="I1389" s="11" t="s">
        <v>2</v>
      </c>
      <c r="J1389" s="2" t="s">
        <v>13</v>
      </c>
      <c r="K1389" s="2" t="s">
        <v>9</v>
      </c>
      <c r="L1389" s="2" t="s">
        <v>46</v>
      </c>
      <c r="M1389" s="7">
        <v>1</v>
      </c>
      <c r="N1389" s="4">
        <v>70.44</v>
      </c>
      <c r="O1389" s="5">
        <v>0.05</v>
      </c>
      <c r="P1389" s="4">
        <v>32.229999999999997</v>
      </c>
      <c r="Q1389" s="4">
        <f t="shared" si="84"/>
        <v>66.917999999999992</v>
      </c>
      <c r="R1389" s="4">
        <f t="shared" si="85"/>
        <v>32.229999999999997</v>
      </c>
      <c r="S1389" s="4">
        <f t="shared" si="86"/>
        <v>34.687999999999995</v>
      </c>
      <c r="T1389" s="6">
        <f t="shared" si="87"/>
        <v>0.51836576108072563</v>
      </c>
      <c r="U1389" s="3">
        <f>YEAR(SalesDataTable[[#This Row],[Order Date]])</f>
        <v>2026</v>
      </c>
    </row>
    <row r="1390" spans="1:21" ht="15.6">
      <c r="A1390" s="9">
        <v>2226</v>
      </c>
      <c r="B1390" s="10">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11" t="s">
        <v>0</v>
      </c>
      <c r="H1390" s="11" t="s">
        <v>50</v>
      </c>
      <c r="I1390" s="11" t="s">
        <v>19</v>
      </c>
      <c r="J1390" s="2" t="s">
        <v>13</v>
      </c>
      <c r="K1390" s="2" t="s">
        <v>9</v>
      </c>
      <c r="L1390" s="2" t="s">
        <v>46</v>
      </c>
      <c r="M1390" s="7">
        <v>1</v>
      </c>
      <c r="N1390" s="4">
        <v>69.78</v>
      </c>
      <c r="O1390" s="5">
        <v>0.05</v>
      </c>
      <c r="P1390" s="4">
        <v>32.83</v>
      </c>
      <c r="Q1390" s="4">
        <f t="shared" si="84"/>
        <v>66.290999999999997</v>
      </c>
      <c r="R1390" s="4">
        <f t="shared" si="85"/>
        <v>32.83</v>
      </c>
      <c r="S1390" s="4">
        <f t="shared" si="86"/>
        <v>33.460999999999999</v>
      </c>
      <c r="T1390" s="6">
        <f t="shared" si="87"/>
        <v>0.50475931876121949</v>
      </c>
      <c r="U1390" s="3">
        <f>YEAR(SalesDataTable[[#This Row],[Order Date]])</f>
        <v>2026</v>
      </c>
    </row>
    <row r="1391" spans="1:21" ht="15.6">
      <c r="A1391" s="9">
        <v>2660</v>
      </c>
      <c r="B1391" s="10">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11" t="s">
        <v>11</v>
      </c>
      <c r="H1391" s="11" t="s">
        <v>25</v>
      </c>
      <c r="I1391" s="11" t="s">
        <v>19</v>
      </c>
      <c r="J1391" s="2" t="s">
        <v>13</v>
      </c>
      <c r="K1391" s="2" t="s">
        <v>14</v>
      </c>
      <c r="L1391" s="2" t="s">
        <v>15</v>
      </c>
      <c r="M1391" s="7">
        <v>4</v>
      </c>
      <c r="N1391" s="4">
        <v>35.450000000000003</v>
      </c>
      <c r="O1391" s="5">
        <v>0.1</v>
      </c>
      <c r="P1391" s="4">
        <v>13.83</v>
      </c>
      <c r="Q1391" s="4">
        <f t="shared" si="84"/>
        <v>127.62000000000002</v>
      </c>
      <c r="R1391" s="4">
        <f t="shared" si="85"/>
        <v>55.32</v>
      </c>
      <c r="S1391" s="4">
        <f t="shared" si="86"/>
        <v>72.300000000000011</v>
      </c>
      <c r="T1391" s="6">
        <f t="shared" si="87"/>
        <v>0.56652562294311237</v>
      </c>
      <c r="U1391" s="3">
        <f>YEAR(SalesDataTable[[#This Row],[Order Date]])</f>
        <v>2026</v>
      </c>
    </row>
    <row r="1392" spans="1:21" ht="15.6">
      <c r="A1392" s="9">
        <v>3004</v>
      </c>
      <c r="B1392" s="10">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11" t="s">
        <v>20</v>
      </c>
      <c r="H1392" s="11" t="s">
        <v>33</v>
      </c>
      <c r="I1392" s="11" t="s">
        <v>2</v>
      </c>
      <c r="J1392" s="2" t="s">
        <v>3</v>
      </c>
      <c r="K1392" s="2" t="s">
        <v>4</v>
      </c>
      <c r="L1392" s="2" t="s">
        <v>22</v>
      </c>
      <c r="M1392" s="7">
        <v>1</v>
      </c>
      <c r="N1392" s="4">
        <v>50.82</v>
      </c>
      <c r="O1392" s="5">
        <v>0.05</v>
      </c>
      <c r="P1392" s="4">
        <v>22.36</v>
      </c>
      <c r="Q1392" s="4">
        <f t="shared" si="84"/>
        <v>48.278999999999996</v>
      </c>
      <c r="R1392" s="4">
        <f t="shared" si="85"/>
        <v>22.36</v>
      </c>
      <c r="S1392" s="4">
        <f t="shared" si="86"/>
        <v>25.918999999999997</v>
      </c>
      <c r="T1392" s="6">
        <f t="shared" si="87"/>
        <v>0.5368586756146565</v>
      </c>
      <c r="U1392" s="3">
        <f>YEAR(SalesDataTable[[#This Row],[Order Date]])</f>
        <v>2026</v>
      </c>
    </row>
    <row r="1393" spans="1:21" ht="15.6">
      <c r="A1393" s="9">
        <v>4020</v>
      </c>
      <c r="B1393" s="10">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11" t="s">
        <v>11</v>
      </c>
      <c r="H1393" s="11" t="s">
        <v>12</v>
      </c>
      <c r="I1393" s="11" t="s">
        <v>2</v>
      </c>
      <c r="J1393" s="2" t="s">
        <v>3</v>
      </c>
      <c r="K1393" s="2" t="s">
        <v>23</v>
      </c>
      <c r="L1393" s="2" t="s">
        <v>51</v>
      </c>
      <c r="M1393" s="7">
        <v>1</v>
      </c>
      <c r="N1393" s="4">
        <v>126.13</v>
      </c>
      <c r="O1393" s="5">
        <v>0.15</v>
      </c>
      <c r="P1393" s="4">
        <v>60.43</v>
      </c>
      <c r="Q1393" s="4">
        <f t="shared" si="84"/>
        <v>107.2105</v>
      </c>
      <c r="R1393" s="4">
        <f t="shared" si="85"/>
        <v>60.43</v>
      </c>
      <c r="S1393" s="4">
        <f t="shared" si="86"/>
        <v>46.780499999999996</v>
      </c>
      <c r="T1393" s="6">
        <f t="shared" si="87"/>
        <v>0.43634252242084498</v>
      </c>
      <c r="U1393" s="3">
        <f>YEAR(SalesDataTable[[#This Row],[Order Date]])</f>
        <v>2026</v>
      </c>
    </row>
    <row r="1394" spans="1:21" ht="15.6">
      <c r="A1394" s="9">
        <v>4154</v>
      </c>
      <c r="B1394" s="10">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11" t="s">
        <v>11</v>
      </c>
      <c r="H1394" s="11" t="s">
        <v>39</v>
      </c>
      <c r="I1394" s="11" t="s">
        <v>2</v>
      </c>
      <c r="J1394" s="2" t="s">
        <v>3</v>
      </c>
      <c r="K1394" s="2" t="s">
        <v>9</v>
      </c>
      <c r="L1394" s="2" t="s">
        <v>46</v>
      </c>
      <c r="M1394" s="7">
        <v>3</v>
      </c>
      <c r="N1394" s="4">
        <v>72.150000000000006</v>
      </c>
      <c r="O1394" s="5">
        <v>0</v>
      </c>
      <c r="P1394" s="4">
        <v>33.01</v>
      </c>
      <c r="Q1394" s="4">
        <f t="shared" si="84"/>
        <v>216.45000000000002</v>
      </c>
      <c r="R1394" s="4">
        <f t="shared" si="85"/>
        <v>99.03</v>
      </c>
      <c r="S1394" s="4">
        <f t="shared" si="86"/>
        <v>117.42000000000002</v>
      </c>
      <c r="T1394" s="6">
        <f t="shared" si="87"/>
        <v>0.54248094248094247</v>
      </c>
      <c r="U1394" s="3">
        <f>YEAR(SalesDataTable[[#This Row],[Order Date]])</f>
        <v>2026</v>
      </c>
    </row>
    <row r="1395" spans="1:21" ht="15.6">
      <c r="A1395" s="9">
        <v>4957</v>
      </c>
      <c r="B1395" s="10">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11" t="s">
        <v>6</v>
      </c>
      <c r="H1395" s="11" t="s">
        <v>7</v>
      </c>
      <c r="I1395" s="11" t="s">
        <v>2</v>
      </c>
      <c r="J1395" s="2" t="s">
        <v>3</v>
      </c>
      <c r="K1395" s="2" t="s">
        <v>34</v>
      </c>
      <c r="L1395" s="2" t="s">
        <v>42</v>
      </c>
      <c r="M1395" s="7">
        <v>1</v>
      </c>
      <c r="N1395" s="4">
        <v>35.58</v>
      </c>
      <c r="O1395" s="5">
        <v>0</v>
      </c>
      <c r="P1395" s="4">
        <v>13.68</v>
      </c>
      <c r="Q1395" s="4">
        <f t="shared" si="84"/>
        <v>35.58</v>
      </c>
      <c r="R1395" s="4">
        <f t="shared" si="85"/>
        <v>13.68</v>
      </c>
      <c r="S1395" s="4">
        <f t="shared" si="86"/>
        <v>21.9</v>
      </c>
      <c r="T1395" s="6">
        <f t="shared" si="87"/>
        <v>0.61551433389544685</v>
      </c>
      <c r="U1395" s="3">
        <f>YEAR(SalesDataTable[[#This Row],[Order Date]])</f>
        <v>2026</v>
      </c>
    </row>
    <row r="1396" spans="1:21" ht="15.6">
      <c r="A1396" s="9">
        <v>945</v>
      </c>
      <c r="B1396" s="10">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11" t="s">
        <v>11</v>
      </c>
      <c r="H1396" s="11" t="s">
        <v>18</v>
      </c>
      <c r="I1396" s="11" t="s">
        <v>2</v>
      </c>
      <c r="J1396" s="2" t="s">
        <v>13</v>
      </c>
      <c r="K1396" s="2" t="s">
        <v>9</v>
      </c>
      <c r="L1396" s="2" t="s">
        <v>37</v>
      </c>
      <c r="M1396" s="7">
        <v>1</v>
      </c>
      <c r="N1396" s="4">
        <v>154.9</v>
      </c>
      <c r="O1396" s="5">
        <v>0.05</v>
      </c>
      <c r="P1396" s="4">
        <v>77.819999999999993</v>
      </c>
      <c r="Q1396" s="4">
        <f t="shared" si="84"/>
        <v>147.155</v>
      </c>
      <c r="R1396" s="4">
        <f t="shared" si="85"/>
        <v>77.819999999999993</v>
      </c>
      <c r="S1396" s="4">
        <f t="shared" si="86"/>
        <v>69.335000000000008</v>
      </c>
      <c r="T1396" s="6">
        <f t="shared" si="87"/>
        <v>0.47116985491488572</v>
      </c>
      <c r="U1396" s="3">
        <f>YEAR(SalesDataTable[[#This Row],[Order Date]])</f>
        <v>2026</v>
      </c>
    </row>
    <row r="1397" spans="1:21" ht="15.6">
      <c r="A1397" s="9">
        <v>1726</v>
      </c>
      <c r="B1397" s="10">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11" t="s">
        <v>6</v>
      </c>
      <c r="H1397" s="11" t="s">
        <v>49</v>
      </c>
      <c r="I1397" s="11" t="s">
        <v>19</v>
      </c>
      <c r="J1397" s="2" t="s">
        <v>16</v>
      </c>
      <c r="K1397" s="2" t="s">
        <v>23</v>
      </c>
      <c r="L1397" s="2" t="s">
        <v>40</v>
      </c>
      <c r="M1397" s="7">
        <v>2</v>
      </c>
      <c r="N1397" s="4">
        <v>80.98</v>
      </c>
      <c r="O1397" s="5">
        <v>0.05</v>
      </c>
      <c r="P1397" s="4">
        <v>39.85</v>
      </c>
      <c r="Q1397" s="4">
        <f t="shared" si="84"/>
        <v>153.86199999999999</v>
      </c>
      <c r="R1397" s="4">
        <f t="shared" si="85"/>
        <v>79.7</v>
      </c>
      <c r="S1397" s="4">
        <f t="shared" si="86"/>
        <v>74.161999999999992</v>
      </c>
      <c r="T1397" s="6">
        <f t="shared" si="87"/>
        <v>0.48200335365457353</v>
      </c>
      <c r="U1397" s="3">
        <f>YEAR(SalesDataTable[[#This Row],[Order Date]])</f>
        <v>2026</v>
      </c>
    </row>
    <row r="1398" spans="1:21" ht="15.6">
      <c r="A1398" s="9">
        <v>1790</v>
      </c>
      <c r="B1398" s="10">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11" t="s">
        <v>6</v>
      </c>
      <c r="H1398" s="11" t="s">
        <v>43</v>
      </c>
      <c r="I1398" s="11" t="s">
        <v>2</v>
      </c>
      <c r="J1398" s="2" t="s">
        <v>13</v>
      </c>
      <c r="K1398" s="2" t="s">
        <v>9</v>
      </c>
      <c r="L1398" s="2" t="s">
        <v>10</v>
      </c>
      <c r="M1398" s="7">
        <v>1</v>
      </c>
      <c r="N1398" s="4">
        <v>91.36</v>
      </c>
      <c r="O1398" s="5">
        <v>0</v>
      </c>
      <c r="P1398" s="4">
        <v>44.86</v>
      </c>
      <c r="Q1398" s="4">
        <f t="shared" si="84"/>
        <v>91.36</v>
      </c>
      <c r="R1398" s="4">
        <f t="shared" si="85"/>
        <v>44.86</v>
      </c>
      <c r="S1398" s="4">
        <f t="shared" si="86"/>
        <v>46.5</v>
      </c>
      <c r="T1398" s="6">
        <f t="shared" si="87"/>
        <v>0.50897548161120842</v>
      </c>
      <c r="U1398" s="3">
        <f>YEAR(SalesDataTable[[#This Row],[Order Date]])</f>
        <v>2026</v>
      </c>
    </row>
    <row r="1399" spans="1:21" ht="15.6">
      <c r="A1399" s="9">
        <v>2193</v>
      </c>
      <c r="B1399" s="10">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11" t="s">
        <v>11</v>
      </c>
      <c r="H1399" s="11" t="s">
        <v>12</v>
      </c>
      <c r="I1399" s="11" t="s">
        <v>2</v>
      </c>
      <c r="J1399" s="2" t="s">
        <v>3</v>
      </c>
      <c r="K1399" s="2" t="s">
        <v>4</v>
      </c>
      <c r="L1399" s="2" t="s">
        <v>26</v>
      </c>
      <c r="M1399" s="7">
        <v>2</v>
      </c>
      <c r="N1399" s="4">
        <v>39.409999999999997</v>
      </c>
      <c r="O1399" s="5">
        <v>0</v>
      </c>
      <c r="P1399" s="4">
        <v>16.8</v>
      </c>
      <c r="Q1399" s="4">
        <f t="shared" si="84"/>
        <v>78.819999999999993</v>
      </c>
      <c r="R1399" s="4">
        <f t="shared" si="85"/>
        <v>33.6</v>
      </c>
      <c r="S1399" s="4">
        <f t="shared" si="86"/>
        <v>45.219999999999992</v>
      </c>
      <c r="T1399" s="6">
        <f t="shared" si="87"/>
        <v>0.57371225577264651</v>
      </c>
      <c r="U1399" s="3">
        <f>YEAR(SalesDataTable[[#This Row],[Order Date]])</f>
        <v>2026</v>
      </c>
    </row>
    <row r="1400" spans="1:21" ht="15.6">
      <c r="A1400" s="9">
        <v>2781</v>
      </c>
      <c r="B1400" s="10">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11" t="s">
        <v>0</v>
      </c>
      <c r="H1400" s="11" t="s">
        <v>1</v>
      </c>
      <c r="I1400" s="11" t="s">
        <v>2</v>
      </c>
      <c r="J1400" s="2" t="s">
        <v>3</v>
      </c>
      <c r="K1400" s="2" t="s">
        <v>14</v>
      </c>
      <c r="L1400" s="2" t="s">
        <v>44</v>
      </c>
      <c r="M1400" s="7">
        <v>2</v>
      </c>
      <c r="N1400" s="4">
        <v>134.99</v>
      </c>
      <c r="O1400" s="5">
        <v>0</v>
      </c>
      <c r="P1400" s="4">
        <v>68.77</v>
      </c>
      <c r="Q1400" s="4">
        <f t="shared" si="84"/>
        <v>269.98</v>
      </c>
      <c r="R1400" s="4">
        <f t="shared" si="85"/>
        <v>137.54</v>
      </c>
      <c r="S1400" s="4">
        <f t="shared" si="86"/>
        <v>132.44000000000003</v>
      </c>
      <c r="T1400" s="6">
        <f t="shared" si="87"/>
        <v>0.49055485591525305</v>
      </c>
      <c r="U1400" s="3">
        <f>YEAR(SalesDataTable[[#This Row],[Order Date]])</f>
        <v>2026</v>
      </c>
    </row>
    <row r="1401" spans="1:21" ht="15.6">
      <c r="A1401" s="9">
        <v>3043</v>
      </c>
      <c r="B1401" s="10">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11" t="s">
        <v>6</v>
      </c>
      <c r="H1401" s="11" t="s">
        <v>43</v>
      </c>
      <c r="I1401" s="11" t="s">
        <v>28</v>
      </c>
      <c r="J1401" s="2" t="s">
        <v>13</v>
      </c>
      <c r="K1401" s="2" t="s">
        <v>4</v>
      </c>
      <c r="L1401" s="2" t="s">
        <v>26</v>
      </c>
      <c r="M1401" s="7">
        <v>2</v>
      </c>
      <c r="N1401" s="4">
        <v>40.93</v>
      </c>
      <c r="O1401" s="5">
        <v>0.05</v>
      </c>
      <c r="P1401" s="4">
        <v>16.89</v>
      </c>
      <c r="Q1401" s="4">
        <f t="shared" si="84"/>
        <v>77.766999999999996</v>
      </c>
      <c r="R1401" s="4">
        <f t="shared" si="85"/>
        <v>33.78</v>
      </c>
      <c r="S1401" s="4">
        <f t="shared" si="86"/>
        <v>43.986999999999995</v>
      </c>
      <c r="T1401" s="6">
        <f t="shared" si="87"/>
        <v>0.56562552239381736</v>
      </c>
      <c r="U1401" s="3">
        <f>YEAR(SalesDataTable[[#This Row],[Order Date]])</f>
        <v>2026</v>
      </c>
    </row>
    <row r="1402" spans="1:21" ht="15.6">
      <c r="A1402" s="9">
        <v>3102</v>
      </c>
      <c r="B1402" s="10">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11" t="s">
        <v>20</v>
      </c>
      <c r="H1402" s="11" t="s">
        <v>47</v>
      </c>
      <c r="I1402" s="11" t="s">
        <v>28</v>
      </c>
      <c r="J1402" s="2" t="s">
        <v>3</v>
      </c>
      <c r="K1402" s="2" t="s">
        <v>9</v>
      </c>
      <c r="L1402" s="2" t="s">
        <v>10</v>
      </c>
      <c r="M1402" s="7">
        <v>1</v>
      </c>
      <c r="N1402" s="4">
        <v>90.02</v>
      </c>
      <c r="O1402" s="5">
        <v>0.05</v>
      </c>
      <c r="P1402" s="4">
        <v>45.83</v>
      </c>
      <c r="Q1402" s="4">
        <f t="shared" si="84"/>
        <v>85.518999999999991</v>
      </c>
      <c r="R1402" s="4">
        <f t="shared" si="85"/>
        <v>45.83</v>
      </c>
      <c r="S1402" s="4">
        <f t="shared" si="86"/>
        <v>39.688999999999993</v>
      </c>
      <c r="T1402" s="6">
        <f t="shared" si="87"/>
        <v>0.46409569803201622</v>
      </c>
      <c r="U1402" s="3">
        <f>YEAR(SalesDataTable[[#This Row],[Order Date]])</f>
        <v>2026</v>
      </c>
    </row>
    <row r="1403" spans="1:21" ht="15.6">
      <c r="A1403" s="9">
        <v>3156</v>
      </c>
      <c r="B1403" s="10">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11" t="s">
        <v>0</v>
      </c>
      <c r="H1403" s="11" t="s">
        <v>1</v>
      </c>
      <c r="I1403" s="11" t="s">
        <v>19</v>
      </c>
      <c r="J1403" s="2" t="s">
        <v>3</v>
      </c>
      <c r="K1403" s="2" t="s">
        <v>34</v>
      </c>
      <c r="L1403" s="2" t="s">
        <v>45</v>
      </c>
      <c r="M1403" s="7">
        <v>2</v>
      </c>
      <c r="N1403" s="4">
        <v>50.73</v>
      </c>
      <c r="O1403" s="5">
        <v>0</v>
      </c>
      <c r="P1403" s="4">
        <v>21.87</v>
      </c>
      <c r="Q1403" s="4">
        <f t="shared" si="84"/>
        <v>101.46</v>
      </c>
      <c r="R1403" s="4">
        <f t="shared" si="85"/>
        <v>43.74</v>
      </c>
      <c r="S1403" s="4">
        <f t="shared" si="86"/>
        <v>57.719999999999992</v>
      </c>
      <c r="T1403" s="6">
        <f t="shared" si="87"/>
        <v>0.56889414547604966</v>
      </c>
      <c r="U1403" s="3">
        <f>YEAR(SalesDataTable[[#This Row],[Order Date]])</f>
        <v>2026</v>
      </c>
    </row>
    <row r="1404" spans="1:21" ht="15.6">
      <c r="A1404" s="9">
        <v>3308</v>
      </c>
      <c r="B1404" s="10">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11" t="s">
        <v>20</v>
      </c>
      <c r="H1404" s="11" t="s">
        <v>47</v>
      </c>
      <c r="I1404" s="11" t="s">
        <v>19</v>
      </c>
      <c r="J1404" s="2" t="s">
        <v>13</v>
      </c>
      <c r="K1404" s="2" t="s">
        <v>34</v>
      </c>
      <c r="L1404" s="2" t="s">
        <v>38</v>
      </c>
      <c r="M1404" s="7">
        <v>3</v>
      </c>
      <c r="N1404" s="4">
        <v>121.05</v>
      </c>
      <c r="O1404" s="5">
        <v>0.05</v>
      </c>
      <c r="P1404" s="4">
        <v>68.56</v>
      </c>
      <c r="Q1404" s="4">
        <f t="shared" si="84"/>
        <v>344.99249999999995</v>
      </c>
      <c r="R1404" s="4">
        <f t="shared" si="85"/>
        <v>205.68</v>
      </c>
      <c r="S1404" s="4">
        <f t="shared" si="86"/>
        <v>139.31249999999994</v>
      </c>
      <c r="T1404" s="6">
        <f t="shared" si="87"/>
        <v>0.40381312637231231</v>
      </c>
      <c r="U1404" s="3">
        <f>YEAR(SalesDataTable[[#This Row],[Order Date]])</f>
        <v>2026</v>
      </c>
    </row>
    <row r="1405" spans="1:21" ht="15.6">
      <c r="A1405" s="9">
        <v>3329</v>
      </c>
      <c r="B1405" s="10">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11" t="s">
        <v>6</v>
      </c>
      <c r="H1405" s="11" t="s">
        <v>41</v>
      </c>
      <c r="I1405" s="11" t="s">
        <v>2</v>
      </c>
      <c r="J1405" s="2" t="s">
        <v>13</v>
      </c>
      <c r="K1405" s="2" t="s">
        <v>4</v>
      </c>
      <c r="L1405" s="2" t="s">
        <v>5</v>
      </c>
      <c r="M1405" s="7">
        <v>2</v>
      </c>
      <c r="N1405" s="4">
        <v>81.739999999999995</v>
      </c>
      <c r="O1405" s="5">
        <v>0</v>
      </c>
      <c r="P1405" s="4">
        <v>42.75</v>
      </c>
      <c r="Q1405" s="4">
        <f t="shared" si="84"/>
        <v>163.47999999999999</v>
      </c>
      <c r="R1405" s="4">
        <f t="shared" si="85"/>
        <v>85.5</v>
      </c>
      <c r="S1405" s="4">
        <f t="shared" si="86"/>
        <v>77.97999999999999</v>
      </c>
      <c r="T1405" s="6">
        <f t="shared" si="87"/>
        <v>0.47700024467824809</v>
      </c>
      <c r="U1405" s="3">
        <f>YEAR(SalesDataTable[[#This Row],[Order Date]])</f>
        <v>2026</v>
      </c>
    </row>
    <row r="1406" spans="1:21" ht="15.6">
      <c r="A1406" s="9">
        <v>4102</v>
      </c>
      <c r="B1406" s="10">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11" t="s">
        <v>6</v>
      </c>
      <c r="H1406" s="11" t="s">
        <v>43</v>
      </c>
      <c r="I1406" s="11" t="s">
        <v>2</v>
      </c>
      <c r="J1406" s="2" t="s">
        <v>3</v>
      </c>
      <c r="K1406" s="2" t="s">
        <v>9</v>
      </c>
      <c r="L1406" s="2" t="s">
        <v>37</v>
      </c>
      <c r="M1406" s="7">
        <v>3</v>
      </c>
      <c r="N1406" s="4">
        <v>154.01</v>
      </c>
      <c r="O1406" s="5">
        <v>0.1</v>
      </c>
      <c r="P1406" s="4">
        <v>78.78</v>
      </c>
      <c r="Q1406" s="4">
        <f t="shared" si="84"/>
        <v>415.827</v>
      </c>
      <c r="R1406" s="4">
        <f t="shared" si="85"/>
        <v>236.34</v>
      </c>
      <c r="S1406" s="4">
        <f t="shared" si="86"/>
        <v>179.48699999999999</v>
      </c>
      <c r="T1406" s="6">
        <f t="shared" si="87"/>
        <v>0.43163863818366771</v>
      </c>
      <c r="U1406" s="3">
        <f>YEAR(SalesDataTable[[#This Row],[Order Date]])</f>
        <v>2026</v>
      </c>
    </row>
    <row r="1407" spans="1:21" ht="15.6">
      <c r="A1407" s="9">
        <v>4109</v>
      </c>
      <c r="B1407" s="10">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11" t="s">
        <v>6</v>
      </c>
      <c r="H1407" s="11" t="s">
        <v>43</v>
      </c>
      <c r="I1407" s="11" t="s">
        <v>28</v>
      </c>
      <c r="J1407" s="2" t="s">
        <v>13</v>
      </c>
      <c r="K1407" s="2" t="s">
        <v>4</v>
      </c>
      <c r="L1407" s="2" t="s">
        <v>30</v>
      </c>
      <c r="M1407" s="7">
        <v>4</v>
      </c>
      <c r="N1407" s="4">
        <v>101.61</v>
      </c>
      <c r="O1407" s="5">
        <v>0</v>
      </c>
      <c r="P1407" s="4">
        <v>51.68</v>
      </c>
      <c r="Q1407" s="4">
        <f t="shared" si="84"/>
        <v>406.44</v>
      </c>
      <c r="R1407" s="4">
        <f t="shared" si="85"/>
        <v>206.72</v>
      </c>
      <c r="S1407" s="4">
        <f t="shared" si="86"/>
        <v>199.72</v>
      </c>
      <c r="T1407" s="6">
        <f t="shared" si="87"/>
        <v>0.49138864285011319</v>
      </c>
      <c r="U1407" s="3">
        <f>YEAR(SalesDataTable[[#This Row],[Order Date]])</f>
        <v>2026</v>
      </c>
    </row>
    <row r="1408" spans="1:21" ht="15.6">
      <c r="A1408" s="9">
        <v>4813</v>
      </c>
      <c r="B1408" s="10">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11" t="s">
        <v>11</v>
      </c>
      <c r="H1408" s="11" t="s">
        <v>39</v>
      </c>
      <c r="I1408" s="11" t="s">
        <v>19</v>
      </c>
      <c r="J1408" s="2" t="s">
        <v>3</v>
      </c>
      <c r="K1408" s="2" t="s">
        <v>34</v>
      </c>
      <c r="L1408" s="2" t="s">
        <v>42</v>
      </c>
      <c r="M1408" s="7">
        <v>2</v>
      </c>
      <c r="N1408" s="4">
        <v>36.869999999999997</v>
      </c>
      <c r="O1408" s="5">
        <v>0.15</v>
      </c>
      <c r="P1408" s="4">
        <v>13.94</v>
      </c>
      <c r="Q1408" s="4">
        <f t="shared" si="84"/>
        <v>62.678999999999995</v>
      </c>
      <c r="R1408" s="4">
        <f t="shared" si="85"/>
        <v>27.88</v>
      </c>
      <c r="S1408" s="4">
        <f t="shared" si="86"/>
        <v>34.798999999999992</v>
      </c>
      <c r="T1408" s="6">
        <f t="shared" si="87"/>
        <v>0.55519392459994565</v>
      </c>
      <c r="U1408" s="3">
        <f>YEAR(SalesDataTable[[#This Row],[Order Date]])</f>
        <v>2026</v>
      </c>
    </row>
    <row r="1409" spans="1:21" ht="15.6">
      <c r="A1409" s="9">
        <v>5054</v>
      </c>
      <c r="B1409" s="10">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11" t="s">
        <v>20</v>
      </c>
      <c r="H1409" s="11" t="s">
        <v>33</v>
      </c>
      <c r="I1409" s="11" t="s">
        <v>2</v>
      </c>
      <c r="J1409" s="2" t="s">
        <v>13</v>
      </c>
      <c r="K1409" s="2" t="s">
        <v>23</v>
      </c>
      <c r="L1409" s="2" t="s">
        <v>51</v>
      </c>
      <c r="M1409" s="7">
        <v>2</v>
      </c>
      <c r="N1409" s="4">
        <v>121.06</v>
      </c>
      <c r="O1409" s="5">
        <v>0</v>
      </c>
      <c r="P1409" s="4">
        <v>59.62</v>
      </c>
      <c r="Q1409" s="4">
        <f t="shared" si="84"/>
        <v>242.12</v>
      </c>
      <c r="R1409" s="4">
        <f t="shared" si="85"/>
        <v>119.24</v>
      </c>
      <c r="S1409" s="4">
        <f t="shared" si="86"/>
        <v>122.88000000000001</v>
      </c>
      <c r="T1409" s="6">
        <f t="shared" si="87"/>
        <v>0.50751693375185858</v>
      </c>
      <c r="U1409" s="3">
        <f>YEAR(SalesDataTable[[#This Row],[Order Date]])</f>
        <v>2026</v>
      </c>
    </row>
    <row r="1410" spans="1:21" ht="15.6">
      <c r="A1410" s="9">
        <v>138</v>
      </c>
      <c r="B1410" s="10">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11" t="s">
        <v>6</v>
      </c>
      <c r="H1410" s="11" t="s">
        <v>43</v>
      </c>
      <c r="I1410" s="11" t="s">
        <v>2</v>
      </c>
      <c r="J1410" s="2" t="s">
        <v>13</v>
      </c>
      <c r="K1410" s="2" t="s">
        <v>9</v>
      </c>
      <c r="L1410" s="2" t="s">
        <v>46</v>
      </c>
      <c r="M1410" s="7">
        <v>2</v>
      </c>
      <c r="N1410" s="4">
        <v>71.81</v>
      </c>
      <c r="O1410" s="5">
        <v>0</v>
      </c>
      <c r="P1410" s="4">
        <v>32.35</v>
      </c>
      <c r="Q1410" s="4">
        <f t="shared" ref="Q1410:Q1473" si="88">M1410*N1410*(1-O1410)</f>
        <v>143.62</v>
      </c>
      <c r="R1410" s="4">
        <f t="shared" ref="R1410:R1473" si="89">M1410*P1410</f>
        <v>64.7</v>
      </c>
      <c r="S1410" s="4">
        <f t="shared" ref="S1410:S1473" si="90">Q1410-R1410</f>
        <v>78.92</v>
      </c>
      <c r="T1410" s="6">
        <f t="shared" ref="T1410:T1473" si="91">IFERROR(S1410/Q1410,0)</f>
        <v>0.54950563988302459</v>
      </c>
      <c r="U1410" s="3">
        <f>YEAR(SalesDataTable[[#This Row],[Order Date]])</f>
        <v>2026</v>
      </c>
    </row>
    <row r="1411" spans="1:21" ht="15.6">
      <c r="A1411" s="9">
        <v>433</v>
      </c>
      <c r="B1411" s="10">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11" t="s">
        <v>6</v>
      </c>
      <c r="H1411" s="11" t="s">
        <v>43</v>
      </c>
      <c r="I1411" s="11" t="s">
        <v>2</v>
      </c>
      <c r="J1411" s="2" t="s">
        <v>13</v>
      </c>
      <c r="K1411" s="2" t="s">
        <v>9</v>
      </c>
      <c r="L1411" s="2" t="s">
        <v>17</v>
      </c>
      <c r="M1411" s="7">
        <v>4</v>
      </c>
      <c r="N1411" s="4">
        <v>145.18</v>
      </c>
      <c r="O1411" s="5">
        <v>0</v>
      </c>
      <c r="P1411" s="4">
        <v>79.540000000000006</v>
      </c>
      <c r="Q1411" s="4">
        <f t="shared" si="88"/>
        <v>580.72</v>
      </c>
      <c r="R1411" s="4">
        <f t="shared" si="89"/>
        <v>318.16000000000003</v>
      </c>
      <c r="S1411" s="4">
        <f t="shared" si="90"/>
        <v>262.56</v>
      </c>
      <c r="T1411" s="6">
        <f t="shared" si="91"/>
        <v>0.45212839234054275</v>
      </c>
      <c r="U1411" s="3">
        <f>YEAR(SalesDataTable[[#This Row],[Order Date]])</f>
        <v>2026</v>
      </c>
    </row>
    <row r="1412" spans="1:21" ht="15.6">
      <c r="A1412" s="9">
        <v>484</v>
      </c>
      <c r="B1412" s="10">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11" t="s">
        <v>6</v>
      </c>
      <c r="H1412" s="11" t="s">
        <v>43</v>
      </c>
      <c r="I1412" s="11" t="s">
        <v>2</v>
      </c>
      <c r="J1412" s="2" t="s">
        <v>13</v>
      </c>
      <c r="K1412" s="2" t="s">
        <v>34</v>
      </c>
      <c r="L1412" s="2" t="s">
        <v>42</v>
      </c>
      <c r="M1412" s="7">
        <v>2</v>
      </c>
      <c r="N1412" s="4">
        <v>36.07</v>
      </c>
      <c r="O1412" s="5">
        <v>0</v>
      </c>
      <c r="P1412" s="4">
        <v>13.6</v>
      </c>
      <c r="Q1412" s="4">
        <f t="shared" si="88"/>
        <v>72.14</v>
      </c>
      <c r="R1412" s="4">
        <f t="shared" si="89"/>
        <v>27.2</v>
      </c>
      <c r="S1412" s="4">
        <f t="shared" si="90"/>
        <v>44.94</v>
      </c>
      <c r="T1412" s="6">
        <f t="shared" si="91"/>
        <v>0.62295536456889378</v>
      </c>
      <c r="U1412" s="3">
        <f>YEAR(SalesDataTable[[#This Row],[Order Date]])</f>
        <v>2026</v>
      </c>
    </row>
    <row r="1413" spans="1:21" ht="15.6">
      <c r="A1413" s="9">
        <v>492</v>
      </c>
      <c r="B1413" s="10">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11" t="s">
        <v>6</v>
      </c>
      <c r="H1413" s="11" t="s">
        <v>49</v>
      </c>
      <c r="I1413" s="11" t="s">
        <v>19</v>
      </c>
      <c r="J1413" s="2" t="s">
        <v>13</v>
      </c>
      <c r="K1413" s="2" t="s">
        <v>9</v>
      </c>
      <c r="L1413" s="2" t="s">
        <v>46</v>
      </c>
      <c r="M1413" s="7">
        <v>3</v>
      </c>
      <c r="N1413" s="4">
        <v>72.23</v>
      </c>
      <c r="O1413" s="5">
        <v>0.1</v>
      </c>
      <c r="P1413" s="4">
        <v>31.67</v>
      </c>
      <c r="Q1413" s="4">
        <f t="shared" si="88"/>
        <v>195.02100000000002</v>
      </c>
      <c r="R1413" s="4">
        <f t="shared" si="89"/>
        <v>95.01</v>
      </c>
      <c r="S1413" s="4">
        <f t="shared" si="90"/>
        <v>100.01100000000001</v>
      </c>
      <c r="T1413" s="6">
        <f t="shared" si="91"/>
        <v>0.5128216961250327</v>
      </c>
      <c r="U1413" s="3">
        <f>YEAR(SalesDataTable[[#This Row],[Order Date]])</f>
        <v>2026</v>
      </c>
    </row>
    <row r="1414" spans="1:21" ht="15.6">
      <c r="A1414" s="9">
        <v>626</v>
      </c>
      <c r="B1414" s="10">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11" t="s">
        <v>6</v>
      </c>
      <c r="H1414" s="11" t="s">
        <v>49</v>
      </c>
      <c r="I1414" s="11" t="s">
        <v>19</v>
      </c>
      <c r="J1414" s="2" t="s">
        <v>3</v>
      </c>
      <c r="K1414" s="2" t="s">
        <v>14</v>
      </c>
      <c r="L1414" s="2" t="s">
        <v>15</v>
      </c>
      <c r="M1414" s="7">
        <v>1</v>
      </c>
      <c r="N1414" s="4">
        <v>36.549999999999997</v>
      </c>
      <c r="O1414" s="5">
        <v>0.1</v>
      </c>
      <c r="P1414" s="4">
        <v>13.2</v>
      </c>
      <c r="Q1414" s="4">
        <f t="shared" si="88"/>
        <v>32.894999999999996</v>
      </c>
      <c r="R1414" s="4">
        <f t="shared" si="89"/>
        <v>13.2</v>
      </c>
      <c r="S1414" s="4">
        <f t="shared" si="90"/>
        <v>19.694999999999997</v>
      </c>
      <c r="T1414" s="6">
        <f t="shared" si="91"/>
        <v>0.59872321021431829</v>
      </c>
      <c r="U1414" s="3">
        <f>YEAR(SalesDataTable[[#This Row],[Order Date]])</f>
        <v>2026</v>
      </c>
    </row>
    <row r="1415" spans="1:21" ht="15.6">
      <c r="A1415" s="9">
        <v>1409</v>
      </c>
      <c r="B1415" s="10">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11" t="s">
        <v>6</v>
      </c>
      <c r="H1415" s="11" t="s">
        <v>49</v>
      </c>
      <c r="I1415" s="11" t="s">
        <v>2</v>
      </c>
      <c r="J1415" s="2" t="s">
        <v>13</v>
      </c>
      <c r="K1415" s="2" t="s">
        <v>23</v>
      </c>
      <c r="L1415" s="2" t="s">
        <v>51</v>
      </c>
      <c r="M1415" s="7">
        <v>5</v>
      </c>
      <c r="N1415" s="4">
        <v>124.68</v>
      </c>
      <c r="O1415" s="5">
        <v>0.05</v>
      </c>
      <c r="P1415" s="4">
        <v>60.61</v>
      </c>
      <c r="Q1415" s="4">
        <f t="shared" si="88"/>
        <v>592.23</v>
      </c>
      <c r="R1415" s="4">
        <f t="shared" si="89"/>
        <v>303.05</v>
      </c>
      <c r="S1415" s="4">
        <f t="shared" si="90"/>
        <v>289.18</v>
      </c>
      <c r="T1415" s="6">
        <f t="shared" si="91"/>
        <v>0.48829002245749115</v>
      </c>
      <c r="U1415" s="3">
        <f>YEAR(SalesDataTable[[#This Row],[Order Date]])</f>
        <v>2026</v>
      </c>
    </row>
    <row r="1416" spans="1:21" ht="15.6">
      <c r="A1416" s="9">
        <v>1486</v>
      </c>
      <c r="B1416" s="10">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11" t="s">
        <v>20</v>
      </c>
      <c r="H1416" s="11" t="s">
        <v>33</v>
      </c>
      <c r="I1416" s="11" t="s">
        <v>2</v>
      </c>
      <c r="J1416" s="2" t="s">
        <v>3</v>
      </c>
      <c r="K1416" s="2" t="s">
        <v>4</v>
      </c>
      <c r="L1416" s="2" t="s">
        <v>30</v>
      </c>
      <c r="M1416" s="7">
        <v>1</v>
      </c>
      <c r="N1416" s="4">
        <v>101.7</v>
      </c>
      <c r="O1416" s="5">
        <v>0.05</v>
      </c>
      <c r="P1416" s="4">
        <v>49.92</v>
      </c>
      <c r="Q1416" s="4">
        <f t="shared" si="88"/>
        <v>96.614999999999995</v>
      </c>
      <c r="R1416" s="4">
        <f t="shared" si="89"/>
        <v>49.92</v>
      </c>
      <c r="S1416" s="4">
        <f t="shared" si="90"/>
        <v>46.694999999999993</v>
      </c>
      <c r="T1416" s="6">
        <f t="shared" si="91"/>
        <v>0.48331004502406455</v>
      </c>
      <c r="U1416" s="3">
        <f>YEAR(SalesDataTable[[#This Row],[Order Date]])</f>
        <v>2026</v>
      </c>
    </row>
    <row r="1417" spans="1:21" ht="15.6">
      <c r="A1417" s="9">
        <v>1940</v>
      </c>
      <c r="B1417" s="10">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11" t="s">
        <v>11</v>
      </c>
      <c r="H1417" s="11" t="s">
        <v>52</v>
      </c>
      <c r="I1417" s="11" t="s">
        <v>2</v>
      </c>
      <c r="J1417" s="2" t="s">
        <v>13</v>
      </c>
      <c r="K1417" s="2" t="s">
        <v>34</v>
      </c>
      <c r="L1417" s="2" t="s">
        <v>45</v>
      </c>
      <c r="M1417" s="7">
        <v>2</v>
      </c>
      <c r="N1417" s="4">
        <v>50.24</v>
      </c>
      <c r="O1417" s="5">
        <v>0.05</v>
      </c>
      <c r="P1417" s="4">
        <v>21.88</v>
      </c>
      <c r="Q1417" s="4">
        <f t="shared" si="88"/>
        <v>95.456000000000003</v>
      </c>
      <c r="R1417" s="4">
        <f t="shared" si="89"/>
        <v>43.76</v>
      </c>
      <c r="S1417" s="4">
        <f t="shared" si="90"/>
        <v>51.696000000000005</v>
      </c>
      <c r="T1417" s="6">
        <f t="shared" si="91"/>
        <v>0.54156889037881328</v>
      </c>
      <c r="U1417" s="3">
        <f>YEAR(SalesDataTable[[#This Row],[Order Date]])</f>
        <v>2026</v>
      </c>
    </row>
    <row r="1418" spans="1:21" ht="15.6">
      <c r="A1418" s="9">
        <v>2215</v>
      </c>
      <c r="B1418" s="10">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11" t="s">
        <v>20</v>
      </c>
      <c r="H1418" s="11" t="s">
        <v>47</v>
      </c>
      <c r="I1418" s="11" t="s">
        <v>19</v>
      </c>
      <c r="J1418" s="2" t="s">
        <v>3</v>
      </c>
      <c r="K1418" s="2" t="s">
        <v>34</v>
      </c>
      <c r="L1418" s="2" t="s">
        <v>42</v>
      </c>
      <c r="M1418" s="7">
        <v>3</v>
      </c>
      <c r="N1418" s="4">
        <v>35.53</v>
      </c>
      <c r="O1418" s="5">
        <v>0</v>
      </c>
      <c r="P1418" s="4">
        <v>14</v>
      </c>
      <c r="Q1418" s="4">
        <f t="shared" si="88"/>
        <v>106.59</v>
      </c>
      <c r="R1418" s="4">
        <f t="shared" si="89"/>
        <v>42</v>
      </c>
      <c r="S1418" s="4">
        <f t="shared" si="90"/>
        <v>64.59</v>
      </c>
      <c r="T1418" s="6">
        <f t="shared" si="91"/>
        <v>0.60596678862932729</v>
      </c>
      <c r="U1418" s="3">
        <f>YEAR(SalesDataTable[[#This Row],[Order Date]])</f>
        <v>2026</v>
      </c>
    </row>
    <row r="1419" spans="1:21" ht="15.6">
      <c r="A1419" s="9">
        <v>2555</v>
      </c>
      <c r="B1419" s="10">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11" t="s">
        <v>11</v>
      </c>
      <c r="H1419" s="11" t="s">
        <v>12</v>
      </c>
      <c r="I1419" s="11" t="s">
        <v>28</v>
      </c>
      <c r="J1419" s="2" t="s">
        <v>13</v>
      </c>
      <c r="K1419" s="2" t="s">
        <v>14</v>
      </c>
      <c r="L1419" s="2" t="s">
        <v>32</v>
      </c>
      <c r="M1419" s="7">
        <v>2</v>
      </c>
      <c r="N1419" s="4">
        <v>46.89</v>
      </c>
      <c r="O1419" s="5">
        <v>0.1</v>
      </c>
      <c r="P1419" s="4">
        <v>18.53</v>
      </c>
      <c r="Q1419" s="4">
        <f t="shared" si="88"/>
        <v>84.402000000000001</v>
      </c>
      <c r="R1419" s="4">
        <f t="shared" si="89"/>
        <v>37.06</v>
      </c>
      <c r="S1419" s="4">
        <f t="shared" si="90"/>
        <v>47.341999999999999</v>
      </c>
      <c r="T1419" s="6">
        <f t="shared" si="91"/>
        <v>0.56091087888912583</v>
      </c>
      <c r="U1419" s="3">
        <f>YEAR(SalesDataTable[[#This Row],[Order Date]])</f>
        <v>2026</v>
      </c>
    </row>
    <row r="1420" spans="1:21" ht="15.6">
      <c r="A1420" s="9">
        <v>4710</v>
      </c>
      <c r="B1420" s="10">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11" t="s">
        <v>0</v>
      </c>
      <c r="H1420" s="11" t="s">
        <v>1</v>
      </c>
      <c r="I1420" s="11" t="s">
        <v>19</v>
      </c>
      <c r="J1420" s="2" t="s">
        <v>3</v>
      </c>
      <c r="K1420" s="2" t="s">
        <v>23</v>
      </c>
      <c r="L1420" s="2" t="s">
        <v>29</v>
      </c>
      <c r="M1420" s="7">
        <v>1</v>
      </c>
      <c r="N1420" s="4">
        <v>197.29</v>
      </c>
      <c r="O1420" s="5">
        <v>0.1</v>
      </c>
      <c r="P1420" s="4">
        <v>104.7</v>
      </c>
      <c r="Q1420" s="4">
        <f t="shared" si="88"/>
        <v>177.56100000000001</v>
      </c>
      <c r="R1420" s="4">
        <f t="shared" si="89"/>
        <v>104.7</v>
      </c>
      <c r="S1420" s="4">
        <f t="shared" si="90"/>
        <v>72.861000000000004</v>
      </c>
      <c r="T1420" s="6">
        <f t="shared" si="91"/>
        <v>0.4103434875901803</v>
      </c>
      <c r="U1420" s="3">
        <f>YEAR(SalesDataTable[[#This Row],[Order Date]])</f>
        <v>2026</v>
      </c>
    </row>
    <row r="1421" spans="1:21" ht="15.6">
      <c r="A1421" s="9">
        <v>4974</v>
      </c>
      <c r="B1421" s="10">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11" t="s">
        <v>0</v>
      </c>
      <c r="H1421" s="11" t="s">
        <v>36</v>
      </c>
      <c r="I1421" s="11" t="s">
        <v>19</v>
      </c>
      <c r="J1421" s="2" t="s">
        <v>16</v>
      </c>
      <c r="K1421" s="2" t="s">
        <v>9</v>
      </c>
      <c r="L1421" s="2" t="s">
        <v>46</v>
      </c>
      <c r="M1421" s="7">
        <v>1</v>
      </c>
      <c r="N1421" s="4">
        <v>70.52</v>
      </c>
      <c r="O1421" s="5">
        <v>0.1</v>
      </c>
      <c r="P1421" s="4">
        <v>33.28</v>
      </c>
      <c r="Q1421" s="4">
        <f t="shared" si="88"/>
        <v>63.467999999999996</v>
      </c>
      <c r="R1421" s="4">
        <f t="shared" si="89"/>
        <v>33.28</v>
      </c>
      <c r="S1421" s="4">
        <f t="shared" si="90"/>
        <v>30.187999999999995</v>
      </c>
      <c r="T1421" s="6">
        <f t="shared" si="91"/>
        <v>0.47564126804058732</v>
      </c>
      <c r="U1421" s="3">
        <f>YEAR(SalesDataTable[[#This Row],[Order Date]])</f>
        <v>2026</v>
      </c>
    </row>
    <row r="1422" spans="1:21" ht="15.6">
      <c r="A1422" s="9">
        <v>5048</v>
      </c>
      <c r="B1422" s="10">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11" t="s">
        <v>6</v>
      </c>
      <c r="H1422" s="11" t="s">
        <v>43</v>
      </c>
      <c r="I1422" s="11" t="s">
        <v>28</v>
      </c>
      <c r="J1422" s="2" t="s">
        <v>13</v>
      </c>
      <c r="K1422" s="2" t="s">
        <v>34</v>
      </c>
      <c r="L1422" s="2" t="s">
        <v>45</v>
      </c>
      <c r="M1422" s="7">
        <v>3</v>
      </c>
      <c r="N1422" s="4">
        <v>49.9</v>
      </c>
      <c r="O1422" s="5">
        <v>0.05</v>
      </c>
      <c r="P1422" s="4">
        <v>22.27</v>
      </c>
      <c r="Q1422" s="4">
        <f t="shared" si="88"/>
        <v>142.21499999999997</v>
      </c>
      <c r="R1422" s="4">
        <f t="shared" si="89"/>
        <v>66.81</v>
      </c>
      <c r="S1422" s="4">
        <f t="shared" si="90"/>
        <v>75.404999999999973</v>
      </c>
      <c r="T1422" s="6">
        <f t="shared" si="91"/>
        <v>0.53021833139964125</v>
      </c>
      <c r="U1422" s="3">
        <f>YEAR(SalesDataTable[[#This Row],[Order Date]])</f>
        <v>2026</v>
      </c>
    </row>
    <row r="1423" spans="1:21" ht="15.6">
      <c r="A1423" s="9">
        <v>1</v>
      </c>
      <c r="B1423" s="10">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11" t="s">
        <v>20</v>
      </c>
      <c r="H1423" s="11" t="s">
        <v>31</v>
      </c>
      <c r="I1423" s="11" t="s">
        <v>19</v>
      </c>
      <c r="J1423" s="2" t="s">
        <v>13</v>
      </c>
      <c r="K1423" s="2" t="s">
        <v>9</v>
      </c>
      <c r="L1423" s="2" t="s">
        <v>37</v>
      </c>
      <c r="M1423" s="7">
        <v>3</v>
      </c>
      <c r="N1423" s="4">
        <v>156.25</v>
      </c>
      <c r="O1423" s="5">
        <v>0</v>
      </c>
      <c r="P1423" s="4">
        <v>79.900000000000006</v>
      </c>
      <c r="Q1423" s="4">
        <f t="shared" si="88"/>
        <v>468.75</v>
      </c>
      <c r="R1423" s="4">
        <f t="shared" si="89"/>
        <v>239.70000000000002</v>
      </c>
      <c r="S1423" s="4">
        <f t="shared" si="90"/>
        <v>229.04999999999998</v>
      </c>
      <c r="T1423" s="6">
        <f t="shared" si="91"/>
        <v>0.48863999999999996</v>
      </c>
      <c r="U1423" s="3">
        <f>YEAR(SalesDataTable[[#This Row],[Order Date]])</f>
        <v>2026</v>
      </c>
    </row>
    <row r="1424" spans="1:21" ht="15.6">
      <c r="A1424" s="9">
        <v>270</v>
      </c>
      <c r="B1424" s="10">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11" t="s">
        <v>11</v>
      </c>
      <c r="H1424" s="11" t="s">
        <v>12</v>
      </c>
      <c r="I1424" s="11" t="s">
        <v>28</v>
      </c>
      <c r="J1424" s="2" t="s">
        <v>3</v>
      </c>
      <c r="K1424" s="2" t="s">
        <v>23</v>
      </c>
      <c r="L1424" s="2" t="s">
        <v>51</v>
      </c>
      <c r="M1424" s="7">
        <v>3</v>
      </c>
      <c r="N1424" s="4">
        <v>120.14</v>
      </c>
      <c r="O1424" s="5">
        <v>0</v>
      </c>
      <c r="P1424" s="4">
        <v>58.9</v>
      </c>
      <c r="Q1424" s="4">
        <f t="shared" si="88"/>
        <v>360.42</v>
      </c>
      <c r="R1424" s="4">
        <f t="shared" si="89"/>
        <v>176.7</v>
      </c>
      <c r="S1424" s="4">
        <f t="shared" si="90"/>
        <v>183.72000000000003</v>
      </c>
      <c r="T1424" s="6">
        <f t="shared" si="91"/>
        <v>0.5097386382553688</v>
      </c>
      <c r="U1424" s="3">
        <f>YEAR(SalesDataTable[[#This Row],[Order Date]])</f>
        <v>2026</v>
      </c>
    </row>
    <row r="1425" spans="1:21" ht="15.6">
      <c r="A1425" s="9">
        <v>2130</v>
      </c>
      <c r="B1425" s="10">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11" t="s">
        <v>6</v>
      </c>
      <c r="H1425" s="11" t="s">
        <v>49</v>
      </c>
      <c r="I1425" s="11" t="s">
        <v>19</v>
      </c>
      <c r="J1425" s="2" t="s">
        <v>3</v>
      </c>
      <c r="K1425" s="2" t="s">
        <v>9</v>
      </c>
      <c r="L1425" s="2" t="s">
        <v>17</v>
      </c>
      <c r="M1425" s="7">
        <v>1</v>
      </c>
      <c r="N1425" s="4">
        <v>145.21</v>
      </c>
      <c r="O1425" s="5">
        <v>0</v>
      </c>
      <c r="P1425" s="4">
        <v>80.52</v>
      </c>
      <c r="Q1425" s="4">
        <f t="shared" si="88"/>
        <v>145.21</v>
      </c>
      <c r="R1425" s="4">
        <f t="shared" si="89"/>
        <v>80.52</v>
      </c>
      <c r="S1425" s="4">
        <f t="shared" si="90"/>
        <v>64.690000000000012</v>
      </c>
      <c r="T1425" s="6">
        <f t="shared" si="91"/>
        <v>0.44549273466014744</v>
      </c>
      <c r="U1425" s="3">
        <f>YEAR(SalesDataTable[[#This Row],[Order Date]])</f>
        <v>2026</v>
      </c>
    </row>
    <row r="1426" spans="1:21" ht="15.6">
      <c r="A1426" s="9">
        <v>2474</v>
      </c>
      <c r="B1426" s="10">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11" t="s">
        <v>11</v>
      </c>
      <c r="H1426" s="11" t="s">
        <v>12</v>
      </c>
      <c r="I1426" s="11" t="s">
        <v>19</v>
      </c>
      <c r="J1426" s="2" t="s">
        <v>3</v>
      </c>
      <c r="K1426" s="2" t="s">
        <v>4</v>
      </c>
      <c r="L1426" s="2" t="s">
        <v>26</v>
      </c>
      <c r="M1426" s="7">
        <v>2</v>
      </c>
      <c r="N1426" s="4">
        <v>39.78</v>
      </c>
      <c r="O1426" s="5">
        <v>0.1</v>
      </c>
      <c r="P1426" s="4">
        <v>16.260000000000002</v>
      </c>
      <c r="Q1426" s="4">
        <f t="shared" si="88"/>
        <v>71.603999999999999</v>
      </c>
      <c r="R1426" s="4">
        <f t="shared" si="89"/>
        <v>32.520000000000003</v>
      </c>
      <c r="S1426" s="4">
        <f t="shared" si="90"/>
        <v>39.083999999999996</v>
      </c>
      <c r="T1426" s="6">
        <f t="shared" si="91"/>
        <v>0.54583542818836928</v>
      </c>
      <c r="U1426" s="3">
        <f>YEAR(SalesDataTable[[#This Row],[Order Date]])</f>
        <v>2026</v>
      </c>
    </row>
    <row r="1427" spans="1:21" ht="15.6">
      <c r="A1427" s="9">
        <v>2514</v>
      </c>
      <c r="B1427" s="10">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11" t="s">
        <v>6</v>
      </c>
      <c r="H1427" s="11" t="s">
        <v>27</v>
      </c>
      <c r="I1427" s="11" t="s">
        <v>2</v>
      </c>
      <c r="J1427" s="2" t="s">
        <v>13</v>
      </c>
      <c r="K1427" s="2" t="s">
        <v>14</v>
      </c>
      <c r="L1427" s="2" t="s">
        <v>48</v>
      </c>
      <c r="M1427" s="7">
        <v>2</v>
      </c>
      <c r="N1427" s="4">
        <v>161.97</v>
      </c>
      <c r="O1427" s="5">
        <v>0.1</v>
      </c>
      <c r="P1427" s="4">
        <v>88.57</v>
      </c>
      <c r="Q1427" s="4">
        <f t="shared" si="88"/>
        <v>291.54599999999999</v>
      </c>
      <c r="R1427" s="4">
        <f t="shared" si="89"/>
        <v>177.14</v>
      </c>
      <c r="S1427" s="4">
        <f t="shared" si="90"/>
        <v>114.40600000000001</v>
      </c>
      <c r="T1427" s="6">
        <f t="shared" si="91"/>
        <v>0.39241148909606033</v>
      </c>
      <c r="U1427" s="3">
        <f>YEAR(SalesDataTable[[#This Row],[Order Date]])</f>
        <v>2026</v>
      </c>
    </row>
    <row r="1428" spans="1:21" ht="15.6">
      <c r="A1428" s="9">
        <v>2616</v>
      </c>
      <c r="B1428" s="10">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11" t="s">
        <v>11</v>
      </c>
      <c r="H1428" s="11" t="s">
        <v>18</v>
      </c>
      <c r="I1428" s="11" t="s">
        <v>19</v>
      </c>
      <c r="J1428" s="2" t="s">
        <v>13</v>
      </c>
      <c r="K1428" s="2" t="s">
        <v>34</v>
      </c>
      <c r="L1428" s="2" t="s">
        <v>38</v>
      </c>
      <c r="M1428" s="7">
        <v>2</v>
      </c>
      <c r="N1428" s="4">
        <v>125.37</v>
      </c>
      <c r="O1428" s="5">
        <v>0</v>
      </c>
      <c r="P1428" s="4">
        <v>68.040000000000006</v>
      </c>
      <c r="Q1428" s="4">
        <f t="shared" si="88"/>
        <v>250.74</v>
      </c>
      <c r="R1428" s="4">
        <f t="shared" si="89"/>
        <v>136.08000000000001</v>
      </c>
      <c r="S1428" s="4">
        <f t="shared" si="90"/>
        <v>114.66</v>
      </c>
      <c r="T1428" s="6">
        <f t="shared" si="91"/>
        <v>0.457286432160804</v>
      </c>
      <c r="U1428" s="3">
        <f>YEAR(SalesDataTable[[#This Row],[Order Date]])</f>
        <v>2026</v>
      </c>
    </row>
    <row r="1429" spans="1:21" ht="15.6">
      <c r="A1429" s="9">
        <v>2632</v>
      </c>
      <c r="B1429" s="10">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11" t="s">
        <v>0</v>
      </c>
      <c r="H1429" s="11" t="s">
        <v>50</v>
      </c>
      <c r="I1429" s="11" t="s">
        <v>2</v>
      </c>
      <c r="J1429" s="2" t="s">
        <v>13</v>
      </c>
      <c r="K1429" s="2" t="s">
        <v>23</v>
      </c>
      <c r="L1429" s="2" t="s">
        <v>29</v>
      </c>
      <c r="M1429" s="7">
        <v>1</v>
      </c>
      <c r="N1429" s="4">
        <v>196.57</v>
      </c>
      <c r="O1429" s="5">
        <v>0</v>
      </c>
      <c r="P1429" s="4">
        <v>104.78</v>
      </c>
      <c r="Q1429" s="4">
        <f t="shared" si="88"/>
        <v>196.57</v>
      </c>
      <c r="R1429" s="4">
        <f t="shared" si="89"/>
        <v>104.78</v>
      </c>
      <c r="S1429" s="4">
        <f t="shared" si="90"/>
        <v>91.789999999999992</v>
      </c>
      <c r="T1429" s="6">
        <f t="shared" si="91"/>
        <v>0.46695833545301924</v>
      </c>
      <c r="U1429" s="3">
        <f>YEAR(SalesDataTable[[#This Row],[Order Date]])</f>
        <v>2026</v>
      </c>
    </row>
    <row r="1430" spans="1:21" ht="15.6">
      <c r="A1430" s="9">
        <v>3725</v>
      </c>
      <c r="B1430" s="10">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11" t="s">
        <v>11</v>
      </c>
      <c r="H1430" s="11" t="s">
        <v>52</v>
      </c>
      <c r="I1430" s="11" t="s">
        <v>2</v>
      </c>
      <c r="J1430" s="2" t="s">
        <v>3</v>
      </c>
      <c r="K1430" s="2" t="s">
        <v>23</v>
      </c>
      <c r="L1430" s="2" t="s">
        <v>29</v>
      </c>
      <c r="M1430" s="7">
        <v>2</v>
      </c>
      <c r="N1430" s="4">
        <v>195.74</v>
      </c>
      <c r="O1430" s="5">
        <v>0.05</v>
      </c>
      <c r="P1430" s="4">
        <v>107.17</v>
      </c>
      <c r="Q1430" s="4">
        <f t="shared" si="88"/>
        <v>371.90600000000001</v>
      </c>
      <c r="R1430" s="4">
        <f t="shared" si="89"/>
        <v>214.34</v>
      </c>
      <c r="S1430" s="4">
        <f t="shared" si="90"/>
        <v>157.566</v>
      </c>
      <c r="T1430" s="6">
        <f t="shared" si="91"/>
        <v>0.4236715729243411</v>
      </c>
      <c r="U1430" s="3">
        <f>YEAR(SalesDataTable[[#This Row],[Order Date]])</f>
        <v>2026</v>
      </c>
    </row>
    <row r="1431" spans="1:21" ht="15.6">
      <c r="A1431" s="9">
        <v>3834</v>
      </c>
      <c r="B1431" s="10">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11" t="s">
        <v>6</v>
      </c>
      <c r="H1431" s="11" t="s">
        <v>49</v>
      </c>
      <c r="I1431" s="11" t="s">
        <v>19</v>
      </c>
      <c r="J1431" s="2" t="s">
        <v>13</v>
      </c>
      <c r="K1431" s="2" t="s">
        <v>23</v>
      </c>
      <c r="L1431" s="2" t="s">
        <v>29</v>
      </c>
      <c r="M1431" s="7">
        <v>3</v>
      </c>
      <c r="N1431" s="4">
        <v>192.28</v>
      </c>
      <c r="O1431" s="5">
        <v>0</v>
      </c>
      <c r="P1431" s="4">
        <v>104.3</v>
      </c>
      <c r="Q1431" s="4">
        <f t="shared" si="88"/>
        <v>576.84</v>
      </c>
      <c r="R1431" s="4">
        <f t="shared" si="89"/>
        <v>312.89999999999998</v>
      </c>
      <c r="S1431" s="4">
        <f t="shared" si="90"/>
        <v>263.94000000000005</v>
      </c>
      <c r="T1431" s="6">
        <f t="shared" si="91"/>
        <v>0.45756188891200339</v>
      </c>
      <c r="U1431" s="3">
        <f>YEAR(SalesDataTable[[#This Row],[Order Date]])</f>
        <v>2026</v>
      </c>
    </row>
    <row r="1432" spans="1:21" ht="15.6">
      <c r="A1432" s="9">
        <v>159</v>
      </c>
      <c r="B1432" s="10">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11" t="s">
        <v>6</v>
      </c>
      <c r="H1432" s="11" t="s">
        <v>7</v>
      </c>
      <c r="I1432" s="11" t="s">
        <v>2</v>
      </c>
      <c r="J1432" s="2" t="s">
        <v>3</v>
      </c>
      <c r="K1432" s="2" t="s">
        <v>9</v>
      </c>
      <c r="L1432" s="2" t="s">
        <v>46</v>
      </c>
      <c r="M1432" s="7">
        <v>2</v>
      </c>
      <c r="N1432" s="4">
        <v>70.150000000000006</v>
      </c>
      <c r="O1432" s="5">
        <v>0.05</v>
      </c>
      <c r="P1432" s="4">
        <v>32.950000000000003</v>
      </c>
      <c r="Q1432" s="4">
        <f t="shared" si="88"/>
        <v>133.285</v>
      </c>
      <c r="R1432" s="4">
        <f t="shared" si="89"/>
        <v>65.900000000000006</v>
      </c>
      <c r="S1432" s="4">
        <f t="shared" si="90"/>
        <v>67.384999999999991</v>
      </c>
      <c r="T1432" s="6">
        <f t="shared" si="91"/>
        <v>0.50557076940390888</v>
      </c>
      <c r="U1432" s="3">
        <f>YEAR(SalesDataTable[[#This Row],[Order Date]])</f>
        <v>2026</v>
      </c>
    </row>
    <row r="1433" spans="1:21" ht="15.6">
      <c r="A1433" s="9">
        <v>435</v>
      </c>
      <c r="B1433" s="10">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11" t="s">
        <v>11</v>
      </c>
      <c r="H1433" s="11" t="s">
        <v>12</v>
      </c>
      <c r="I1433" s="11" t="s">
        <v>2</v>
      </c>
      <c r="J1433" s="2" t="s">
        <v>3</v>
      </c>
      <c r="K1433" s="2" t="s">
        <v>23</v>
      </c>
      <c r="L1433" s="2" t="s">
        <v>24</v>
      </c>
      <c r="M1433" s="7">
        <v>2</v>
      </c>
      <c r="N1433" s="4">
        <v>342.38</v>
      </c>
      <c r="O1433" s="5">
        <v>0.05</v>
      </c>
      <c r="P1433" s="4">
        <v>192.01</v>
      </c>
      <c r="Q1433" s="4">
        <f t="shared" si="88"/>
        <v>650.52199999999993</v>
      </c>
      <c r="R1433" s="4">
        <f t="shared" si="89"/>
        <v>384.02</v>
      </c>
      <c r="S1433" s="4">
        <f t="shared" si="90"/>
        <v>266.50199999999995</v>
      </c>
      <c r="T1433" s="6">
        <f t="shared" si="91"/>
        <v>0.40967407712575438</v>
      </c>
      <c r="U1433" s="3">
        <f>YEAR(SalesDataTable[[#This Row],[Order Date]])</f>
        <v>2026</v>
      </c>
    </row>
    <row r="1434" spans="1:21" ht="15.6">
      <c r="A1434" s="9">
        <v>1467</v>
      </c>
      <c r="B1434" s="10">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11" t="s">
        <v>6</v>
      </c>
      <c r="H1434" s="11" t="s">
        <v>49</v>
      </c>
      <c r="I1434" s="11" t="s">
        <v>28</v>
      </c>
      <c r="J1434" s="2" t="s">
        <v>13</v>
      </c>
      <c r="K1434" s="2" t="s">
        <v>34</v>
      </c>
      <c r="L1434" s="2" t="s">
        <v>45</v>
      </c>
      <c r="M1434" s="7">
        <v>1</v>
      </c>
      <c r="N1434" s="4">
        <v>50.59</v>
      </c>
      <c r="O1434" s="5">
        <v>0.05</v>
      </c>
      <c r="P1434" s="4">
        <v>22.04</v>
      </c>
      <c r="Q1434" s="4">
        <f t="shared" si="88"/>
        <v>48.060499999999998</v>
      </c>
      <c r="R1434" s="4">
        <f t="shared" si="89"/>
        <v>22.04</v>
      </c>
      <c r="S1434" s="4">
        <f t="shared" si="90"/>
        <v>26.020499999999998</v>
      </c>
      <c r="T1434" s="6">
        <f t="shared" si="91"/>
        <v>0.54141134611583319</v>
      </c>
      <c r="U1434" s="3">
        <f>YEAR(SalesDataTable[[#This Row],[Order Date]])</f>
        <v>2026</v>
      </c>
    </row>
    <row r="1435" spans="1:21" ht="15.6">
      <c r="A1435" s="9">
        <v>1552</v>
      </c>
      <c r="B1435" s="10">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11" t="s">
        <v>20</v>
      </c>
      <c r="H1435" s="11" t="s">
        <v>21</v>
      </c>
      <c r="I1435" s="11" t="s">
        <v>19</v>
      </c>
      <c r="J1435" s="2" t="s">
        <v>13</v>
      </c>
      <c r="K1435" s="2" t="s">
        <v>14</v>
      </c>
      <c r="L1435" s="2" t="s">
        <v>32</v>
      </c>
      <c r="M1435" s="7">
        <v>2</v>
      </c>
      <c r="N1435" s="4">
        <v>46.34</v>
      </c>
      <c r="O1435" s="5">
        <v>0.1</v>
      </c>
      <c r="P1435" s="4">
        <v>18.41</v>
      </c>
      <c r="Q1435" s="4">
        <f t="shared" si="88"/>
        <v>83.412000000000006</v>
      </c>
      <c r="R1435" s="4">
        <f t="shared" si="89"/>
        <v>36.82</v>
      </c>
      <c r="S1435" s="4">
        <f t="shared" si="90"/>
        <v>46.592000000000006</v>
      </c>
      <c r="T1435" s="6">
        <f t="shared" si="91"/>
        <v>0.55857670359180933</v>
      </c>
      <c r="U1435" s="3">
        <f>YEAR(SalesDataTable[[#This Row],[Order Date]])</f>
        <v>2026</v>
      </c>
    </row>
    <row r="1436" spans="1:21" ht="15.6">
      <c r="A1436" s="9">
        <v>1745</v>
      </c>
      <c r="B1436" s="10">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11" t="s">
        <v>6</v>
      </c>
      <c r="H1436" s="11" t="s">
        <v>27</v>
      </c>
      <c r="I1436" s="11" t="s">
        <v>28</v>
      </c>
      <c r="J1436" s="2" t="s">
        <v>13</v>
      </c>
      <c r="K1436" s="2" t="s">
        <v>9</v>
      </c>
      <c r="L1436" s="2" t="s">
        <v>10</v>
      </c>
      <c r="M1436" s="7">
        <v>1</v>
      </c>
      <c r="N1436" s="4">
        <v>91.45</v>
      </c>
      <c r="O1436" s="5">
        <v>0</v>
      </c>
      <c r="P1436" s="4">
        <v>44.16</v>
      </c>
      <c r="Q1436" s="4">
        <f t="shared" si="88"/>
        <v>91.45</v>
      </c>
      <c r="R1436" s="4">
        <f t="shared" si="89"/>
        <v>44.16</v>
      </c>
      <c r="S1436" s="4">
        <f t="shared" si="90"/>
        <v>47.290000000000006</v>
      </c>
      <c r="T1436" s="6">
        <f t="shared" si="91"/>
        <v>0.51711317659923461</v>
      </c>
      <c r="U1436" s="3">
        <f>YEAR(SalesDataTable[[#This Row],[Order Date]])</f>
        <v>2026</v>
      </c>
    </row>
    <row r="1437" spans="1:21" ht="15.6">
      <c r="A1437" s="9">
        <v>2174</v>
      </c>
      <c r="B1437" s="10">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11" t="s">
        <v>20</v>
      </c>
      <c r="H1437" s="11" t="s">
        <v>33</v>
      </c>
      <c r="I1437" s="11" t="s">
        <v>28</v>
      </c>
      <c r="J1437" s="2" t="s">
        <v>3</v>
      </c>
      <c r="K1437" s="2" t="s">
        <v>4</v>
      </c>
      <c r="L1437" s="2" t="s">
        <v>26</v>
      </c>
      <c r="M1437" s="7">
        <v>3</v>
      </c>
      <c r="N1437" s="4">
        <v>40.28</v>
      </c>
      <c r="O1437" s="5">
        <v>0</v>
      </c>
      <c r="P1437" s="4">
        <v>17.12</v>
      </c>
      <c r="Q1437" s="4">
        <f t="shared" si="88"/>
        <v>120.84</v>
      </c>
      <c r="R1437" s="4">
        <f t="shared" si="89"/>
        <v>51.36</v>
      </c>
      <c r="S1437" s="4">
        <f t="shared" si="90"/>
        <v>69.48</v>
      </c>
      <c r="T1437" s="6">
        <f t="shared" si="91"/>
        <v>0.57497517378351537</v>
      </c>
      <c r="U1437" s="3">
        <f>YEAR(SalesDataTable[[#This Row],[Order Date]])</f>
        <v>2026</v>
      </c>
    </row>
    <row r="1438" spans="1:21" ht="15.6">
      <c r="A1438" s="9">
        <v>3444</v>
      </c>
      <c r="B1438" s="10">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11" t="s">
        <v>6</v>
      </c>
      <c r="H1438" s="11" t="s">
        <v>49</v>
      </c>
      <c r="I1438" s="11" t="s">
        <v>2</v>
      </c>
      <c r="J1438" s="2" t="s">
        <v>3</v>
      </c>
      <c r="K1438" s="2" t="s">
        <v>34</v>
      </c>
      <c r="L1438" s="2" t="s">
        <v>42</v>
      </c>
      <c r="M1438" s="7">
        <v>2</v>
      </c>
      <c r="N1438" s="4">
        <v>36.93</v>
      </c>
      <c r="O1438" s="5">
        <v>0</v>
      </c>
      <c r="P1438" s="4">
        <v>13.63</v>
      </c>
      <c r="Q1438" s="4">
        <f t="shared" si="88"/>
        <v>73.86</v>
      </c>
      <c r="R1438" s="4">
        <f t="shared" si="89"/>
        <v>27.26</v>
      </c>
      <c r="S1438" s="4">
        <f t="shared" si="90"/>
        <v>46.599999999999994</v>
      </c>
      <c r="T1438" s="6">
        <f t="shared" si="91"/>
        <v>0.63092336853506625</v>
      </c>
      <c r="U1438" s="3">
        <f>YEAR(SalesDataTable[[#This Row],[Order Date]])</f>
        <v>2026</v>
      </c>
    </row>
    <row r="1439" spans="1:21" ht="15.6">
      <c r="A1439" s="9">
        <v>3646</v>
      </c>
      <c r="B1439" s="10">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11" t="s">
        <v>11</v>
      </c>
      <c r="H1439" s="11" t="s">
        <v>12</v>
      </c>
      <c r="I1439" s="11" t="s">
        <v>28</v>
      </c>
      <c r="J1439" s="2" t="s">
        <v>3</v>
      </c>
      <c r="K1439" s="2" t="s">
        <v>9</v>
      </c>
      <c r="L1439" s="2" t="s">
        <v>17</v>
      </c>
      <c r="M1439" s="7">
        <v>1</v>
      </c>
      <c r="N1439" s="4">
        <v>143.69</v>
      </c>
      <c r="O1439" s="5">
        <v>0</v>
      </c>
      <c r="P1439" s="4">
        <v>80.87</v>
      </c>
      <c r="Q1439" s="4">
        <f t="shared" si="88"/>
        <v>143.69</v>
      </c>
      <c r="R1439" s="4">
        <f t="shared" si="89"/>
        <v>80.87</v>
      </c>
      <c r="S1439" s="4">
        <f t="shared" si="90"/>
        <v>62.819999999999993</v>
      </c>
      <c r="T1439" s="6">
        <f t="shared" si="91"/>
        <v>0.43719117544714309</v>
      </c>
      <c r="U1439" s="3">
        <f>YEAR(SalesDataTable[[#This Row],[Order Date]])</f>
        <v>2026</v>
      </c>
    </row>
    <row r="1440" spans="1:21" ht="15.6">
      <c r="A1440" s="9">
        <v>4558</v>
      </c>
      <c r="B1440" s="10">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11" t="s">
        <v>6</v>
      </c>
      <c r="H1440" s="11" t="s">
        <v>49</v>
      </c>
      <c r="I1440" s="11" t="s">
        <v>28</v>
      </c>
      <c r="J1440" s="2" t="s">
        <v>13</v>
      </c>
      <c r="K1440" s="2" t="s">
        <v>9</v>
      </c>
      <c r="L1440" s="2" t="s">
        <v>17</v>
      </c>
      <c r="M1440" s="7">
        <v>2</v>
      </c>
      <c r="N1440" s="4">
        <v>147.09</v>
      </c>
      <c r="O1440" s="5">
        <v>0</v>
      </c>
      <c r="P1440" s="4">
        <v>81.58</v>
      </c>
      <c r="Q1440" s="4">
        <f t="shared" si="88"/>
        <v>294.18</v>
      </c>
      <c r="R1440" s="4">
        <f t="shared" si="89"/>
        <v>163.16</v>
      </c>
      <c r="S1440" s="4">
        <f t="shared" si="90"/>
        <v>131.02000000000001</v>
      </c>
      <c r="T1440" s="6">
        <f t="shared" si="91"/>
        <v>0.44537358080087025</v>
      </c>
      <c r="U1440" s="3">
        <f>YEAR(SalesDataTable[[#This Row],[Order Date]])</f>
        <v>2026</v>
      </c>
    </row>
    <row r="1441" spans="1:21" ht="15.6">
      <c r="A1441" s="9">
        <v>4564</v>
      </c>
      <c r="B1441" s="10">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11" t="s">
        <v>11</v>
      </c>
      <c r="H1441" s="11" t="s">
        <v>25</v>
      </c>
      <c r="I1441" s="11" t="s">
        <v>2</v>
      </c>
      <c r="J1441" s="2" t="s">
        <v>13</v>
      </c>
      <c r="K1441" s="2" t="s">
        <v>9</v>
      </c>
      <c r="L1441" s="2" t="s">
        <v>37</v>
      </c>
      <c r="M1441" s="7">
        <v>1</v>
      </c>
      <c r="N1441" s="4">
        <v>153.88</v>
      </c>
      <c r="O1441" s="5">
        <v>0</v>
      </c>
      <c r="P1441" s="4">
        <v>80.98</v>
      </c>
      <c r="Q1441" s="4">
        <f t="shared" si="88"/>
        <v>153.88</v>
      </c>
      <c r="R1441" s="4">
        <f t="shared" si="89"/>
        <v>80.98</v>
      </c>
      <c r="S1441" s="4">
        <f t="shared" si="90"/>
        <v>72.899999999999991</v>
      </c>
      <c r="T1441" s="6">
        <f t="shared" si="91"/>
        <v>0.47374577592929551</v>
      </c>
      <c r="U1441" s="3">
        <f>YEAR(SalesDataTable[[#This Row],[Order Date]])</f>
        <v>2026</v>
      </c>
    </row>
    <row r="1442" spans="1:21" ht="15.6">
      <c r="A1442" s="9">
        <v>4616</v>
      </c>
      <c r="B1442" s="10">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11" t="s">
        <v>20</v>
      </c>
      <c r="H1442" s="11" t="s">
        <v>47</v>
      </c>
      <c r="I1442" s="11" t="s">
        <v>28</v>
      </c>
      <c r="J1442" s="2" t="s">
        <v>13</v>
      </c>
      <c r="K1442" s="2" t="s">
        <v>9</v>
      </c>
      <c r="L1442" s="2" t="s">
        <v>46</v>
      </c>
      <c r="M1442" s="7">
        <v>3</v>
      </c>
      <c r="N1442" s="4">
        <v>72.2</v>
      </c>
      <c r="O1442" s="5">
        <v>0</v>
      </c>
      <c r="P1442" s="4">
        <v>31.45</v>
      </c>
      <c r="Q1442" s="4">
        <f t="shared" si="88"/>
        <v>216.60000000000002</v>
      </c>
      <c r="R1442" s="4">
        <f t="shared" si="89"/>
        <v>94.35</v>
      </c>
      <c r="S1442" s="4">
        <f t="shared" si="90"/>
        <v>122.25000000000003</v>
      </c>
      <c r="T1442" s="6">
        <f t="shared" si="91"/>
        <v>0.5644044321329641</v>
      </c>
      <c r="U1442" s="3">
        <f>YEAR(SalesDataTable[[#This Row],[Order Date]])</f>
        <v>2026</v>
      </c>
    </row>
    <row r="1443" spans="1:21" ht="15.6">
      <c r="A1443" s="9">
        <v>536</v>
      </c>
      <c r="B1443" s="10">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11" t="s">
        <v>20</v>
      </c>
      <c r="H1443" s="11" t="s">
        <v>47</v>
      </c>
      <c r="I1443" s="11" t="s">
        <v>19</v>
      </c>
      <c r="J1443" s="2" t="s">
        <v>16</v>
      </c>
      <c r="K1443" s="2" t="s">
        <v>34</v>
      </c>
      <c r="L1443" s="2" t="s">
        <v>35</v>
      </c>
      <c r="M1443" s="7">
        <v>1</v>
      </c>
      <c r="N1443" s="4">
        <v>40.67</v>
      </c>
      <c r="O1443" s="5">
        <v>0</v>
      </c>
      <c r="P1443" s="4">
        <v>14.28</v>
      </c>
      <c r="Q1443" s="4">
        <f t="shared" si="88"/>
        <v>40.67</v>
      </c>
      <c r="R1443" s="4">
        <f t="shared" si="89"/>
        <v>14.28</v>
      </c>
      <c r="S1443" s="4">
        <f t="shared" si="90"/>
        <v>26.39</v>
      </c>
      <c r="T1443" s="6">
        <f t="shared" si="91"/>
        <v>0.64888123924268504</v>
      </c>
      <c r="U1443" s="3">
        <f>YEAR(SalesDataTable[[#This Row],[Order Date]])</f>
        <v>2026</v>
      </c>
    </row>
    <row r="1444" spans="1:21" ht="15.6">
      <c r="A1444" s="9">
        <v>571</v>
      </c>
      <c r="B1444" s="10">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11" t="s">
        <v>0</v>
      </c>
      <c r="H1444" s="11" t="s">
        <v>1</v>
      </c>
      <c r="I1444" s="11" t="s">
        <v>2</v>
      </c>
      <c r="J1444" s="2" t="s">
        <v>13</v>
      </c>
      <c r="K1444" s="2" t="s">
        <v>9</v>
      </c>
      <c r="L1444" s="2" t="s">
        <v>37</v>
      </c>
      <c r="M1444" s="7">
        <v>3</v>
      </c>
      <c r="N1444" s="4">
        <v>152.53</v>
      </c>
      <c r="O1444" s="5">
        <v>0</v>
      </c>
      <c r="P1444" s="4">
        <v>80.88</v>
      </c>
      <c r="Q1444" s="4">
        <f t="shared" si="88"/>
        <v>457.59000000000003</v>
      </c>
      <c r="R1444" s="4">
        <f t="shared" si="89"/>
        <v>242.64</v>
      </c>
      <c r="S1444" s="4">
        <f t="shared" si="90"/>
        <v>214.95000000000005</v>
      </c>
      <c r="T1444" s="6">
        <f t="shared" si="91"/>
        <v>0.46974365698551113</v>
      </c>
      <c r="U1444" s="3">
        <f>YEAR(SalesDataTable[[#This Row],[Order Date]])</f>
        <v>2026</v>
      </c>
    </row>
    <row r="1445" spans="1:21" ht="15.6">
      <c r="A1445" s="9">
        <v>965</v>
      </c>
      <c r="B1445" s="10">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11" t="s">
        <v>6</v>
      </c>
      <c r="H1445" s="11" t="s">
        <v>41</v>
      </c>
      <c r="I1445" s="11" t="s">
        <v>19</v>
      </c>
      <c r="J1445" s="2" t="s">
        <v>3</v>
      </c>
      <c r="K1445" s="2" t="s">
        <v>14</v>
      </c>
      <c r="L1445" s="2" t="s">
        <v>15</v>
      </c>
      <c r="M1445" s="7">
        <v>2</v>
      </c>
      <c r="N1445" s="4">
        <v>35.39</v>
      </c>
      <c r="O1445" s="5">
        <v>0.05</v>
      </c>
      <c r="P1445" s="4">
        <v>13.39</v>
      </c>
      <c r="Q1445" s="4">
        <f t="shared" si="88"/>
        <v>67.241</v>
      </c>
      <c r="R1445" s="4">
        <f t="shared" si="89"/>
        <v>26.78</v>
      </c>
      <c r="S1445" s="4">
        <f t="shared" si="90"/>
        <v>40.460999999999999</v>
      </c>
      <c r="T1445" s="6">
        <f t="shared" si="91"/>
        <v>0.60173108668818132</v>
      </c>
      <c r="U1445" s="3">
        <f>YEAR(SalesDataTable[[#This Row],[Order Date]])</f>
        <v>2026</v>
      </c>
    </row>
    <row r="1446" spans="1:21" ht="15.6">
      <c r="A1446" s="9">
        <v>1504</v>
      </c>
      <c r="B1446" s="10">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11" t="s">
        <v>20</v>
      </c>
      <c r="H1446" s="11" t="s">
        <v>21</v>
      </c>
      <c r="I1446" s="11" t="s">
        <v>2</v>
      </c>
      <c r="J1446" s="2" t="s">
        <v>3</v>
      </c>
      <c r="K1446" s="2" t="s">
        <v>9</v>
      </c>
      <c r="L1446" s="2" t="s">
        <v>10</v>
      </c>
      <c r="M1446" s="7">
        <v>5</v>
      </c>
      <c r="N1446" s="4">
        <v>93.35</v>
      </c>
      <c r="O1446" s="5">
        <v>0</v>
      </c>
      <c r="P1446" s="4">
        <v>46.31</v>
      </c>
      <c r="Q1446" s="4">
        <f t="shared" si="88"/>
        <v>466.75</v>
      </c>
      <c r="R1446" s="4">
        <f t="shared" si="89"/>
        <v>231.55</v>
      </c>
      <c r="S1446" s="4">
        <f t="shared" si="90"/>
        <v>235.2</v>
      </c>
      <c r="T1446" s="6">
        <f t="shared" si="91"/>
        <v>0.50391001606855912</v>
      </c>
      <c r="U1446" s="3">
        <f>YEAR(SalesDataTable[[#This Row],[Order Date]])</f>
        <v>2026</v>
      </c>
    </row>
    <row r="1447" spans="1:21" ht="15.6">
      <c r="A1447" s="9">
        <v>2560</v>
      </c>
      <c r="B1447" s="10">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11" t="s">
        <v>6</v>
      </c>
      <c r="H1447" s="11" t="s">
        <v>43</v>
      </c>
      <c r="I1447" s="11" t="s">
        <v>2</v>
      </c>
      <c r="J1447" s="2" t="s">
        <v>3</v>
      </c>
      <c r="K1447" s="2" t="s">
        <v>4</v>
      </c>
      <c r="L1447" s="2" t="s">
        <v>22</v>
      </c>
      <c r="M1447" s="7">
        <v>2</v>
      </c>
      <c r="N1447" s="4">
        <v>51.71</v>
      </c>
      <c r="O1447" s="5">
        <v>0</v>
      </c>
      <c r="P1447" s="4">
        <v>22.75</v>
      </c>
      <c r="Q1447" s="4">
        <f t="shared" si="88"/>
        <v>103.42</v>
      </c>
      <c r="R1447" s="4">
        <f t="shared" si="89"/>
        <v>45.5</v>
      </c>
      <c r="S1447" s="4">
        <f t="shared" si="90"/>
        <v>57.92</v>
      </c>
      <c r="T1447" s="6">
        <f t="shared" si="91"/>
        <v>0.5600464126861342</v>
      </c>
      <c r="U1447" s="3">
        <f>YEAR(SalesDataTable[[#This Row],[Order Date]])</f>
        <v>2026</v>
      </c>
    </row>
    <row r="1448" spans="1:21" ht="15.6">
      <c r="A1448" s="9">
        <v>2758</v>
      </c>
      <c r="B1448" s="10">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11" t="s">
        <v>0</v>
      </c>
      <c r="H1448" s="11" t="s">
        <v>1</v>
      </c>
      <c r="I1448" s="11" t="s">
        <v>2</v>
      </c>
      <c r="J1448" s="2" t="s">
        <v>13</v>
      </c>
      <c r="K1448" s="2" t="s">
        <v>4</v>
      </c>
      <c r="L1448" s="2" t="s">
        <v>26</v>
      </c>
      <c r="M1448" s="7">
        <v>1</v>
      </c>
      <c r="N1448" s="4">
        <v>39.86</v>
      </c>
      <c r="O1448" s="5">
        <v>0</v>
      </c>
      <c r="P1448" s="4">
        <v>16.53</v>
      </c>
      <c r="Q1448" s="4">
        <f t="shared" si="88"/>
        <v>39.86</v>
      </c>
      <c r="R1448" s="4">
        <f t="shared" si="89"/>
        <v>16.53</v>
      </c>
      <c r="S1448" s="4">
        <f t="shared" si="90"/>
        <v>23.33</v>
      </c>
      <c r="T1448" s="6">
        <f t="shared" si="91"/>
        <v>0.58529854490717503</v>
      </c>
      <c r="U1448" s="3">
        <f>YEAR(SalesDataTable[[#This Row],[Order Date]])</f>
        <v>2026</v>
      </c>
    </row>
    <row r="1449" spans="1:21" ht="15.6">
      <c r="A1449" s="9">
        <v>4030</v>
      </c>
      <c r="B1449" s="10">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11" t="s">
        <v>20</v>
      </c>
      <c r="H1449" s="11" t="s">
        <v>33</v>
      </c>
      <c r="I1449" s="11" t="s">
        <v>2</v>
      </c>
      <c r="J1449" s="2" t="s">
        <v>13</v>
      </c>
      <c r="K1449" s="2" t="s">
        <v>23</v>
      </c>
      <c r="L1449" s="2" t="s">
        <v>40</v>
      </c>
      <c r="M1449" s="7">
        <v>2</v>
      </c>
      <c r="N1449" s="4">
        <v>83.71</v>
      </c>
      <c r="O1449" s="5">
        <v>0</v>
      </c>
      <c r="P1449" s="4">
        <v>39.29</v>
      </c>
      <c r="Q1449" s="4">
        <f t="shared" si="88"/>
        <v>167.42</v>
      </c>
      <c r="R1449" s="4">
        <f t="shared" si="89"/>
        <v>78.58</v>
      </c>
      <c r="S1449" s="4">
        <f t="shared" si="90"/>
        <v>88.839999999999989</v>
      </c>
      <c r="T1449" s="6">
        <f t="shared" si="91"/>
        <v>0.53064150041811009</v>
      </c>
      <c r="U1449" s="3">
        <f>YEAR(SalesDataTable[[#This Row],[Order Date]])</f>
        <v>2026</v>
      </c>
    </row>
    <row r="1450" spans="1:21" ht="15.6">
      <c r="A1450" s="9">
        <v>4337</v>
      </c>
      <c r="B1450" s="10">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11" t="s">
        <v>6</v>
      </c>
      <c r="H1450" s="11" t="s">
        <v>49</v>
      </c>
      <c r="I1450" s="11" t="s">
        <v>19</v>
      </c>
      <c r="J1450" s="2" t="s">
        <v>13</v>
      </c>
      <c r="K1450" s="2" t="s">
        <v>14</v>
      </c>
      <c r="L1450" s="2" t="s">
        <v>32</v>
      </c>
      <c r="M1450" s="7">
        <v>1</v>
      </c>
      <c r="N1450" s="4">
        <v>47.62</v>
      </c>
      <c r="O1450" s="5">
        <v>0</v>
      </c>
      <c r="P1450" s="4">
        <v>17.82</v>
      </c>
      <c r="Q1450" s="4">
        <f t="shared" si="88"/>
        <v>47.62</v>
      </c>
      <c r="R1450" s="4">
        <f t="shared" si="89"/>
        <v>17.82</v>
      </c>
      <c r="S1450" s="4">
        <f t="shared" si="90"/>
        <v>29.799999999999997</v>
      </c>
      <c r="T1450" s="6">
        <f t="shared" si="91"/>
        <v>0.62578748425031494</v>
      </c>
      <c r="U1450" s="3">
        <f>YEAR(SalesDataTable[[#This Row],[Order Date]])</f>
        <v>2026</v>
      </c>
    </row>
    <row r="1451" spans="1:21" ht="15.6">
      <c r="A1451" s="9">
        <v>5129</v>
      </c>
      <c r="B1451" s="10">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11" t="s">
        <v>6</v>
      </c>
      <c r="H1451" s="11" t="s">
        <v>43</v>
      </c>
      <c r="I1451" s="11" t="s">
        <v>2</v>
      </c>
      <c r="J1451" s="2" t="s">
        <v>3</v>
      </c>
      <c r="K1451" s="2" t="s">
        <v>4</v>
      </c>
      <c r="L1451" s="2" t="s">
        <v>5</v>
      </c>
      <c r="M1451" s="7">
        <v>1</v>
      </c>
      <c r="N1451" s="4">
        <v>80.05</v>
      </c>
      <c r="O1451" s="5">
        <v>0.05</v>
      </c>
      <c r="P1451" s="4">
        <v>43.81</v>
      </c>
      <c r="Q1451" s="4">
        <f t="shared" si="88"/>
        <v>76.047499999999999</v>
      </c>
      <c r="R1451" s="4">
        <f t="shared" si="89"/>
        <v>43.81</v>
      </c>
      <c r="S1451" s="4">
        <f t="shared" si="90"/>
        <v>32.237499999999997</v>
      </c>
      <c r="T1451" s="6">
        <f t="shared" si="91"/>
        <v>0.42391268615010352</v>
      </c>
      <c r="U1451" s="3">
        <f>YEAR(SalesDataTable[[#This Row],[Order Date]])</f>
        <v>2026</v>
      </c>
    </row>
    <row r="1452" spans="1:21" ht="15.6">
      <c r="A1452" s="9">
        <v>81</v>
      </c>
      <c r="B1452" s="10">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11" t="s">
        <v>20</v>
      </c>
      <c r="H1452" s="11" t="s">
        <v>33</v>
      </c>
      <c r="I1452" s="11" t="s">
        <v>19</v>
      </c>
      <c r="J1452" s="2" t="s">
        <v>3</v>
      </c>
      <c r="K1452" s="2" t="s">
        <v>34</v>
      </c>
      <c r="L1452" s="2" t="s">
        <v>45</v>
      </c>
      <c r="M1452" s="7">
        <v>1</v>
      </c>
      <c r="N1452" s="4">
        <v>51.82</v>
      </c>
      <c r="O1452" s="5">
        <v>0</v>
      </c>
      <c r="P1452" s="4">
        <v>21.43</v>
      </c>
      <c r="Q1452" s="4">
        <f t="shared" si="88"/>
        <v>51.82</v>
      </c>
      <c r="R1452" s="4">
        <f t="shared" si="89"/>
        <v>21.43</v>
      </c>
      <c r="S1452" s="4">
        <f t="shared" si="90"/>
        <v>30.39</v>
      </c>
      <c r="T1452" s="6">
        <f t="shared" si="91"/>
        <v>0.58645310690852959</v>
      </c>
      <c r="U1452" s="3">
        <f>YEAR(SalesDataTable[[#This Row],[Order Date]])</f>
        <v>2026</v>
      </c>
    </row>
    <row r="1453" spans="1:21" ht="15.6">
      <c r="A1453" s="9">
        <v>493</v>
      </c>
      <c r="B1453" s="10">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11" t="s">
        <v>6</v>
      </c>
      <c r="H1453" s="11" t="s">
        <v>41</v>
      </c>
      <c r="I1453" s="11" t="s">
        <v>2</v>
      </c>
      <c r="J1453" s="2" t="s">
        <v>16</v>
      </c>
      <c r="K1453" s="2" t="s">
        <v>14</v>
      </c>
      <c r="L1453" s="2" t="s">
        <v>48</v>
      </c>
      <c r="M1453" s="7">
        <v>4</v>
      </c>
      <c r="N1453" s="4">
        <v>161.28</v>
      </c>
      <c r="O1453" s="5">
        <v>0.15</v>
      </c>
      <c r="P1453" s="4">
        <v>89.2</v>
      </c>
      <c r="Q1453" s="4">
        <f t="shared" si="88"/>
        <v>548.35199999999998</v>
      </c>
      <c r="R1453" s="4">
        <f t="shared" si="89"/>
        <v>356.8</v>
      </c>
      <c r="S1453" s="4">
        <f t="shared" si="90"/>
        <v>191.55199999999996</v>
      </c>
      <c r="T1453" s="6">
        <f t="shared" si="91"/>
        <v>0.3493230625583566</v>
      </c>
      <c r="U1453" s="3">
        <f>YEAR(SalesDataTable[[#This Row],[Order Date]])</f>
        <v>2026</v>
      </c>
    </row>
    <row r="1454" spans="1:21" ht="15.6">
      <c r="A1454" s="9">
        <v>613</v>
      </c>
      <c r="B1454" s="10">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11" t="s">
        <v>0</v>
      </c>
      <c r="H1454" s="11" t="s">
        <v>1</v>
      </c>
      <c r="I1454" s="11" t="s">
        <v>2</v>
      </c>
      <c r="J1454" s="2" t="s">
        <v>13</v>
      </c>
      <c r="K1454" s="2" t="s">
        <v>4</v>
      </c>
      <c r="L1454" s="2" t="s">
        <v>26</v>
      </c>
      <c r="M1454" s="7">
        <v>1</v>
      </c>
      <c r="N1454" s="4">
        <v>39.86</v>
      </c>
      <c r="O1454" s="5">
        <v>0.05</v>
      </c>
      <c r="P1454" s="4">
        <v>16.989999999999998</v>
      </c>
      <c r="Q1454" s="4">
        <f t="shared" si="88"/>
        <v>37.866999999999997</v>
      </c>
      <c r="R1454" s="4">
        <f t="shared" si="89"/>
        <v>16.989999999999998</v>
      </c>
      <c r="S1454" s="4">
        <f t="shared" si="90"/>
        <v>20.876999999999999</v>
      </c>
      <c r="T1454" s="6">
        <f t="shared" si="91"/>
        <v>0.55132437214461139</v>
      </c>
      <c r="U1454" s="3">
        <f>YEAR(SalesDataTable[[#This Row],[Order Date]])</f>
        <v>2026</v>
      </c>
    </row>
    <row r="1455" spans="1:21" ht="15.6">
      <c r="A1455" s="9">
        <v>958</v>
      </c>
      <c r="B1455" s="10">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11" t="s">
        <v>20</v>
      </c>
      <c r="H1455" s="11" t="s">
        <v>33</v>
      </c>
      <c r="I1455" s="11" t="s">
        <v>28</v>
      </c>
      <c r="J1455" s="2" t="s">
        <v>13</v>
      </c>
      <c r="K1455" s="2" t="s">
        <v>4</v>
      </c>
      <c r="L1455" s="2" t="s">
        <v>30</v>
      </c>
      <c r="M1455" s="7">
        <v>6</v>
      </c>
      <c r="N1455" s="4">
        <v>102.96</v>
      </c>
      <c r="O1455" s="5">
        <v>0.05</v>
      </c>
      <c r="P1455" s="4">
        <v>51.74</v>
      </c>
      <c r="Q1455" s="4">
        <f t="shared" si="88"/>
        <v>586.87199999999996</v>
      </c>
      <c r="R1455" s="4">
        <f t="shared" si="89"/>
        <v>310.44</v>
      </c>
      <c r="S1455" s="4">
        <f t="shared" si="90"/>
        <v>276.43199999999996</v>
      </c>
      <c r="T1455" s="6">
        <f t="shared" si="91"/>
        <v>0.47102604997341835</v>
      </c>
      <c r="U1455" s="3">
        <f>YEAR(SalesDataTable[[#This Row],[Order Date]])</f>
        <v>2026</v>
      </c>
    </row>
    <row r="1456" spans="1:21" ht="15.6">
      <c r="A1456" s="9">
        <v>1270</v>
      </c>
      <c r="B1456" s="10">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11" t="s">
        <v>6</v>
      </c>
      <c r="H1456" s="11" t="s">
        <v>43</v>
      </c>
      <c r="I1456" s="11" t="s">
        <v>28</v>
      </c>
      <c r="J1456" s="2" t="s">
        <v>3</v>
      </c>
      <c r="K1456" s="2" t="s">
        <v>9</v>
      </c>
      <c r="L1456" s="2" t="s">
        <v>10</v>
      </c>
      <c r="M1456" s="7">
        <v>1</v>
      </c>
      <c r="N1456" s="4">
        <v>94.04</v>
      </c>
      <c r="O1456" s="5">
        <v>0</v>
      </c>
      <c r="P1456" s="4">
        <v>44.88</v>
      </c>
      <c r="Q1456" s="4">
        <f t="shared" si="88"/>
        <v>94.04</v>
      </c>
      <c r="R1456" s="4">
        <f t="shared" si="89"/>
        <v>44.88</v>
      </c>
      <c r="S1456" s="4">
        <f t="shared" si="90"/>
        <v>49.160000000000004</v>
      </c>
      <c r="T1456" s="6">
        <f t="shared" si="91"/>
        <v>0.52275627392598889</v>
      </c>
      <c r="U1456" s="3">
        <f>YEAR(SalesDataTable[[#This Row],[Order Date]])</f>
        <v>2026</v>
      </c>
    </row>
    <row r="1457" spans="1:21" ht="15.6">
      <c r="A1457" s="9">
        <v>1513</v>
      </c>
      <c r="B1457" s="10">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11" t="s">
        <v>20</v>
      </c>
      <c r="H1457" s="11" t="s">
        <v>33</v>
      </c>
      <c r="I1457" s="11" t="s">
        <v>2</v>
      </c>
      <c r="J1457" s="2" t="s">
        <v>13</v>
      </c>
      <c r="K1457" s="2" t="s">
        <v>9</v>
      </c>
      <c r="L1457" s="2" t="s">
        <v>46</v>
      </c>
      <c r="M1457" s="7">
        <v>2</v>
      </c>
      <c r="N1457" s="4">
        <v>70.790000000000006</v>
      </c>
      <c r="O1457" s="5">
        <v>0</v>
      </c>
      <c r="P1457" s="4">
        <v>32.44</v>
      </c>
      <c r="Q1457" s="4">
        <f t="shared" si="88"/>
        <v>141.58000000000001</v>
      </c>
      <c r="R1457" s="4">
        <f t="shared" si="89"/>
        <v>64.88</v>
      </c>
      <c r="S1457" s="4">
        <f t="shared" si="90"/>
        <v>76.700000000000017</v>
      </c>
      <c r="T1457" s="6">
        <f t="shared" si="91"/>
        <v>0.541743184065546</v>
      </c>
      <c r="U1457" s="3">
        <f>YEAR(SalesDataTable[[#This Row],[Order Date]])</f>
        <v>2026</v>
      </c>
    </row>
    <row r="1458" spans="1:21" ht="15.6">
      <c r="A1458" s="9">
        <v>2009</v>
      </c>
      <c r="B1458" s="10">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11" t="s">
        <v>11</v>
      </c>
      <c r="H1458" s="11" t="s">
        <v>39</v>
      </c>
      <c r="I1458" s="11" t="s">
        <v>2</v>
      </c>
      <c r="J1458" s="2" t="s">
        <v>13</v>
      </c>
      <c r="K1458" s="2" t="s">
        <v>14</v>
      </c>
      <c r="L1458" s="2" t="s">
        <v>32</v>
      </c>
      <c r="M1458" s="7">
        <v>2</v>
      </c>
      <c r="N1458" s="4">
        <v>46.41</v>
      </c>
      <c r="O1458" s="5">
        <v>0</v>
      </c>
      <c r="P1458" s="4">
        <v>18.600000000000001</v>
      </c>
      <c r="Q1458" s="4">
        <f t="shared" si="88"/>
        <v>92.82</v>
      </c>
      <c r="R1458" s="4">
        <f t="shared" si="89"/>
        <v>37.200000000000003</v>
      </c>
      <c r="S1458" s="4">
        <f t="shared" si="90"/>
        <v>55.61999999999999</v>
      </c>
      <c r="T1458" s="6">
        <f t="shared" si="91"/>
        <v>0.59922430510665803</v>
      </c>
      <c r="U1458" s="3">
        <f>YEAR(SalesDataTable[[#This Row],[Order Date]])</f>
        <v>2026</v>
      </c>
    </row>
    <row r="1459" spans="1:21" ht="15.6">
      <c r="A1459" s="9">
        <v>2838</v>
      </c>
      <c r="B1459" s="10">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11" t="s">
        <v>20</v>
      </c>
      <c r="H1459" s="11" t="s">
        <v>47</v>
      </c>
      <c r="I1459" s="11" t="s">
        <v>28</v>
      </c>
      <c r="J1459" s="2" t="s">
        <v>13</v>
      </c>
      <c r="K1459" s="2" t="s">
        <v>9</v>
      </c>
      <c r="L1459" s="2" t="s">
        <v>46</v>
      </c>
      <c r="M1459" s="7">
        <v>1</v>
      </c>
      <c r="N1459" s="4">
        <v>69.75</v>
      </c>
      <c r="O1459" s="5">
        <v>0</v>
      </c>
      <c r="P1459" s="4">
        <v>33.299999999999997</v>
      </c>
      <c r="Q1459" s="4">
        <f t="shared" si="88"/>
        <v>69.75</v>
      </c>
      <c r="R1459" s="4">
        <f t="shared" si="89"/>
        <v>33.299999999999997</v>
      </c>
      <c r="S1459" s="4">
        <f t="shared" si="90"/>
        <v>36.450000000000003</v>
      </c>
      <c r="T1459" s="6">
        <f t="shared" si="91"/>
        <v>0.52258064516129032</v>
      </c>
      <c r="U1459" s="3">
        <f>YEAR(SalesDataTable[[#This Row],[Order Date]])</f>
        <v>2026</v>
      </c>
    </row>
    <row r="1460" spans="1:21" ht="15.6">
      <c r="A1460" s="9">
        <v>3730</v>
      </c>
      <c r="B1460" s="10">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11" t="s">
        <v>0</v>
      </c>
      <c r="H1460" s="11" t="s">
        <v>50</v>
      </c>
      <c r="I1460" s="11" t="s">
        <v>19</v>
      </c>
      <c r="J1460" s="2" t="s">
        <v>16</v>
      </c>
      <c r="K1460" s="2" t="s">
        <v>4</v>
      </c>
      <c r="L1460" s="2" t="s">
        <v>26</v>
      </c>
      <c r="M1460" s="7">
        <v>3</v>
      </c>
      <c r="N1460" s="4">
        <v>40.81</v>
      </c>
      <c r="O1460" s="5">
        <v>0</v>
      </c>
      <c r="P1460" s="4">
        <v>16.86</v>
      </c>
      <c r="Q1460" s="4">
        <f t="shared" si="88"/>
        <v>122.43</v>
      </c>
      <c r="R1460" s="4">
        <f t="shared" si="89"/>
        <v>50.58</v>
      </c>
      <c r="S1460" s="4">
        <f t="shared" si="90"/>
        <v>71.850000000000009</v>
      </c>
      <c r="T1460" s="6">
        <f t="shared" si="91"/>
        <v>0.58686596422445481</v>
      </c>
      <c r="U1460" s="3">
        <f>YEAR(SalesDataTable[[#This Row],[Order Date]])</f>
        <v>2026</v>
      </c>
    </row>
    <row r="1461" spans="1:21" ht="15.6">
      <c r="A1461" s="9">
        <v>4287</v>
      </c>
      <c r="B1461" s="10">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11" t="s">
        <v>20</v>
      </c>
      <c r="H1461" s="11" t="s">
        <v>33</v>
      </c>
      <c r="I1461" s="11" t="s">
        <v>28</v>
      </c>
      <c r="J1461" s="2" t="s">
        <v>3</v>
      </c>
      <c r="K1461" s="2" t="s">
        <v>9</v>
      </c>
      <c r="L1461" s="2" t="s">
        <v>37</v>
      </c>
      <c r="M1461" s="7">
        <v>5</v>
      </c>
      <c r="N1461" s="4">
        <v>156.69</v>
      </c>
      <c r="O1461" s="5">
        <v>0</v>
      </c>
      <c r="P1461" s="4">
        <v>80.489999999999995</v>
      </c>
      <c r="Q1461" s="4">
        <f t="shared" si="88"/>
        <v>783.45</v>
      </c>
      <c r="R1461" s="4">
        <f t="shared" si="89"/>
        <v>402.45</v>
      </c>
      <c r="S1461" s="4">
        <f t="shared" si="90"/>
        <v>381.00000000000006</v>
      </c>
      <c r="T1461" s="6">
        <f t="shared" si="91"/>
        <v>0.48631054949262881</v>
      </c>
      <c r="U1461" s="3">
        <f>YEAR(SalesDataTable[[#This Row],[Order Date]])</f>
        <v>2026</v>
      </c>
    </row>
    <row r="1462" spans="1:21" ht="15.6">
      <c r="A1462" s="9">
        <v>4297</v>
      </c>
      <c r="B1462" s="10">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11" t="s">
        <v>6</v>
      </c>
      <c r="H1462" s="11" t="s">
        <v>27</v>
      </c>
      <c r="I1462" s="11" t="s">
        <v>28</v>
      </c>
      <c r="J1462" s="2" t="s">
        <v>3</v>
      </c>
      <c r="K1462" s="2" t="s">
        <v>14</v>
      </c>
      <c r="L1462" s="2" t="s">
        <v>48</v>
      </c>
      <c r="M1462" s="7">
        <v>1</v>
      </c>
      <c r="N1462" s="4">
        <v>168.59</v>
      </c>
      <c r="O1462" s="5">
        <v>0.1</v>
      </c>
      <c r="P1462" s="4">
        <v>88.8</v>
      </c>
      <c r="Q1462" s="4">
        <f t="shared" si="88"/>
        <v>151.73099999999999</v>
      </c>
      <c r="R1462" s="4">
        <f t="shared" si="89"/>
        <v>88.8</v>
      </c>
      <c r="S1462" s="4">
        <f t="shared" si="90"/>
        <v>62.930999999999997</v>
      </c>
      <c r="T1462" s="6">
        <f t="shared" si="91"/>
        <v>0.41475374181940405</v>
      </c>
      <c r="U1462" s="3">
        <f>YEAR(SalesDataTable[[#This Row],[Order Date]])</f>
        <v>2026</v>
      </c>
    </row>
    <row r="1463" spans="1:21" ht="15.6">
      <c r="A1463" s="9">
        <v>5118</v>
      </c>
      <c r="B1463" s="10">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11" t="s">
        <v>6</v>
      </c>
      <c r="H1463" s="11" t="s">
        <v>43</v>
      </c>
      <c r="I1463" s="11" t="s">
        <v>2</v>
      </c>
      <c r="J1463" s="2" t="s">
        <v>16</v>
      </c>
      <c r="K1463" s="2" t="s">
        <v>14</v>
      </c>
      <c r="L1463" s="2" t="s">
        <v>15</v>
      </c>
      <c r="M1463" s="7">
        <v>5</v>
      </c>
      <c r="N1463" s="4">
        <v>36.880000000000003</v>
      </c>
      <c r="O1463" s="5">
        <v>0.1</v>
      </c>
      <c r="P1463" s="4">
        <v>13.76</v>
      </c>
      <c r="Q1463" s="4">
        <f t="shared" si="88"/>
        <v>165.96</v>
      </c>
      <c r="R1463" s="4">
        <f t="shared" si="89"/>
        <v>68.8</v>
      </c>
      <c r="S1463" s="4">
        <f t="shared" si="90"/>
        <v>97.160000000000011</v>
      </c>
      <c r="T1463" s="6">
        <f t="shared" si="91"/>
        <v>0.58544227524704751</v>
      </c>
      <c r="U1463" s="3">
        <f>YEAR(SalesDataTable[[#This Row],[Order Date]])</f>
        <v>2026</v>
      </c>
    </row>
    <row r="1464" spans="1:21" ht="15.6">
      <c r="A1464" s="9">
        <v>363</v>
      </c>
      <c r="B1464" s="10">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11" t="s">
        <v>0</v>
      </c>
      <c r="H1464" s="11" t="s">
        <v>1</v>
      </c>
      <c r="I1464" s="11" t="s">
        <v>8</v>
      </c>
      <c r="J1464" s="2" t="s">
        <v>16</v>
      </c>
      <c r="K1464" s="2" t="s">
        <v>14</v>
      </c>
      <c r="L1464" s="2" t="s">
        <v>44</v>
      </c>
      <c r="M1464" s="7">
        <v>8</v>
      </c>
      <c r="N1464" s="4">
        <v>136.13</v>
      </c>
      <c r="O1464" s="5">
        <v>0.1</v>
      </c>
      <c r="P1464" s="4">
        <v>66.55</v>
      </c>
      <c r="Q1464" s="4">
        <f t="shared" si="88"/>
        <v>980.13599999999997</v>
      </c>
      <c r="R1464" s="4">
        <f t="shared" si="89"/>
        <v>532.4</v>
      </c>
      <c r="S1464" s="4">
        <f t="shared" si="90"/>
        <v>447.73599999999999</v>
      </c>
      <c r="T1464" s="6">
        <f t="shared" si="91"/>
        <v>0.45681007533648393</v>
      </c>
      <c r="U1464" s="3">
        <f>YEAR(SalesDataTable[[#This Row],[Order Date]])</f>
        <v>2026</v>
      </c>
    </row>
    <row r="1465" spans="1:21" ht="15.6">
      <c r="A1465" s="9">
        <v>4243</v>
      </c>
      <c r="B1465" s="10">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11" t="s">
        <v>6</v>
      </c>
      <c r="H1465" s="11" t="s">
        <v>49</v>
      </c>
      <c r="I1465" s="11" t="s">
        <v>28</v>
      </c>
      <c r="J1465" s="2" t="s">
        <v>3</v>
      </c>
      <c r="K1465" s="2" t="s">
        <v>4</v>
      </c>
      <c r="L1465" s="2" t="s">
        <v>26</v>
      </c>
      <c r="M1465" s="7">
        <v>2</v>
      </c>
      <c r="N1465" s="4">
        <v>40.479999999999997</v>
      </c>
      <c r="O1465" s="5">
        <v>0.05</v>
      </c>
      <c r="P1465" s="4">
        <v>16.93</v>
      </c>
      <c r="Q1465" s="4">
        <f t="shared" si="88"/>
        <v>76.911999999999992</v>
      </c>
      <c r="R1465" s="4">
        <f t="shared" si="89"/>
        <v>33.86</v>
      </c>
      <c r="S1465" s="4">
        <f t="shared" si="90"/>
        <v>43.051999999999992</v>
      </c>
      <c r="T1465" s="6">
        <f t="shared" si="91"/>
        <v>0.5597566049511129</v>
      </c>
      <c r="U1465" s="3">
        <f>YEAR(SalesDataTable[[#This Row],[Order Date]])</f>
        <v>2026</v>
      </c>
    </row>
    <row r="1466" spans="1:21" ht="15.6">
      <c r="A1466" s="9">
        <v>4348</v>
      </c>
      <c r="B1466" s="10">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11" t="s">
        <v>0</v>
      </c>
      <c r="H1466" s="11" t="s">
        <v>1</v>
      </c>
      <c r="I1466" s="11" t="s">
        <v>2</v>
      </c>
      <c r="J1466" s="2" t="s">
        <v>13</v>
      </c>
      <c r="K1466" s="2" t="s">
        <v>4</v>
      </c>
      <c r="L1466" s="2" t="s">
        <v>22</v>
      </c>
      <c r="M1466" s="7">
        <v>4</v>
      </c>
      <c r="N1466" s="4">
        <v>50.09</v>
      </c>
      <c r="O1466" s="5">
        <v>0</v>
      </c>
      <c r="P1466" s="4">
        <v>22.11</v>
      </c>
      <c r="Q1466" s="4">
        <f t="shared" si="88"/>
        <v>200.36</v>
      </c>
      <c r="R1466" s="4">
        <f t="shared" si="89"/>
        <v>88.44</v>
      </c>
      <c r="S1466" s="4">
        <f t="shared" si="90"/>
        <v>111.92000000000002</v>
      </c>
      <c r="T1466" s="6">
        <f t="shared" si="91"/>
        <v>0.55859452984627678</v>
      </c>
      <c r="U1466" s="3">
        <f>YEAR(SalesDataTable[[#This Row],[Order Date]])</f>
        <v>2026</v>
      </c>
    </row>
    <row r="1467" spans="1:21" ht="15.6">
      <c r="A1467" s="9">
        <v>4405</v>
      </c>
      <c r="B1467" s="10">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11" t="s">
        <v>20</v>
      </c>
      <c r="H1467" s="11" t="s">
        <v>33</v>
      </c>
      <c r="I1467" s="11" t="s">
        <v>2</v>
      </c>
      <c r="J1467" s="2" t="s">
        <v>3</v>
      </c>
      <c r="K1467" s="2" t="s">
        <v>9</v>
      </c>
      <c r="L1467" s="2" t="s">
        <v>37</v>
      </c>
      <c r="M1467" s="7">
        <v>1</v>
      </c>
      <c r="N1467" s="4">
        <v>156.54</v>
      </c>
      <c r="O1467" s="5">
        <v>0.1</v>
      </c>
      <c r="P1467" s="4">
        <v>77.38</v>
      </c>
      <c r="Q1467" s="4">
        <f t="shared" si="88"/>
        <v>140.886</v>
      </c>
      <c r="R1467" s="4">
        <f t="shared" si="89"/>
        <v>77.38</v>
      </c>
      <c r="S1467" s="4">
        <f t="shared" si="90"/>
        <v>63.506</v>
      </c>
      <c r="T1467" s="6">
        <f t="shared" si="91"/>
        <v>0.4507616086765186</v>
      </c>
      <c r="U1467" s="3">
        <f>YEAR(SalesDataTable[[#This Row],[Order Date]])</f>
        <v>2026</v>
      </c>
    </row>
    <row r="1468" spans="1:21" ht="15.6">
      <c r="A1468" s="9">
        <v>4857</v>
      </c>
      <c r="B1468" s="10">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11" t="s">
        <v>6</v>
      </c>
      <c r="H1468" s="11" t="s">
        <v>27</v>
      </c>
      <c r="I1468" s="11" t="s">
        <v>19</v>
      </c>
      <c r="J1468" s="2" t="s">
        <v>3</v>
      </c>
      <c r="K1468" s="2" t="s">
        <v>9</v>
      </c>
      <c r="L1468" s="2" t="s">
        <v>37</v>
      </c>
      <c r="M1468" s="7">
        <v>1</v>
      </c>
      <c r="N1468" s="4">
        <v>152.1</v>
      </c>
      <c r="O1468" s="5">
        <v>0.1</v>
      </c>
      <c r="P1468" s="4">
        <v>80.459999999999994</v>
      </c>
      <c r="Q1468" s="4">
        <f t="shared" si="88"/>
        <v>136.88999999999999</v>
      </c>
      <c r="R1468" s="4">
        <f t="shared" si="89"/>
        <v>80.459999999999994</v>
      </c>
      <c r="S1468" s="4">
        <f t="shared" si="90"/>
        <v>56.429999999999993</v>
      </c>
      <c r="T1468" s="6">
        <f t="shared" si="91"/>
        <v>0.41222879684418146</v>
      </c>
      <c r="U1468" s="3">
        <f>YEAR(SalesDataTable[[#This Row],[Order Date]])</f>
        <v>2026</v>
      </c>
    </row>
    <row r="1469" spans="1:21" ht="15.6">
      <c r="A1469" s="9">
        <v>87</v>
      </c>
      <c r="B1469" s="10">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11" t="s">
        <v>6</v>
      </c>
      <c r="H1469" s="11" t="s">
        <v>41</v>
      </c>
      <c r="I1469" s="11" t="s">
        <v>2</v>
      </c>
      <c r="J1469" s="2" t="s">
        <v>3</v>
      </c>
      <c r="K1469" s="2" t="s">
        <v>9</v>
      </c>
      <c r="L1469" s="2" t="s">
        <v>37</v>
      </c>
      <c r="M1469" s="7">
        <v>1</v>
      </c>
      <c r="N1469" s="4">
        <v>155.35</v>
      </c>
      <c r="O1469" s="5">
        <v>0</v>
      </c>
      <c r="P1469" s="4">
        <v>80.47</v>
      </c>
      <c r="Q1469" s="4">
        <f t="shared" si="88"/>
        <v>155.35</v>
      </c>
      <c r="R1469" s="4">
        <f t="shared" si="89"/>
        <v>80.47</v>
      </c>
      <c r="S1469" s="4">
        <f t="shared" si="90"/>
        <v>74.88</v>
      </c>
      <c r="T1469" s="6">
        <f t="shared" si="91"/>
        <v>0.48200836820083681</v>
      </c>
      <c r="U1469" s="3">
        <f>YEAR(SalesDataTable[[#This Row],[Order Date]])</f>
        <v>2026</v>
      </c>
    </row>
    <row r="1470" spans="1:21" ht="15.6">
      <c r="A1470" s="9">
        <v>315</v>
      </c>
      <c r="B1470" s="10">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11" t="s">
        <v>11</v>
      </c>
      <c r="H1470" s="11" t="s">
        <v>18</v>
      </c>
      <c r="I1470" s="11" t="s">
        <v>28</v>
      </c>
      <c r="J1470" s="2" t="s">
        <v>13</v>
      </c>
      <c r="K1470" s="2" t="s">
        <v>4</v>
      </c>
      <c r="L1470" s="2" t="s">
        <v>5</v>
      </c>
      <c r="M1470" s="7">
        <v>1</v>
      </c>
      <c r="N1470" s="4">
        <v>81.13</v>
      </c>
      <c r="O1470" s="5">
        <v>0.05</v>
      </c>
      <c r="P1470" s="4">
        <v>42.41</v>
      </c>
      <c r="Q1470" s="4">
        <f t="shared" si="88"/>
        <v>77.073499999999996</v>
      </c>
      <c r="R1470" s="4">
        <f t="shared" si="89"/>
        <v>42.41</v>
      </c>
      <c r="S1470" s="4">
        <f t="shared" si="90"/>
        <v>34.663499999999999</v>
      </c>
      <c r="T1470" s="6">
        <f t="shared" si="91"/>
        <v>0.44974602165465433</v>
      </c>
      <c r="U1470" s="3">
        <f>YEAR(SalesDataTable[[#This Row],[Order Date]])</f>
        <v>2026</v>
      </c>
    </row>
    <row r="1471" spans="1:21" ht="15.6">
      <c r="A1471" s="9">
        <v>970</v>
      </c>
      <c r="B1471" s="10">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11" t="s">
        <v>6</v>
      </c>
      <c r="H1471" s="11" t="s">
        <v>41</v>
      </c>
      <c r="I1471" s="11" t="s">
        <v>2</v>
      </c>
      <c r="J1471" s="2" t="s">
        <v>13</v>
      </c>
      <c r="K1471" s="2" t="s">
        <v>9</v>
      </c>
      <c r="L1471" s="2" t="s">
        <v>17</v>
      </c>
      <c r="M1471" s="7">
        <v>1</v>
      </c>
      <c r="N1471" s="4">
        <v>145.87</v>
      </c>
      <c r="O1471" s="5">
        <v>0</v>
      </c>
      <c r="P1471" s="4">
        <v>81.430000000000007</v>
      </c>
      <c r="Q1471" s="4">
        <f t="shared" si="88"/>
        <v>145.87</v>
      </c>
      <c r="R1471" s="4">
        <f t="shared" si="89"/>
        <v>81.430000000000007</v>
      </c>
      <c r="S1471" s="4">
        <f t="shared" si="90"/>
        <v>64.44</v>
      </c>
      <c r="T1471" s="6">
        <f t="shared" si="91"/>
        <v>0.44176321382052508</v>
      </c>
      <c r="U1471" s="3">
        <f>YEAR(SalesDataTable[[#This Row],[Order Date]])</f>
        <v>2026</v>
      </c>
    </row>
    <row r="1472" spans="1:21" ht="15.6">
      <c r="A1472" s="9">
        <v>1891</v>
      </c>
      <c r="B1472" s="10">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11" t="s">
        <v>6</v>
      </c>
      <c r="H1472" s="11" t="s">
        <v>43</v>
      </c>
      <c r="I1472" s="11" t="s">
        <v>2</v>
      </c>
      <c r="J1472" s="2" t="s">
        <v>13</v>
      </c>
      <c r="K1472" s="2" t="s">
        <v>9</v>
      </c>
      <c r="L1472" s="2" t="s">
        <v>37</v>
      </c>
      <c r="M1472" s="7">
        <v>6</v>
      </c>
      <c r="N1472" s="4">
        <v>151.88999999999999</v>
      </c>
      <c r="O1472" s="5">
        <v>0.15</v>
      </c>
      <c r="P1472" s="4">
        <v>76.83</v>
      </c>
      <c r="Q1472" s="4">
        <f t="shared" si="88"/>
        <v>774.6389999999999</v>
      </c>
      <c r="R1472" s="4">
        <f t="shared" si="89"/>
        <v>460.98</v>
      </c>
      <c r="S1472" s="4">
        <f t="shared" si="90"/>
        <v>313.65899999999988</v>
      </c>
      <c r="T1472" s="6">
        <f t="shared" si="91"/>
        <v>0.40490989996630677</v>
      </c>
      <c r="U1472" s="3">
        <f>YEAR(SalesDataTable[[#This Row],[Order Date]])</f>
        <v>2026</v>
      </c>
    </row>
    <row r="1473" spans="1:21" ht="15.6">
      <c r="A1473" s="9">
        <v>2148</v>
      </c>
      <c r="B1473" s="10">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11" t="s">
        <v>11</v>
      </c>
      <c r="H1473" s="11" t="s">
        <v>39</v>
      </c>
      <c r="I1473" s="11" t="s">
        <v>2</v>
      </c>
      <c r="J1473" s="2" t="s">
        <v>13</v>
      </c>
      <c r="K1473" s="2" t="s">
        <v>34</v>
      </c>
      <c r="L1473" s="2" t="s">
        <v>35</v>
      </c>
      <c r="M1473" s="7">
        <v>2</v>
      </c>
      <c r="N1473" s="4">
        <v>41.14</v>
      </c>
      <c r="O1473" s="5">
        <v>0.1</v>
      </c>
      <c r="P1473" s="4">
        <v>14.84</v>
      </c>
      <c r="Q1473" s="4">
        <f t="shared" si="88"/>
        <v>74.052000000000007</v>
      </c>
      <c r="R1473" s="4">
        <f t="shared" si="89"/>
        <v>29.68</v>
      </c>
      <c r="S1473" s="4">
        <f t="shared" si="90"/>
        <v>44.372000000000007</v>
      </c>
      <c r="T1473" s="6">
        <f t="shared" si="91"/>
        <v>0.59920056176740677</v>
      </c>
      <c r="U1473" s="3">
        <f>YEAR(SalesDataTable[[#This Row],[Order Date]])</f>
        <v>2026</v>
      </c>
    </row>
    <row r="1474" spans="1:21" ht="15.6">
      <c r="A1474" s="9">
        <v>2467</v>
      </c>
      <c r="B1474" s="10">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11" t="s">
        <v>20</v>
      </c>
      <c r="H1474" s="11" t="s">
        <v>21</v>
      </c>
      <c r="I1474" s="11" t="s">
        <v>19</v>
      </c>
      <c r="J1474" s="2" t="s">
        <v>3</v>
      </c>
      <c r="K1474" s="2" t="s">
        <v>4</v>
      </c>
      <c r="L1474" s="2" t="s">
        <v>22</v>
      </c>
      <c r="M1474" s="7">
        <v>1</v>
      </c>
      <c r="N1474" s="4">
        <v>49.5</v>
      </c>
      <c r="O1474" s="5">
        <v>0</v>
      </c>
      <c r="P1474" s="4">
        <v>21.83</v>
      </c>
      <c r="Q1474" s="4">
        <f t="shared" ref="Q1474:Q1537" si="92">M1474*N1474*(1-O1474)</f>
        <v>49.5</v>
      </c>
      <c r="R1474" s="4">
        <f t="shared" ref="R1474:R1537" si="93">M1474*P1474</f>
        <v>21.83</v>
      </c>
      <c r="S1474" s="4">
        <f t="shared" ref="S1474:S1537" si="94">Q1474-R1474</f>
        <v>27.67</v>
      </c>
      <c r="T1474" s="6">
        <f t="shared" ref="T1474:T1537" si="95">IFERROR(S1474/Q1474,0)</f>
        <v>0.55898989898989904</v>
      </c>
      <c r="U1474" s="3">
        <f>YEAR(SalesDataTable[[#This Row],[Order Date]])</f>
        <v>2026</v>
      </c>
    </row>
    <row r="1475" spans="1:21" ht="15.6">
      <c r="A1475" s="9">
        <v>3710</v>
      </c>
      <c r="B1475" s="10">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11" t="s">
        <v>20</v>
      </c>
      <c r="H1475" s="11" t="s">
        <v>31</v>
      </c>
      <c r="I1475" s="11" t="s">
        <v>2</v>
      </c>
      <c r="J1475" s="2" t="s">
        <v>13</v>
      </c>
      <c r="K1475" s="2" t="s">
        <v>14</v>
      </c>
      <c r="L1475" s="2" t="s">
        <v>32</v>
      </c>
      <c r="M1475" s="7">
        <v>2</v>
      </c>
      <c r="N1475" s="4">
        <v>46.48</v>
      </c>
      <c r="O1475" s="5">
        <v>0.05</v>
      </c>
      <c r="P1475" s="4">
        <v>18.760000000000002</v>
      </c>
      <c r="Q1475" s="4">
        <f t="shared" si="92"/>
        <v>88.311999999999983</v>
      </c>
      <c r="R1475" s="4">
        <f t="shared" si="93"/>
        <v>37.520000000000003</v>
      </c>
      <c r="S1475" s="4">
        <f t="shared" si="94"/>
        <v>50.79199999999998</v>
      </c>
      <c r="T1475" s="6">
        <f t="shared" si="95"/>
        <v>0.57514267596702584</v>
      </c>
      <c r="U1475" s="3">
        <f>YEAR(SalesDataTable[[#This Row],[Order Date]])</f>
        <v>2026</v>
      </c>
    </row>
    <row r="1476" spans="1:21" ht="15.6">
      <c r="A1476" s="9">
        <v>3714</v>
      </c>
      <c r="B1476" s="10">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11" t="s">
        <v>11</v>
      </c>
      <c r="H1476" s="11" t="s">
        <v>12</v>
      </c>
      <c r="I1476" s="11" t="s">
        <v>28</v>
      </c>
      <c r="J1476" s="2" t="s">
        <v>3</v>
      </c>
      <c r="K1476" s="2" t="s">
        <v>14</v>
      </c>
      <c r="L1476" s="2" t="s">
        <v>15</v>
      </c>
      <c r="M1476" s="7">
        <v>1</v>
      </c>
      <c r="N1476" s="4">
        <v>36.909999999999997</v>
      </c>
      <c r="O1476" s="5">
        <v>0</v>
      </c>
      <c r="P1476" s="4">
        <v>13.56</v>
      </c>
      <c r="Q1476" s="4">
        <f t="shared" si="92"/>
        <v>36.909999999999997</v>
      </c>
      <c r="R1476" s="4">
        <f t="shared" si="93"/>
        <v>13.56</v>
      </c>
      <c r="S1476" s="4">
        <f t="shared" si="94"/>
        <v>23.349999999999994</v>
      </c>
      <c r="T1476" s="6">
        <f t="shared" si="95"/>
        <v>0.63261988620969922</v>
      </c>
      <c r="U1476" s="3">
        <f>YEAR(SalesDataTable[[#This Row],[Order Date]])</f>
        <v>2026</v>
      </c>
    </row>
    <row r="1477" spans="1:21" ht="15.6">
      <c r="A1477" s="9">
        <v>3893</v>
      </c>
      <c r="B1477" s="10">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11" t="s">
        <v>0</v>
      </c>
      <c r="H1477" s="11" t="s">
        <v>1</v>
      </c>
      <c r="I1477" s="11" t="s">
        <v>2</v>
      </c>
      <c r="J1477" s="2" t="s">
        <v>3</v>
      </c>
      <c r="K1477" s="2" t="s">
        <v>14</v>
      </c>
      <c r="L1477" s="2" t="s">
        <v>15</v>
      </c>
      <c r="M1477" s="7">
        <v>1</v>
      </c>
      <c r="N1477" s="4">
        <v>35.6</v>
      </c>
      <c r="O1477" s="5">
        <v>0</v>
      </c>
      <c r="P1477" s="4">
        <v>13.91</v>
      </c>
      <c r="Q1477" s="4">
        <f t="shared" si="92"/>
        <v>35.6</v>
      </c>
      <c r="R1477" s="4">
        <f t="shared" si="93"/>
        <v>13.91</v>
      </c>
      <c r="S1477" s="4">
        <f t="shared" si="94"/>
        <v>21.69</v>
      </c>
      <c r="T1477" s="6">
        <f t="shared" si="95"/>
        <v>0.60926966292134832</v>
      </c>
      <c r="U1477" s="3">
        <f>YEAR(SalesDataTable[[#This Row],[Order Date]])</f>
        <v>2026</v>
      </c>
    </row>
    <row r="1478" spans="1:21" ht="15.6">
      <c r="A1478" s="9">
        <v>4136</v>
      </c>
      <c r="B1478" s="10">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11" t="s">
        <v>6</v>
      </c>
      <c r="H1478" s="11" t="s">
        <v>41</v>
      </c>
      <c r="I1478" s="11" t="s">
        <v>19</v>
      </c>
      <c r="J1478" s="2" t="s">
        <v>13</v>
      </c>
      <c r="K1478" s="2" t="s">
        <v>4</v>
      </c>
      <c r="L1478" s="2" t="s">
        <v>5</v>
      </c>
      <c r="M1478" s="7">
        <v>2</v>
      </c>
      <c r="N1478" s="4">
        <v>80.25</v>
      </c>
      <c r="O1478" s="5">
        <v>0.05</v>
      </c>
      <c r="P1478" s="4">
        <v>42.39</v>
      </c>
      <c r="Q1478" s="4">
        <f t="shared" si="92"/>
        <v>152.47499999999999</v>
      </c>
      <c r="R1478" s="4">
        <f t="shared" si="93"/>
        <v>84.78</v>
      </c>
      <c r="S1478" s="4">
        <f t="shared" si="94"/>
        <v>67.694999999999993</v>
      </c>
      <c r="T1478" s="6">
        <f t="shared" si="95"/>
        <v>0.44397442203639936</v>
      </c>
      <c r="U1478" s="3">
        <f>YEAR(SalesDataTable[[#This Row],[Order Date]])</f>
        <v>2026</v>
      </c>
    </row>
    <row r="1479" spans="1:21" ht="15.6">
      <c r="A1479" s="9">
        <v>4212</v>
      </c>
      <c r="B1479" s="10">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11" t="s">
        <v>0</v>
      </c>
      <c r="H1479" s="11" t="s">
        <v>1</v>
      </c>
      <c r="I1479" s="11" t="s">
        <v>28</v>
      </c>
      <c r="J1479" s="2" t="s">
        <v>3</v>
      </c>
      <c r="K1479" s="2" t="s">
        <v>14</v>
      </c>
      <c r="L1479" s="2" t="s">
        <v>32</v>
      </c>
      <c r="M1479" s="7">
        <v>2</v>
      </c>
      <c r="N1479" s="4">
        <v>47.52</v>
      </c>
      <c r="O1479" s="5">
        <v>0.1</v>
      </c>
      <c r="P1479" s="4">
        <v>17.86</v>
      </c>
      <c r="Q1479" s="4">
        <f t="shared" si="92"/>
        <v>85.536000000000001</v>
      </c>
      <c r="R1479" s="4">
        <f t="shared" si="93"/>
        <v>35.72</v>
      </c>
      <c r="S1479" s="4">
        <f t="shared" si="94"/>
        <v>49.816000000000003</v>
      </c>
      <c r="T1479" s="6">
        <f t="shared" si="95"/>
        <v>0.58239805462027683</v>
      </c>
      <c r="U1479" s="3">
        <f>YEAR(SalesDataTable[[#This Row],[Order Date]])</f>
        <v>2026</v>
      </c>
    </row>
    <row r="1480" spans="1:21" ht="15.6">
      <c r="A1480" s="9">
        <v>4332</v>
      </c>
      <c r="B1480" s="10">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11" t="s">
        <v>20</v>
      </c>
      <c r="H1480" s="11" t="s">
        <v>47</v>
      </c>
      <c r="I1480" s="11" t="s">
        <v>2</v>
      </c>
      <c r="J1480" s="2" t="s">
        <v>13</v>
      </c>
      <c r="K1480" s="2" t="s">
        <v>14</v>
      </c>
      <c r="L1480" s="2" t="s">
        <v>48</v>
      </c>
      <c r="M1480" s="7">
        <v>2</v>
      </c>
      <c r="N1480" s="4">
        <v>164.58</v>
      </c>
      <c r="O1480" s="5">
        <v>0.1</v>
      </c>
      <c r="P1480" s="4">
        <v>86.55</v>
      </c>
      <c r="Q1480" s="4">
        <f t="shared" si="92"/>
        <v>296.24400000000003</v>
      </c>
      <c r="R1480" s="4">
        <f t="shared" si="93"/>
        <v>173.1</v>
      </c>
      <c r="S1480" s="4">
        <f t="shared" si="94"/>
        <v>123.14400000000003</v>
      </c>
      <c r="T1480" s="6">
        <f t="shared" si="95"/>
        <v>0.41568436829100341</v>
      </c>
      <c r="U1480" s="3">
        <f>YEAR(SalesDataTable[[#This Row],[Order Date]])</f>
        <v>2026</v>
      </c>
    </row>
    <row r="1481" spans="1:21" ht="15.6">
      <c r="A1481" s="9">
        <v>702</v>
      </c>
      <c r="B1481" s="10">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11" t="s">
        <v>0</v>
      </c>
      <c r="H1481" s="11" t="s">
        <v>36</v>
      </c>
      <c r="I1481" s="11" t="s">
        <v>2</v>
      </c>
      <c r="J1481" s="2" t="s">
        <v>13</v>
      </c>
      <c r="K1481" s="2" t="s">
        <v>4</v>
      </c>
      <c r="L1481" s="2" t="s">
        <v>26</v>
      </c>
      <c r="M1481" s="7">
        <v>1</v>
      </c>
      <c r="N1481" s="4">
        <v>39.99</v>
      </c>
      <c r="O1481" s="5">
        <v>0.05</v>
      </c>
      <c r="P1481" s="4">
        <v>16.739999999999998</v>
      </c>
      <c r="Q1481" s="4">
        <f t="shared" si="92"/>
        <v>37.990499999999997</v>
      </c>
      <c r="R1481" s="4">
        <f t="shared" si="93"/>
        <v>16.739999999999998</v>
      </c>
      <c r="S1481" s="4">
        <f t="shared" si="94"/>
        <v>21.250499999999999</v>
      </c>
      <c r="T1481" s="6">
        <f t="shared" si="95"/>
        <v>0.55936352509179932</v>
      </c>
      <c r="U1481" s="3">
        <f>YEAR(SalesDataTable[[#This Row],[Order Date]])</f>
        <v>2026</v>
      </c>
    </row>
    <row r="1482" spans="1:21" ht="15.6">
      <c r="A1482" s="9">
        <v>1223</v>
      </c>
      <c r="B1482" s="10">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11" t="s">
        <v>6</v>
      </c>
      <c r="H1482" s="11" t="s">
        <v>43</v>
      </c>
      <c r="I1482" s="11" t="s">
        <v>19</v>
      </c>
      <c r="J1482" s="2" t="s">
        <v>13</v>
      </c>
      <c r="K1482" s="2" t="s">
        <v>9</v>
      </c>
      <c r="L1482" s="2" t="s">
        <v>17</v>
      </c>
      <c r="M1482" s="7">
        <v>1</v>
      </c>
      <c r="N1482" s="4">
        <v>140.44</v>
      </c>
      <c r="O1482" s="5">
        <v>0</v>
      </c>
      <c r="P1482" s="4">
        <v>77.08</v>
      </c>
      <c r="Q1482" s="4">
        <f t="shared" si="92"/>
        <v>140.44</v>
      </c>
      <c r="R1482" s="4">
        <f t="shared" si="93"/>
        <v>77.08</v>
      </c>
      <c r="S1482" s="4">
        <f t="shared" si="94"/>
        <v>63.36</v>
      </c>
      <c r="T1482" s="6">
        <f t="shared" si="95"/>
        <v>0.45115351751637711</v>
      </c>
      <c r="U1482" s="3">
        <f>YEAR(SalesDataTable[[#This Row],[Order Date]])</f>
        <v>2026</v>
      </c>
    </row>
    <row r="1483" spans="1:21" ht="15.6">
      <c r="A1483" s="9">
        <v>1370</v>
      </c>
      <c r="B1483" s="10">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11" t="s">
        <v>11</v>
      </c>
      <c r="H1483" s="11" t="s">
        <v>39</v>
      </c>
      <c r="I1483" s="11" t="s">
        <v>28</v>
      </c>
      <c r="J1483" s="2" t="s">
        <v>13</v>
      </c>
      <c r="K1483" s="2" t="s">
        <v>34</v>
      </c>
      <c r="L1483" s="2" t="s">
        <v>38</v>
      </c>
      <c r="M1483" s="7">
        <v>2</v>
      </c>
      <c r="N1483" s="4">
        <v>123.73</v>
      </c>
      <c r="O1483" s="5">
        <v>0.05</v>
      </c>
      <c r="P1483" s="4">
        <v>68.22</v>
      </c>
      <c r="Q1483" s="4">
        <f t="shared" si="92"/>
        <v>235.08699999999999</v>
      </c>
      <c r="R1483" s="4">
        <f t="shared" si="93"/>
        <v>136.44</v>
      </c>
      <c r="S1483" s="4">
        <f t="shared" si="94"/>
        <v>98.646999999999991</v>
      </c>
      <c r="T1483" s="6">
        <f t="shared" si="95"/>
        <v>0.41961911973014243</v>
      </c>
      <c r="U1483" s="3">
        <f>YEAR(SalesDataTable[[#This Row],[Order Date]])</f>
        <v>2026</v>
      </c>
    </row>
    <row r="1484" spans="1:21" ht="15.6">
      <c r="A1484" s="9">
        <v>3476</v>
      </c>
      <c r="B1484" s="10">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11" t="s">
        <v>20</v>
      </c>
      <c r="H1484" s="11" t="s">
        <v>47</v>
      </c>
      <c r="I1484" s="11" t="s">
        <v>8</v>
      </c>
      <c r="J1484" s="2" t="s">
        <v>13</v>
      </c>
      <c r="K1484" s="2" t="s">
        <v>14</v>
      </c>
      <c r="L1484" s="2" t="s">
        <v>44</v>
      </c>
      <c r="M1484" s="7">
        <v>3</v>
      </c>
      <c r="N1484" s="4">
        <v>132.68</v>
      </c>
      <c r="O1484" s="5">
        <v>0.15</v>
      </c>
      <c r="P1484" s="4">
        <v>67.38</v>
      </c>
      <c r="Q1484" s="4">
        <f t="shared" si="92"/>
        <v>338.334</v>
      </c>
      <c r="R1484" s="4">
        <f t="shared" si="93"/>
        <v>202.14</v>
      </c>
      <c r="S1484" s="4">
        <f t="shared" si="94"/>
        <v>136.19400000000002</v>
      </c>
      <c r="T1484" s="6">
        <f t="shared" si="95"/>
        <v>0.40254304917625783</v>
      </c>
      <c r="U1484" s="3">
        <f>YEAR(SalesDataTable[[#This Row],[Order Date]])</f>
        <v>2026</v>
      </c>
    </row>
    <row r="1485" spans="1:21" ht="15.6">
      <c r="A1485" s="9">
        <v>4066</v>
      </c>
      <c r="B1485" s="10">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11" t="s">
        <v>20</v>
      </c>
      <c r="H1485" s="11" t="s">
        <v>31</v>
      </c>
      <c r="I1485" s="11" t="s">
        <v>19</v>
      </c>
      <c r="J1485" s="2" t="s">
        <v>13</v>
      </c>
      <c r="K1485" s="2" t="s">
        <v>34</v>
      </c>
      <c r="L1485" s="2" t="s">
        <v>42</v>
      </c>
      <c r="M1485" s="7">
        <v>1</v>
      </c>
      <c r="N1485" s="4">
        <v>35.479999999999997</v>
      </c>
      <c r="O1485" s="5">
        <v>0.05</v>
      </c>
      <c r="P1485" s="4">
        <v>14.15</v>
      </c>
      <c r="Q1485" s="4">
        <f t="shared" si="92"/>
        <v>33.705999999999996</v>
      </c>
      <c r="R1485" s="4">
        <f t="shared" si="93"/>
        <v>14.15</v>
      </c>
      <c r="S1485" s="4">
        <f t="shared" si="94"/>
        <v>19.555999999999997</v>
      </c>
      <c r="T1485" s="6">
        <f t="shared" si="95"/>
        <v>0.58019343737020113</v>
      </c>
      <c r="U1485" s="3">
        <f>YEAR(SalesDataTable[[#This Row],[Order Date]])</f>
        <v>2026</v>
      </c>
    </row>
    <row r="1486" spans="1:21" ht="15.6">
      <c r="A1486" s="9">
        <v>4153</v>
      </c>
      <c r="B1486" s="10">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11" t="s">
        <v>20</v>
      </c>
      <c r="H1486" s="11" t="s">
        <v>31</v>
      </c>
      <c r="I1486" s="11" t="s">
        <v>2</v>
      </c>
      <c r="J1486" s="2" t="s">
        <v>16</v>
      </c>
      <c r="K1486" s="2" t="s">
        <v>14</v>
      </c>
      <c r="L1486" s="2" t="s">
        <v>44</v>
      </c>
      <c r="M1486" s="7">
        <v>3</v>
      </c>
      <c r="N1486" s="4">
        <v>134.63</v>
      </c>
      <c r="O1486" s="5">
        <v>0</v>
      </c>
      <c r="P1486" s="4">
        <v>67.2</v>
      </c>
      <c r="Q1486" s="4">
        <f t="shared" si="92"/>
        <v>403.89</v>
      </c>
      <c r="R1486" s="4">
        <f t="shared" si="93"/>
        <v>201.60000000000002</v>
      </c>
      <c r="S1486" s="4">
        <f t="shared" si="94"/>
        <v>202.28999999999996</v>
      </c>
      <c r="T1486" s="6">
        <f t="shared" si="95"/>
        <v>0.50085419297333422</v>
      </c>
      <c r="U1486" s="3">
        <f>YEAR(SalesDataTable[[#This Row],[Order Date]])</f>
        <v>2026</v>
      </c>
    </row>
    <row r="1487" spans="1:21" ht="15.6">
      <c r="A1487" s="9">
        <v>379</v>
      </c>
      <c r="B1487" s="10">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11" t="s">
        <v>0</v>
      </c>
      <c r="H1487" s="11" t="s">
        <v>36</v>
      </c>
      <c r="I1487" s="11" t="s">
        <v>28</v>
      </c>
      <c r="J1487" s="2" t="s">
        <v>13</v>
      </c>
      <c r="K1487" s="2" t="s">
        <v>9</v>
      </c>
      <c r="L1487" s="2" t="s">
        <v>46</v>
      </c>
      <c r="M1487" s="7">
        <v>3</v>
      </c>
      <c r="N1487" s="4">
        <v>72.03</v>
      </c>
      <c r="O1487" s="5">
        <v>0</v>
      </c>
      <c r="P1487" s="4">
        <v>32.46</v>
      </c>
      <c r="Q1487" s="4">
        <f t="shared" si="92"/>
        <v>216.09</v>
      </c>
      <c r="R1487" s="4">
        <f t="shared" si="93"/>
        <v>97.38</v>
      </c>
      <c r="S1487" s="4">
        <f t="shared" si="94"/>
        <v>118.71000000000001</v>
      </c>
      <c r="T1487" s="6">
        <f t="shared" si="95"/>
        <v>0.54935443565181175</v>
      </c>
      <c r="U1487" s="3">
        <f>YEAR(SalesDataTable[[#This Row],[Order Date]])</f>
        <v>2026</v>
      </c>
    </row>
    <row r="1488" spans="1:21" ht="15.6">
      <c r="A1488" s="9">
        <v>820</v>
      </c>
      <c r="B1488" s="10">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11" t="s">
        <v>20</v>
      </c>
      <c r="H1488" s="11" t="s">
        <v>31</v>
      </c>
      <c r="I1488" s="11" t="s">
        <v>28</v>
      </c>
      <c r="J1488" s="2" t="s">
        <v>3</v>
      </c>
      <c r="K1488" s="2" t="s">
        <v>34</v>
      </c>
      <c r="L1488" s="2" t="s">
        <v>35</v>
      </c>
      <c r="M1488" s="7">
        <v>1</v>
      </c>
      <c r="N1488" s="4">
        <v>40.24</v>
      </c>
      <c r="O1488" s="5">
        <v>0</v>
      </c>
      <c r="P1488" s="4">
        <v>15.05</v>
      </c>
      <c r="Q1488" s="4">
        <f t="shared" si="92"/>
        <v>40.24</v>
      </c>
      <c r="R1488" s="4">
        <f t="shared" si="93"/>
        <v>15.05</v>
      </c>
      <c r="S1488" s="4">
        <f t="shared" si="94"/>
        <v>25.19</v>
      </c>
      <c r="T1488" s="6">
        <f t="shared" si="95"/>
        <v>0.62599403578528823</v>
      </c>
      <c r="U1488" s="3">
        <f>YEAR(SalesDataTable[[#This Row],[Order Date]])</f>
        <v>2026</v>
      </c>
    </row>
    <row r="1489" spans="1:21" ht="15.6">
      <c r="A1489" s="9">
        <v>2003</v>
      </c>
      <c r="B1489" s="10">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11" t="s">
        <v>11</v>
      </c>
      <c r="H1489" s="11" t="s">
        <v>25</v>
      </c>
      <c r="I1489" s="11" t="s">
        <v>19</v>
      </c>
      <c r="J1489" s="2" t="s">
        <v>3</v>
      </c>
      <c r="K1489" s="2" t="s">
        <v>14</v>
      </c>
      <c r="L1489" s="2" t="s">
        <v>15</v>
      </c>
      <c r="M1489" s="7">
        <v>1</v>
      </c>
      <c r="N1489" s="4">
        <v>36.14</v>
      </c>
      <c r="O1489" s="5">
        <v>0</v>
      </c>
      <c r="P1489" s="4">
        <v>13.52</v>
      </c>
      <c r="Q1489" s="4">
        <f t="shared" si="92"/>
        <v>36.14</v>
      </c>
      <c r="R1489" s="4">
        <f t="shared" si="93"/>
        <v>13.52</v>
      </c>
      <c r="S1489" s="4">
        <f t="shared" si="94"/>
        <v>22.62</v>
      </c>
      <c r="T1489" s="6">
        <f t="shared" si="95"/>
        <v>0.62589928057553956</v>
      </c>
      <c r="U1489" s="3">
        <f>YEAR(SalesDataTable[[#This Row],[Order Date]])</f>
        <v>2026</v>
      </c>
    </row>
    <row r="1490" spans="1:21" ht="15.6">
      <c r="A1490" s="9">
        <v>2682</v>
      </c>
      <c r="B1490" s="10">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11" t="s">
        <v>6</v>
      </c>
      <c r="H1490" s="11" t="s">
        <v>41</v>
      </c>
      <c r="I1490" s="11" t="s">
        <v>2</v>
      </c>
      <c r="J1490" s="2" t="s">
        <v>13</v>
      </c>
      <c r="K1490" s="2" t="s">
        <v>34</v>
      </c>
      <c r="L1490" s="2" t="s">
        <v>35</v>
      </c>
      <c r="M1490" s="7">
        <v>2</v>
      </c>
      <c r="N1490" s="4">
        <v>40.22</v>
      </c>
      <c r="O1490" s="5">
        <v>0.05</v>
      </c>
      <c r="P1490" s="4">
        <v>14.72</v>
      </c>
      <c r="Q1490" s="4">
        <f t="shared" si="92"/>
        <v>76.417999999999992</v>
      </c>
      <c r="R1490" s="4">
        <f t="shared" si="93"/>
        <v>29.44</v>
      </c>
      <c r="S1490" s="4">
        <f t="shared" si="94"/>
        <v>46.977999999999994</v>
      </c>
      <c r="T1490" s="6">
        <f t="shared" si="95"/>
        <v>0.61475045146431473</v>
      </c>
      <c r="U1490" s="3">
        <f>YEAR(SalesDataTable[[#This Row],[Order Date]])</f>
        <v>2026</v>
      </c>
    </row>
    <row r="1491" spans="1:21" ht="15.6">
      <c r="A1491" s="9">
        <v>3860</v>
      </c>
      <c r="B1491" s="10">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11" t="s">
        <v>20</v>
      </c>
      <c r="H1491" s="11" t="s">
        <v>31</v>
      </c>
      <c r="I1491" s="11" t="s">
        <v>2</v>
      </c>
      <c r="J1491" s="2" t="s">
        <v>3</v>
      </c>
      <c r="K1491" s="2" t="s">
        <v>34</v>
      </c>
      <c r="L1491" s="2" t="s">
        <v>42</v>
      </c>
      <c r="M1491" s="7">
        <v>3</v>
      </c>
      <c r="N1491" s="4">
        <v>37.130000000000003</v>
      </c>
      <c r="O1491" s="5">
        <v>0.05</v>
      </c>
      <c r="P1491" s="4">
        <v>14.29</v>
      </c>
      <c r="Q1491" s="4">
        <f t="shared" si="92"/>
        <v>105.82050000000001</v>
      </c>
      <c r="R1491" s="4">
        <f t="shared" si="93"/>
        <v>42.87</v>
      </c>
      <c r="S1491" s="4">
        <f t="shared" si="94"/>
        <v>62.950500000000012</v>
      </c>
      <c r="T1491" s="6">
        <f t="shared" si="95"/>
        <v>0.59488000907196625</v>
      </c>
      <c r="U1491" s="3">
        <f>YEAR(SalesDataTable[[#This Row],[Order Date]])</f>
        <v>2026</v>
      </c>
    </row>
    <row r="1492" spans="1:21" ht="15.6">
      <c r="A1492" s="9">
        <v>4063</v>
      </c>
      <c r="B1492" s="10">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11" t="s">
        <v>0</v>
      </c>
      <c r="H1492" s="11" t="s">
        <v>36</v>
      </c>
      <c r="I1492" s="11" t="s">
        <v>2</v>
      </c>
      <c r="J1492" s="2" t="s">
        <v>13</v>
      </c>
      <c r="K1492" s="2" t="s">
        <v>23</v>
      </c>
      <c r="L1492" s="2" t="s">
        <v>51</v>
      </c>
      <c r="M1492" s="7">
        <v>4</v>
      </c>
      <c r="N1492" s="4">
        <v>125.07</v>
      </c>
      <c r="O1492" s="5">
        <v>0.05</v>
      </c>
      <c r="P1492" s="4">
        <v>60</v>
      </c>
      <c r="Q1492" s="4">
        <f t="shared" si="92"/>
        <v>475.26599999999996</v>
      </c>
      <c r="R1492" s="4">
        <f t="shared" si="93"/>
        <v>240</v>
      </c>
      <c r="S1492" s="4">
        <f t="shared" si="94"/>
        <v>235.26599999999996</v>
      </c>
      <c r="T1492" s="6">
        <f t="shared" si="95"/>
        <v>0.4950196311118405</v>
      </c>
      <c r="U1492" s="3">
        <f>YEAR(SalesDataTable[[#This Row],[Order Date]])</f>
        <v>2026</v>
      </c>
    </row>
    <row r="1493" spans="1:21" ht="15.6">
      <c r="A1493" s="9">
        <v>4474</v>
      </c>
      <c r="B1493" s="10">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11" t="s">
        <v>20</v>
      </c>
      <c r="H1493" s="11" t="s">
        <v>47</v>
      </c>
      <c r="I1493" s="11" t="s">
        <v>8</v>
      </c>
      <c r="J1493" s="2" t="s">
        <v>3</v>
      </c>
      <c r="K1493" s="2" t="s">
        <v>34</v>
      </c>
      <c r="L1493" s="2" t="s">
        <v>38</v>
      </c>
      <c r="M1493" s="7">
        <v>5</v>
      </c>
      <c r="N1493" s="4">
        <v>122.14</v>
      </c>
      <c r="O1493" s="5">
        <v>0.05</v>
      </c>
      <c r="P1493" s="4">
        <v>70.64</v>
      </c>
      <c r="Q1493" s="4">
        <f t="shared" si="92"/>
        <v>580.16499999999996</v>
      </c>
      <c r="R1493" s="4">
        <f t="shared" si="93"/>
        <v>353.2</v>
      </c>
      <c r="S1493" s="4">
        <f t="shared" si="94"/>
        <v>226.96499999999997</v>
      </c>
      <c r="T1493" s="6">
        <f t="shared" si="95"/>
        <v>0.39120767367903958</v>
      </c>
      <c r="U1493" s="3">
        <f>YEAR(SalesDataTable[[#This Row],[Order Date]])</f>
        <v>2026</v>
      </c>
    </row>
    <row r="1494" spans="1:21" ht="15.6">
      <c r="A1494" s="9">
        <v>21</v>
      </c>
      <c r="B1494" s="10">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11" t="s">
        <v>6</v>
      </c>
      <c r="H1494" s="11" t="s">
        <v>41</v>
      </c>
      <c r="I1494" s="11" t="s">
        <v>2</v>
      </c>
      <c r="J1494" s="2" t="s">
        <v>16</v>
      </c>
      <c r="K1494" s="2" t="s">
        <v>23</v>
      </c>
      <c r="L1494" s="2" t="s">
        <v>51</v>
      </c>
      <c r="M1494" s="7">
        <v>1</v>
      </c>
      <c r="N1494" s="4">
        <v>120.09</v>
      </c>
      <c r="O1494" s="5">
        <v>0</v>
      </c>
      <c r="P1494" s="4">
        <v>62.18</v>
      </c>
      <c r="Q1494" s="4">
        <f t="shared" si="92"/>
        <v>120.09</v>
      </c>
      <c r="R1494" s="4">
        <f t="shared" si="93"/>
        <v>62.18</v>
      </c>
      <c r="S1494" s="4">
        <f t="shared" si="94"/>
        <v>57.910000000000004</v>
      </c>
      <c r="T1494" s="6">
        <f t="shared" si="95"/>
        <v>0.48222166708302111</v>
      </c>
      <c r="U1494" s="3">
        <f>YEAR(SalesDataTable[[#This Row],[Order Date]])</f>
        <v>2026</v>
      </c>
    </row>
    <row r="1495" spans="1:21" ht="15.6">
      <c r="A1495" s="9">
        <v>368</v>
      </c>
      <c r="B1495" s="10">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11" t="s">
        <v>20</v>
      </c>
      <c r="H1495" s="11" t="s">
        <v>21</v>
      </c>
      <c r="I1495" s="11" t="s">
        <v>28</v>
      </c>
      <c r="J1495" s="2" t="s">
        <v>3</v>
      </c>
      <c r="K1495" s="2" t="s">
        <v>4</v>
      </c>
      <c r="L1495" s="2" t="s">
        <v>30</v>
      </c>
      <c r="M1495" s="7">
        <v>6</v>
      </c>
      <c r="N1495" s="4">
        <v>102.75</v>
      </c>
      <c r="O1495" s="5">
        <v>0</v>
      </c>
      <c r="P1495" s="4">
        <v>51.55</v>
      </c>
      <c r="Q1495" s="4">
        <f t="shared" si="92"/>
        <v>616.5</v>
      </c>
      <c r="R1495" s="4">
        <f t="shared" si="93"/>
        <v>309.29999999999995</v>
      </c>
      <c r="S1495" s="4">
        <f t="shared" si="94"/>
        <v>307.20000000000005</v>
      </c>
      <c r="T1495" s="6">
        <f t="shared" si="95"/>
        <v>0.49829683698296845</v>
      </c>
      <c r="U1495" s="3">
        <f>YEAR(SalesDataTable[[#This Row],[Order Date]])</f>
        <v>2026</v>
      </c>
    </row>
    <row r="1496" spans="1:21" ht="15.6">
      <c r="A1496" s="9">
        <v>457</v>
      </c>
      <c r="B1496" s="10">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11" t="s">
        <v>11</v>
      </c>
      <c r="H1496" s="11" t="s">
        <v>12</v>
      </c>
      <c r="I1496" s="11" t="s">
        <v>2</v>
      </c>
      <c r="J1496" s="2" t="s">
        <v>3</v>
      </c>
      <c r="K1496" s="2" t="s">
        <v>23</v>
      </c>
      <c r="L1496" s="2" t="s">
        <v>29</v>
      </c>
      <c r="M1496" s="7">
        <v>4</v>
      </c>
      <c r="N1496" s="4">
        <v>191.15</v>
      </c>
      <c r="O1496" s="5">
        <v>0</v>
      </c>
      <c r="P1496" s="4">
        <v>105.01</v>
      </c>
      <c r="Q1496" s="4">
        <f t="shared" si="92"/>
        <v>764.6</v>
      </c>
      <c r="R1496" s="4">
        <f t="shared" si="93"/>
        <v>420.04</v>
      </c>
      <c r="S1496" s="4">
        <f t="shared" si="94"/>
        <v>344.56</v>
      </c>
      <c r="T1496" s="6">
        <f t="shared" si="95"/>
        <v>0.45064085796494896</v>
      </c>
      <c r="U1496" s="3">
        <f>YEAR(SalesDataTable[[#This Row],[Order Date]])</f>
        <v>2026</v>
      </c>
    </row>
    <row r="1497" spans="1:21" ht="15.6">
      <c r="A1497" s="9">
        <v>1516</v>
      </c>
      <c r="B1497" s="10">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11" t="s">
        <v>0</v>
      </c>
      <c r="H1497" s="11" t="s">
        <v>36</v>
      </c>
      <c r="I1497" s="11" t="s">
        <v>2</v>
      </c>
      <c r="J1497" s="2" t="s">
        <v>16</v>
      </c>
      <c r="K1497" s="2" t="s">
        <v>34</v>
      </c>
      <c r="L1497" s="2" t="s">
        <v>35</v>
      </c>
      <c r="M1497" s="7">
        <v>2</v>
      </c>
      <c r="N1497" s="4">
        <v>40.15</v>
      </c>
      <c r="O1497" s="5">
        <v>0.1</v>
      </c>
      <c r="P1497" s="4">
        <v>14.86</v>
      </c>
      <c r="Q1497" s="4">
        <f t="shared" si="92"/>
        <v>72.27</v>
      </c>
      <c r="R1497" s="4">
        <f t="shared" si="93"/>
        <v>29.72</v>
      </c>
      <c r="S1497" s="4">
        <f t="shared" si="94"/>
        <v>42.55</v>
      </c>
      <c r="T1497" s="6">
        <f t="shared" si="95"/>
        <v>0.58876435588764353</v>
      </c>
      <c r="U1497" s="3">
        <f>YEAR(SalesDataTable[[#This Row],[Order Date]])</f>
        <v>2026</v>
      </c>
    </row>
    <row r="1498" spans="1:21" ht="15.6">
      <c r="A1498" s="9">
        <v>2266</v>
      </c>
      <c r="B1498" s="10">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11" t="s">
        <v>6</v>
      </c>
      <c r="H1498" s="11" t="s">
        <v>41</v>
      </c>
      <c r="I1498" s="11" t="s">
        <v>28</v>
      </c>
      <c r="J1498" s="2" t="s">
        <v>16</v>
      </c>
      <c r="K1498" s="2" t="s">
        <v>23</v>
      </c>
      <c r="L1498" s="2" t="s">
        <v>40</v>
      </c>
      <c r="M1498" s="7">
        <v>1</v>
      </c>
      <c r="N1498" s="4">
        <v>83.05</v>
      </c>
      <c r="O1498" s="5">
        <v>0</v>
      </c>
      <c r="P1498" s="4">
        <v>38.86</v>
      </c>
      <c r="Q1498" s="4">
        <f t="shared" si="92"/>
        <v>83.05</v>
      </c>
      <c r="R1498" s="4">
        <f t="shared" si="93"/>
        <v>38.86</v>
      </c>
      <c r="S1498" s="4">
        <f t="shared" si="94"/>
        <v>44.19</v>
      </c>
      <c r="T1498" s="6">
        <f t="shared" si="95"/>
        <v>0.53208910295003009</v>
      </c>
      <c r="U1498" s="3">
        <f>YEAR(SalesDataTable[[#This Row],[Order Date]])</f>
        <v>2026</v>
      </c>
    </row>
    <row r="1499" spans="1:21" ht="15.6">
      <c r="A1499" s="9">
        <v>2802</v>
      </c>
      <c r="B1499" s="10">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11" t="s">
        <v>0</v>
      </c>
      <c r="H1499" s="11" t="s">
        <v>36</v>
      </c>
      <c r="I1499" s="11" t="s">
        <v>2</v>
      </c>
      <c r="J1499" s="2" t="s">
        <v>3</v>
      </c>
      <c r="K1499" s="2" t="s">
        <v>9</v>
      </c>
      <c r="L1499" s="2" t="s">
        <v>17</v>
      </c>
      <c r="M1499" s="7">
        <v>2</v>
      </c>
      <c r="N1499" s="4">
        <v>146.22999999999999</v>
      </c>
      <c r="O1499" s="5">
        <v>0</v>
      </c>
      <c r="P1499" s="4">
        <v>79.040000000000006</v>
      </c>
      <c r="Q1499" s="4">
        <f t="shared" si="92"/>
        <v>292.45999999999998</v>
      </c>
      <c r="R1499" s="4">
        <f t="shared" si="93"/>
        <v>158.08000000000001</v>
      </c>
      <c r="S1499" s="4">
        <f t="shared" si="94"/>
        <v>134.37999999999997</v>
      </c>
      <c r="T1499" s="6">
        <f t="shared" si="95"/>
        <v>0.45948163851466861</v>
      </c>
      <c r="U1499" s="3">
        <f>YEAR(SalesDataTable[[#This Row],[Order Date]])</f>
        <v>2026</v>
      </c>
    </row>
    <row r="1500" spans="1:21" ht="15.6">
      <c r="A1500" s="9">
        <v>3604</v>
      </c>
      <c r="B1500" s="10">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11" t="s">
        <v>6</v>
      </c>
      <c r="H1500" s="11" t="s">
        <v>49</v>
      </c>
      <c r="I1500" s="11" t="s">
        <v>2</v>
      </c>
      <c r="J1500" s="2" t="s">
        <v>3</v>
      </c>
      <c r="K1500" s="2" t="s">
        <v>9</v>
      </c>
      <c r="L1500" s="2" t="s">
        <v>17</v>
      </c>
      <c r="M1500" s="7">
        <v>2</v>
      </c>
      <c r="N1500" s="4">
        <v>144.09</v>
      </c>
      <c r="O1500" s="5">
        <v>0</v>
      </c>
      <c r="P1500" s="4">
        <v>77.67</v>
      </c>
      <c r="Q1500" s="4">
        <f t="shared" si="92"/>
        <v>288.18</v>
      </c>
      <c r="R1500" s="4">
        <f t="shared" si="93"/>
        <v>155.34</v>
      </c>
      <c r="S1500" s="4">
        <f t="shared" si="94"/>
        <v>132.84</v>
      </c>
      <c r="T1500" s="6">
        <f t="shared" si="95"/>
        <v>0.46096189881324173</v>
      </c>
      <c r="U1500" s="3">
        <f>YEAR(SalesDataTable[[#This Row],[Order Date]])</f>
        <v>2026</v>
      </c>
    </row>
    <row r="1501" spans="1:21" ht="15.6">
      <c r="A1501" s="9">
        <v>3644</v>
      </c>
      <c r="B1501" s="10">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11" t="s">
        <v>11</v>
      </c>
      <c r="H1501" s="11" t="s">
        <v>39</v>
      </c>
      <c r="I1501" s="11" t="s">
        <v>19</v>
      </c>
      <c r="J1501" s="2" t="s">
        <v>16</v>
      </c>
      <c r="K1501" s="2" t="s">
        <v>9</v>
      </c>
      <c r="L1501" s="2" t="s">
        <v>10</v>
      </c>
      <c r="M1501" s="7">
        <v>3</v>
      </c>
      <c r="N1501" s="4">
        <v>93.01</v>
      </c>
      <c r="O1501" s="5">
        <v>0.15</v>
      </c>
      <c r="P1501" s="4">
        <v>46.68</v>
      </c>
      <c r="Q1501" s="4">
        <f t="shared" si="92"/>
        <v>237.17550000000003</v>
      </c>
      <c r="R1501" s="4">
        <f t="shared" si="93"/>
        <v>140.04</v>
      </c>
      <c r="S1501" s="4">
        <f t="shared" si="94"/>
        <v>97.135500000000036</v>
      </c>
      <c r="T1501" s="6">
        <f t="shared" si="95"/>
        <v>0.4095511551572571</v>
      </c>
      <c r="U1501" s="3">
        <f>YEAR(SalesDataTable[[#This Row],[Order Date]])</f>
        <v>2026</v>
      </c>
    </row>
    <row r="1502" spans="1:21" ht="15.6">
      <c r="A1502" s="9">
        <v>4271</v>
      </c>
      <c r="B1502" s="10">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11" t="s">
        <v>0</v>
      </c>
      <c r="H1502" s="11" t="s">
        <v>1</v>
      </c>
      <c r="I1502" s="11" t="s">
        <v>19</v>
      </c>
      <c r="J1502" s="2" t="s">
        <v>13</v>
      </c>
      <c r="K1502" s="2" t="s">
        <v>23</v>
      </c>
      <c r="L1502" s="2" t="s">
        <v>51</v>
      </c>
      <c r="M1502" s="7">
        <v>1</v>
      </c>
      <c r="N1502" s="4">
        <v>121.61</v>
      </c>
      <c r="O1502" s="5">
        <v>0.1</v>
      </c>
      <c r="P1502" s="4">
        <v>60.58</v>
      </c>
      <c r="Q1502" s="4">
        <f t="shared" si="92"/>
        <v>109.449</v>
      </c>
      <c r="R1502" s="4">
        <f t="shared" si="93"/>
        <v>60.58</v>
      </c>
      <c r="S1502" s="4">
        <f t="shared" si="94"/>
        <v>48.869</v>
      </c>
      <c r="T1502" s="6">
        <f t="shared" si="95"/>
        <v>0.4465001964385239</v>
      </c>
      <c r="U1502" s="3">
        <f>YEAR(SalesDataTable[[#This Row],[Order Date]])</f>
        <v>2026</v>
      </c>
    </row>
    <row r="1503" spans="1:21" ht="15.6">
      <c r="A1503" s="9">
        <v>272</v>
      </c>
      <c r="B1503" s="10">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11" t="s">
        <v>20</v>
      </c>
      <c r="H1503" s="11" t="s">
        <v>21</v>
      </c>
      <c r="I1503" s="11" t="s">
        <v>2</v>
      </c>
      <c r="J1503" s="2" t="s">
        <v>16</v>
      </c>
      <c r="K1503" s="2" t="s">
        <v>23</v>
      </c>
      <c r="L1503" s="2" t="s">
        <v>29</v>
      </c>
      <c r="M1503" s="7">
        <v>2</v>
      </c>
      <c r="N1503" s="4">
        <v>195.09</v>
      </c>
      <c r="O1503" s="5">
        <v>0</v>
      </c>
      <c r="P1503" s="4">
        <v>106.82</v>
      </c>
      <c r="Q1503" s="4">
        <f t="shared" si="92"/>
        <v>390.18</v>
      </c>
      <c r="R1503" s="4">
        <f t="shared" si="93"/>
        <v>213.64</v>
      </c>
      <c r="S1503" s="4">
        <f t="shared" si="94"/>
        <v>176.54000000000002</v>
      </c>
      <c r="T1503" s="6">
        <f t="shared" si="95"/>
        <v>0.45245783997129535</v>
      </c>
      <c r="U1503" s="3">
        <f>YEAR(SalesDataTable[[#This Row],[Order Date]])</f>
        <v>2026</v>
      </c>
    </row>
    <row r="1504" spans="1:21" ht="15.6">
      <c r="A1504" s="9">
        <v>1469</v>
      </c>
      <c r="B1504" s="10">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11" t="s">
        <v>11</v>
      </c>
      <c r="H1504" s="11" t="s">
        <v>39</v>
      </c>
      <c r="I1504" s="11" t="s">
        <v>19</v>
      </c>
      <c r="J1504" s="2" t="s">
        <v>3</v>
      </c>
      <c r="K1504" s="2" t="s">
        <v>14</v>
      </c>
      <c r="L1504" s="2" t="s">
        <v>48</v>
      </c>
      <c r="M1504" s="7">
        <v>3</v>
      </c>
      <c r="N1504" s="4">
        <v>167.52</v>
      </c>
      <c r="O1504" s="5">
        <v>0</v>
      </c>
      <c r="P1504" s="4">
        <v>87.26</v>
      </c>
      <c r="Q1504" s="4">
        <f t="shared" si="92"/>
        <v>502.56000000000006</v>
      </c>
      <c r="R1504" s="4">
        <f t="shared" si="93"/>
        <v>261.78000000000003</v>
      </c>
      <c r="S1504" s="4">
        <f t="shared" si="94"/>
        <v>240.78000000000003</v>
      </c>
      <c r="T1504" s="6">
        <f t="shared" si="95"/>
        <v>0.4791069723018147</v>
      </c>
      <c r="U1504" s="3">
        <f>YEAR(SalesDataTable[[#This Row],[Order Date]])</f>
        <v>2026</v>
      </c>
    </row>
    <row r="1505" spans="1:21" ht="15.6">
      <c r="A1505" s="9">
        <v>2253</v>
      </c>
      <c r="B1505" s="10">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11" t="s">
        <v>6</v>
      </c>
      <c r="H1505" s="11" t="s">
        <v>49</v>
      </c>
      <c r="I1505" s="11" t="s">
        <v>28</v>
      </c>
      <c r="J1505" s="2" t="s">
        <v>13</v>
      </c>
      <c r="K1505" s="2" t="s">
        <v>4</v>
      </c>
      <c r="L1505" s="2" t="s">
        <v>22</v>
      </c>
      <c r="M1505" s="7">
        <v>3</v>
      </c>
      <c r="N1505" s="4">
        <v>50.98</v>
      </c>
      <c r="O1505" s="5">
        <v>0</v>
      </c>
      <c r="P1505" s="4">
        <v>22.63</v>
      </c>
      <c r="Q1505" s="4">
        <f t="shared" si="92"/>
        <v>152.94</v>
      </c>
      <c r="R1505" s="4">
        <f t="shared" si="93"/>
        <v>67.89</v>
      </c>
      <c r="S1505" s="4">
        <f t="shared" si="94"/>
        <v>85.05</v>
      </c>
      <c r="T1505" s="6">
        <f t="shared" si="95"/>
        <v>0.55610043154178113</v>
      </c>
      <c r="U1505" s="3">
        <f>YEAR(SalesDataTable[[#This Row],[Order Date]])</f>
        <v>2026</v>
      </c>
    </row>
    <row r="1506" spans="1:21" ht="15.6">
      <c r="A1506" s="9">
        <v>2554</v>
      </c>
      <c r="B1506" s="10">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11" t="s">
        <v>6</v>
      </c>
      <c r="H1506" s="11" t="s">
        <v>41</v>
      </c>
      <c r="I1506" s="11" t="s">
        <v>28</v>
      </c>
      <c r="J1506" s="2" t="s">
        <v>13</v>
      </c>
      <c r="K1506" s="2" t="s">
        <v>34</v>
      </c>
      <c r="L1506" s="2" t="s">
        <v>45</v>
      </c>
      <c r="M1506" s="7">
        <v>2</v>
      </c>
      <c r="N1506" s="4">
        <v>49.98</v>
      </c>
      <c r="O1506" s="5">
        <v>0.1</v>
      </c>
      <c r="P1506" s="4">
        <v>21.91</v>
      </c>
      <c r="Q1506" s="4">
        <f t="shared" si="92"/>
        <v>89.963999999999999</v>
      </c>
      <c r="R1506" s="4">
        <f t="shared" si="93"/>
        <v>43.82</v>
      </c>
      <c r="S1506" s="4">
        <f t="shared" si="94"/>
        <v>46.143999999999998</v>
      </c>
      <c r="T1506" s="6">
        <f t="shared" si="95"/>
        <v>0.51291627762215997</v>
      </c>
      <c r="U1506" s="3">
        <f>YEAR(SalesDataTable[[#This Row],[Order Date]])</f>
        <v>2026</v>
      </c>
    </row>
    <row r="1507" spans="1:21" ht="15.6">
      <c r="A1507" s="9">
        <v>2624</v>
      </c>
      <c r="B1507" s="10">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11" t="s">
        <v>20</v>
      </c>
      <c r="H1507" s="11" t="s">
        <v>21</v>
      </c>
      <c r="I1507" s="11" t="s">
        <v>8</v>
      </c>
      <c r="J1507" s="2" t="s">
        <v>16</v>
      </c>
      <c r="K1507" s="2" t="s">
        <v>14</v>
      </c>
      <c r="L1507" s="2" t="s">
        <v>15</v>
      </c>
      <c r="M1507" s="7">
        <v>4</v>
      </c>
      <c r="N1507" s="4">
        <v>36.44</v>
      </c>
      <c r="O1507" s="5">
        <v>0.15</v>
      </c>
      <c r="P1507" s="4">
        <v>13.32</v>
      </c>
      <c r="Q1507" s="4">
        <f t="shared" si="92"/>
        <v>123.89599999999999</v>
      </c>
      <c r="R1507" s="4">
        <f t="shared" si="93"/>
        <v>53.28</v>
      </c>
      <c r="S1507" s="4">
        <f t="shared" si="94"/>
        <v>70.615999999999985</v>
      </c>
      <c r="T1507" s="6">
        <f t="shared" si="95"/>
        <v>0.5699619035319945</v>
      </c>
      <c r="U1507" s="3">
        <f>YEAR(SalesDataTable[[#This Row],[Order Date]])</f>
        <v>2026</v>
      </c>
    </row>
    <row r="1508" spans="1:21" ht="15.6">
      <c r="A1508" s="9">
        <v>3338</v>
      </c>
      <c r="B1508" s="10">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11" t="s">
        <v>0</v>
      </c>
      <c r="H1508" s="11" t="s">
        <v>1</v>
      </c>
      <c r="I1508" s="11" t="s">
        <v>2</v>
      </c>
      <c r="J1508" s="2" t="s">
        <v>3</v>
      </c>
      <c r="K1508" s="2" t="s">
        <v>23</v>
      </c>
      <c r="L1508" s="2" t="s">
        <v>29</v>
      </c>
      <c r="M1508" s="7">
        <v>1</v>
      </c>
      <c r="N1508" s="4">
        <v>195.34</v>
      </c>
      <c r="O1508" s="5">
        <v>0.05</v>
      </c>
      <c r="P1508" s="4">
        <v>106.6</v>
      </c>
      <c r="Q1508" s="4">
        <f t="shared" si="92"/>
        <v>185.57300000000001</v>
      </c>
      <c r="R1508" s="4">
        <f t="shared" si="93"/>
        <v>106.6</v>
      </c>
      <c r="S1508" s="4">
        <f t="shared" si="94"/>
        <v>78.973000000000013</v>
      </c>
      <c r="T1508" s="6">
        <f t="shared" si="95"/>
        <v>0.42556298599472991</v>
      </c>
      <c r="U1508" s="3">
        <f>YEAR(SalesDataTable[[#This Row],[Order Date]])</f>
        <v>2026</v>
      </c>
    </row>
    <row r="1509" spans="1:21" ht="15.6">
      <c r="A1509" s="9">
        <v>4575</v>
      </c>
      <c r="B1509" s="10">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11" t="s">
        <v>11</v>
      </c>
      <c r="H1509" s="11" t="s">
        <v>25</v>
      </c>
      <c r="I1509" s="11" t="s">
        <v>2</v>
      </c>
      <c r="J1509" s="2" t="s">
        <v>16</v>
      </c>
      <c r="K1509" s="2" t="s">
        <v>4</v>
      </c>
      <c r="L1509" s="2" t="s">
        <v>30</v>
      </c>
      <c r="M1509" s="7">
        <v>1</v>
      </c>
      <c r="N1509" s="4">
        <v>103.31</v>
      </c>
      <c r="O1509" s="5">
        <v>0</v>
      </c>
      <c r="P1509" s="4">
        <v>50.93</v>
      </c>
      <c r="Q1509" s="4">
        <f t="shared" si="92"/>
        <v>103.31</v>
      </c>
      <c r="R1509" s="4">
        <f t="shared" si="93"/>
        <v>50.93</v>
      </c>
      <c r="S1509" s="4">
        <f t="shared" si="94"/>
        <v>52.38</v>
      </c>
      <c r="T1509" s="6">
        <f t="shared" si="95"/>
        <v>0.50701771367728199</v>
      </c>
      <c r="U1509" s="3">
        <f>YEAR(SalesDataTable[[#This Row],[Order Date]])</f>
        <v>2026</v>
      </c>
    </row>
    <row r="1510" spans="1:21" ht="15.6">
      <c r="A1510" s="9">
        <v>4871</v>
      </c>
      <c r="B1510" s="10">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11" t="s">
        <v>0</v>
      </c>
      <c r="H1510" s="11" t="s">
        <v>1</v>
      </c>
      <c r="I1510" s="11" t="s">
        <v>2</v>
      </c>
      <c r="J1510" s="2" t="s">
        <v>13</v>
      </c>
      <c r="K1510" s="2" t="s">
        <v>23</v>
      </c>
      <c r="L1510" s="2" t="s">
        <v>51</v>
      </c>
      <c r="M1510" s="7">
        <v>3</v>
      </c>
      <c r="N1510" s="4">
        <v>123.31</v>
      </c>
      <c r="O1510" s="5">
        <v>0</v>
      </c>
      <c r="P1510" s="4">
        <v>59.16</v>
      </c>
      <c r="Q1510" s="4">
        <f t="shared" si="92"/>
        <v>369.93</v>
      </c>
      <c r="R1510" s="4">
        <f t="shared" si="93"/>
        <v>177.48</v>
      </c>
      <c r="S1510" s="4">
        <f t="shared" si="94"/>
        <v>192.45000000000002</v>
      </c>
      <c r="T1510" s="6">
        <f t="shared" si="95"/>
        <v>0.52023355770010549</v>
      </c>
      <c r="U1510" s="3">
        <f>YEAR(SalesDataTable[[#This Row],[Order Date]])</f>
        <v>2026</v>
      </c>
    </row>
    <row r="1511" spans="1:21" ht="15.6">
      <c r="A1511" s="9">
        <v>4931</v>
      </c>
      <c r="B1511" s="10">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11" t="s">
        <v>0</v>
      </c>
      <c r="H1511" s="11" t="s">
        <v>50</v>
      </c>
      <c r="I1511" s="11" t="s">
        <v>2</v>
      </c>
      <c r="J1511" s="2" t="s">
        <v>13</v>
      </c>
      <c r="K1511" s="2" t="s">
        <v>34</v>
      </c>
      <c r="L1511" s="2" t="s">
        <v>35</v>
      </c>
      <c r="M1511" s="7">
        <v>1</v>
      </c>
      <c r="N1511" s="4">
        <v>40.36</v>
      </c>
      <c r="O1511" s="5">
        <v>0.1</v>
      </c>
      <c r="P1511" s="4">
        <v>14.82</v>
      </c>
      <c r="Q1511" s="4">
        <f t="shared" si="92"/>
        <v>36.323999999999998</v>
      </c>
      <c r="R1511" s="4">
        <f t="shared" si="93"/>
        <v>14.82</v>
      </c>
      <c r="S1511" s="4">
        <f t="shared" si="94"/>
        <v>21.503999999999998</v>
      </c>
      <c r="T1511" s="6">
        <f t="shared" si="95"/>
        <v>0.59200528576148004</v>
      </c>
      <c r="U1511" s="3">
        <f>YEAR(SalesDataTable[[#This Row],[Order Date]])</f>
        <v>2026</v>
      </c>
    </row>
    <row r="1512" spans="1:21" ht="15.6">
      <c r="A1512" s="9">
        <v>4962</v>
      </c>
      <c r="B1512" s="10">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11" t="s">
        <v>0</v>
      </c>
      <c r="H1512" s="11" t="s">
        <v>50</v>
      </c>
      <c r="I1512" s="11" t="s">
        <v>19</v>
      </c>
      <c r="J1512" s="2" t="s">
        <v>13</v>
      </c>
      <c r="K1512" s="2" t="s">
        <v>23</v>
      </c>
      <c r="L1512" s="2" t="s">
        <v>40</v>
      </c>
      <c r="M1512" s="7">
        <v>2</v>
      </c>
      <c r="N1512" s="4">
        <v>83.06</v>
      </c>
      <c r="O1512" s="5">
        <v>0</v>
      </c>
      <c r="P1512" s="4">
        <v>38.74</v>
      </c>
      <c r="Q1512" s="4">
        <f t="shared" si="92"/>
        <v>166.12</v>
      </c>
      <c r="R1512" s="4">
        <f t="shared" si="93"/>
        <v>77.48</v>
      </c>
      <c r="S1512" s="4">
        <f t="shared" si="94"/>
        <v>88.64</v>
      </c>
      <c r="T1512" s="6">
        <f t="shared" si="95"/>
        <v>0.5335901757765471</v>
      </c>
      <c r="U1512" s="3">
        <f>YEAR(SalesDataTable[[#This Row],[Order Date]])</f>
        <v>2026</v>
      </c>
    </row>
    <row r="1513" spans="1:21" ht="15.6">
      <c r="A1513" s="9">
        <v>5006</v>
      </c>
      <c r="B1513" s="10">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11" t="s">
        <v>11</v>
      </c>
      <c r="H1513" s="11" t="s">
        <v>18</v>
      </c>
      <c r="I1513" s="11" t="s">
        <v>2</v>
      </c>
      <c r="J1513" s="2" t="s">
        <v>3</v>
      </c>
      <c r="K1513" s="2" t="s">
        <v>9</v>
      </c>
      <c r="L1513" s="2" t="s">
        <v>37</v>
      </c>
      <c r="M1513" s="7">
        <v>2</v>
      </c>
      <c r="N1513" s="4">
        <v>151.72999999999999</v>
      </c>
      <c r="O1513" s="5">
        <v>0</v>
      </c>
      <c r="P1513" s="4">
        <v>81.209999999999994</v>
      </c>
      <c r="Q1513" s="4">
        <f t="shared" si="92"/>
        <v>303.45999999999998</v>
      </c>
      <c r="R1513" s="4">
        <f t="shared" si="93"/>
        <v>162.41999999999999</v>
      </c>
      <c r="S1513" s="4">
        <f t="shared" si="94"/>
        <v>141.04</v>
      </c>
      <c r="T1513" s="6">
        <f t="shared" si="95"/>
        <v>0.46477295195412904</v>
      </c>
      <c r="U1513" s="3">
        <f>YEAR(SalesDataTable[[#This Row],[Order Date]])</f>
        <v>2026</v>
      </c>
    </row>
    <row r="1514" spans="1:21" ht="15.6">
      <c r="A1514" s="9">
        <v>5033</v>
      </c>
      <c r="B1514" s="10">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11" t="s">
        <v>20</v>
      </c>
      <c r="H1514" s="11" t="s">
        <v>33</v>
      </c>
      <c r="I1514" s="11" t="s">
        <v>2</v>
      </c>
      <c r="J1514" s="2" t="s">
        <v>13</v>
      </c>
      <c r="K1514" s="2" t="s">
        <v>9</v>
      </c>
      <c r="L1514" s="2" t="s">
        <v>46</v>
      </c>
      <c r="M1514" s="7">
        <v>4</v>
      </c>
      <c r="N1514" s="4">
        <v>72.010000000000005</v>
      </c>
      <c r="O1514" s="5">
        <v>0.05</v>
      </c>
      <c r="P1514" s="4">
        <v>32.36</v>
      </c>
      <c r="Q1514" s="4">
        <f t="shared" si="92"/>
        <v>273.63800000000003</v>
      </c>
      <c r="R1514" s="4">
        <f t="shared" si="93"/>
        <v>129.44</v>
      </c>
      <c r="S1514" s="4">
        <f t="shared" si="94"/>
        <v>144.19800000000004</v>
      </c>
      <c r="T1514" s="6">
        <f t="shared" si="95"/>
        <v>0.52696628392255473</v>
      </c>
      <c r="U1514" s="3">
        <f>YEAR(SalesDataTable[[#This Row],[Order Date]])</f>
        <v>2026</v>
      </c>
    </row>
    <row r="1515" spans="1:21" ht="15.6">
      <c r="A1515" s="9">
        <v>5117</v>
      </c>
      <c r="B1515" s="10">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11" t="s">
        <v>6</v>
      </c>
      <c r="H1515" s="11" t="s">
        <v>41</v>
      </c>
      <c r="I1515" s="11" t="s">
        <v>2</v>
      </c>
      <c r="J1515" s="2" t="s">
        <v>16</v>
      </c>
      <c r="K1515" s="2" t="s">
        <v>9</v>
      </c>
      <c r="L1515" s="2" t="s">
        <v>37</v>
      </c>
      <c r="M1515" s="7">
        <v>1</v>
      </c>
      <c r="N1515" s="4">
        <v>154.87</v>
      </c>
      <c r="O1515" s="5">
        <v>0</v>
      </c>
      <c r="P1515" s="4">
        <v>80.459999999999994</v>
      </c>
      <c r="Q1515" s="4">
        <f t="shared" si="92"/>
        <v>154.87</v>
      </c>
      <c r="R1515" s="4">
        <f t="shared" si="93"/>
        <v>80.459999999999994</v>
      </c>
      <c r="S1515" s="4">
        <f t="shared" si="94"/>
        <v>74.410000000000011</v>
      </c>
      <c r="T1515" s="6">
        <f t="shared" si="95"/>
        <v>0.48046748886162594</v>
      </c>
      <c r="U1515" s="3">
        <f>YEAR(SalesDataTable[[#This Row],[Order Date]])</f>
        <v>2026</v>
      </c>
    </row>
    <row r="1516" spans="1:21" ht="15.6">
      <c r="A1516" s="9">
        <v>954</v>
      </c>
      <c r="B1516" s="10">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11" t="s">
        <v>6</v>
      </c>
      <c r="H1516" s="11" t="s">
        <v>7</v>
      </c>
      <c r="I1516" s="11" t="s">
        <v>2</v>
      </c>
      <c r="J1516" s="2" t="s">
        <v>13</v>
      </c>
      <c r="K1516" s="2" t="s">
        <v>14</v>
      </c>
      <c r="L1516" s="2" t="s">
        <v>44</v>
      </c>
      <c r="M1516" s="7">
        <v>3</v>
      </c>
      <c r="N1516" s="4">
        <v>134.61000000000001</v>
      </c>
      <c r="O1516" s="5">
        <v>0.1</v>
      </c>
      <c r="P1516" s="4">
        <v>65.77</v>
      </c>
      <c r="Q1516" s="4">
        <f t="shared" si="92"/>
        <v>363.44700000000006</v>
      </c>
      <c r="R1516" s="4">
        <f t="shared" si="93"/>
        <v>197.31</v>
      </c>
      <c r="S1516" s="4">
        <f t="shared" si="94"/>
        <v>166.13700000000006</v>
      </c>
      <c r="T1516" s="6">
        <f t="shared" si="95"/>
        <v>0.45711479252820914</v>
      </c>
      <c r="U1516" s="3">
        <f>YEAR(SalesDataTable[[#This Row],[Order Date]])</f>
        <v>2026</v>
      </c>
    </row>
    <row r="1517" spans="1:21" ht="15.6">
      <c r="A1517" s="9">
        <v>1644</v>
      </c>
      <c r="B1517" s="10">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11" t="s">
        <v>20</v>
      </c>
      <c r="H1517" s="11" t="s">
        <v>47</v>
      </c>
      <c r="I1517" s="11" t="s">
        <v>2</v>
      </c>
      <c r="J1517" s="2" t="s">
        <v>3</v>
      </c>
      <c r="K1517" s="2" t="s">
        <v>4</v>
      </c>
      <c r="L1517" s="2" t="s">
        <v>5</v>
      </c>
      <c r="M1517" s="7">
        <v>3</v>
      </c>
      <c r="N1517" s="4">
        <v>81.5</v>
      </c>
      <c r="O1517" s="5">
        <v>0.05</v>
      </c>
      <c r="P1517" s="4">
        <v>43.85</v>
      </c>
      <c r="Q1517" s="4">
        <f t="shared" si="92"/>
        <v>232.27499999999998</v>
      </c>
      <c r="R1517" s="4">
        <f t="shared" si="93"/>
        <v>131.55000000000001</v>
      </c>
      <c r="S1517" s="4">
        <f t="shared" si="94"/>
        <v>100.72499999999997</v>
      </c>
      <c r="T1517" s="6">
        <f t="shared" si="95"/>
        <v>0.43364546335163051</v>
      </c>
      <c r="U1517" s="3">
        <f>YEAR(SalesDataTable[[#This Row],[Order Date]])</f>
        <v>2026</v>
      </c>
    </row>
    <row r="1518" spans="1:21" ht="15.6">
      <c r="A1518" s="9">
        <v>2030</v>
      </c>
      <c r="B1518" s="10">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11" t="s">
        <v>0</v>
      </c>
      <c r="H1518" s="11" t="s">
        <v>1</v>
      </c>
      <c r="I1518" s="11" t="s">
        <v>28</v>
      </c>
      <c r="J1518" s="2" t="s">
        <v>16</v>
      </c>
      <c r="K1518" s="2" t="s">
        <v>14</v>
      </c>
      <c r="L1518" s="2" t="s">
        <v>44</v>
      </c>
      <c r="M1518" s="7">
        <v>2</v>
      </c>
      <c r="N1518" s="4">
        <v>135.63</v>
      </c>
      <c r="O1518" s="5">
        <v>0</v>
      </c>
      <c r="P1518" s="4">
        <v>66.63</v>
      </c>
      <c r="Q1518" s="4">
        <f t="shared" si="92"/>
        <v>271.26</v>
      </c>
      <c r="R1518" s="4">
        <f t="shared" si="93"/>
        <v>133.26</v>
      </c>
      <c r="S1518" s="4">
        <f t="shared" si="94"/>
        <v>138</v>
      </c>
      <c r="T1518" s="6">
        <f t="shared" si="95"/>
        <v>0.50873700508737008</v>
      </c>
      <c r="U1518" s="3">
        <f>YEAR(SalesDataTable[[#This Row],[Order Date]])</f>
        <v>2026</v>
      </c>
    </row>
    <row r="1519" spans="1:21" ht="15.6">
      <c r="A1519" s="9">
        <v>2595</v>
      </c>
      <c r="B1519" s="10">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11" t="s">
        <v>0</v>
      </c>
      <c r="H1519" s="11" t="s">
        <v>36</v>
      </c>
      <c r="I1519" s="11" t="s">
        <v>8</v>
      </c>
      <c r="J1519" s="2" t="s">
        <v>16</v>
      </c>
      <c r="K1519" s="2" t="s">
        <v>14</v>
      </c>
      <c r="L1519" s="2" t="s">
        <v>44</v>
      </c>
      <c r="M1519" s="7">
        <v>15</v>
      </c>
      <c r="N1519" s="4">
        <v>133.44999999999999</v>
      </c>
      <c r="O1519" s="5">
        <v>0.2</v>
      </c>
      <c r="P1519" s="4">
        <v>65.819999999999993</v>
      </c>
      <c r="Q1519" s="4">
        <f t="shared" si="92"/>
        <v>1601.3999999999999</v>
      </c>
      <c r="R1519" s="4">
        <f t="shared" si="93"/>
        <v>987.3</v>
      </c>
      <c r="S1519" s="4">
        <f t="shared" si="94"/>
        <v>614.09999999999991</v>
      </c>
      <c r="T1519" s="6">
        <f t="shared" si="95"/>
        <v>0.3834769576620457</v>
      </c>
      <c r="U1519" s="3">
        <f>YEAR(SalesDataTable[[#This Row],[Order Date]])</f>
        <v>2026</v>
      </c>
    </row>
    <row r="1520" spans="1:21" ht="15.6">
      <c r="A1520" s="9">
        <v>2763</v>
      </c>
      <c r="B1520" s="10">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11" t="s">
        <v>0</v>
      </c>
      <c r="H1520" s="11" t="s">
        <v>50</v>
      </c>
      <c r="I1520" s="11" t="s">
        <v>2</v>
      </c>
      <c r="J1520" s="2" t="s">
        <v>16</v>
      </c>
      <c r="K1520" s="2" t="s">
        <v>23</v>
      </c>
      <c r="L1520" s="2" t="s">
        <v>51</v>
      </c>
      <c r="M1520" s="7">
        <v>1</v>
      </c>
      <c r="N1520" s="4">
        <v>120.94</v>
      </c>
      <c r="O1520" s="5">
        <v>0</v>
      </c>
      <c r="P1520" s="4">
        <v>62.24</v>
      </c>
      <c r="Q1520" s="4">
        <f t="shared" si="92"/>
        <v>120.94</v>
      </c>
      <c r="R1520" s="4">
        <f t="shared" si="93"/>
        <v>62.24</v>
      </c>
      <c r="S1520" s="4">
        <f t="shared" si="94"/>
        <v>58.699999999999996</v>
      </c>
      <c r="T1520" s="6">
        <f t="shared" si="95"/>
        <v>0.48536464362493797</v>
      </c>
      <c r="U1520" s="3">
        <f>YEAR(SalesDataTable[[#This Row],[Order Date]])</f>
        <v>2026</v>
      </c>
    </row>
    <row r="1521" spans="1:21" ht="15.6">
      <c r="A1521" s="9">
        <v>3537</v>
      </c>
      <c r="B1521" s="10">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11" t="s">
        <v>6</v>
      </c>
      <c r="H1521" s="11" t="s">
        <v>41</v>
      </c>
      <c r="I1521" s="11" t="s">
        <v>2</v>
      </c>
      <c r="J1521" s="2" t="s">
        <v>3</v>
      </c>
      <c r="K1521" s="2" t="s">
        <v>23</v>
      </c>
      <c r="L1521" s="2" t="s">
        <v>24</v>
      </c>
      <c r="M1521" s="7">
        <v>2</v>
      </c>
      <c r="N1521" s="4">
        <v>332.99</v>
      </c>
      <c r="O1521" s="5">
        <v>0.15</v>
      </c>
      <c r="P1521" s="4">
        <v>199.09</v>
      </c>
      <c r="Q1521" s="4">
        <f t="shared" si="92"/>
        <v>566.08299999999997</v>
      </c>
      <c r="R1521" s="4">
        <f t="shared" si="93"/>
        <v>398.18</v>
      </c>
      <c r="S1521" s="4">
        <f t="shared" si="94"/>
        <v>167.90299999999996</v>
      </c>
      <c r="T1521" s="6">
        <f t="shared" si="95"/>
        <v>0.29660491482697759</v>
      </c>
      <c r="U1521" s="3">
        <f>YEAR(SalesDataTable[[#This Row],[Order Date]])</f>
        <v>2026</v>
      </c>
    </row>
    <row r="1522" spans="1:21" ht="15.6">
      <c r="A1522" s="9">
        <v>3550</v>
      </c>
      <c r="B1522" s="10">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11" t="s">
        <v>0</v>
      </c>
      <c r="H1522" s="11" t="s">
        <v>50</v>
      </c>
      <c r="I1522" s="11" t="s">
        <v>2</v>
      </c>
      <c r="J1522" s="2" t="s">
        <v>3</v>
      </c>
      <c r="K1522" s="2" t="s">
        <v>23</v>
      </c>
      <c r="L1522" s="2" t="s">
        <v>51</v>
      </c>
      <c r="M1522" s="7">
        <v>3</v>
      </c>
      <c r="N1522" s="4">
        <v>120.88</v>
      </c>
      <c r="O1522" s="5">
        <v>0</v>
      </c>
      <c r="P1522" s="4">
        <v>60.97</v>
      </c>
      <c r="Q1522" s="4">
        <f t="shared" si="92"/>
        <v>362.64</v>
      </c>
      <c r="R1522" s="4">
        <f t="shared" si="93"/>
        <v>182.91</v>
      </c>
      <c r="S1522" s="4">
        <f t="shared" si="94"/>
        <v>179.73</v>
      </c>
      <c r="T1522" s="6">
        <f t="shared" si="95"/>
        <v>0.49561548643282594</v>
      </c>
      <c r="U1522" s="3">
        <f>YEAR(SalesDataTable[[#This Row],[Order Date]])</f>
        <v>2026</v>
      </c>
    </row>
    <row r="1523" spans="1:21" ht="15.6">
      <c r="A1523" s="9">
        <v>3875</v>
      </c>
      <c r="B1523" s="10">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11" t="s">
        <v>20</v>
      </c>
      <c r="H1523" s="11" t="s">
        <v>33</v>
      </c>
      <c r="I1523" s="11" t="s">
        <v>2</v>
      </c>
      <c r="J1523" s="2" t="s">
        <v>3</v>
      </c>
      <c r="K1523" s="2" t="s">
        <v>4</v>
      </c>
      <c r="L1523" s="2" t="s">
        <v>30</v>
      </c>
      <c r="M1523" s="7">
        <v>1</v>
      </c>
      <c r="N1523" s="4">
        <v>101.73</v>
      </c>
      <c r="O1523" s="5">
        <v>0.05</v>
      </c>
      <c r="P1523" s="4">
        <v>51.63</v>
      </c>
      <c r="Q1523" s="4">
        <f t="shared" si="92"/>
        <v>96.643500000000003</v>
      </c>
      <c r="R1523" s="4">
        <f t="shared" si="93"/>
        <v>51.63</v>
      </c>
      <c r="S1523" s="4">
        <f t="shared" si="94"/>
        <v>45.013500000000001</v>
      </c>
      <c r="T1523" s="6">
        <f t="shared" si="95"/>
        <v>0.46576852038678235</v>
      </c>
      <c r="U1523" s="3">
        <f>YEAR(SalesDataTable[[#This Row],[Order Date]])</f>
        <v>2026</v>
      </c>
    </row>
    <row r="1524" spans="1:21" ht="15.6">
      <c r="A1524" s="9">
        <v>4467</v>
      </c>
      <c r="B1524" s="10">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11" t="s">
        <v>20</v>
      </c>
      <c r="H1524" s="11" t="s">
        <v>31</v>
      </c>
      <c r="I1524" s="11" t="s">
        <v>2</v>
      </c>
      <c r="J1524" s="2" t="s">
        <v>3</v>
      </c>
      <c r="K1524" s="2" t="s">
        <v>14</v>
      </c>
      <c r="L1524" s="2" t="s">
        <v>15</v>
      </c>
      <c r="M1524" s="7">
        <v>2</v>
      </c>
      <c r="N1524" s="4">
        <v>36.21</v>
      </c>
      <c r="O1524" s="5">
        <v>0</v>
      </c>
      <c r="P1524" s="4">
        <v>13.5</v>
      </c>
      <c r="Q1524" s="4">
        <f t="shared" si="92"/>
        <v>72.42</v>
      </c>
      <c r="R1524" s="4">
        <f t="shared" si="93"/>
        <v>27</v>
      </c>
      <c r="S1524" s="4">
        <f t="shared" si="94"/>
        <v>45.42</v>
      </c>
      <c r="T1524" s="6">
        <f t="shared" si="95"/>
        <v>0.62717481358740679</v>
      </c>
      <c r="U1524" s="3">
        <f>YEAR(SalesDataTable[[#This Row],[Order Date]])</f>
        <v>2026</v>
      </c>
    </row>
    <row r="1525" spans="1:21" ht="15.6">
      <c r="A1525" s="9">
        <v>739</v>
      </c>
      <c r="B1525" s="10">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11" t="s">
        <v>20</v>
      </c>
      <c r="H1525" s="11" t="s">
        <v>31</v>
      </c>
      <c r="I1525" s="11" t="s">
        <v>2</v>
      </c>
      <c r="J1525" s="2" t="s">
        <v>16</v>
      </c>
      <c r="K1525" s="2" t="s">
        <v>4</v>
      </c>
      <c r="L1525" s="2" t="s">
        <v>30</v>
      </c>
      <c r="M1525" s="7">
        <v>5</v>
      </c>
      <c r="N1525" s="4">
        <v>104.65</v>
      </c>
      <c r="O1525" s="5">
        <v>0</v>
      </c>
      <c r="P1525" s="4">
        <v>49.2</v>
      </c>
      <c r="Q1525" s="4">
        <f t="shared" si="92"/>
        <v>523.25</v>
      </c>
      <c r="R1525" s="4">
        <f t="shared" si="93"/>
        <v>246</v>
      </c>
      <c r="S1525" s="4">
        <f t="shared" si="94"/>
        <v>277.25</v>
      </c>
      <c r="T1525" s="6">
        <f t="shared" si="95"/>
        <v>0.52986144290492121</v>
      </c>
      <c r="U1525" s="3">
        <f>YEAR(SalesDataTable[[#This Row],[Order Date]])</f>
        <v>2026</v>
      </c>
    </row>
    <row r="1526" spans="1:21" ht="15.6">
      <c r="A1526" s="9">
        <v>2376</v>
      </c>
      <c r="B1526" s="10">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11" t="s">
        <v>11</v>
      </c>
      <c r="H1526" s="11" t="s">
        <v>25</v>
      </c>
      <c r="I1526" s="11" t="s">
        <v>8</v>
      </c>
      <c r="J1526" s="2" t="s">
        <v>3</v>
      </c>
      <c r="K1526" s="2" t="s">
        <v>23</v>
      </c>
      <c r="L1526" s="2" t="s">
        <v>29</v>
      </c>
      <c r="M1526" s="7">
        <v>5</v>
      </c>
      <c r="N1526" s="4">
        <v>198.35</v>
      </c>
      <c r="O1526" s="5">
        <v>0.05</v>
      </c>
      <c r="P1526" s="4">
        <v>104.96</v>
      </c>
      <c r="Q1526" s="4">
        <f t="shared" si="92"/>
        <v>942.16249999999991</v>
      </c>
      <c r="R1526" s="4">
        <f t="shared" si="93"/>
        <v>524.79999999999995</v>
      </c>
      <c r="S1526" s="4">
        <f t="shared" si="94"/>
        <v>417.36249999999995</v>
      </c>
      <c r="T1526" s="6">
        <f t="shared" si="95"/>
        <v>0.44298356175288234</v>
      </c>
      <c r="U1526" s="3">
        <f>YEAR(SalesDataTable[[#This Row],[Order Date]])</f>
        <v>2026</v>
      </c>
    </row>
    <row r="1527" spans="1:21" ht="15.6">
      <c r="A1527" s="9">
        <v>3109</v>
      </c>
      <c r="B1527" s="10">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11" t="s">
        <v>0</v>
      </c>
      <c r="H1527" s="11" t="s">
        <v>1</v>
      </c>
      <c r="I1527" s="11" t="s">
        <v>28</v>
      </c>
      <c r="J1527" s="2" t="s">
        <v>3</v>
      </c>
      <c r="K1527" s="2" t="s">
        <v>34</v>
      </c>
      <c r="L1527" s="2" t="s">
        <v>42</v>
      </c>
      <c r="M1527" s="7">
        <v>2</v>
      </c>
      <c r="N1527" s="4">
        <v>36.56</v>
      </c>
      <c r="O1527" s="5">
        <v>0.05</v>
      </c>
      <c r="P1527" s="4">
        <v>13.76</v>
      </c>
      <c r="Q1527" s="4">
        <f t="shared" si="92"/>
        <v>69.463999999999999</v>
      </c>
      <c r="R1527" s="4">
        <f t="shared" si="93"/>
        <v>27.52</v>
      </c>
      <c r="S1527" s="4">
        <f t="shared" si="94"/>
        <v>41.944000000000003</v>
      </c>
      <c r="T1527" s="6">
        <f t="shared" si="95"/>
        <v>0.60382356328457909</v>
      </c>
      <c r="U1527" s="3">
        <f>YEAR(SalesDataTable[[#This Row],[Order Date]])</f>
        <v>2026</v>
      </c>
    </row>
    <row r="1528" spans="1:21" ht="15.6">
      <c r="A1528" s="9">
        <v>4362</v>
      </c>
      <c r="B1528" s="10">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11" t="s">
        <v>6</v>
      </c>
      <c r="H1528" s="11" t="s">
        <v>49</v>
      </c>
      <c r="I1528" s="11" t="s">
        <v>2</v>
      </c>
      <c r="J1528" s="2" t="s">
        <v>3</v>
      </c>
      <c r="K1528" s="2" t="s">
        <v>9</v>
      </c>
      <c r="L1528" s="2" t="s">
        <v>10</v>
      </c>
      <c r="M1528" s="7">
        <v>5</v>
      </c>
      <c r="N1528" s="4">
        <v>92.41</v>
      </c>
      <c r="O1528" s="5">
        <v>0</v>
      </c>
      <c r="P1528" s="4">
        <v>44.29</v>
      </c>
      <c r="Q1528" s="4">
        <f t="shared" si="92"/>
        <v>462.04999999999995</v>
      </c>
      <c r="R1528" s="4">
        <f t="shared" si="93"/>
        <v>221.45</v>
      </c>
      <c r="S1528" s="4">
        <f t="shared" si="94"/>
        <v>240.59999999999997</v>
      </c>
      <c r="T1528" s="6">
        <f t="shared" si="95"/>
        <v>0.52072286549074775</v>
      </c>
      <c r="U1528" s="3">
        <f>YEAR(SalesDataTable[[#This Row],[Order Date]])</f>
        <v>2026</v>
      </c>
    </row>
    <row r="1529" spans="1:21" ht="15.6">
      <c r="A1529" s="9">
        <v>777</v>
      </c>
      <c r="B1529" s="10">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11" t="s">
        <v>20</v>
      </c>
      <c r="H1529" s="11" t="s">
        <v>47</v>
      </c>
      <c r="I1529" s="11" t="s">
        <v>2</v>
      </c>
      <c r="J1529" s="2" t="s">
        <v>3</v>
      </c>
      <c r="K1529" s="2" t="s">
        <v>23</v>
      </c>
      <c r="L1529" s="2" t="s">
        <v>51</v>
      </c>
      <c r="M1529" s="7">
        <v>4</v>
      </c>
      <c r="N1529" s="4">
        <v>121.87</v>
      </c>
      <c r="O1529" s="5">
        <v>0</v>
      </c>
      <c r="P1529" s="4">
        <v>59.89</v>
      </c>
      <c r="Q1529" s="4">
        <f t="shared" si="92"/>
        <v>487.48</v>
      </c>
      <c r="R1529" s="4">
        <f t="shared" si="93"/>
        <v>239.56</v>
      </c>
      <c r="S1529" s="4">
        <f t="shared" si="94"/>
        <v>247.92000000000002</v>
      </c>
      <c r="T1529" s="6">
        <f t="shared" si="95"/>
        <v>0.50857471075736438</v>
      </c>
      <c r="U1529" s="3">
        <f>YEAR(SalesDataTable[[#This Row],[Order Date]])</f>
        <v>2026</v>
      </c>
    </row>
    <row r="1530" spans="1:21" ht="15.6">
      <c r="A1530" s="9">
        <v>831</v>
      </c>
      <c r="B1530" s="10">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11" t="s">
        <v>20</v>
      </c>
      <c r="H1530" s="11" t="s">
        <v>33</v>
      </c>
      <c r="I1530" s="11" t="s">
        <v>2</v>
      </c>
      <c r="J1530" s="2" t="s">
        <v>3</v>
      </c>
      <c r="K1530" s="2" t="s">
        <v>14</v>
      </c>
      <c r="L1530" s="2" t="s">
        <v>44</v>
      </c>
      <c r="M1530" s="7">
        <v>2</v>
      </c>
      <c r="N1530" s="4">
        <v>130.9</v>
      </c>
      <c r="O1530" s="5">
        <v>0.05</v>
      </c>
      <c r="P1530" s="4">
        <v>67.959999999999994</v>
      </c>
      <c r="Q1530" s="4">
        <f t="shared" si="92"/>
        <v>248.71</v>
      </c>
      <c r="R1530" s="4">
        <f t="shared" si="93"/>
        <v>135.91999999999999</v>
      </c>
      <c r="S1530" s="4">
        <f t="shared" si="94"/>
        <v>112.79000000000002</v>
      </c>
      <c r="T1530" s="6">
        <f t="shared" si="95"/>
        <v>0.45350006031120588</v>
      </c>
      <c r="U1530" s="3">
        <f>YEAR(SalesDataTable[[#This Row],[Order Date]])</f>
        <v>2026</v>
      </c>
    </row>
    <row r="1531" spans="1:21" ht="15.6">
      <c r="A1531" s="9">
        <v>2059</v>
      </c>
      <c r="B1531" s="10">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11" t="s">
        <v>11</v>
      </c>
      <c r="H1531" s="11" t="s">
        <v>12</v>
      </c>
      <c r="I1531" s="11" t="s">
        <v>19</v>
      </c>
      <c r="J1531" s="2" t="s">
        <v>13</v>
      </c>
      <c r="K1531" s="2" t="s">
        <v>4</v>
      </c>
      <c r="L1531" s="2" t="s">
        <v>22</v>
      </c>
      <c r="M1531" s="7">
        <v>1</v>
      </c>
      <c r="N1531" s="4">
        <v>50.98</v>
      </c>
      <c r="O1531" s="5">
        <v>0</v>
      </c>
      <c r="P1531" s="4">
        <v>22.92</v>
      </c>
      <c r="Q1531" s="4">
        <f t="shared" si="92"/>
        <v>50.98</v>
      </c>
      <c r="R1531" s="4">
        <f t="shared" si="93"/>
        <v>22.92</v>
      </c>
      <c r="S1531" s="4">
        <f t="shared" si="94"/>
        <v>28.059999999999995</v>
      </c>
      <c r="T1531" s="6">
        <f t="shared" si="95"/>
        <v>0.55041192624558644</v>
      </c>
      <c r="U1531" s="3">
        <f>YEAR(SalesDataTable[[#This Row],[Order Date]])</f>
        <v>2026</v>
      </c>
    </row>
    <row r="1532" spans="1:21" ht="15.6">
      <c r="A1532" s="9">
        <v>2519</v>
      </c>
      <c r="B1532" s="10">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11" t="s">
        <v>11</v>
      </c>
      <c r="H1532" s="11" t="s">
        <v>12</v>
      </c>
      <c r="I1532" s="11" t="s">
        <v>2</v>
      </c>
      <c r="J1532" s="2" t="s">
        <v>3</v>
      </c>
      <c r="K1532" s="2" t="s">
        <v>9</v>
      </c>
      <c r="L1532" s="2" t="s">
        <v>10</v>
      </c>
      <c r="M1532" s="7">
        <v>2</v>
      </c>
      <c r="N1532" s="4">
        <v>91.11</v>
      </c>
      <c r="O1532" s="5">
        <v>0</v>
      </c>
      <c r="P1532" s="4">
        <v>44.19</v>
      </c>
      <c r="Q1532" s="4">
        <f t="shared" si="92"/>
        <v>182.22</v>
      </c>
      <c r="R1532" s="4">
        <f t="shared" si="93"/>
        <v>88.38</v>
      </c>
      <c r="S1532" s="4">
        <f t="shared" si="94"/>
        <v>93.84</v>
      </c>
      <c r="T1532" s="6">
        <f t="shared" si="95"/>
        <v>0.51498189002304906</v>
      </c>
      <c r="U1532" s="3">
        <f>YEAR(SalesDataTable[[#This Row],[Order Date]])</f>
        <v>2026</v>
      </c>
    </row>
    <row r="1533" spans="1:21" ht="15.6">
      <c r="A1533" s="9">
        <v>2644</v>
      </c>
      <c r="B1533" s="10">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11" t="s">
        <v>0</v>
      </c>
      <c r="H1533" s="11" t="s">
        <v>1</v>
      </c>
      <c r="I1533" s="11" t="s">
        <v>28</v>
      </c>
      <c r="J1533" s="2" t="s">
        <v>3</v>
      </c>
      <c r="K1533" s="2" t="s">
        <v>14</v>
      </c>
      <c r="L1533" s="2" t="s">
        <v>15</v>
      </c>
      <c r="M1533" s="7">
        <v>3</v>
      </c>
      <c r="N1533" s="4">
        <v>35.619999999999997</v>
      </c>
      <c r="O1533" s="5">
        <v>0.05</v>
      </c>
      <c r="P1533" s="4">
        <v>13.47</v>
      </c>
      <c r="Q1533" s="4">
        <f t="shared" si="92"/>
        <v>101.51699999999998</v>
      </c>
      <c r="R1533" s="4">
        <f t="shared" si="93"/>
        <v>40.410000000000004</v>
      </c>
      <c r="S1533" s="4">
        <f t="shared" si="94"/>
        <v>61.106999999999978</v>
      </c>
      <c r="T1533" s="6">
        <f t="shared" si="95"/>
        <v>0.60193859156594454</v>
      </c>
      <c r="U1533" s="3">
        <f>YEAR(SalesDataTable[[#This Row],[Order Date]])</f>
        <v>2026</v>
      </c>
    </row>
    <row r="1534" spans="1:21" ht="15.6">
      <c r="A1534" s="9">
        <v>4141</v>
      </c>
      <c r="B1534" s="10">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11" t="s">
        <v>20</v>
      </c>
      <c r="H1534" s="11" t="s">
        <v>47</v>
      </c>
      <c r="I1534" s="11" t="s">
        <v>2</v>
      </c>
      <c r="J1534" s="2" t="s">
        <v>13</v>
      </c>
      <c r="K1534" s="2" t="s">
        <v>9</v>
      </c>
      <c r="L1534" s="2" t="s">
        <v>10</v>
      </c>
      <c r="M1534" s="7">
        <v>1</v>
      </c>
      <c r="N1534" s="4">
        <v>91.95</v>
      </c>
      <c r="O1534" s="5">
        <v>0.05</v>
      </c>
      <c r="P1534" s="4">
        <v>46.47</v>
      </c>
      <c r="Q1534" s="4">
        <f t="shared" si="92"/>
        <v>87.352499999999992</v>
      </c>
      <c r="R1534" s="4">
        <f t="shared" si="93"/>
        <v>46.47</v>
      </c>
      <c r="S1534" s="4">
        <f t="shared" si="94"/>
        <v>40.882499999999993</v>
      </c>
      <c r="T1534" s="6">
        <f t="shared" si="95"/>
        <v>0.46801751523997592</v>
      </c>
      <c r="U1534" s="3">
        <f>YEAR(SalesDataTable[[#This Row],[Order Date]])</f>
        <v>2026</v>
      </c>
    </row>
    <row r="1535" spans="1:21" ht="15.6">
      <c r="A1535" s="9">
        <v>4804</v>
      </c>
      <c r="B1535" s="10">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11" t="s">
        <v>0</v>
      </c>
      <c r="H1535" s="11" t="s">
        <v>36</v>
      </c>
      <c r="I1535" s="11" t="s">
        <v>2</v>
      </c>
      <c r="J1535" s="2" t="s">
        <v>3</v>
      </c>
      <c r="K1535" s="2" t="s">
        <v>34</v>
      </c>
      <c r="L1535" s="2" t="s">
        <v>45</v>
      </c>
      <c r="M1535" s="7">
        <v>1</v>
      </c>
      <c r="N1535" s="4">
        <v>49.46</v>
      </c>
      <c r="O1535" s="5">
        <v>0</v>
      </c>
      <c r="P1535" s="4">
        <v>21.47</v>
      </c>
      <c r="Q1535" s="4">
        <f t="shared" si="92"/>
        <v>49.46</v>
      </c>
      <c r="R1535" s="4">
        <f t="shared" si="93"/>
        <v>21.47</v>
      </c>
      <c r="S1535" s="4">
        <f t="shared" si="94"/>
        <v>27.990000000000002</v>
      </c>
      <c r="T1535" s="6">
        <f t="shared" si="95"/>
        <v>0.5659118479579458</v>
      </c>
      <c r="U1535" s="3">
        <f>YEAR(SalesDataTable[[#This Row],[Order Date]])</f>
        <v>2026</v>
      </c>
    </row>
    <row r="1536" spans="1:21" ht="15.6">
      <c r="A1536" s="9">
        <v>5161</v>
      </c>
      <c r="B1536" s="10">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11" t="s">
        <v>0</v>
      </c>
      <c r="H1536" s="11" t="s">
        <v>50</v>
      </c>
      <c r="I1536" s="11" t="s">
        <v>2</v>
      </c>
      <c r="J1536" s="2" t="s">
        <v>13</v>
      </c>
      <c r="K1536" s="2" t="s">
        <v>4</v>
      </c>
      <c r="L1536" s="2" t="s">
        <v>26</v>
      </c>
      <c r="M1536" s="7">
        <v>1</v>
      </c>
      <c r="N1536" s="4">
        <v>41.25</v>
      </c>
      <c r="O1536" s="5">
        <v>0.05</v>
      </c>
      <c r="P1536" s="4">
        <v>16.98</v>
      </c>
      <c r="Q1536" s="4">
        <f t="shared" si="92"/>
        <v>39.1875</v>
      </c>
      <c r="R1536" s="4">
        <f t="shared" si="93"/>
        <v>16.98</v>
      </c>
      <c r="S1536" s="4">
        <f t="shared" si="94"/>
        <v>22.2075</v>
      </c>
      <c r="T1536" s="6">
        <f t="shared" si="95"/>
        <v>0.56669856459330148</v>
      </c>
      <c r="U1536" s="3">
        <f>YEAR(SalesDataTable[[#This Row],[Order Date]])</f>
        <v>2026</v>
      </c>
    </row>
    <row r="1537" spans="1:21" ht="15.6">
      <c r="A1537" s="9">
        <v>590</v>
      </c>
      <c r="B1537" s="10">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11" t="s">
        <v>11</v>
      </c>
      <c r="H1537" s="11" t="s">
        <v>25</v>
      </c>
      <c r="I1537" s="11" t="s">
        <v>2</v>
      </c>
      <c r="J1537" s="2" t="s">
        <v>3</v>
      </c>
      <c r="K1537" s="2" t="s">
        <v>14</v>
      </c>
      <c r="L1537" s="2" t="s">
        <v>44</v>
      </c>
      <c r="M1537" s="7">
        <v>4</v>
      </c>
      <c r="N1537" s="4">
        <v>133.65</v>
      </c>
      <c r="O1537" s="5">
        <v>0</v>
      </c>
      <c r="P1537" s="4">
        <v>66</v>
      </c>
      <c r="Q1537" s="4">
        <f t="shared" si="92"/>
        <v>534.6</v>
      </c>
      <c r="R1537" s="4">
        <f t="shared" si="93"/>
        <v>264</v>
      </c>
      <c r="S1537" s="4">
        <f t="shared" si="94"/>
        <v>270.60000000000002</v>
      </c>
      <c r="T1537" s="6">
        <f t="shared" si="95"/>
        <v>0.50617283950617287</v>
      </c>
      <c r="U1537" s="3">
        <f>YEAR(SalesDataTable[[#This Row],[Order Date]])</f>
        <v>2026</v>
      </c>
    </row>
    <row r="1538" spans="1:21" ht="15.6">
      <c r="A1538" s="9">
        <v>1599</v>
      </c>
      <c r="B1538" s="10">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11" t="s">
        <v>20</v>
      </c>
      <c r="H1538" s="11" t="s">
        <v>21</v>
      </c>
      <c r="I1538" s="11" t="s">
        <v>2</v>
      </c>
      <c r="J1538" s="2" t="s">
        <v>3</v>
      </c>
      <c r="K1538" s="2" t="s">
        <v>23</v>
      </c>
      <c r="L1538" s="2" t="s">
        <v>29</v>
      </c>
      <c r="M1538" s="7">
        <v>2</v>
      </c>
      <c r="N1538" s="4">
        <v>200.45</v>
      </c>
      <c r="O1538" s="5">
        <v>0.05</v>
      </c>
      <c r="P1538" s="4">
        <v>105.42</v>
      </c>
      <c r="Q1538" s="4">
        <f t="shared" ref="Q1538:Q1601" si="96">M1538*N1538*(1-O1538)</f>
        <v>380.85499999999996</v>
      </c>
      <c r="R1538" s="4">
        <f t="shared" ref="R1538:R1601" si="97">M1538*P1538</f>
        <v>210.84</v>
      </c>
      <c r="S1538" s="4">
        <f t="shared" ref="S1538:S1601" si="98">Q1538-R1538</f>
        <v>170.01499999999996</v>
      </c>
      <c r="T1538" s="6">
        <f t="shared" ref="T1538:T1601" si="99">IFERROR(S1538/Q1538,0)</f>
        <v>0.44640348689133652</v>
      </c>
      <c r="U1538" s="3">
        <f>YEAR(SalesDataTable[[#This Row],[Order Date]])</f>
        <v>2026</v>
      </c>
    </row>
    <row r="1539" spans="1:21" ht="15.6">
      <c r="A1539" s="9">
        <v>1665</v>
      </c>
      <c r="B1539" s="10">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11" t="s">
        <v>0</v>
      </c>
      <c r="H1539" s="11" t="s">
        <v>1</v>
      </c>
      <c r="I1539" s="11" t="s">
        <v>28</v>
      </c>
      <c r="J1539" s="2" t="s">
        <v>3</v>
      </c>
      <c r="K1539" s="2" t="s">
        <v>4</v>
      </c>
      <c r="L1539" s="2" t="s">
        <v>22</v>
      </c>
      <c r="M1539" s="7">
        <v>2</v>
      </c>
      <c r="N1539" s="4">
        <v>51.87</v>
      </c>
      <c r="O1539" s="5">
        <v>0.05</v>
      </c>
      <c r="P1539" s="4">
        <v>21.98</v>
      </c>
      <c r="Q1539" s="4">
        <f t="shared" si="96"/>
        <v>98.552999999999997</v>
      </c>
      <c r="R1539" s="4">
        <f t="shared" si="97"/>
        <v>43.96</v>
      </c>
      <c r="S1539" s="4">
        <f t="shared" si="98"/>
        <v>54.592999999999996</v>
      </c>
      <c r="T1539" s="6">
        <f t="shared" si="99"/>
        <v>0.55394559272675614</v>
      </c>
      <c r="U1539" s="3">
        <f>YEAR(SalesDataTable[[#This Row],[Order Date]])</f>
        <v>2026</v>
      </c>
    </row>
    <row r="1540" spans="1:21" ht="15.6">
      <c r="A1540" s="9">
        <v>2409</v>
      </c>
      <c r="B1540" s="10">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11" t="s">
        <v>20</v>
      </c>
      <c r="H1540" s="11" t="s">
        <v>47</v>
      </c>
      <c r="I1540" s="11" t="s">
        <v>2</v>
      </c>
      <c r="J1540" s="2" t="s">
        <v>3</v>
      </c>
      <c r="K1540" s="2" t="s">
        <v>23</v>
      </c>
      <c r="L1540" s="2" t="s">
        <v>40</v>
      </c>
      <c r="M1540" s="7">
        <v>1</v>
      </c>
      <c r="N1540" s="4">
        <v>83.6</v>
      </c>
      <c r="O1540" s="5">
        <v>0.05</v>
      </c>
      <c r="P1540" s="4">
        <v>38.51</v>
      </c>
      <c r="Q1540" s="4">
        <f t="shared" si="96"/>
        <v>79.419999999999987</v>
      </c>
      <c r="R1540" s="4">
        <f t="shared" si="97"/>
        <v>38.51</v>
      </c>
      <c r="S1540" s="4">
        <f t="shared" si="98"/>
        <v>40.909999999999989</v>
      </c>
      <c r="T1540" s="6">
        <f t="shared" si="99"/>
        <v>0.51510954419541677</v>
      </c>
      <c r="U1540" s="3">
        <f>YEAR(SalesDataTable[[#This Row],[Order Date]])</f>
        <v>2026</v>
      </c>
    </row>
    <row r="1541" spans="1:21" ht="15.6">
      <c r="A1541" s="9">
        <v>2936</v>
      </c>
      <c r="B1541" s="10">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11" t="s">
        <v>11</v>
      </c>
      <c r="H1541" s="11" t="s">
        <v>52</v>
      </c>
      <c r="I1541" s="11" t="s">
        <v>2</v>
      </c>
      <c r="J1541" s="2" t="s">
        <v>13</v>
      </c>
      <c r="K1541" s="2" t="s">
        <v>14</v>
      </c>
      <c r="L1541" s="2" t="s">
        <v>15</v>
      </c>
      <c r="M1541" s="7">
        <v>1</v>
      </c>
      <c r="N1541" s="4">
        <v>35.74</v>
      </c>
      <c r="O1541" s="5">
        <v>0</v>
      </c>
      <c r="P1541" s="4">
        <v>13.49</v>
      </c>
      <c r="Q1541" s="4">
        <f t="shared" si="96"/>
        <v>35.74</v>
      </c>
      <c r="R1541" s="4">
        <f t="shared" si="97"/>
        <v>13.49</v>
      </c>
      <c r="S1541" s="4">
        <f t="shared" si="98"/>
        <v>22.25</v>
      </c>
      <c r="T1541" s="6">
        <f t="shared" si="99"/>
        <v>0.62255176273083379</v>
      </c>
      <c r="U1541" s="3">
        <f>YEAR(SalesDataTable[[#This Row],[Order Date]])</f>
        <v>2026</v>
      </c>
    </row>
    <row r="1542" spans="1:21" ht="15.6">
      <c r="A1542" s="9">
        <v>3397</v>
      </c>
      <c r="B1542" s="10">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11" t="s">
        <v>20</v>
      </c>
      <c r="H1542" s="11" t="s">
        <v>21</v>
      </c>
      <c r="I1542" s="11" t="s">
        <v>2</v>
      </c>
      <c r="J1542" s="2" t="s">
        <v>3</v>
      </c>
      <c r="K1542" s="2" t="s">
        <v>4</v>
      </c>
      <c r="L1542" s="2" t="s">
        <v>5</v>
      </c>
      <c r="M1542" s="7">
        <v>1</v>
      </c>
      <c r="N1542" s="4">
        <v>79.849999999999994</v>
      </c>
      <c r="O1542" s="5">
        <v>0.1</v>
      </c>
      <c r="P1542" s="4">
        <v>43.11</v>
      </c>
      <c r="Q1542" s="4">
        <f t="shared" si="96"/>
        <v>71.864999999999995</v>
      </c>
      <c r="R1542" s="4">
        <f t="shared" si="97"/>
        <v>43.11</v>
      </c>
      <c r="S1542" s="4">
        <f t="shared" si="98"/>
        <v>28.754999999999995</v>
      </c>
      <c r="T1542" s="6">
        <f t="shared" si="99"/>
        <v>0.40012523481527862</v>
      </c>
      <c r="U1542" s="3">
        <f>YEAR(SalesDataTable[[#This Row],[Order Date]])</f>
        <v>2026</v>
      </c>
    </row>
    <row r="1543" spans="1:21" ht="15.6">
      <c r="A1543" s="9">
        <v>4556</v>
      </c>
      <c r="B1543" s="10">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11" t="s">
        <v>0</v>
      </c>
      <c r="H1543" s="11" t="s">
        <v>50</v>
      </c>
      <c r="I1543" s="11" t="s">
        <v>2</v>
      </c>
      <c r="J1543" s="2" t="s">
        <v>3</v>
      </c>
      <c r="K1543" s="2" t="s">
        <v>14</v>
      </c>
      <c r="L1543" s="2" t="s">
        <v>32</v>
      </c>
      <c r="M1543" s="7">
        <v>2</v>
      </c>
      <c r="N1543" s="4">
        <v>46.44</v>
      </c>
      <c r="O1543" s="5">
        <v>0</v>
      </c>
      <c r="P1543" s="4">
        <v>18.489999999999998</v>
      </c>
      <c r="Q1543" s="4">
        <f t="shared" si="96"/>
        <v>92.88</v>
      </c>
      <c r="R1543" s="4">
        <f t="shared" si="97"/>
        <v>36.979999999999997</v>
      </c>
      <c r="S1543" s="4">
        <f t="shared" si="98"/>
        <v>55.9</v>
      </c>
      <c r="T1543" s="6">
        <f t="shared" si="99"/>
        <v>0.60185185185185186</v>
      </c>
      <c r="U1543" s="3">
        <f>YEAR(SalesDataTable[[#This Row],[Order Date]])</f>
        <v>2026</v>
      </c>
    </row>
    <row r="1544" spans="1:21" ht="15.6">
      <c r="A1544" s="9">
        <v>4614</v>
      </c>
      <c r="B1544" s="10">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11" t="s">
        <v>20</v>
      </c>
      <c r="H1544" s="11" t="s">
        <v>33</v>
      </c>
      <c r="I1544" s="11" t="s">
        <v>19</v>
      </c>
      <c r="J1544" s="2" t="s">
        <v>3</v>
      </c>
      <c r="K1544" s="2" t="s">
        <v>4</v>
      </c>
      <c r="L1544" s="2" t="s">
        <v>22</v>
      </c>
      <c r="M1544" s="7">
        <v>2</v>
      </c>
      <c r="N1544" s="4">
        <v>50.44</v>
      </c>
      <c r="O1544" s="5">
        <v>0</v>
      </c>
      <c r="P1544" s="4">
        <v>22.99</v>
      </c>
      <c r="Q1544" s="4">
        <f t="shared" si="96"/>
        <v>100.88</v>
      </c>
      <c r="R1544" s="4">
        <f t="shared" si="97"/>
        <v>45.98</v>
      </c>
      <c r="S1544" s="4">
        <f t="shared" si="98"/>
        <v>54.9</v>
      </c>
      <c r="T1544" s="6">
        <f t="shared" si="99"/>
        <v>0.54421094369547984</v>
      </c>
      <c r="U1544" s="3">
        <f>YEAR(SalesDataTable[[#This Row],[Order Date]])</f>
        <v>2026</v>
      </c>
    </row>
    <row r="1545" spans="1:21" ht="15.6">
      <c r="A1545" s="9">
        <v>4999</v>
      </c>
      <c r="B1545" s="10">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11" t="s">
        <v>20</v>
      </c>
      <c r="H1545" s="11" t="s">
        <v>33</v>
      </c>
      <c r="I1545" s="11" t="s">
        <v>2</v>
      </c>
      <c r="J1545" s="2" t="s">
        <v>3</v>
      </c>
      <c r="K1545" s="2" t="s">
        <v>4</v>
      </c>
      <c r="L1545" s="2" t="s">
        <v>5</v>
      </c>
      <c r="M1545" s="7">
        <v>2</v>
      </c>
      <c r="N1545" s="4">
        <v>81.38</v>
      </c>
      <c r="O1545" s="5">
        <v>0</v>
      </c>
      <c r="P1545" s="4">
        <v>42.19</v>
      </c>
      <c r="Q1545" s="4">
        <f t="shared" si="96"/>
        <v>162.76</v>
      </c>
      <c r="R1545" s="4">
        <f t="shared" si="97"/>
        <v>84.38</v>
      </c>
      <c r="S1545" s="4">
        <f t="shared" si="98"/>
        <v>78.38</v>
      </c>
      <c r="T1545" s="6">
        <f t="shared" si="99"/>
        <v>0.4815679528139592</v>
      </c>
      <c r="U1545" s="3">
        <f>YEAR(SalesDataTable[[#This Row],[Order Date]])</f>
        <v>2026</v>
      </c>
    </row>
    <row r="1546" spans="1:21" ht="15.6">
      <c r="A1546" s="9">
        <v>207</v>
      </c>
      <c r="B1546" s="10">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11" t="s">
        <v>11</v>
      </c>
      <c r="H1546" s="11" t="s">
        <v>52</v>
      </c>
      <c r="I1546" s="11" t="s">
        <v>2</v>
      </c>
      <c r="J1546" s="2" t="s">
        <v>3</v>
      </c>
      <c r="K1546" s="2" t="s">
        <v>34</v>
      </c>
      <c r="L1546" s="2" t="s">
        <v>35</v>
      </c>
      <c r="M1546" s="7">
        <v>1</v>
      </c>
      <c r="N1546" s="4">
        <v>41.3</v>
      </c>
      <c r="O1546" s="5">
        <v>0</v>
      </c>
      <c r="P1546" s="4">
        <v>14.52</v>
      </c>
      <c r="Q1546" s="4">
        <f t="shared" si="96"/>
        <v>41.3</v>
      </c>
      <c r="R1546" s="4">
        <f t="shared" si="97"/>
        <v>14.52</v>
      </c>
      <c r="S1546" s="4">
        <f t="shared" si="98"/>
        <v>26.779999999999998</v>
      </c>
      <c r="T1546" s="6">
        <f t="shared" si="99"/>
        <v>0.64842615012106541</v>
      </c>
      <c r="U1546" s="3">
        <f>YEAR(SalesDataTable[[#This Row],[Order Date]])</f>
        <v>2026</v>
      </c>
    </row>
    <row r="1547" spans="1:21" ht="15.6">
      <c r="A1547" s="9">
        <v>295</v>
      </c>
      <c r="B1547" s="10">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11" t="s">
        <v>20</v>
      </c>
      <c r="H1547" s="11" t="s">
        <v>33</v>
      </c>
      <c r="I1547" s="11" t="s">
        <v>28</v>
      </c>
      <c r="J1547" s="2" t="s">
        <v>3</v>
      </c>
      <c r="K1547" s="2" t="s">
        <v>14</v>
      </c>
      <c r="L1547" s="2" t="s">
        <v>15</v>
      </c>
      <c r="M1547" s="7">
        <v>2</v>
      </c>
      <c r="N1547" s="4">
        <v>36.15</v>
      </c>
      <c r="O1547" s="5">
        <v>0.1</v>
      </c>
      <c r="P1547" s="4">
        <v>13.19</v>
      </c>
      <c r="Q1547" s="4">
        <f t="shared" si="96"/>
        <v>65.069999999999993</v>
      </c>
      <c r="R1547" s="4">
        <f t="shared" si="97"/>
        <v>26.38</v>
      </c>
      <c r="S1547" s="4">
        <f t="shared" si="98"/>
        <v>38.69</v>
      </c>
      <c r="T1547" s="6">
        <f t="shared" si="99"/>
        <v>0.59459044106347014</v>
      </c>
      <c r="U1547" s="3">
        <f>YEAR(SalesDataTable[[#This Row],[Order Date]])</f>
        <v>2026</v>
      </c>
    </row>
    <row r="1548" spans="1:21" ht="15.6">
      <c r="A1548" s="9">
        <v>657</v>
      </c>
      <c r="B1548" s="10">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11" t="s">
        <v>6</v>
      </c>
      <c r="H1548" s="11" t="s">
        <v>43</v>
      </c>
      <c r="I1548" s="11" t="s">
        <v>2</v>
      </c>
      <c r="J1548" s="2" t="s">
        <v>3</v>
      </c>
      <c r="K1548" s="2" t="s">
        <v>14</v>
      </c>
      <c r="L1548" s="2" t="s">
        <v>44</v>
      </c>
      <c r="M1548" s="7">
        <v>3</v>
      </c>
      <c r="N1548" s="4">
        <v>132.59</v>
      </c>
      <c r="O1548" s="5">
        <v>0.1</v>
      </c>
      <c r="P1548" s="4">
        <v>66.040000000000006</v>
      </c>
      <c r="Q1548" s="4">
        <f t="shared" si="96"/>
        <v>357.99299999999999</v>
      </c>
      <c r="R1548" s="4">
        <f t="shared" si="97"/>
        <v>198.12</v>
      </c>
      <c r="S1548" s="4">
        <f t="shared" si="98"/>
        <v>159.87299999999999</v>
      </c>
      <c r="T1548" s="6">
        <f t="shared" si="99"/>
        <v>0.44658135773604507</v>
      </c>
      <c r="U1548" s="3">
        <f>YEAR(SalesDataTable[[#This Row],[Order Date]])</f>
        <v>2026</v>
      </c>
    </row>
    <row r="1549" spans="1:21" ht="15.6">
      <c r="A1549" s="9">
        <v>694</v>
      </c>
      <c r="B1549" s="10">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11" t="s">
        <v>11</v>
      </c>
      <c r="H1549" s="11" t="s">
        <v>18</v>
      </c>
      <c r="I1549" s="11" t="s">
        <v>2</v>
      </c>
      <c r="J1549" s="2" t="s">
        <v>13</v>
      </c>
      <c r="K1549" s="2" t="s">
        <v>9</v>
      </c>
      <c r="L1549" s="2" t="s">
        <v>17</v>
      </c>
      <c r="M1549" s="7">
        <v>3</v>
      </c>
      <c r="N1549" s="4">
        <v>144</v>
      </c>
      <c r="O1549" s="5">
        <v>0</v>
      </c>
      <c r="P1549" s="4">
        <v>78.89</v>
      </c>
      <c r="Q1549" s="4">
        <f t="shared" si="96"/>
        <v>432</v>
      </c>
      <c r="R1549" s="4">
        <f t="shared" si="97"/>
        <v>236.67000000000002</v>
      </c>
      <c r="S1549" s="4">
        <f t="shared" si="98"/>
        <v>195.32999999999998</v>
      </c>
      <c r="T1549" s="6">
        <f t="shared" si="99"/>
        <v>0.45215277777777774</v>
      </c>
      <c r="U1549" s="3">
        <f>YEAR(SalesDataTable[[#This Row],[Order Date]])</f>
        <v>2026</v>
      </c>
    </row>
    <row r="1550" spans="1:21" ht="15.6">
      <c r="A1550" s="9">
        <v>1187</v>
      </c>
      <c r="B1550" s="10">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11" t="s">
        <v>0</v>
      </c>
      <c r="H1550" s="11" t="s">
        <v>1</v>
      </c>
      <c r="I1550" s="11" t="s">
        <v>2</v>
      </c>
      <c r="J1550" s="2" t="s">
        <v>3</v>
      </c>
      <c r="K1550" s="2" t="s">
        <v>14</v>
      </c>
      <c r="L1550" s="2" t="s">
        <v>32</v>
      </c>
      <c r="M1550" s="7">
        <v>2</v>
      </c>
      <c r="N1550" s="4">
        <v>45.45</v>
      </c>
      <c r="O1550" s="5">
        <v>0.05</v>
      </c>
      <c r="P1550" s="4">
        <v>18.829999999999998</v>
      </c>
      <c r="Q1550" s="4">
        <f t="shared" si="96"/>
        <v>86.355000000000004</v>
      </c>
      <c r="R1550" s="4">
        <f t="shared" si="97"/>
        <v>37.659999999999997</v>
      </c>
      <c r="S1550" s="4">
        <f t="shared" si="98"/>
        <v>48.695000000000007</v>
      </c>
      <c r="T1550" s="6">
        <f t="shared" si="99"/>
        <v>0.56389323142840608</v>
      </c>
      <c r="U1550" s="3">
        <f>YEAR(SalesDataTable[[#This Row],[Order Date]])</f>
        <v>2026</v>
      </c>
    </row>
    <row r="1551" spans="1:21" ht="15.6">
      <c r="A1551" s="9">
        <v>1915</v>
      </c>
      <c r="B1551" s="10">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11" t="s">
        <v>6</v>
      </c>
      <c r="H1551" s="11" t="s">
        <v>27</v>
      </c>
      <c r="I1551" s="11" t="s">
        <v>2</v>
      </c>
      <c r="J1551" s="2" t="s">
        <v>3</v>
      </c>
      <c r="K1551" s="2" t="s">
        <v>4</v>
      </c>
      <c r="L1551" s="2" t="s">
        <v>26</v>
      </c>
      <c r="M1551" s="7">
        <v>1</v>
      </c>
      <c r="N1551" s="4">
        <v>41.16</v>
      </c>
      <c r="O1551" s="5">
        <v>0.05</v>
      </c>
      <c r="P1551" s="4">
        <v>16.66</v>
      </c>
      <c r="Q1551" s="4">
        <f t="shared" si="96"/>
        <v>39.101999999999997</v>
      </c>
      <c r="R1551" s="4">
        <f t="shared" si="97"/>
        <v>16.66</v>
      </c>
      <c r="S1551" s="4">
        <f t="shared" si="98"/>
        <v>22.441999999999997</v>
      </c>
      <c r="T1551" s="6">
        <f t="shared" si="99"/>
        <v>0.57393483709273174</v>
      </c>
      <c r="U1551" s="3">
        <f>YEAR(SalesDataTable[[#This Row],[Order Date]])</f>
        <v>2026</v>
      </c>
    </row>
    <row r="1552" spans="1:21" ht="15.6">
      <c r="A1552" s="9">
        <v>2156</v>
      </c>
      <c r="B1552" s="10">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11" t="s">
        <v>0</v>
      </c>
      <c r="H1552" s="11" t="s">
        <v>1</v>
      </c>
      <c r="I1552" s="11" t="s">
        <v>19</v>
      </c>
      <c r="J1552" s="2" t="s">
        <v>3</v>
      </c>
      <c r="K1552" s="2" t="s">
        <v>14</v>
      </c>
      <c r="L1552" s="2" t="s">
        <v>48</v>
      </c>
      <c r="M1552" s="7">
        <v>1</v>
      </c>
      <c r="N1552" s="4">
        <v>162.78</v>
      </c>
      <c r="O1552" s="5">
        <v>0</v>
      </c>
      <c r="P1552" s="4">
        <v>85.08</v>
      </c>
      <c r="Q1552" s="4">
        <f t="shared" si="96"/>
        <v>162.78</v>
      </c>
      <c r="R1552" s="4">
        <f t="shared" si="97"/>
        <v>85.08</v>
      </c>
      <c r="S1552" s="4">
        <f t="shared" si="98"/>
        <v>77.7</v>
      </c>
      <c r="T1552" s="6">
        <f t="shared" si="99"/>
        <v>0.47733136748986366</v>
      </c>
      <c r="U1552" s="3">
        <f>YEAR(SalesDataTable[[#This Row],[Order Date]])</f>
        <v>2026</v>
      </c>
    </row>
    <row r="1553" spans="1:21" ht="15.6">
      <c r="A1553" s="9">
        <v>2539</v>
      </c>
      <c r="B1553" s="10">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11" t="s">
        <v>11</v>
      </c>
      <c r="H1553" s="11" t="s">
        <v>52</v>
      </c>
      <c r="I1553" s="11" t="s">
        <v>19</v>
      </c>
      <c r="J1553" s="2" t="s">
        <v>13</v>
      </c>
      <c r="K1553" s="2" t="s">
        <v>4</v>
      </c>
      <c r="L1553" s="2" t="s">
        <v>5</v>
      </c>
      <c r="M1553" s="7">
        <v>1</v>
      </c>
      <c r="N1553" s="4">
        <v>80.040000000000006</v>
      </c>
      <c r="O1553" s="5">
        <v>0.1</v>
      </c>
      <c r="P1553" s="4">
        <v>41.88</v>
      </c>
      <c r="Q1553" s="4">
        <f t="shared" si="96"/>
        <v>72.036000000000001</v>
      </c>
      <c r="R1553" s="4">
        <f t="shared" si="97"/>
        <v>41.88</v>
      </c>
      <c r="S1553" s="4">
        <f t="shared" si="98"/>
        <v>30.155999999999999</v>
      </c>
      <c r="T1553" s="6">
        <f t="shared" si="99"/>
        <v>0.41862402132267196</v>
      </c>
      <c r="U1553" s="3">
        <f>YEAR(SalesDataTable[[#This Row],[Order Date]])</f>
        <v>2026</v>
      </c>
    </row>
    <row r="1554" spans="1:21" ht="15.6">
      <c r="A1554" s="9">
        <v>3803</v>
      </c>
      <c r="B1554" s="10">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11" t="s">
        <v>11</v>
      </c>
      <c r="H1554" s="11" t="s">
        <v>25</v>
      </c>
      <c r="I1554" s="11" t="s">
        <v>2</v>
      </c>
      <c r="J1554" s="2" t="s">
        <v>13</v>
      </c>
      <c r="K1554" s="2" t="s">
        <v>9</v>
      </c>
      <c r="L1554" s="2" t="s">
        <v>10</v>
      </c>
      <c r="M1554" s="7">
        <v>1</v>
      </c>
      <c r="N1554" s="4">
        <v>90.21</v>
      </c>
      <c r="O1554" s="5">
        <v>0</v>
      </c>
      <c r="P1554" s="4">
        <v>46.31</v>
      </c>
      <c r="Q1554" s="4">
        <f t="shared" si="96"/>
        <v>90.21</v>
      </c>
      <c r="R1554" s="4">
        <f t="shared" si="97"/>
        <v>46.31</v>
      </c>
      <c r="S1554" s="4">
        <f t="shared" si="98"/>
        <v>43.899999999999991</v>
      </c>
      <c r="T1554" s="6">
        <f t="shared" si="99"/>
        <v>0.48664227912648261</v>
      </c>
      <c r="U1554" s="3">
        <f>YEAR(SalesDataTable[[#This Row],[Order Date]])</f>
        <v>2026</v>
      </c>
    </row>
    <row r="1555" spans="1:21" ht="15.6">
      <c r="A1555" s="9">
        <v>100</v>
      </c>
      <c r="B1555" s="10">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11" t="s">
        <v>0</v>
      </c>
      <c r="H1555" s="11" t="s">
        <v>36</v>
      </c>
      <c r="I1555" s="11" t="s">
        <v>19</v>
      </c>
      <c r="J1555" s="2" t="s">
        <v>16</v>
      </c>
      <c r="K1555" s="2" t="s">
        <v>14</v>
      </c>
      <c r="L1555" s="2" t="s">
        <v>44</v>
      </c>
      <c r="M1555" s="7">
        <v>1</v>
      </c>
      <c r="N1555" s="4">
        <v>133.6</v>
      </c>
      <c r="O1555" s="5">
        <v>0.1</v>
      </c>
      <c r="P1555" s="4">
        <v>67.3</v>
      </c>
      <c r="Q1555" s="4">
        <f t="shared" si="96"/>
        <v>120.24</v>
      </c>
      <c r="R1555" s="4">
        <f t="shared" si="97"/>
        <v>67.3</v>
      </c>
      <c r="S1555" s="4">
        <f t="shared" si="98"/>
        <v>52.94</v>
      </c>
      <c r="T1555" s="6">
        <f t="shared" si="99"/>
        <v>0.44028609447771122</v>
      </c>
      <c r="U1555" s="3">
        <f>YEAR(SalesDataTable[[#This Row],[Order Date]])</f>
        <v>2026</v>
      </c>
    </row>
    <row r="1556" spans="1:21" ht="15.6">
      <c r="A1556" s="9">
        <v>118</v>
      </c>
      <c r="B1556" s="10">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11" t="s">
        <v>20</v>
      </c>
      <c r="H1556" s="11" t="s">
        <v>21</v>
      </c>
      <c r="I1556" s="11" t="s">
        <v>2</v>
      </c>
      <c r="J1556" s="2" t="s">
        <v>3</v>
      </c>
      <c r="K1556" s="2" t="s">
        <v>14</v>
      </c>
      <c r="L1556" s="2" t="s">
        <v>32</v>
      </c>
      <c r="M1556" s="7">
        <v>1</v>
      </c>
      <c r="N1556" s="4">
        <v>47.53</v>
      </c>
      <c r="O1556" s="5">
        <v>0</v>
      </c>
      <c r="P1556" s="4">
        <v>18.04</v>
      </c>
      <c r="Q1556" s="4">
        <f t="shared" si="96"/>
        <v>47.53</v>
      </c>
      <c r="R1556" s="4">
        <f t="shared" si="97"/>
        <v>18.04</v>
      </c>
      <c r="S1556" s="4">
        <f t="shared" si="98"/>
        <v>29.490000000000002</v>
      </c>
      <c r="T1556" s="6">
        <f t="shared" si="99"/>
        <v>0.62045024195245113</v>
      </c>
      <c r="U1556" s="3">
        <f>YEAR(SalesDataTable[[#This Row],[Order Date]])</f>
        <v>2026</v>
      </c>
    </row>
    <row r="1557" spans="1:21" ht="15.6">
      <c r="A1557" s="9">
        <v>220</v>
      </c>
      <c r="B1557" s="10">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11" t="s">
        <v>0</v>
      </c>
      <c r="H1557" s="11" t="s">
        <v>50</v>
      </c>
      <c r="I1557" s="11" t="s">
        <v>2</v>
      </c>
      <c r="J1557" s="2" t="s">
        <v>3</v>
      </c>
      <c r="K1557" s="2" t="s">
        <v>14</v>
      </c>
      <c r="L1557" s="2" t="s">
        <v>32</v>
      </c>
      <c r="M1557" s="7">
        <v>2</v>
      </c>
      <c r="N1557" s="4">
        <v>46.71</v>
      </c>
      <c r="O1557" s="5">
        <v>0</v>
      </c>
      <c r="P1557" s="4">
        <v>18.41</v>
      </c>
      <c r="Q1557" s="4">
        <f t="shared" si="96"/>
        <v>93.42</v>
      </c>
      <c r="R1557" s="4">
        <f t="shared" si="97"/>
        <v>36.82</v>
      </c>
      <c r="S1557" s="4">
        <f t="shared" si="98"/>
        <v>56.6</v>
      </c>
      <c r="T1557" s="6">
        <f t="shared" si="99"/>
        <v>0.60586598158852489</v>
      </c>
      <c r="U1557" s="3">
        <f>YEAR(SalesDataTable[[#This Row],[Order Date]])</f>
        <v>2026</v>
      </c>
    </row>
    <row r="1558" spans="1:21" ht="15.6">
      <c r="A1558" s="9">
        <v>1145</v>
      </c>
      <c r="B1558" s="10">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11" t="s">
        <v>11</v>
      </c>
      <c r="H1558" s="11" t="s">
        <v>52</v>
      </c>
      <c r="I1558" s="11" t="s">
        <v>28</v>
      </c>
      <c r="J1558" s="2" t="s">
        <v>13</v>
      </c>
      <c r="K1558" s="2" t="s">
        <v>23</v>
      </c>
      <c r="L1558" s="2" t="s">
        <v>29</v>
      </c>
      <c r="M1558" s="7">
        <v>1</v>
      </c>
      <c r="N1558" s="4">
        <v>197.26</v>
      </c>
      <c r="O1558" s="5">
        <v>0</v>
      </c>
      <c r="P1558" s="4">
        <v>104.09</v>
      </c>
      <c r="Q1558" s="4">
        <f t="shared" si="96"/>
        <v>197.26</v>
      </c>
      <c r="R1558" s="4">
        <f t="shared" si="97"/>
        <v>104.09</v>
      </c>
      <c r="S1558" s="4">
        <f t="shared" si="98"/>
        <v>93.169999999999987</v>
      </c>
      <c r="T1558" s="6">
        <f t="shared" si="99"/>
        <v>0.47232079488999285</v>
      </c>
      <c r="U1558" s="3">
        <f>YEAR(SalesDataTable[[#This Row],[Order Date]])</f>
        <v>2026</v>
      </c>
    </row>
    <row r="1559" spans="1:21" ht="15.6">
      <c r="A1559" s="9">
        <v>1289</v>
      </c>
      <c r="B1559" s="10">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11" t="s">
        <v>11</v>
      </c>
      <c r="H1559" s="11" t="s">
        <v>52</v>
      </c>
      <c r="I1559" s="11" t="s">
        <v>28</v>
      </c>
      <c r="J1559" s="2" t="s">
        <v>13</v>
      </c>
      <c r="K1559" s="2" t="s">
        <v>9</v>
      </c>
      <c r="L1559" s="2" t="s">
        <v>46</v>
      </c>
      <c r="M1559" s="7">
        <v>1</v>
      </c>
      <c r="N1559" s="4">
        <v>70.56</v>
      </c>
      <c r="O1559" s="5">
        <v>0</v>
      </c>
      <c r="P1559" s="4">
        <v>32.11</v>
      </c>
      <c r="Q1559" s="4">
        <f t="shared" si="96"/>
        <v>70.56</v>
      </c>
      <c r="R1559" s="4">
        <f t="shared" si="97"/>
        <v>32.11</v>
      </c>
      <c r="S1559" s="4">
        <f t="shared" si="98"/>
        <v>38.450000000000003</v>
      </c>
      <c r="T1559" s="6">
        <f t="shared" si="99"/>
        <v>0.54492630385487528</v>
      </c>
      <c r="U1559" s="3">
        <f>YEAR(SalesDataTable[[#This Row],[Order Date]])</f>
        <v>2026</v>
      </c>
    </row>
    <row r="1560" spans="1:21" ht="15.6">
      <c r="A1560" s="9">
        <v>1411</v>
      </c>
      <c r="B1560" s="10">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11" t="s">
        <v>6</v>
      </c>
      <c r="H1560" s="11" t="s">
        <v>43</v>
      </c>
      <c r="I1560" s="11" t="s">
        <v>2</v>
      </c>
      <c r="J1560" s="2" t="s">
        <v>16</v>
      </c>
      <c r="K1560" s="2" t="s">
        <v>34</v>
      </c>
      <c r="L1560" s="2" t="s">
        <v>42</v>
      </c>
      <c r="M1560" s="7">
        <v>1</v>
      </c>
      <c r="N1560" s="4">
        <v>36.58</v>
      </c>
      <c r="O1560" s="5">
        <v>0</v>
      </c>
      <c r="P1560" s="4">
        <v>13.98</v>
      </c>
      <c r="Q1560" s="4">
        <f t="shared" si="96"/>
        <v>36.58</v>
      </c>
      <c r="R1560" s="4">
        <f t="shared" si="97"/>
        <v>13.98</v>
      </c>
      <c r="S1560" s="4">
        <f t="shared" si="98"/>
        <v>22.599999999999998</v>
      </c>
      <c r="T1560" s="6">
        <f t="shared" si="99"/>
        <v>0.61782394751230174</v>
      </c>
      <c r="U1560" s="3">
        <f>YEAR(SalesDataTable[[#This Row],[Order Date]])</f>
        <v>2026</v>
      </c>
    </row>
    <row r="1561" spans="1:21" ht="15.6">
      <c r="A1561" s="9">
        <v>1799</v>
      </c>
      <c r="B1561" s="10">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11" t="s">
        <v>20</v>
      </c>
      <c r="H1561" s="11" t="s">
        <v>47</v>
      </c>
      <c r="I1561" s="11" t="s">
        <v>8</v>
      </c>
      <c r="J1561" s="2" t="s">
        <v>16</v>
      </c>
      <c r="K1561" s="2" t="s">
        <v>4</v>
      </c>
      <c r="L1561" s="2" t="s">
        <v>5</v>
      </c>
      <c r="M1561" s="7">
        <v>4</v>
      </c>
      <c r="N1561" s="4">
        <v>82.98</v>
      </c>
      <c r="O1561" s="5">
        <v>0.05</v>
      </c>
      <c r="P1561" s="4">
        <v>43.79</v>
      </c>
      <c r="Q1561" s="4">
        <f t="shared" si="96"/>
        <v>315.32400000000001</v>
      </c>
      <c r="R1561" s="4">
        <f t="shared" si="97"/>
        <v>175.16</v>
      </c>
      <c r="S1561" s="4">
        <f t="shared" si="98"/>
        <v>140.16400000000002</v>
      </c>
      <c r="T1561" s="6">
        <f t="shared" si="99"/>
        <v>0.44450787126891711</v>
      </c>
      <c r="U1561" s="3">
        <f>YEAR(SalesDataTable[[#This Row],[Order Date]])</f>
        <v>2026</v>
      </c>
    </row>
    <row r="1562" spans="1:21" ht="15.6">
      <c r="A1562" s="9">
        <v>1871</v>
      </c>
      <c r="B1562" s="10">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11" t="s">
        <v>0</v>
      </c>
      <c r="H1562" s="11" t="s">
        <v>1</v>
      </c>
      <c r="I1562" s="11" t="s">
        <v>2</v>
      </c>
      <c r="J1562" s="2" t="s">
        <v>13</v>
      </c>
      <c r="K1562" s="2" t="s">
        <v>4</v>
      </c>
      <c r="L1562" s="2" t="s">
        <v>26</v>
      </c>
      <c r="M1562" s="7">
        <v>1</v>
      </c>
      <c r="N1562" s="4">
        <v>41.25</v>
      </c>
      <c r="O1562" s="5">
        <v>0</v>
      </c>
      <c r="P1562" s="4">
        <v>17.02</v>
      </c>
      <c r="Q1562" s="4">
        <f t="shared" si="96"/>
        <v>41.25</v>
      </c>
      <c r="R1562" s="4">
        <f t="shared" si="97"/>
        <v>17.02</v>
      </c>
      <c r="S1562" s="4">
        <f t="shared" si="98"/>
        <v>24.23</v>
      </c>
      <c r="T1562" s="6">
        <f t="shared" si="99"/>
        <v>0.58739393939393936</v>
      </c>
      <c r="U1562" s="3">
        <f>YEAR(SalesDataTable[[#This Row],[Order Date]])</f>
        <v>2026</v>
      </c>
    </row>
    <row r="1563" spans="1:21" ht="15.6">
      <c r="A1563" s="9">
        <v>4180</v>
      </c>
      <c r="B1563" s="10">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11" t="s">
        <v>11</v>
      </c>
      <c r="H1563" s="11" t="s">
        <v>18</v>
      </c>
      <c r="I1563" s="11" t="s">
        <v>2</v>
      </c>
      <c r="J1563" s="2" t="s">
        <v>3</v>
      </c>
      <c r="K1563" s="2" t="s">
        <v>4</v>
      </c>
      <c r="L1563" s="2" t="s">
        <v>30</v>
      </c>
      <c r="M1563" s="7">
        <v>1</v>
      </c>
      <c r="N1563" s="4">
        <v>101.37</v>
      </c>
      <c r="O1563" s="5">
        <v>0</v>
      </c>
      <c r="P1563" s="4">
        <v>51.56</v>
      </c>
      <c r="Q1563" s="4">
        <f t="shared" si="96"/>
        <v>101.37</v>
      </c>
      <c r="R1563" s="4">
        <f t="shared" si="97"/>
        <v>51.56</v>
      </c>
      <c r="S1563" s="4">
        <f t="shared" si="98"/>
        <v>49.81</v>
      </c>
      <c r="T1563" s="6">
        <f t="shared" si="99"/>
        <v>0.49136825490776365</v>
      </c>
      <c r="U1563" s="3">
        <f>YEAR(SalesDataTable[[#This Row],[Order Date]])</f>
        <v>2026</v>
      </c>
    </row>
    <row r="1564" spans="1:21" ht="15.6">
      <c r="A1564" s="9">
        <v>4338</v>
      </c>
      <c r="B1564" s="10">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11" t="s">
        <v>11</v>
      </c>
      <c r="H1564" s="11" t="s">
        <v>52</v>
      </c>
      <c r="I1564" s="11" t="s">
        <v>2</v>
      </c>
      <c r="J1564" s="2" t="s">
        <v>3</v>
      </c>
      <c r="K1564" s="2" t="s">
        <v>23</v>
      </c>
      <c r="L1564" s="2" t="s">
        <v>24</v>
      </c>
      <c r="M1564" s="7">
        <v>1</v>
      </c>
      <c r="N1564" s="4">
        <v>340.66</v>
      </c>
      <c r="O1564" s="5">
        <v>0.05</v>
      </c>
      <c r="P1564" s="4">
        <v>194.13</v>
      </c>
      <c r="Q1564" s="4">
        <f t="shared" si="96"/>
        <v>323.62700000000001</v>
      </c>
      <c r="R1564" s="4">
        <f t="shared" si="97"/>
        <v>194.13</v>
      </c>
      <c r="S1564" s="4">
        <f t="shared" si="98"/>
        <v>129.49700000000001</v>
      </c>
      <c r="T1564" s="6">
        <f t="shared" si="99"/>
        <v>0.40014275693931595</v>
      </c>
      <c r="U1564" s="3">
        <f>YEAR(SalesDataTable[[#This Row],[Order Date]])</f>
        <v>2026</v>
      </c>
    </row>
    <row r="1565" spans="1:21" ht="15.6">
      <c r="A1565" s="9">
        <v>4463</v>
      </c>
      <c r="B1565" s="10">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11" t="s">
        <v>11</v>
      </c>
      <c r="H1565" s="11" t="s">
        <v>12</v>
      </c>
      <c r="I1565" s="11" t="s">
        <v>28</v>
      </c>
      <c r="J1565" s="2" t="s">
        <v>16</v>
      </c>
      <c r="K1565" s="2" t="s">
        <v>4</v>
      </c>
      <c r="L1565" s="2" t="s">
        <v>22</v>
      </c>
      <c r="M1565" s="7">
        <v>1</v>
      </c>
      <c r="N1565" s="4">
        <v>50.43</v>
      </c>
      <c r="O1565" s="5">
        <v>0.15</v>
      </c>
      <c r="P1565" s="4">
        <v>22.94</v>
      </c>
      <c r="Q1565" s="4">
        <f t="shared" si="96"/>
        <v>42.865499999999997</v>
      </c>
      <c r="R1565" s="4">
        <f t="shared" si="97"/>
        <v>22.94</v>
      </c>
      <c r="S1565" s="4">
        <f t="shared" si="98"/>
        <v>19.925499999999996</v>
      </c>
      <c r="T1565" s="6">
        <f t="shared" si="99"/>
        <v>0.46483768998378644</v>
      </c>
      <c r="U1565" s="3">
        <f>YEAR(SalesDataTable[[#This Row],[Order Date]])</f>
        <v>2026</v>
      </c>
    </row>
    <row r="1566" spans="1:21" ht="15.6">
      <c r="A1566" s="9">
        <v>382</v>
      </c>
      <c r="B1566" s="10">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11" t="s">
        <v>20</v>
      </c>
      <c r="H1566" s="11" t="s">
        <v>33</v>
      </c>
      <c r="I1566" s="11" t="s">
        <v>2</v>
      </c>
      <c r="J1566" s="2" t="s">
        <v>13</v>
      </c>
      <c r="K1566" s="2" t="s">
        <v>34</v>
      </c>
      <c r="L1566" s="2" t="s">
        <v>35</v>
      </c>
      <c r="M1566" s="7">
        <v>1</v>
      </c>
      <c r="N1566" s="4">
        <v>40.42</v>
      </c>
      <c r="O1566" s="5">
        <v>0.05</v>
      </c>
      <c r="P1566" s="4">
        <v>14.33</v>
      </c>
      <c r="Q1566" s="4">
        <f t="shared" si="96"/>
        <v>38.399000000000001</v>
      </c>
      <c r="R1566" s="4">
        <f t="shared" si="97"/>
        <v>14.33</v>
      </c>
      <c r="S1566" s="4">
        <f t="shared" si="98"/>
        <v>24.069000000000003</v>
      </c>
      <c r="T1566" s="6">
        <f t="shared" si="99"/>
        <v>0.62681319826037141</v>
      </c>
      <c r="U1566" s="3">
        <f>YEAR(SalesDataTable[[#This Row],[Order Date]])</f>
        <v>2026</v>
      </c>
    </row>
    <row r="1567" spans="1:21" ht="15.6">
      <c r="A1567" s="9">
        <v>1011</v>
      </c>
      <c r="B1567" s="10">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11" t="s">
        <v>0</v>
      </c>
      <c r="H1567" s="11" t="s">
        <v>1</v>
      </c>
      <c r="I1567" s="11" t="s">
        <v>2</v>
      </c>
      <c r="J1567" s="2" t="s">
        <v>13</v>
      </c>
      <c r="K1567" s="2" t="s">
        <v>4</v>
      </c>
      <c r="L1567" s="2" t="s">
        <v>22</v>
      </c>
      <c r="M1567" s="7">
        <v>1</v>
      </c>
      <c r="N1567" s="4">
        <v>51.81</v>
      </c>
      <c r="O1567" s="5">
        <v>0.05</v>
      </c>
      <c r="P1567" s="4">
        <v>22.28</v>
      </c>
      <c r="Q1567" s="4">
        <f t="shared" si="96"/>
        <v>49.219499999999996</v>
      </c>
      <c r="R1567" s="4">
        <f t="shared" si="97"/>
        <v>22.28</v>
      </c>
      <c r="S1567" s="4">
        <f t="shared" si="98"/>
        <v>26.939499999999995</v>
      </c>
      <c r="T1567" s="6">
        <f t="shared" si="99"/>
        <v>0.54733388189640275</v>
      </c>
      <c r="U1567" s="3">
        <f>YEAR(SalesDataTable[[#This Row],[Order Date]])</f>
        <v>2026</v>
      </c>
    </row>
    <row r="1568" spans="1:21" ht="15.6">
      <c r="A1568" s="9">
        <v>1148</v>
      </c>
      <c r="B1568" s="10">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11" t="s">
        <v>11</v>
      </c>
      <c r="H1568" s="11" t="s">
        <v>12</v>
      </c>
      <c r="I1568" s="11" t="s">
        <v>19</v>
      </c>
      <c r="J1568" s="2" t="s">
        <v>13</v>
      </c>
      <c r="K1568" s="2" t="s">
        <v>34</v>
      </c>
      <c r="L1568" s="2" t="s">
        <v>42</v>
      </c>
      <c r="M1568" s="7">
        <v>3</v>
      </c>
      <c r="N1568" s="4">
        <v>35.9</v>
      </c>
      <c r="O1568" s="5">
        <v>0</v>
      </c>
      <c r="P1568" s="4">
        <v>14.11</v>
      </c>
      <c r="Q1568" s="4">
        <f t="shared" si="96"/>
        <v>107.69999999999999</v>
      </c>
      <c r="R1568" s="4">
        <f t="shared" si="97"/>
        <v>42.33</v>
      </c>
      <c r="S1568" s="4">
        <f t="shared" si="98"/>
        <v>65.36999999999999</v>
      </c>
      <c r="T1568" s="6">
        <f t="shared" si="99"/>
        <v>0.60696378830083564</v>
      </c>
      <c r="U1568" s="3">
        <f>YEAR(SalesDataTable[[#This Row],[Order Date]])</f>
        <v>2026</v>
      </c>
    </row>
    <row r="1569" spans="1:21" ht="15.6">
      <c r="A1569" s="9">
        <v>1397</v>
      </c>
      <c r="B1569" s="10">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11" t="s">
        <v>6</v>
      </c>
      <c r="H1569" s="11" t="s">
        <v>49</v>
      </c>
      <c r="I1569" s="11" t="s">
        <v>19</v>
      </c>
      <c r="J1569" s="2" t="s">
        <v>16</v>
      </c>
      <c r="K1569" s="2" t="s">
        <v>9</v>
      </c>
      <c r="L1569" s="2" t="s">
        <v>10</v>
      </c>
      <c r="M1569" s="7">
        <v>2</v>
      </c>
      <c r="N1569" s="4">
        <v>90.27</v>
      </c>
      <c r="O1569" s="5">
        <v>0.05</v>
      </c>
      <c r="P1569" s="4">
        <v>46.38</v>
      </c>
      <c r="Q1569" s="4">
        <f t="shared" si="96"/>
        <v>171.51299999999998</v>
      </c>
      <c r="R1569" s="4">
        <f t="shared" si="97"/>
        <v>92.76</v>
      </c>
      <c r="S1569" s="4">
        <f t="shared" si="98"/>
        <v>78.752999999999972</v>
      </c>
      <c r="T1569" s="6">
        <f t="shared" si="99"/>
        <v>0.45916636056742044</v>
      </c>
      <c r="U1569" s="3">
        <f>YEAR(SalesDataTable[[#This Row],[Order Date]])</f>
        <v>2026</v>
      </c>
    </row>
    <row r="1570" spans="1:21" ht="15.6">
      <c r="A1570" s="9">
        <v>2252</v>
      </c>
      <c r="B1570" s="10">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11" t="s">
        <v>6</v>
      </c>
      <c r="H1570" s="11" t="s">
        <v>41</v>
      </c>
      <c r="I1570" s="11" t="s">
        <v>2</v>
      </c>
      <c r="J1570" s="2" t="s">
        <v>13</v>
      </c>
      <c r="K1570" s="2" t="s">
        <v>4</v>
      </c>
      <c r="L1570" s="2" t="s">
        <v>22</v>
      </c>
      <c r="M1570" s="7">
        <v>1</v>
      </c>
      <c r="N1570" s="4">
        <v>49.68</v>
      </c>
      <c r="O1570" s="5">
        <v>0.05</v>
      </c>
      <c r="P1570" s="4">
        <v>22.02</v>
      </c>
      <c r="Q1570" s="4">
        <f t="shared" si="96"/>
        <v>47.195999999999998</v>
      </c>
      <c r="R1570" s="4">
        <f t="shared" si="97"/>
        <v>22.02</v>
      </c>
      <c r="S1570" s="4">
        <f t="shared" si="98"/>
        <v>25.175999999999998</v>
      </c>
      <c r="T1570" s="6">
        <f t="shared" si="99"/>
        <v>0.53343503686753113</v>
      </c>
      <c r="U1570" s="3">
        <f>YEAR(SalesDataTable[[#This Row],[Order Date]])</f>
        <v>2026</v>
      </c>
    </row>
    <row r="1571" spans="1:21" ht="15.6">
      <c r="A1571" s="9">
        <v>2415</v>
      </c>
      <c r="B1571" s="10">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11" t="s">
        <v>6</v>
      </c>
      <c r="H1571" s="11" t="s">
        <v>43</v>
      </c>
      <c r="I1571" s="11" t="s">
        <v>2</v>
      </c>
      <c r="J1571" s="2" t="s">
        <v>13</v>
      </c>
      <c r="K1571" s="2" t="s">
        <v>14</v>
      </c>
      <c r="L1571" s="2" t="s">
        <v>44</v>
      </c>
      <c r="M1571" s="7">
        <v>2</v>
      </c>
      <c r="N1571" s="4">
        <v>131.25</v>
      </c>
      <c r="O1571" s="5">
        <v>0.05</v>
      </c>
      <c r="P1571" s="4">
        <v>65.42</v>
      </c>
      <c r="Q1571" s="4">
        <f t="shared" si="96"/>
        <v>249.375</v>
      </c>
      <c r="R1571" s="4">
        <f t="shared" si="97"/>
        <v>130.84</v>
      </c>
      <c r="S1571" s="4">
        <f t="shared" si="98"/>
        <v>118.535</v>
      </c>
      <c r="T1571" s="6">
        <f t="shared" si="99"/>
        <v>0.47532832080200499</v>
      </c>
      <c r="U1571" s="3">
        <f>YEAR(SalesDataTable[[#This Row],[Order Date]])</f>
        <v>2026</v>
      </c>
    </row>
    <row r="1572" spans="1:21" ht="15.6">
      <c r="A1572" s="9">
        <v>2525</v>
      </c>
      <c r="B1572" s="10">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11" t="s">
        <v>20</v>
      </c>
      <c r="H1572" s="11" t="s">
        <v>21</v>
      </c>
      <c r="I1572" s="11" t="s">
        <v>19</v>
      </c>
      <c r="J1572" s="2" t="s">
        <v>13</v>
      </c>
      <c r="K1572" s="2" t="s">
        <v>34</v>
      </c>
      <c r="L1572" s="2" t="s">
        <v>42</v>
      </c>
      <c r="M1572" s="7">
        <v>2</v>
      </c>
      <c r="N1572" s="4">
        <v>36.78</v>
      </c>
      <c r="O1572" s="5">
        <v>0.05</v>
      </c>
      <c r="P1572" s="4">
        <v>13.85</v>
      </c>
      <c r="Q1572" s="4">
        <f t="shared" si="96"/>
        <v>69.882000000000005</v>
      </c>
      <c r="R1572" s="4">
        <f t="shared" si="97"/>
        <v>27.7</v>
      </c>
      <c r="S1572" s="4">
        <f t="shared" si="98"/>
        <v>42.182000000000002</v>
      </c>
      <c r="T1572" s="6">
        <f t="shared" si="99"/>
        <v>0.60361752668784519</v>
      </c>
      <c r="U1572" s="3">
        <f>YEAR(SalesDataTable[[#This Row],[Order Date]])</f>
        <v>2026</v>
      </c>
    </row>
    <row r="1573" spans="1:21" ht="15.6">
      <c r="A1573" s="9">
        <v>2652</v>
      </c>
      <c r="B1573" s="10">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11" t="s">
        <v>11</v>
      </c>
      <c r="H1573" s="11" t="s">
        <v>12</v>
      </c>
      <c r="I1573" s="11" t="s">
        <v>19</v>
      </c>
      <c r="J1573" s="2" t="s">
        <v>3</v>
      </c>
      <c r="K1573" s="2" t="s">
        <v>4</v>
      </c>
      <c r="L1573" s="2" t="s">
        <v>5</v>
      </c>
      <c r="M1573" s="7">
        <v>1</v>
      </c>
      <c r="N1573" s="4">
        <v>80.790000000000006</v>
      </c>
      <c r="O1573" s="5">
        <v>0.1</v>
      </c>
      <c r="P1573" s="4">
        <v>43.65</v>
      </c>
      <c r="Q1573" s="4">
        <f t="shared" si="96"/>
        <v>72.711000000000013</v>
      </c>
      <c r="R1573" s="4">
        <f t="shared" si="97"/>
        <v>43.65</v>
      </c>
      <c r="S1573" s="4">
        <f t="shared" si="98"/>
        <v>29.061000000000014</v>
      </c>
      <c r="T1573" s="6">
        <f t="shared" si="99"/>
        <v>0.39967817799232591</v>
      </c>
      <c r="U1573" s="3">
        <f>YEAR(SalesDataTable[[#This Row],[Order Date]])</f>
        <v>2026</v>
      </c>
    </row>
    <row r="1574" spans="1:21" ht="15.6">
      <c r="A1574" s="9">
        <v>4035</v>
      </c>
      <c r="B1574" s="10">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11" t="s">
        <v>0</v>
      </c>
      <c r="H1574" s="11" t="s">
        <v>36</v>
      </c>
      <c r="I1574" s="11" t="s">
        <v>2</v>
      </c>
      <c r="J1574" s="2" t="s">
        <v>3</v>
      </c>
      <c r="K1574" s="2" t="s">
        <v>4</v>
      </c>
      <c r="L1574" s="2" t="s">
        <v>26</v>
      </c>
      <c r="M1574" s="7">
        <v>2</v>
      </c>
      <c r="N1574" s="4">
        <v>40.53</v>
      </c>
      <c r="O1574" s="5">
        <v>0.05</v>
      </c>
      <c r="P1574" s="4">
        <v>17.100000000000001</v>
      </c>
      <c r="Q1574" s="4">
        <f t="shared" si="96"/>
        <v>77.007000000000005</v>
      </c>
      <c r="R1574" s="4">
        <f t="shared" si="97"/>
        <v>34.200000000000003</v>
      </c>
      <c r="S1574" s="4">
        <f t="shared" si="98"/>
        <v>42.807000000000002</v>
      </c>
      <c r="T1574" s="6">
        <f t="shared" si="99"/>
        <v>0.55588452997779425</v>
      </c>
      <c r="U1574" s="3">
        <f>YEAR(SalesDataTable[[#This Row],[Order Date]])</f>
        <v>2026</v>
      </c>
    </row>
    <row r="1575" spans="1:21" ht="15.6">
      <c r="A1575" s="9">
        <v>4377</v>
      </c>
      <c r="B1575" s="10">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11" t="s">
        <v>11</v>
      </c>
      <c r="H1575" s="11" t="s">
        <v>12</v>
      </c>
      <c r="I1575" s="11" t="s">
        <v>28</v>
      </c>
      <c r="J1575" s="2" t="s">
        <v>13</v>
      </c>
      <c r="K1575" s="2" t="s">
        <v>4</v>
      </c>
      <c r="L1575" s="2" t="s">
        <v>5</v>
      </c>
      <c r="M1575" s="7">
        <v>2</v>
      </c>
      <c r="N1575" s="4">
        <v>81.66</v>
      </c>
      <c r="O1575" s="5">
        <v>0</v>
      </c>
      <c r="P1575" s="4">
        <v>42.11</v>
      </c>
      <c r="Q1575" s="4">
        <f t="shared" si="96"/>
        <v>163.32</v>
      </c>
      <c r="R1575" s="4">
        <f t="shared" si="97"/>
        <v>84.22</v>
      </c>
      <c r="S1575" s="4">
        <f t="shared" si="98"/>
        <v>79.099999999999994</v>
      </c>
      <c r="T1575" s="6">
        <f t="shared" si="99"/>
        <v>0.48432525104090129</v>
      </c>
      <c r="U1575" s="3">
        <f>YEAR(SalesDataTable[[#This Row],[Order Date]])</f>
        <v>2026</v>
      </c>
    </row>
    <row r="1576" spans="1:21" ht="15.6">
      <c r="A1576" s="9">
        <v>4734</v>
      </c>
      <c r="B1576" s="10">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11" t="s">
        <v>6</v>
      </c>
      <c r="H1576" s="11" t="s">
        <v>43</v>
      </c>
      <c r="I1576" s="11" t="s">
        <v>28</v>
      </c>
      <c r="J1576" s="2" t="s">
        <v>3</v>
      </c>
      <c r="K1576" s="2" t="s">
        <v>9</v>
      </c>
      <c r="L1576" s="2" t="s">
        <v>17</v>
      </c>
      <c r="M1576" s="7">
        <v>1</v>
      </c>
      <c r="N1576" s="4">
        <v>146.55000000000001</v>
      </c>
      <c r="O1576" s="5">
        <v>0</v>
      </c>
      <c r="P1576" s="4">
        <v>78.8</v>
      </c>
      <c r="Q1576" s="4">
        <f t="shared" si="96"/>
        <v>146.55000000000001</v>
      </c>
      <c r="R1576" s="4">
        <f t="shared" si="97"/>
        <v>78.8</v>
      </c>
      <c r="S1576" s="4">
        <f t="shared" si="98"/>
        <v>67.750000000000014</v>
      </c>
      <c r="T1576" s="6">
        <f t="shared" si="99"/>
        <v>0.46229955646537024</v>
      </c>
      <c r="U1576" s="3">
        <f>YEAR(SalesDataTable[[#This Row],[Order Date]])</f>
        <v>2026</v>
      </c>
    </row>
    <row r="1577" spans="1:21" ht="15.6">
      <c r="A1577" s="9">
        <v>4892</v>
      </c>
      <c r="B1577" s="10">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11" t="s">
        <v>6</v>
      </c>
      <c r="H1577" s="11" t="s">
        <v>7</v>
      </c>
      <c r="I1577" s="11" t="s">
        <v>19</v>
      </c>
      <c r="J1577" s="2" t="s">
        <v>3</v>
      </c>
      <c r="K1577" s="2" t="s">
        <v>14</v>
      </c>
      <c r="L1577" s="2" t="s">
        <v>48</v>
      </c>
      <c r="M1577" s="7">
        <v>2</v>
      </c>
      <c r="N1577" s="4">
        <v>161.75</v>
      </c>
      <c r="O1577" s="5">
        <v>0.1</v>
      </c>
      <c r="P1577" s="4">
        <v>85.85</v>
      </c>
      <c r="Q1577" s="4">
        <f t="shared" si="96"/>
        <v>291.15000000000003</v>
      </c>
      <c r="R1577" s="4">
        <f t="shared" si="97"/>
        <v>171.7</v>
      </c>
      <c r="S1577" s="4">
        <f t="shared" si="98"/>
        <v>119.45000000000005</v>
      </c>
      <c r="T1577" s="6">
        <f t="shared" si="99"/>
        <v>0.41026962047054794</v>
      </c>
      <c r="U1577" s="3">
        <f>YEAR(SalesDataTable[[#This Row],[Order Date]])</f>
        <v>2026</v>
      </c>
    </row>
    <row r="1578" spans="1:21" ht="15.6">
      <c r="A1578" s="9">
        <v>5059</v>
      </c>
      <c r="B1578" s="10">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11" t="s">
        <v>6</v>
      </c>
      <c r="H1578" s="11" t="s">
        <v>7</v>
      </c>
      <c r="I1578" s="11" t="s">
        <v>28</v>
      </c>
      <c r="J1578" s="2" t="s">
        <v>3</v>
      </c>
      <c r="K1578" s="2" t="s">
        <v>23</v>
      </c>
      <c r="L1578" s="2" t="s">
        <v>51</v>
      </c>
      <c r="M1578" s="7">
        <v>2</v>
      </c>
      <c r="N1578" s="4">
        <v>122.47</v>
      </c>
      <c r="O1578" s="5">
        <v>0</v>
      </c>
      <c r="P1578" s="4">
        <v>59.73</v>
      </c>
      <c r="Q1578" s="4">
        <f t="shared" si="96"/>
        <v>244.94</v>
      </c>
      <c r="R1578" s="4">
        <f t="shared" si="97"/>
        <v>119.46</v>
      </c>
      <c r="S1578" s="4">
        <f t="shared" si="98"/>
        <v>125.48</v>
      </c>
      <c r="T1578" s="6">
        <f t="shared" si="99"/>
        <v>0.5122887237690863</v>
      </c>
      <c r="U1578" s="3">
        <f>YEAR(SalesDataTable[[#This Row],[Order Date]])</f>
        <v>2026</v>
      </c>
    </row>
    <row r="1579" spans="1:21" ht="15.6">
      <c r="A1579" s="9">
        <v>835</v>
      </c>
      <c r="B1579" s="10">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11" t="s">
        <v>20</v>
      </c>
      <c r="H1579" s="11" t="s">
        <v>31</v>
      </c>
      <c r="I1579" s="11" t="s">
        <v>28</v>
      </c>
      <c r="J1579" s="2" t="s">
        <v>3</v>
      </c>
      <c r="K1579" s="2" t="s">
        <v>9</v>
      </c>
      <c r="L1579" s="2" t="s">
        <v>46</v>
      </c>
      <c r="M1579" s="7">
        <v>3</v>
      </c>
      <c r="N1579" s="4">
        <v>70.930000000000007</v>
      </c>
      <c r="O1579" s="5">
        <v>0</v>
      </c>
      <c r="P1579" s="4">
        <v>32.9</v>
      </c>
      <c r="Q1579" s="4">
        <f t="shared" si="96"/>
        <v>212.79000000000002</v>
      </c>
      <c r="R1579" s="4">
        <f t="shared" si="97"/>
        <v>98.699999999999989</v>
      </c>
      <c r="S1579" s="4">
        <f t="shared" si="98"/>
        <v>114.09000000000003</v>
      </c>
      <c r="T1579" s="6">
        <f t="shared" si="99"/>
        <v>0.53616241364725792</v>
      </c>
      <c r="U1579" s="3">
        <f>YEAR(SalesDataTable[[#This Row],[Order Date]])</f>
        <v>2026</v>
      </c>
    </row>
    <row r="1580" spans="1:21" ht="15.6">
      <c r="A1580" s="9">
        <v>1104</v>
      </c>
      <c r="B1580" s="10">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11" t="s">
        <v>0</v>
      </c>
      <c r="H1580" s="11" t="s">
        <v>50</v>
      </c>
      <c r="I1580" s="11" t="s">
        <v>2</v>
      </c>
      <c r="J1580" s="2" t="s">
        <v>3</v>
      </c>
      <c r="K1580" s="2" t="s">
        <v>23</v>
      </c>
      <c r="L1580" s="2" t="s">
        <v>29</v>
      </c>
      <c r="M1580" s="7">
        <v>1</v>
      </c>
      <c r="N1580" s="4">
        <v>191.44</v>
      </c>
      <c r="O1580" s="5">
        <v>0</v>
      </c>
      <c r="P1580" s="4">
        <v>102.13</v>
      </c>
      <c r="Q1580" s="4">
        <f t="shared" si="96"/>
        <v>191.44</v>
      </c>
      <c r="R1580" s="4">
        <f t="shared" si="97"/>
        <v>102.13</v>
      </c>
      <c r="S1580" s="4">
        <f t="shared" si="98"/>
        <v>89.31</v>
      </c>
      <c r="T1580" s="6">
        <f t="shared" si="99"/>
        <v>0.46651692436272463</v>
      </c>
      <c r="U1580" s="3">
        <f>YEAR(SalesDataTable[[#This Row],[Order Date]])</f>
        <v>2026</v>
      </c>
    </row>
    <row r="1581" spans="1:21" ht="15.6">
      <c r="A1581" s="9">
        <v>1976</v>
      </c>
      <c r="B1581" s="10">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11" t="s">
        <v>20</v>
      </c>
      <c r="H1581" s="11" t="s">
        <v>33</v>
      </c>
      <c r="I1581" s="11" t="s">
        <v>2</v>
      </c>
      <c r="J1581" s="2" t="s">
        <v>3</v>
      </c>
      <c r="K1581" s="2" t="s">
        <v>4</v>
      </c>
      <c r="L1581" s="2" t="s">
        <v>5</v>
      </c>
      <c r="M1581" s="7">
        <v>2</v>
      </c>
      <c r="N1581" s="4">
        <v>82.92</v>
      </c>
      <c r="O1581" s="5">
        <v>0</v>
      </c>
      <c r="P1581" s="4">
        <v>41.64</v>
      </c>
      <c r="Q1581" s="4">
        <f t="shared" si="96"/>
        <v>165.84</v>
      </c>
      <c r="R1581" s="4">
        <f t="shared" si="97"/>
        <v>83.28</v>
      </c>
      <c r="S1581" s="4">
        <f t="shared" si="98"/>
        <v>82.56</v>
      </c>
      <c r="T1581" s="6">
        <f t="shared" si="99"/>
        <v>0.49782923299565845</v>
      </c>
      <c r="U1581" s="3">
        <f>YEAR(SalesDataTable[[#This Row],[Order Date]])</f>
        <v>2026</v>
      </c>
    </row>
    <row r="1582" spans="1:21" ht="15.6">
      <c r="A1582" s="9">
        <v>2596</v>
      </c>
      <c r="B1582" s="10">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11" t="s">
        <v>11</v>
      </c>
      <c r="H1582" s="11" t="s">
        <v>18</v>
      </c>
      <c r="I1582" s="11" t="s">
        <v>19</v>
      </c>
      <c r="J1582" s="2" t="s">
        <v>3</v>
      </c>
      <c r="K1582" s="2" t="s">
        <v>23</v>
      </c>
      <c r="L1582" s="2" t="s">
        <v>40</v>
      </c>
      <c r="M1582" s="7">
        <v>1</v>
      </c>
      <c r="N1582" s="4">
        <v>82.82</v>
      </c>
      <c r="O1582" s="5">
        <v>0</v>
      </c>
      <c r="P1582" s="4">
        <v>38.83</v>
      </c>
      <c r="Q1582" s="4">
        <f t="shared" si="96"/>
        <v>82.82</v>
      </c>
      <c r="R1582" s="4">
        <f t="shared" si="97"/>
        <v>38.83</v>
      </c>
      <c r="S1582" s="4">
        <f t="shared" si="98"/>
        <v>43.989999999999995</v>
      </c>
      <c r="T1582" s="6">
        <f t="shared" si="99"/>
        <v>0.53115189567737264</v>
      </c>
      <c r="U1582" s="3">
        <f>YEAR(SalesDataTable[[#This Row],[Order Date]])</f>
        <v>2026</v>
      </c>
    </row>
    <row r="1583" spans="1:21" ht="15.6">
      <c r="A1583" s="9">
        <v>2693</v>
      </c>
      <c r="B1583" s="10">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11" t="s">
        <v>20</v>
      </c>
      <c r="H1583" s="11" t="s">
        <v>33</v>
      </c>
      <c r="I1583" s="11" t="s">
        <v>2</v>
      </c>
      <c r="J1583" s="2" t="s">
        <v>13</v>
      </c>
      <c r="K1583" s="2" t="s">
        <v>23</v>
      </c>
      <c r="L1583" s="2" t="s">
        <v>24</v>
      </c>
      <c r="M1583" s="7">
        <v>1</v>
      </c>
      <c r="N1583" s="4">
        <v>335.26</v>
      </c>
      <c r="O1583" s="5">
        <v>0.05</v>
      </c>
      <c r="P1583" s="4">
        <v>193.73</v>
      </c>
      <c r="Q1583" s="4">
        <f t="shared" si="96"/>
        <v>318.49699999999996</v>
      </c>
      <c r="R1583" s="4">
        <f t="shared" si="97"/>
        <v>193.73</v>
      </c>
      <c r="S1583" s="4">
        <f t="shared" si="98"/>
        <v>124.76699999999997</v>
      </c>
      <c r="T1583" s="6">
        <f t="shared" si="99"/>
        <v>0.39173681384754011</v>
      </c>
      <c r="U1583" s="3">
        <f>YEAR(SalesDataTable[[#This Row],[Order Date]])</f>
        <v>2026</v>
      </c>
    </row>
    <row r="1584" spans="1:21" ht="15.6">
      <c r="A1584" s="9">
        <v>3045</v>
      </c>
      <c r="B1584" s="10">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11" t="s">
        <v>11</v>
      </c>
      <c r="H1584" s="11" t="s">
        <v>52</v>
      </c>
      <c r="I1584" s="11" t="s">
        <v>28</v>
      </c>
      <c r="J1584" s="2" t="s">
        <v>16</v>
      </c>
      <c r="K1584" s="2" t="s">
        <v>14</v>
      </c>
      <c r="L1584" s="2" t="s">
        <v>32</v>
      </c>
      <c r="M1584" s="7">
        <v>1</v>
      </c>
      <c r="N1584" s="4">
        <v>47.19</v>
      </c>
      <c r="O1584" s="5">
        <v>0.05</v>
      </c>
      <c r="P1584" s="4">
        <v>18.11</v>
      </c>
      <c r="Q1584" s="4">
        <f t="shared" si="96"/>
        <v>44.830499999999994</v>
      </c>
      <c r="R1584" s="4">
        <f t="shared" si="97"/>
        <v>18.11</v>
      </c>
      <c r="S1584" s="4">
        <f t="shared" si="98"/>
        <v>26.720499999999994</v>
      </c>
      <c r="T1584" s="6">
        <f t="shared" si="99"/>
        <v>0.59603395010093574</v>
      </c>
      <c r="U1584" s="3">
        <f>YEAR(SalesDataTable[[#This Row],[Order Date]])</f>
        <v>2026</v>
      </c>
    </row>
    <row r="1585" spans="1:21" ht="15.6">
      <c r="A1585" s="9">
        <v>3340</v>
      </c>
      <c r="B1585" s="10">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11" t="s">
        <v>11</v>
      </c>
      <c r="H1585" s="11" t="s">
        <v>52</v>
      </c>
      <c r="I1585" s="11" t="s">
        <v>28</v>
      </c>
      <c r="J1585" s="2" t="s">
        <v>3</v>
      </c>
      <c r="K1585" s="2" t="s">
        <v>9</v>
      </c>
      <c r="L1585" s="2" t="s">
        <v>10</v>
      </c>
      <c r="M1585" s="7">
        <v>3</v>
      </c>
      <c r="N1585" s="4">
        <v>91.57</v>
      </c>
      <c r="O1585" s="5">
        <v>0</v>
      </c>
      <c r="P1585" s="4">
        <v>44.52</v>
      </c>
      <c r="Q1585" s="4">
        <f t="shared" si="96"/>
        <v>274.70999999999998</v>
      </c>
      <c r="R1585" s="4">
        <f t="shared" si="97"/>
        <v>133.56</v>
      </c>
      <c r="S1585" s="4">
        <f t="shared" si="98"/>
        <v>141.14999999999998</v>
      </c>
      <c r="T1585" s="6">
        <f t="shared" si="99"/>
        <v>0.51381456808998571</v>
      </c>
      <c r="U1585" s="3">
        <f>YEAR(SalesDataTable[[#This Row],[Order Date]])</f>
        <v>2026</v>
      </c>
    </row>
    <row r="1586" spans="1:21" ht="15.6">
      <c r="A1586" s="9">
        <v>3553</v>
      </c>
      <c r="B1586" s="10">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11" t="s">
        <v>20</v>
      </c>
      <c r="H1586" s="11" t="s">
        <v>47</v>
      </c>
      <c r="I1586" s="11" t="s">
        <v>2</v>
      </c>
      <c r="J1586" s="2" t="s">
        <v>13</v>
      </c>
      <c r="K1586" s="2" t="s">
        <v>9</v>
      </c>
      <c r="L1586" s="2" t="s">
        <v>37</v>
      </c>
      <c r="M1586" s="7">
        <v>4</v>
      </c>
      <c r="N1586" s="4">
        <v>154.41999999999999</v>
      </c>
      <c r="O1586" s="5">
        <v>0</v>
      </c>
      <c r="P1586" s="4">
        <v>77.86</v>
      </c>
      <c r="Q1586" s="4">
        <f t="shared" si="96"/>
        <v>617.67999999999995</v>
      </c>
      <c r="R1586" s="4">
        <f t="shared" si="97"/>
        <v>311.44</v>
      </c>
      <c r="S1586" s="4">
        <f t="shared" si="98"/>
        <v>306.23999999999995</v>
      </c>
      <c r="T1586" s="6">
        <f t="shared" si="99"/>
        <v>0.49579070068643954</v>
      </c>
      <c r="U1586" s="3">
        <f>YEAR(SalesDataTable[[#This Row],[Order Date]])</f>
        <v>2026</v>
      </c>
    </row>
    <row r="1587" spans="1:21" ht="15.6">
      <c r="A1587" s="9">
        <v>3807</v>
      </c>
      <c r="B1587" s="10">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11" t="s">
        <v>0</v>
      </c>
      <c r="H1587" s="11" t="s">
        <v>1</v>
      </c>
      <c r="I1587" s="11" t="s">
        <v>28</v>
      </c>
      <c r="J1587" s="2" t="s">
        <v>3</v>
      </c>
      <c r="K1587" s="2" t="s">
        <v>4</v>
      </c>
      <c r="L1587" s="2" t="s">
        <v>22</v>
      </c>
      <c r="M1587" s="7">
        <v>2</v>
      </c>
      <c r="N1587" s="4">
        <v>49.91</v>
      </c>
      <c r="O1587" s="5">
        <v>0.05</v>
      </c>
      <c r="P1587" s="4">
        <v>21.86</v>
      </c>
      <c r="Q1587" s="4">
        <f t="shared" si="96"/>
        <v>94.828999999999994</v>
      </c>
      <c r="R1587" s="4">
        <f t="shared" si="97"/>
        <v>43.72</v>
      </c>
      <c r="S1587" s="4">
        <f t="shared" si="98"/>
        <v>51.108999999999995</v>
      </c>
      <c r="T1587" s="6">
        <f t="shared" si="99"/>
        <v>0.53895960096594919</v>
      </c>
      <c r="U1587" s="3">
        <f>YEAR(SalesDataTable[[#This Row],[Order Date]])</f>
        <v>2026</v>
      </c>
    </row>
    <row r="1588" spans="1:21" ht="15.6">
      <c r="A1588" s="9">
        <v>4061</v>
      </c>
      <c r="B1588" s="10">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11" t="s">
        <v>20</v>
      </c>
      <c r="H1588" s="11" t="s">
        <v>33</v>
      </c>
      <c r="I1588" s="11" t="s">
        <v>28</v>
      </c>
      <c r="J1588" s="2" t="s">
        <v>3</v>
      </c>
      <c r="K1588" s="2" t="s">
        <v>9</v>
      </c>
      <c r="L1588" s="2" t="s">
        <v>10</v>
      </c>
      <c r="M1588" s="7">
        <v>1</v>
      </c>
      <c r="N1588" s="4">
        <v>91.58</v>
      </c>
      <c r="O1588" s="5">
        <v>0.1</v>
      </c>
      <c r="P1588" s="4">
        <v>44.87</v>
      </c>
      <c r="Q1588" s="4">
        <f t="shared" si="96"/>
        <v>82.421999999999997</v>
      </c>
      <c r="R1588" s="4">
        <f t="shared" si="97"/>
        <v>44.87</v>
      </c>
      <c r="S1588" s="4">
        <f t="shared" si="98"/>
        <v>37.552</v>
      </c>
      <c r="T1588" s="6">
        <f t="shared" si="99"/>
        <v>0.45560651282424597</v>
      </c>
      <c r="U1588" s="3">
        <f>YEAR(SalesDataTable[[#This Row],[Order Date]])</f>
        <v>2026</v>
      </c>
    </row>
    <row r="1589" spans="1:21" ht="15.6">
      <c r="A1589" s="9">
        <v>4645</v>
      </c>
      <c r="B1589" s="10">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11" t="s">
        <v>11</v>
      </c>
      <c r="H1589" s="11" t="s">
        <v>39</v>
      </c>
      <c r="I1589" s="11" t="s">
        <v>2</v>
      </c>
      <c r="J1589" s="2" t="s">
        <v>13</v>
      </c>
      <c r="K1589" s="2" t="s">
        <v>34</v>
      </c>
      <c r="L1589" s="2" t="s">
        <v>35</v>
      </c>
      <c r="M1589" s="7">
        <v>3</v>
      </c>
      <c r="N1589" s="4">
        <v>41.11</v>
      </c>
      <c r="O1589" s="5">
        <v>0</v>
      </c>
      <c r="P1589" s="4">
        <v>14.49</v>
      </c>
      <c r="Q1589" s="4">
        <f t="shared" si="96"/>
        <v>123.33</v>
      </c>
      <c r="R1589" s="4">
        <f t="shared" si="97"/>
        <v>43.47</v>
      </c>
      <c r="S1589" s="4">
        <f t="shared" si="98"/>
        <v>79.86</v>
      </c>
      <c r="T1589" s="6">
        <f t="shared" si="99"/>
        <v>0.64753101435173921</v>
      </c>
      <c r="U1589" s="3">
        <f>YEAR(SalesDataTable[[#This Row],[Order Date]])</f>
        <v>2026</v>
      </c>
    </row>
    <row r="1590" spans="1:21" ht="15.6">
      <c r="A1590" s="9">
        <v>5104</v>
      </c>
      <c r="B1590" s="10">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11" t="s">
        <v>6</v>
      </c>
      <c r="H1590" s="11" t="s">
        <v>43</v>
      </c>
      <c r="I1590" s="11" t="s">
        <v>2</v>
      </c>
      <c r="J1590" s="2" t="s">
        <v>3</v>
      </c>
      <c r="K1590" s="2" t="s">
        <v>14</v>
      </c>
      <c r="L1590" s="2" t="s">
        <v>15</v>
      </c>
      <c r="M1590" s="7">
        <v>4</v>
      </c>
      <c r="N1590" s="4">
        <v>35.9</v>
      </c>
      <c r="O1590" s="5">
        <v>0</v>
      </c>
      <c r="P1590" s="4">
        <v>13.49</v>
      </c>
      <c r="Q1590" s="4">
        <f t="shared" si="96"/>
        <v>143.6</v>
      </c>
      <c r="R1590" s="4">
        <f t="shared" si="97"/>
        <v>53.96</v>
      </c>
      <c r="S1590" s="4">
        <f t="shared" si="98"/>
        <v>89.639999999999986</v>
      </c>
      <c r="T1590" s="6">
        <f t="shared" si="99"/>
        <v>0.62423398328690805</v>
      </c>
      <c r="U1590" s="3">
        <f>YEAR(SalesDataTable[[#This Row],[Order Date]])</f>
        <v>2026</v>
      </c>
    </row>
    <row r="1591" spans="1:21" ht="15.6">
      <c r="A1591" s="9">
        <v>813</v>
      </c>
      <c r="B1591" s="10">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11" t="s">
        <v>11</v>
      </c>
      <c r="H1591" s="11" t="s">
        <v>52</v>
      </c>
      <c r="I1591" s="11" t="s">
        <v>2</v>
      </c>
      <c r="J1591" s="2" t="s">
        <v>3</v>
      </c>
      <c r="K1591" s="2" t="s">
        <v>34</v>
      </c>
      <c r="L1591" s="2" t="s">
        <v>42</v>
      </c>
      <c r="M1591" s="7">
        <v>1</v>
      </c>
      <c r="N1591" s="4">
        <v>36.33</v>
      </c>
      <c r="O1591" s="5">
        <v>0.05</v>
      </c>
      <c r="P1591" s="4">
        <v>13.78</v>
      </c>
      <c r="Q1591" s="4">
        <f t="shared" si="96"/>
        <v>34.513499999999993</v>
      </c>
      <c r="R1591" s="4">
        <f t="shared" si="97"/>
        <v>13.78</v>
      </c>
      <c r="S1591" s="4">
        <f t="shared" si="98"/>
        <v>20.733499999999992</v>
      </c>
      <c r="T1591" s="6">
        <f t="shared" si="99"/>
        <v>0.60073594390600771</v>
      </c>
      <c r="U1591" s="3">
        <f>YEAR(SalesDataTable[[#This Row],[Order Date]])</f>
        <v>2026</v>
      </c>
    </row>
    <row r="1592" spans="1:21" ht="15.6">
      <c r="A1592" s="9">
        <v>836</v>
      </c>
      <c r="B1592" s="10">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11" t="s">
        <v>6</v>
      </c>
      <c r="H1592" s="11" t="s">
        <v>49</v>
      </c>
      <c r="I1592" s="11" t="s">
        <v>28</v>
      </c>
      <c r="J1592" s="2" t="s">
        <v>13</v>
      </c>
      <c r="K1592" s="2" t="s">
        <v>14</v>
      </c>
      <c r="L1592" s="2" t="s">
        <v>32</v>
      </c>
      <c r="M1592" s="7">
        <v>5</v>
      </c>
      <c r="N1592" s="4">
        <v>45.94</v>
      </c>
      <c r="O1592" s="5">
        <v>0.05</v>
      </c>
      <c r="P1592" s="4">
        <v>18.059999999999999</v>
      </c>
      <c r="Q1592" s="4">
        <f t="shared" si="96"/>
        <v>218.21499999999997</v>
      </c>
      <c r="R1592" s="4">
        <f t="shared" si="97"/>
        <v>90.3</v>
      </c>
      <c r="S1592" s="4">
        <f t="shared" si="98"/>
        <v>127.91499999999998</v>
      </c>
      <c r="T1592" s="6">
        <f t="shared" si="99"/>
        <v>0.5861879339183832</v>
      </c>
      <c r="U1592" s="3">
        <f>YEAR(SalesDataTable[[#This Row],[Order Date]])</f>
        <v>2026</v>
      </c>
    </row>
    <row r="1593" spans="1:21" ht="15.6">
      <c r="A1593" s="9">
        <v>1266</v>
      </c>
      <c r="B1593" s="10">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11" t="s">
        <v>0</v>
      </c>
      <c r="H1593" s="11" t="s">
        <v>50</v>
      </c>
      <c r="I1593" s="11" t="s">
        <v>19</v>
      </c>
      <c r="J1593" s="2" t="s">
        <v>3</v>
      </c>
      <c r="K1593" s="2" t="s">
        <v>34</v>
      </c>
      <c r="L1593" s="2" t="s">
        <v>42</v>
      </c>
      <c r="M1593" s="7">
        <v>1</v>
      </c>
      <c r="N1593" s="4">
        <v>36.630000000000003</v>
      </c>
      <c r="O1593" s="5">
        <v>0</v>
      </c>
      <c r="P1593" s="4">
        <v>13.7</v>
      </c>
      <c r="Q1593" s="4">
        <f t="shared" si="96"/>
        <v>36.630000000000003</v>
      </c>
      <c r="R1593" s="4">
        <f t="shared" si="97"/>
        <v>13.7</v>
      </c>
      <c r="S1593" s="4">
        <f t="shared" si="98"/>
        <v>22.930000000000003</v>
      </c>
      <c r="T1593" s="6">
        <f t="shared" si="99"/>
        <v>0.62598962598962604</v>
      </c>
      <c r="U1593" s="3">
        <f>YEAR(SalesDataTable[[#This Row],[Order Date]])</f>
        <v>2026</v>
      </c>
    </row>
    <row r="1594" spans="1:21" ht="15.6">
      <c r="A1594" s="9">
        <v>2201</v>
      </c>
      <c r="B1594" s="10">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11" t="s">
        <v>6</v>
      </c>
      <c r="H1594" s="11" t="s">
        <v>7</v>
      </c>
      <c r="I1594" s="11" t="s">
        <v>2</v>
      </c>
      <c r="J1594" s="2" t="s">
        <v>3</v>
      </c>
      <c r="K1594" s="2" t="s">
        <v>9</v>
      </c>
      <c r="L1594" s="2" t="s">
        <v>17</v>
      </c>
      <c r="M1594" s="7">
        <v>1</v>
      </c>
      <c r="N1594" s="4">
        <v>141.38</v>
      </c>
      <c r="O1594" s="5">
        <v>0.05</v>
      </c>
      <c r="P1594" s="4">
        <v>77.14</v>
      </c>
      <c r="Q1594" s="4">
        <f t="shared" si="96"/>
        <v>134.31099999999998</v>
      </c>
      <c r="R1594" s="4">
        <f t="shared" si="97"/>
        <v>77.14</v>
      </c>
      <c r="S1594" s="4">
        <f t="shared" si="98"/>
        <v>57.170999999999978</v>
      </c>
      <c r="T1594" s="6">
        <f t="shared" si="99"/>
        <v>0.42566133823737434</v>
      </c>
      <c r="U1594" s="3">
        <f>YEAR(SalesDataTable[[#This Row],[Order Date]])</f>
        <v>2026</v>
      </c>
    </row>
    <row r="1595" spans="1:21" ht="15.6">
      <c r="A1595" s="9">
        <v>2382</v>
      </c>
      <c r="B1595" s="10">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11" t="s">
        <v>6</v>
      </c>
      <c r="H1595" s="11" t="s">
        <v>49</v>
      </c>
      <c r="I1595" s="11" t="s">
        <v>19</v>
      </c>
      <c r="J1595" s="2" t="s">
        <v>3</v>
      </c>
      <c r="K1595" s="2" t="s">
        <v>23</v>
      </c>
      <c r="L1595" s="2" t="s">
        <v>24</v>
      </c>
      <c r="M1595" s="7">
        <v>3</v>
      </c>
      <c r="N1595" s="4">
        <v>343.45</v>
      </c>
      <c r="O1595" s="5">
        <v>0.05</v>
      </c>
      <c r="P1595" s="4">
        <v>195.73</v>
      </c>
      <c r="Q1595" s="4">
        <f t="shared" si="96"/>
        <v>978.83249999999987</v>
      </c>
      <c r="R1595" s="4">
        <f t="shared" si="97"/>
        <v>587.18999999999994</v>
      </c>
      <c r="S1595" s="4">
        <f t="shared" si="98"/>
        <v>391.64249999999993</v>
      </c>
      <c r="T1595" s="6">
        <f t="shared" si="99"/>
        <v>0.40011186796515236</v>
      </c>
      <c r="U1595" s="3">
        <f>YEAR(SalesDataTable[[#This Row],[Order Date]])</f>
        <v>2026</v>
      </c>
    </row>
    <row r="1596" spans="1:21" ht="15.6">
      <c r="A1596" s="9">
        <v>1227</v>
      </c>
      <c r="B1596" s="10">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11" t="s">
        <v>20</v>
      </c>
      <c r="H1596" s="11" t="s">
        <v>33</v>
      </c>
      <c r="I1596" s="11" t="s">
        <v>2</v>
      </c>
      <c r="J1596" s="2" t="s">
        <v>3</v>
      </c>
      <c r="K1596" s="2" t="s">
        <v>4</v>
      </c>
      <c r="L1596" s="2" t="s">
        <v>30</v>
      </c>
      <c r="M1596" s="7">
        <v>1</v>
      </c>
      <c r="N1596" s="4">
        <v>104.69</v>
      </c>
      <c r="O1596" s="5">
        <v>0</v>
      </c>
      <c r="P1596" s="4">
        <v>49.06</v>
      </c>
      <c r="Q1596" s="4">
        <f t="shared" si="96"/>
        <v>104.69</v>
      </c>
      <c r="R1596" s="4">
        <f t="shared" si="97"/>
        <v>49.06</v>
      </c>
      <c r="S1596" s="4">
        <f t="shared" si="98"/>
        <v>55.629999999999995</v>
      </c>
      <c r="T1596" s="6">
        <f t="shared" si="99"/>
        <v>0.53137835514375775</v>
      </c>
      <c r="U1596" s="3">
        <f>YEAR(SalesDataTable[[#This Row],[Order Date]])</f>
        <v>2026</v>
      </c>
    </row>
    <row r="1597" spans="1:21" ht="15.6">
      <c r="A1597" s="9">
        <v>1843</v>
      </c>
      <c r="B1597" s="10">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11" t="s">
        <v>20</v>
      </c>
      <c r="H1597" s="11" t="s">
        <v>33</v>
      </c>
      <c r="I1597" s="11" t="s">
        <v>2</v>
      </c>
      <c r="J1597" s="2" t="s">
        <v>13</v>
      </c>
      <c r="K1597" s="2" t="s">
        <v>23</v>
      </c>
      <c r="L1597" s="2" t="s">
        <v>24</v>
      </c>
      <c r="M1597" s="7">
        <v>2</v>
      </c>
      <c r="N1597" s="4">
        <v>341.23</v>
      </c>
      <c r="O1597" s="5">
        <v>0.05</v>
      </c>
      <c r="P1597" s="4">
        <v>192.5</v>
      </c>
      <c r="Q1597" s="4">
        <f t="shared" si="96"/>
        <v>648.33699999999999</v>
      </c>
      <c r="R1597" s="4">
        <f t="shared" si="97"/>
        <v>385</v>
      </c>
      <c r="S1597" s="4">
        <f t="shared" si="98"/>
        <v>263.33699999999999</v>
      </c>
      <c r="T1597" s="6">
        <f t="shared" si="99"/>
        <v>0.40617302421425894</v>
      </c>
      <c r="U1597" s="3">
        <f>YEAR(SalesDataTable[[#This Row],[Order Date]])</f>
        <v>2026</v>
      </c>
    </row>
    <row r="1598" spans="1:21" ht="15.6">
      <c r="A1598" s="9">
        <v>2369</v>
      </c>
      <c r="B1598" s="10">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11" t="s">
        <v>20</v>
      </c>
      <c r="H1598" s="11" t="s">
        <v>33</v>
      </c>
      <c r="I1598" s="11" t="s">
        <v>19</v>
      </c>
      <c r="J1598" s="2" t="s">
        <v>13</v>
      </c>
      <c r="K1598" s="2" t="s">
        <v>23</v>
      </c>
      <c r="L1598" s="2" t="s">
        <v>51</v>
      </c>
      <c r="M1598" s="7">
        <v>1</v>
      </c>
      <c r="N1598" s="4">
        <v>125.95</v>
      </c>
      <c r="O1598" s="5">
        <v>0.05</v>
      </c>
      <c r="P1598" s="4">
        <v>61.9</v>
      </c>
      <c r="Q1598" s="4">
        <f t="shared" si="96"/>
        <v>119.6525</v>
      </c>
      <c r="R1598" s="4">
        <f t="shared" si="97"/>
        <v>61.9</v>
      </c>
      <c r="S1598" s="4">
        <f t="shared" si="98"/>
        <v>57.752500000000005</v>
      </c>
      <c r="T1598" s="6">
        <f t="shared" si="99"/>
        <v>0.48266856104134892</v>
      </c>
      <c r="U1598" s="3">
        <f>YEAR(SalesDataTable[[#This Row],[Order Date]])</f>
        <v>2026</v>
      </c>
    </row>
    <row r="1599" spans="1:21" ht="15.6">
      <c r="A1599" s="9">
        <v>2386</v>
      </c>
      <c r="B1599" s="10">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11" t="s">
        <v>6</v>
      </c>
      <c r="H1599" s="11" t="s">
        <v>7</v>
      </c>
      <c r="I1599" s="11" t="s">
        <v>2</v>
      </c>
      <c r="J1599" s="2" t="s">
        <v>3</v>
      </c>
      <c r="K1599" s="2" t="s">
        <v>9</v>
      </c>
      <c r="L1599" s="2" t="s">
        <v>10</v>
      </c>
      <c r="M1599" s="7">
        <v>6</v>
      </c>
      <c r="N1599" s="4">
        <v>91.9</v>
      </c>
      <c r="O1599" s="5">
        <v>0.05</v>
      </c>
      <c r="P1599" s="4">
        <v>44.69</v>
      </c>
      <c r="Q1599" s="4">
        <f t="shared" si="96"/>
        <v>523.83000000000004</v>
      </c>
      <c r="R1599" s="4">
        <f t="shared" si="97"/>
        <v>268.14</v>
      </c>
      <c r="S1599" s="4">
        <f t="shared" si="98"/>
        <v>255.69000000000005</v>
      </c>
      <c r="T1599" s="6">
        <f t="shared" si="99"/>
        <v>0.48811637363266713</v>
      </c>
      <c r="U1599" s="3">
        <f>YEAR(SalesDataTable[[#This Row],[Order Date]])</f>
        <v>2026</v>
      </c>
    </row>
    <row r="1600" spans="1:21" ht="15.6">
      <c r="A1600" s="9">
        <v>2579</v>
      </c>
      <c r="B1600" s="10">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11" t="s">
        <v>20</v>
      </c>
      <c r="H1600" s="11" t="s">
        <v>33</v>
      </c>
      <c r="I1600" s="11" t="s">
        <v>19</v>
      </c>
      <c r="J1600" s="2" t="s">
        <v>3</v>
      </c>
      <c r="K1600" s="2" t="s">
        <v>23</v>
      </c>
      <c r="L1600" s="2" t="s">
        <v>40</v>
      </c>
      <c r="M1600" s="7">
        <v>1</v>
      </c>
      <c r="N1600" s="4">
        <v>81.22</v>
      </c>
      <c r="O1600" s="5">
        <v>0</v>
      </c>
      <c r="P1600" s="4">
        <v>39.18</v>
      </c>
      <c r="Q1600" s="4">
        <f t="shared" si="96"/>
        <v>81.22</v>
      </c>
      <c r="R1600" s="4">
        <f t="shared" si="97"/>
        <v>39.18</v>
      </c>
      <c r="S1600" s="4">
        <f t="shared" si="98"/>
        <v>42.04</v>
      </c>
      <c r="T1600" s="6">
        <f t="shared" si="99"/>
        <v>0.51760650086185667</v>
      </c>
      <c r="U1600" s="3">
        <f>YEAR(SalesDataTable[[#This Row],[Order Date]])</f>
        <v>2026</v>
      </c>
    </row>
    <row r="1601" spans="1:21" ht="15.6">
      <c r="A1601" s="9">
        <v>3075</v>
      </c>
      <c r="B1601" s="10">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11" t="s">
        <v>0</v>
      </c>
      <c r="H1601" s="11" t="s">
        <v>1</v>
      </c>
      <c r="I1601" s="11" t="s">
        <v>2</v>
      </c>
      <c r="J1601" s="2" t="s">
        <v>16</v>
      </c>
      <c r="K1601" s="2" t="s">
        <v>9</v>
      </c>
      <c r="L1601" s="2" t="s">
        <v>46</v>
      </c>
      <c r="M1601" s="7">
        <v>2</v>
      </c>
      <c r="N1601" s="4">
        <v>72.31</v>
      </c>
      <c r="O1601" s="5">
        <v>0</v>
      </c>
      <c r="P1601" s="4">
        <v>31.75</v>
      </c>
      <c r="Q1601" s="4">
        <f t="shared" si="96"/>
        <v>144.62</v>
      </c>
      <c r="R1601" s="4">
        <f t="shared" si="97"/>
        <v>63.5</v>
      </c>
      <c r="S1601" s="4">
        <f t="shared" si="98"/>
        <v>81.12</v>
      </c>
      <c r="T1601" s="6">
        <f t="shared" si="99"/>
        <v>0.56091826856589688</v>
      </c>
      <c r="U1601" s="3">
        <f>YEAR(SalesDataTable[[#This Row],[Order Date]])</f>
        <v>2026</v>
      </c>
    </row>
    <row r="1602" spans="1:21" ht="15.6">
      <c r="A1602" s="9">
        <v>3982</v>
      </c>
      <c r="B1602" s="10">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11" t="s">
        <v>11</v>
      </c>
      <c r="H1602" s="11" t="s">
        <v>12</v>
      </c>
      <c r="I1602" s="11" t="s">
        <v>19</v>
      </c>
      <c r="J1602" s="2" t="s">
        <v>3</v>
      </c>
      <c r="K1602" s="2" t="s">
        <v>23</v>
      </c>
      <c r="L1602" s="2" t="s">
        <v>40</v>
      </c>
      <c r="M1602" s="7">
        <v>1</v>
      </c>
      <c r="N1602" s="4">
        <v>79.989999999999995</v>
      </c>
      <c r="O1602" s="5">
        <v>0.05</v>
      </c>
      <c r="P1602" s="4">
        <v>40.25</v>
      </c>
      <c r="Q1602" s="4">
        <f t="shared" ref="Q1602:Q1665" si="100">M1602*N1602*(1-O1602)</f>
        <v>75.990499999999997</v>
      </c>
      <c r="R1602" s="4">
        <f t="shared" ref="R1602:R1665" si="101">M1602*P1602</f>
        <v>40.25</v>
      </c>
      <c r="S1602" s="4">
        <f t="shared" ref="S1602:S1665" si="102">Q1602-R1602</f>
        <v>35.740499999999997</v>
      </c>
      <c r="T1602" s="6">
        <f t="shared" ref="T1602:T1665" si="103">IFERROR(S1602/Q1602,0)</f>
        <v>0.47032852790809376</v>
      </c>
      <c r="U1602" s="3">
        <f>YEAR(SalesDataTable[[#This Row],[Order Date]])</f>
        <v>2026</v>
      </c>
    </row>
    <row r="1603" spans="1:21" ht="15.6">
      <c r="A1603" s="9">
        <v>4530</v>
      </c>
      <c r="B1603" s="10">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11" t="s">
        <v>20</v>
      </c>
      <c r="H1603" s="11" t="s">
        <v>47</v>
      </c>
      <c r="I1603" s="11" t="s">
        <v>2</v>
      </c>
      <c r="J1603" s="2" t="s">
        <v>13</v>
      </c>
      <c r="K1603" s="2" t="s">
        <v>9</v>
      </c>
      <c r="L1603" s="2" t="s">
        <v>37</v>
      </c>
      <c r="M1603" s="7">
        <v>1</v>
      </c>
      <c r="N1603" s="4">
        <v>151.87</v>
      </c>
      <c r="O1603" s="5">
        <v>0.1</v>
      </c>
      <c r="P1603" s="4">
        <v>76.97</v>
      </c>
      <c r="Q1603" s="4">
        <f t="shared" si="100"/>
        <v>136.68300000000002</v>
      </c>
      <c r="R1603" s="4">
        <f t="shared" si="101"/>
        <v>76.97</v>
      </c>
      <c r="S1603" s="4">
        <f t="shared" si="102"/>
        <v>59.713000000000022</v>
      </c>
      <c r="T1603" s="6">
        <f t="shared" si="103"/>
        <v>0.4368721786908395</v>
      </c>
      <c r="U1603" s="3">
        <f>YEAR(SalesDataTable[[#This Row],[Order Date]])</f>
        <v>2026</v>
      </c>
    </row>
    <row r="1604" spans="1:21" ht="15.6">
      <c r="A1604" s="9">
        <v>4641</v>
      </c>
      <c r="B1604" s="10">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11" t="s">
        <v>20</v>
      </c>
      <c r="H1604" s="11" t="s">
        <v>33</v>
      </c>
      <c r="I1604" s="11" t="s">
        <v>28</v>
      </c>
      <c r="J1604" s="2" t="s">
        <v>13</v>
      </c>
      <c r="K1604" s="2" t="s">
        <v>9</v>
      </c>
      <c r="L1604" s="2" t="s">
        <v>37</v>
      </c>
      <c r="M1604" s="7">
        <v>1</v>
      </c>
      <c r="N1604" s="4">
        <v>156.55000000000001</v>
      </c>
      <c r="O1604" s="5">
        <v>0</v>
      </c>
      <c r="P1604" s="4">
        <v>80.430000000000007</v>
      </c>
      <c r="Q1604" s="4">
        <f t="shared" si="100"/>
        <v>156.55000000000001</v>
      </c>
      <c r="R1604" s="4">
        <f t="shared" si="101"/>
        <v>80.430000000000007</v>
      </c>
      <c r="S1604" s="4">
        <f t="shared" si="102"/>
        <v>76.12</v>
      </c>
      <c r="T1604" s="6">
        <f t="shared" si="103"/>
        <v>0.48623442989460236</v>
      </c>
      <c r="U1604" s="3">
        <f>YEAR(SalesDataTable[[#This Row],[Order Date]])</f>
        <v>2026</v>
      </c>
    </row>
    <row r="1605" spans="1:21" ht="15.6">
      <c r="A1605" s="9">
        <v>4778</v>
      </c>
      <c r="B1605" s="10">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11" t="s">
        <v>6</v>
      </c>
      <c r="H1605" s="11" t="s">
        <v>43</v>
      </c>
      <c r="I1605" s="11" t="s">
        <v>19</v>
      </c>
      <c r="J1605" s="2" t="s">
        <v>13</v>
      </c>
      <c r="K1605" s="2" t="s">
        <v>9</v>
      </c>
      <c r="L1605" s="2" t="s">
        <v>37</v>
      </c>
      <c r="M1605" s="7">
        <v>1</v>
      </c>
      <c r="N1605" s="4">
        <v>152.72</v>
      </c>
      <c r="O1605" s="5">
        <v>0</v>
      </c>
      <c r="P1605" s="4">
        <v>77.73</v>
      </c>
      <c r="Q1605" s="4">
        <f t="shared" si="100"/>
        <v>152.72</v>
      </c>
      <c r="R1605" s="4">
        <f t="shared" si="101"/>
        <v>77.73</v>
      </c>
      <c r="S1605" s="4">
        <f t="shared" si="102"/>
        <v>74.989999999999995</v>
      </c>
      <c r="T1605" s="6">
        <f t="shared" si="103"/>
        <v>0.4910293347302252</v>
      </c>
      <c r="U1605" s="3">
        <f>YEAR(SalesDataTable[[#This Row],[Order Date]])</f>
        <v>2026</v>
      </c>
    </row>
    <row r="1606" spans="1:21" ht="15.6">
      <c r="A1606" s="9">
        <v>5132</v>
      </c>
      <c r="B1606" s="10">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11" t="s">
        <v>6</v>
      </c>
      <c r="H1606" s="11" t="s">
        <v>43</v>
      </c>
      <c r="I1606" s="11" t="s">
        <v>2</v>
      </c>
      <c r="J1606" s="2" t="s">
        <v>16</v>
      </c>
      <c r="K1606" s="2" t="s">
        <v>4</v>
      </c>
      <c r="L1606" s="2" t="s">
        <v>26</v>
      </c>
      <c r="M1606" s="7">
        <v>1</v>
      </c>
      <c r="N1606" s="4">
        <v>40.51</v>
      </c>
      <c r="O1606" s="5">
        <v>0.05</v>
      </c>
      <c r="P1606" s="4">
        <v>16.29</v>
      </c>
      <c r="Q1606" s="4">
        <f t="shared" si="100"/>
        <v>38.484499999999997</v>
      </c>
      <c r="R1606" s="4">
        <f t="shared" si="101"/>
        <v>16.29</v>
      </c>
      <c r="S1606" s="4">
        <f t="shared" si="102"/>
        <v>22.194499999999998</v>
      </c>
      <c r="T1606" s="6">
        <f t="shared" si="103"/>
        <v>0.57671270251659756</v>
      </c>
      <c r="U1606" s="3">
        <f>YEAR(SalesDataTable[[#This Row],[Order Date]])</f>
        <v>2026</v>
      </c>
    </row>
    <row r="1607" spans="1:21" ht="15.6">
      <c r="A1607" s="9">
        <v>227</v>
      </c>
      <c r="B1607" s="10">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11" t="s">
        <v>20</v>
      </c>
      <c r="H1607" s="11" t="s">
        <v>31</v>
      </c>
      <c r="I1607" s="11" t="s">
        <v>28</v>
      </c>
      <c r="J1607" s="2" t="s">
        <v>3</v>
      </c>
      <c r="K1607" s="2" t="s">
        <v>34</v>
      </c>
      <c r="L1607" s="2" t="s">
        <v>35</v>
      </c>
      <c r="M1607" s="7">
        <v>3</v>
      </c>
      <c r="N1607" s="4">
        <v>40.61</v>
      </c>
      <c r="O1607" s="5">
        <v>0</v>
      </c>
      <c r="P1607" s="4">
        <v>14.72</v>
      </c>
      <c r="Q1607" s="4">
        <f t="shared" si="100"/>
        <v>121.83</v>
      </c>
      <c r="R1607" s="4">
        <f t="shared" si="101"/>
        <v>44.160000000000004</v>
      </c>
      <c r="S1607" s="4">
        <f t="shared" si="102"/>
        <v>77.669999999999987</v>
      </c>
      <c r="T1607" s="6">
        <f t="shared" si="103"/>
        <v>0.63752770253632096</v>
      </c>
      <c r="U1607" s="3">
        <f>YEAR(SalesDataTable[[#This Row],[Order Date]])</f>
        <v>2026</v>
      </c>
    </row>
    <row r="1608" spans="1:21" ht="15.6">
      <c r="A1608" s="9">
        <v>390</v>
      </c>
      <c r="B1608" s="10">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11" t="s">
        <v>11</v>
      </c>
      <c r="H1608" s="11" t="s">
        <v>25</v>
      </c>
      <c r="I1608" s="11" t="s">
        <v>19</v>
      </c>
      <c r="J1608" s="2" t="s">
        <v>13</v>
      </c>
      <c r="K1608" s="2" t="s">
        <v>9</v>
      </c>
      <c r="L1608" s="2" t="s">
        <v>10</v>
      </c>
      <c r="M1608" s="7">
        <v>1</v>
      </c>
      <c r="N1608" s="4">
        <v>93.41</v>
      </c>
      <c r="O1608" s="5">
        <v>0.05</v>
      </c>
      <c r="P1608" s="4">
        <v>44.7</v>
      </c>
      <c r="Q1608" s="4">
        <f t="shared" si="100"/>
        <v>88.739499999999992</v>
      </c>
      <c r="R1608" s="4">
        <f t="shared" si="101"/>
        <v>44.7</v>
      </c>
      <c r="S1608" s="4">
        <f t="shared" si="102"/>
        <v>44.03949999999999</v>
      </c>
      <c r="T1608" s="6">
        <f t="shared" si="103"/>
        <v>0.49627843294136198</v>
      </c>
      <c r="U1608" s="3">
        <f>YEAR(SalesDataTable[[#This Row],[Order Date]])</f>
        <v>2026</v>
      </c>
    </row>
    <row r="1609" spans="1:21" ht="15.6">
      <c r="A1609" s="9">
        <v>859</v>
      </c>
      <c r="B1609" s="10">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11" t="s">
        <v>0</v>
      </c>
      <c r="H1609" s="11" t="s">
        <v>1</v>
      </c>
      <c r="I1609" s="11" t="s">
        <v>19</v>
      </c>
      <c r="J1609" s="2" t="s">
        <v>13</v>
      </c>
      <c r="K1609" s="2" t="s">
        <v>9</v>
      </c>
      <c r="L1609" s="2" t="s">
        <v>10</v>
      </c>
      <c r="M1609" s="7">
        <v>2</v>
      </c>
      <c r="N1609" s="4">
        <v>90.23</v>
      </c>
      <c r="O1609" s="5">
        <v>0</v>
      </c>
      <c r="P1609" s="4">
        <v>44.22</v>
      </c>
      <c r="Q1609" s="4">
        <f t="shared" si="100"/>
        <v>180.46</v>
      </c>
      <c r="R1609" s="4">
        <f t="shared" si="101"/>
        <v>88.44</v>
      </c>
      <c r="S1609" s="4">
        <f t="shared" si="102"/>
        <v>92.02000000000001</v>
      </c>
      <c r="T1609" s="6">
        <f t="shared" si="103"/>
        <v>0.50991909564446414</v>
      </c>
      <c r="U1609" s="3">
        <f>YEAR(SalesDataTable[[#This Row],[Order Date]])</f>
        <v>2026</v>
      </c>
    </row>
    <row r="1610" spans="1:21" ht="15.6">
      <c r="A1610" s="9">
        <v>1468</v>
      </c>
      <c r="B1610" s="10">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11" t="s">
        <v>6</v>
      </c>
      <c r="H1610" s="11" t="s">
        <v>41</v>
      </c>
      <c r="I1610" s="11" t="s">
        <v>19</v>
      </c>
      <c r="J1610" s="2" t="s">
        <v>3</v>
      </c>
      <c r="K1610" s="2" t="s">
        <v>4</v>
      </c>
      <c r="L1610" s="2" t="s">
        <v>22</v>
      </c>
      <c r="M1610" s="7">
        <v>1</v>
      </c>
      <c r="N1610" s="4">
        <v>51.75</v>
      </c>
      <c r="O1610" s="5">
        <v>0</v>
      </c>
      <c r="P1610" s="4">
        <v>22.36</v>
      </c>
      <c r="Q1610" s="4">
        <f t="shared" si="100"/>
        <v>51.75</v>
      </c>
      <c r="R1610" s="4">
        <f t="shared" si="101"/>
        <v>22.36</v>
      </c>
      <c r="S1610" s="4">
        <f t="shared" si="102"/>
        <v>29.39</v>
      </c>
      <c r="T1610" s="6">
        <f t="shared" si="103"/>
        <v>0.56792270531400968</v>
      </c>
      <c r="U1610" s="3">
        <f>YEAR(SalesDataTable[[#This Row],[Order Date]])</f>
        <v>2026</v>
      </c>
    </row>
    <row r="1611" spans="1:21" ht="15.6">
      <c r="A1611" s="9">
        <v>2356</v>
      </c>
      <c r="B1611" s="10">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11" t="s">
        <v>20</v>
      </c>
      <c r="H1611" s="11" t="s">
        <v>47</v>
      </c>
      <c r="I1611" s="11" t="s">
        <v>19</v>
      </c>
      <c r="J1611" s="2" t="s">
        <v>13</v>
      </c>
      <c r="K1611" s="2" t="s">
        <v>4</v>
      </c>
      <c r="L1611" s="2" t="s">
        <v>30</v>
      </c>
      <c r="M1611" s="7">
        <v>3</v>
      </c>
      <c r="N1611" s="4">
        <v>102.91</v>
      </c>
      <c r="O1611" s="5">
        <v>0.1</v>
      </c>
      <c r="P1611" s="4">
        <v>50.23</v>
      </c>
      <c r="Q1611" s="4">
        <f t="shared" si="100"/>
        <v>277.85700000000003</v>
      </c>
      <c r="R1611" s="4">
        <f t="shared" si="101"/>
        <v>150.69</v>
      </c>
      <c r="S1611" s="4">
        <f t="shared" si="102"/>
        <v>127.16700000000003</v>
      </c>
      <c r="T1611" s="6">
        <f t="shared" si="103"/>
        <v>0.45767067232425318</v>
      </c>
      <c r="U1611" s="3">
        <f>YEAR(SalesDataTable[[#This Row],[Order Date]])</f>
        <v>2026</v>
      </c>
    </row>
    <row r="1612" spans="1:21" ht="15.6">
      <c r="A1612" s="9">
        <v>3556</v>
      </c>
      <c r="B1612" s="10">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11" t="s">
        <v>11</v>
      </c>
      <c r="H1612" s="11" t="s">
        <v>52</v>
      </c>
      <c r="I1612" s="11" t="s">
        <v>2</v>
      </c>
      <c r="J1612" s="2" t="s">
        <v>13</v>
      </c>
      <c r="K1612" s="2" t="s">
        <v>4</v>
      </c>
      <c r="L1612" s="2" t="s">
        <v>5</v>
      </c>
      <c r="M1612" s="7">
        <v>4</v>
      </c>
      <c r="N1612" s="4">
        <v>82.63</v>
      </c>
      <c r="O1612" s="5">
        <v>0.1</v>
      </c>
      <c r="P1612" s="4">
        <v>43.78</v>
      </c>
      <c r="Q1612" s="4">
        <f t="shared" si="100"/>
        <v>297.46800000000002</v>
      </c>
      <c r="R1612" s="4">
        <f t="shared" si="101"/>
        <v>175.12</v>
      </c>
      <c r="S1612" s="4">
        <f t="shared" si="102"/>
        <v>122.34800000000001</v>
      </c>
      <c r="T1612" s="6">
        <f t="shared" si="103"/>
        <v>0.41129802197211129</v>
      </c>
      <c r="U1612" s="3">
        <f>YEAR(SalesDataTable[[#This Row],[Order Date]])</f>
        <v>2026</v>
      </c>
    </row>
    <row r="1613" spans="1:21" ht="15.6">
      <c r="A1613" s="9">
        <v>925</v>
      </c>
      <c r="B1613" s="10">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11" t="s">
        <v>0</v>
      </c>
      <c r="H1613" s="11" t="s">
        <v>1</v>
      </c>
      <c r="I1613" s="11" t="s">
        <v>19</v>
      </c>
      <c r="J1613" s="2" t="s">
        <v>3</v>
      </c>
      <c r="K1613" s="2" t="s">
        <v>23</v>
      </c>
      <c r="L1613" s="2" t="s">
        <v>29</v>
      </c>
      <c r="M1613" s="7">
        <v>1</v>
      </c>
      <c r="N1613" s="4">
        <v>196.39</v>
      </c>
      <c r="O1613" s="5">
        <v>0</v>
      </c>
      <c r="P1613" s="4">
        <v>102.92</v>
      </c>
      <c r="Q1613" s="4">
        <f t="shared" si="100"/>
        <v>196.39</v>
      </c>
      <c r="R1613" s="4">
        <f t="shared" si="101"/>
        <v>102.92</v>
      </c>
      <c r="S1613" s="4">
        <f t="shared" si="102"/>
        <v>93.469999999999985</v>
      </c>
      <c r="T1613" s="6">
        <f t="shared" si="103"/>
        <v>0.47594073017974436</v>
      </c>
      <c r="U1613" s="3">
        <f>YEAR(SalesDataTable[[#This Row],[Order Date]])</f>
        <v>2026</v>
      </c>
    </row>
    <row r="1614" spans="1:21" ht="15.6">
      <c r="A1614" s="9">
        <v>1563</v>
      </c>
      <c r="B1614" s="10">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11" t="s">
        <v>11</v>
      </c>
      <c r="H1614" s="11" t="s">
        <v>39</v>
      </c>
      <c r="I1614" s="11" t="s">
        <v>28</v>
      </c>
      <c r="J1614" s="2" t="s">
        <v>16</v>
      </c>
      <c r="K1614" s="2" t="s">
        <v>14</v>
      </c>
      <c r="L1614" s="2" t="s">
        <v>15</v>
      </c>
      <c r="M1614" s="7">
        <v>2</v>
      </c>
      <c r="N1614" s="4">
        <v>36.25</v>
      </c>
      <c r="O1614" s="5">
        <v>0</v>
      </c>
      <c r="P1614" s="4">
        <v>13.77</v>
      </c>
      <c r="Q1614" s="4">
        <f t="shared" si="100"/>
        <v>72.5</v>
      </c>
      <c r="R1614" s="4">
        <f t="shared" si="101"/>
        <v>27.54</v>
      </c>
      <c r="S1614" s="4">
        <f t="shared" si="102"/>
        <v>44.96</v>
      </c>
      <c r="T1614" s="6">
        <f t="shared" si="103"/>
        <v>0.62013793103448278</v>
      </c>
      <c r="U1614" s="3">
        <f>YEAR(SalesDataTable[[#This Row],[Order Date]])</f>
        <v>2026</v>
      </c>
    </row>
    <row r="1615" spans="1:21" ht="15.6">
      <c r="A1615" s="9">
        <v>1634</v>
      </c>
      <c r="B1615" s="10">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11" t="s">
        <v>6</v>
      </c>
      <c r="H1615" s="11" t="s">
        <v>7</v>
      </c>
      <c r="I1615" s="11" t="s">
        <v>19</v>
      </c>
      <c r="J1615" s="2" t="s">
        <v>3</v>
      </c>
      <c r="K1615" s="2" t="s">
        <v>23</v>
      </c>
      <c r="L1615" s="2" t="s">
        <v>29</v>
      </c>
      <c r="M1615" s="7">
        <v>2</v>
      </c>
      <c r="N1615" s="4">
        <v>199.85</v>
      </c>
      <c r="O1615" s="5">
        <v>0.05</v>
      </c>
      <c r="P1615" s="4">
        <v>104.34</v>
      </c>
      <c r="Q1615" s="4">
        <f t="shared" si="100"/>
        <v>379.71499999999997</v>
      </c>
      <c r="R1615" s="4">
        <f t="shared" si="101"/>
        <v>208.68</v>
      </c>
      <c r="S1615" s="4">
        <f t="shared" si="102"/>
        <v>171.03499999999997</v>
      </c>
      <c r="T1615" s="6">
        <f t="shared" si="103"/>
        <v>0.45042992770893953</v>
      </c>
      <c r="U1615" s="3">
        <f>YEAR(SalesDataTable[[#This Row],[Order Date]])</f>
        <v>2026</v>
      </c>
    </row>
    <row r="1616" spans="1:21" ht="15.6">
      <c r="A1616" s="9">
        <v>2187</v>
      </c>
      <c r="B1616" s="10">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11" t="s">
        <v>11</v>
      </c>
      <c r="H1616" s="11" t="s">
        <v>12</v>
      </c>
      <c r="I1616" s="11" t="s">
        <v>19</v>
      </c>
      <c r="J1616" s="2" t="s">
        <v>13</v>
      </c>
      <c r="K1616" s="2" t="s">
        <v>14</v>
      </c>
      <c r="L1616" s="2" t="s">
        <v>32</v>
      </c>
      <c r="M1616" s="7">
        <v>1</v>
      </c>
      <c r="N1616" s="4">
        <v>46.32</v>
      </c>
      <c r="O1616" s="5">
        <v>0.05</v>
      </c>
      <c r="P1616" s="4">
        <v>18.34</v>
      </c>
      <c r="Q1616" s="4">
        <f t="shared" si="100"/>
        <v>44.003999999999998</v>
      </c>
      <c r="R1616" s="4">
        <f t="shared" si="101"/>
        <v>18.34</v>
      </c>
      <c r="S1616" s="4">
        <f t="shared" si="102"/>
        <v>25.663999999999998</v>
      </c>
      <c r="T1616" s="6">
        <f t="shared" si="103"/>
        <v>0.58321970729933637</v>
      </c>
      <c r="U1616" s="3">
        <f>YEAR(SalesDataTable[[#This Row],[Order Date]])</f>
        <v>2026</v>
      </c>
    </row>
    <row r="1617" spans="1:21" ht="15.6">
      <c r="A1617" s="9">
        <v>2773</v>
      </c>
      <c r="B1617" s="10">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11" t="s">
        <v>6</v>
      </c>
      <c r="H1617" s="11" t="s">
        <v>49</v>
      </c>
      <c r="I1617" s="11" t="s">
        <v>2</v>
      </c>
      <c r="J1617" s="2" t="s">
        <v>13</v>
      </c>
      <c r="K1617" s="2" t="s">
        <v>9</v>
      </c>
      <c r="L1617" s="2" t="s">
        <v>37</v>
      </c>
      <c r="M1617" s="7">
        <v>4</v>
      </c>
      <c r="N1617" s="4">
        <v>151.06</v>
      </c>
      <c r="O1617" s="5">
        <v>0</v>
      </c>
      <c r="P1617" s="4">
        <v>77.67</v>
      </c>
      <c r="Q1617" s="4">
        <f t="shared" si="100"/>
        <v>604.24</v>
      </c>
      <c r="R1617" s="4">
        <f t="shared" si="101"/>
        <v>310.68</v>
      </c>
      <c r="S1617" s="4">
        <f t="shared" si="102"/>
        <v>293.56</v>
      </c>
      <c r="T1617" s="6">
        <f t="shared" si="103"/>
        <v>0.48583344366476894</v>
      </c>
      <c r="U1617" s="3">
        <f>YEAR(SalesDataTable[[#This Row],[Order Date]])</f>
        <v>2026</v>
      </c>
    </row>
    <row r="1618" spans="1:21" ht="15.6">
      <c r="A1618" s="9">
        <v>5040</v>
      </c>
      <c r="B1618" s="10">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11" t="s">
        <v>20</v>
      </c>
      <c r="H1618" s="11" t="s">
        <v>31</v>
      </c>
      <c r="I1618" s="11" t="s">
        <v>2</v>
      </c>
      <c r="J1618" s="2" t="s">
        <v>3</v>
      </c>
      <c r="K1618" s="2" t="s">
        <v>9</v>
      </c>
      <c r="L1618" s="2" t="s">
        <v>46</v>
      </c>
      <c r="M1618" s="7">
        <v>1</v>
      </c>
      <c r="N1618" s="4">
        <v>72.39</v>
      </c>
      <c r="O1618" s="5">
        <v>0.1</v>
      </c>
      <c r="P1618" s="4">
        <v>31.64</v>
      </c>
      <c r="Q1618" s="4">
        <f t="shared" si="100"/>
        <v>65.150999999999996</v>
      </c>
      <c r="R1618" s="4">
        <f t="shared" si="101"/>
        <v>31.64</v>
      </c>
      <c r="S1618" s="4">
        <f t="shared" si="102"/>
        <v>33.510999999999996</v>
      </c>
      <c r="T1618" s="6">
        <f t="shared" si="103"/>
        <v>0.51435895074519189</v>
      </c>
      <c r="U1618" s="3">
        <f>YEAR(SalesDataTable[[#This Row],[Order Date]])</f>
        <v>2026</v>
      </c>
    </row>
    <row r="1619" spans="1:21" ht="15.6">
      <c r="A1619" s="9">
        <v>415</v>
      </c>
      <c r="B1619" s="10">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11" t="s">
        <v>0</v>
      </c>
      <c r="H1619" s="11" t="s">
        <v>36</v>
      </c>
      <c r="I1619" s="11" t="s">
        <v>19</v>
      </c>
      <c r="J1619" s="2" t="s">
        <v>3</v>
      </c>
      <c r="K1619" s="2" t="s">
        <v>9</v>
      </c>
      <c r="L1619" s="2" t="s">
        <v>46</v>
      </c>
      <c r="M1619" s="7">
        <v>1</v>
      </c>
      <c r="N1619" s="4">
        <v>72.650000000000006</v>
      </c>
      <c r="O1619" s="5">
        <v>0</v>
      </c>
      <c r="P1619" s="4">
        <v>31.72</v>
      </c>
      <c r="Q1619" s="4">
        <f t="shared" si="100"/>
        <v>72.650000000000006</v>
      </c>
      <c r="R1619" s="4">
        <f t="shared" si="101"/>
        <v>31.72</v>
      </c>
      <c r="S1619" s="4">
        <f t="shared" si="102"/>
        <v>40.930000000000007</v>
      </c>
      <c r="T1619" s="6">
        <f t="shared" si="103"/>
        <v>0.56338609772883697</v>
      </c>
      <c r="U1619" s="3">
        <f>YEAR(SalesDataTable[[#This Row],[Order Date]])</f>
        <v>2026</v>
      </c>
    </row>
    <row r="1620" spans="1:21" ht="15.6">
      <c r="A1620" s="9">
        <v>1111</v>
      </c>
      <c r="B1620" s="10">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11" t="s">
        <v>20</v>
      </c>
      <c r="H1620" s="11" t="s">
        <v>47</v>
      </c>
      <c r="I1620" s="11" t="s">
        <v>2</v>
      </c>
      <c r="J1620" s="2" t="s">
        <v>13</v>
      </c>
      <c r="K1620" s="2" t="s">
        <v>23</v>
      </c>
      <c r="L1620" s="2" t="s">
        <v>29</v>
      </c>
      <c r="M1620" s="7">
        <v>1</v>
      </c>
      <c r="N1620" s="4">
        <v>198.44</v>
      </c>
      <c r="O1620" s="5">
        <v>0</v>
      </c>
      <c r="P1620" s="4">
        <v>106.79</v>
      </c>
      <c r="Q1620" s="4">
        <f t="shared" si="100"/>
        <v>198.44</v>
      </c>
      <c r="R1620" s="4">
        <f t="shared" si="101"/>
        <v>106.79</v>
      </c>
      <c r="S1620" s="4">
        <f t="shared" si="102"/>
        <v>91.649999999999991</v>
      </c>
      <c r="T1620" s="6">
        <f t="shared" si="103"/>
        <v>0.46185244910300338</v>
      </c>
      <c r="U1620" s="3">
        <f>YEAR(SalesDataTable[[#This Row],[Order Date]])</f>
        <v>2026</v>
      </c>
    </row>
    <row r="1621" spans="1:21" ht="15.6">
      <c r="A1621" s="9">
        <v>1243</v>
      </c>
      <c r="B1621" s="10">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11" t="s">
        <v>11</v>
      </c>
      <c r="H1621" s="11" t="s">
        <v>52</v>
      </c>
      <c r="I1621" s="11" t="s">
        <v>2</v>
      </c>
      <c r="J1621" s="2" t="s">
        <v>3</v>
      </c>
      <c r="K1621" s="2" t="s">
        <v>23</v>
      </c>
      <c r="L1621" s="2" t="s">
        <v>29</v>
      </c>
      <c r="M1621" s="7">
        <v>1</v>
      </c>
      <c r="N1621" s="4">
        <v>193.67</v>
      </c>
      <c r="O1621" s="5">
        <v>0</v>
      </c>
      <c r="P1621" s="4">
        <v>103.79</v>
      </c>
      <c r="Q1621" s="4">
        <f t="shared" si="100"/>
        <v>193.67</v>
      </c>
      <c r="R1621" s="4">
        <f t="shared" si="101"/>
        <v>103.79</v>
      </c>
      <c r="S1621" s="4">
        <f t="shared" si="102"/>
        <v>89.879999999999981</v>
      </c>
      <c r="T1621" s="6">
        <f t="shared" si="103"/>
        <v>0.46408839779005517</v>
      </c>
      <c r="U1621" s="3">
        <f>YEAR(SalesDataTable[[#This Row],[Order Date]])</f>
        <v>2026</v>
      </c>
    </row>
    <row r="1622" spans="1:21" ht="15.6">
      <c r="A1622" s="9">
        <v>1326</v>
      </c>
      <c r="B1622" s="10">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11" t="s">
        <v>20</v>
      </c>
      <c r="H1622" s="11" t="s">
        <v>33</v>
      </c>
      <c r="I1622" s="11" t="s">
        <v>2</v>
      </c>
      <c r="J1622" s="2" t="s">
        <v>3</v>
      </c>
      <c r="K1622" s="2" t="s">
        <v>14</v>
      </c>
      <c r="L1622" s="2" t="s">
        <v>48</v>
      </c>
      <c r="M1622" s="7">
        <v>5</v>
      </c>
      <c r="N1622" s="4">
        <v>166.03</v>
      </c>
      <c r="O1622" s="5">
        <v>0</v>
      </c>
      <c r="P1622" s="4">
        <v>87.46</v>
      </c>
      <c r="Q1622" s="4">
        <f t="shared" si="100"/>
        <v>830.15</v>
      </c>
      <c r="R1622" s="4">
        <f t="shared" si="101"/>
        <v>437.29999999999995</v>
      </c>
      <c r="S1622" s="4">
        <f t="shared" si="102"/>
        <v>392.85</v>
      </c>
      <c r="T1622" s="6">
        <f t="shared" si="103"/>
        <v>0.47322772992832624</v>
      </c>
      <c r="U1622" s="3">
        <f>YEAR(SalesDataTable[[#This Row],[Order Date]])</f>
        <v>2026</v>
      </c>
    </row>
    <row r="1623" spans="1:21" ht="15.6">
      <c r="A1623" s="9">
        <v>1682</v>
      </c>
      <c r="B1623" s="10">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11" t="s">
        <v>0</v>
      </c>
      <c r="H1623" s="11" t="s">
        <v>1</v>
      </c>
      <c r="I1623" s="11" t="s">
        <v>2</v>
      </c>
      <c r="J1623" s="2" t="s">
        <v>16</v>
      </c>
      <c r="K1623" s="2" t="s">
        <v>23</v>
      </c>
      <c r="L1623" s="2" t="s">
        <v>40</v>
      </c>
      <c r="M1623" s="7">
        <v>2</v>
      </c>
      <c r="N1623" s="4">
        <v>81.569999999999993</v>
      </c>
      <c r="O1623" s="5">
        <v>0</v>
      </c>
      <c r="P1623" s="4">
        <v>40.36</v>
      </c>
      <c r="Q1623" s="4">
        <f t="shared" si="100"/>
        <v>163.13999999999999</v>
      </c>
      <c r="R1623" s="4">
        <f t="shared" si="101"/>
        <v>80.72</v>
      </c>
      <c r="S1623" s="4">
        <f t="shared" si="102"/>
        <v>82.419999999999987</v>
      </c>
      <c r="T1623" s="6">
        <f t="shared" si="103"/>
        <v>0.50521024886600463</v>
      </c>
      <c r="U1623" s="3">
        <f>YEAR(SalesDataTable[[#This Row],[Order Date]])</f>
        <v>2026</v>
      </c>
    </row>
    <row r="1624" spans="1:21" ht="15.6">
      <c r="A1624" s="9">
        <v>2618</v>
      </c>
      <c r="B1624" s="10">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11" t="s">
        <v>0</v>
      </c>
      <c r="H1624" s="11" t="s">
        <v>50</v>
      </c>
      <c r="I1624" s="11" t="s">
        <v>19</v>
      </c>
      <c r="J1624" s="2" t="s">
        <v>16</v>
      </c>
      <c r="K1624" s="2" t="s">
        <v>9</v>
      </c>
      <c r="L1624" s="2" t="s">
        <v>17</v>
      </c>
      <c r="M1624" s="7">
        <v>2</v>
      </c>
      <c r="N1624" s="4">
        <v>143.86000000000001</v>
      </c>
      <c r="O1624" s="5">
        <v>0</v>
      </c>
      <c r="P1624" s="4">
        <v>81.23</v>
      </c>
      <c r="Q1624" s="4">
        <f t="shared" si="100"/>
        <v>287.72000000000003</v>
      </c>
      <c r="R1624" s="4">
        <f t="shared" si="101"/>
        <v>162.46</v>
      </c>
      <c r="S1624" s="4">
        <f t="shared" si="102"/>
        <v>125.26000000000002</v>
      </c>
      <c r="T1624" s="6">
        <f t="shared" si="103"/>
        <v>0.43535381621020441</v>
      </c>
      <c r="U1624" s="3">
        <f>YEAR(SalesDataTable[[#This Row],[Order Date]])</f>
        <v>2026</v>
      </c>
    </row>
    <row r="1625" spans="1:21" ht="15.6">
      <c r="A1625" s="9">
        <v>3319</v>
      </c>
      <c r="B1625" s="10">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11" t="s">
        <v>6</v>
      </c>
      <c r="H1625" s="11" t="s">
        <v>49</v>
      </c>
      <c r="I1625" s="11" t="s">
        <v>2</v>
      </c>
      <c r="J1625" s="2" t="s">
        <v>3</v>
      </c>
      <c r="K1625" s="2" t="s">
        <v>9</v>
      </c>
      <c r="L1625" s="2" t="s">
        <v>10</v>
      </c>
      <c r="M1625" s="7">
        <v>3</v>
      </c>
      <c r="N1625" s="4">
        <v>93.53</v>
      </c>
      <c r="O1625" s="5">
        <v>0</v>
      </c>
      <c r="P1625" s="4">
        <v>46.19</v>
      </c>
      <c r="Q1625" s="4">
        <f t="shared" si="100"/>
        <v>280.59000000000003</v>
      </c>
      <c r="R1625" s="4">
        <f t="shared" si="101"/>
        <v>138.57</v>
      </c>
      <c r="S1625" s="4">
        <f t="shared" si="102"/>
        <v>142.02000000000004</v>
      </c>
      <c r="T1625" s="6">
        <f t="shared" si="103"/>
        <v>0.5061477600769807</v>
      </c>
      <c r="U1625" s="3">
        <f>YEAR(SalesDataTable[[#This Row],[Order Date]])</f>
        <v>2026</v>
      </c>
    </row>
    <row r="1626" spans="1:21" ht="15.6">
      <c r="A1626" s="9">
        <v>4600</v>
      </c>
      <c r="B1626" s="10">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11" t="s">
        <v>20</v>
      </c>
      <c r="H1626" s="11" t="s">
        <v>21</v>
      </c>
      <c r="I1626" s="11" t="s">
        <v>8</v>
      </c>
      <c r="J1626" s="2" t="s">
        <v>16</v>
      </c>
      <c r="K1626" s="2" t="s">
        <v>14</v>
      </c>
      <c r="L1626" s="2" t="s">
        <v>48</v>
      </c>
      <c r="M1626" s="7">
        <v>10</v>
      </c>
      <c r="N1626" s="4">
        <v>162.38</v>
      </c>
      <c r="O1626" s="5">
        <v>0.05</v>
      </c>
      <c r="P1626" s="4">
        <v>85.82</v>
      </c>
      <c r="Q1626" s="4">
        <f t="shared" si="100"/>
        <v>1542.61</v>
      </c>
      <c r="R1626" s="4">
        <f t="shared" si="101"/>
        <v>858.19999999999993</v>
      </c>
      <c r="S1626" s="4">
        <f t="shared" si="102"/>
        <v>684.41</v>
      </c>
      <c r="T1626" s="6">
        <f t="shared" si="103"/>
        <v>0.44367014345816508</v>
      </c>
      <c r="U1626" s="3">
        <f>YEAR(SalesDataTable[[#This Row],[Order Date]])</f>
        <v>2026</v>
      </c>
    </row>
    <row r="1627" spans="1:21" ht="15.6">
      <c r="A1627" s="9">
        <v>5168</v>
      </c>
      <c r="B1627" s="10">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11" t="s">
        <v>0</v>
      </c>
      <c r="H1627" s="11" t="s">
        <v>50</v>
      </c>
      <c r="I1627" s="11" t="s">
        <v>28</v>
      </c>
      <c r="J1627" s="2" t="s">
        <v>16</v>
      </c>
      <c r="K1627" s="2" t="s">
        <v>34</v>
      </c>
      <c r="L1627" s="2" t="s">
        <v>38</v>
      </c>
      <c r="M1627" s="7">
        <v>1</v>
      </c>
      <c r="N1627" s="4">
        <v>122.52</v>
      </c>
      <c r="O1627" s="5">
        <v>0.05</v>
      </c>
      <c r="P1627" s="4">
        <v>69.66</v>
      </c>
      <c r="Q1627" s="4">
        <f t="shared" si="100"/>
        <v>116.39399999999999</v>
      </c>
      <c r="R1627" s="4">
        <f t="shared" si="101"/>
        <v>69.66</v>
      </c>
      <c r="S1627" s="4">
        <f t="shared" si="102"/>
        <v>46.733999999999995</v>
      </c>
      <c r="T1627" s="6">
        <f t="shared" si="103"/>
        <v>0.40151554203824935</v>
      </c>
      <c r="U1627" s="3">
        <f>YEAR(SalesDataTable[[#This Row],[Order Date]])</f>
        <v>2026</v>
      </c>
    </row>
    <row r="1628" spans="1:21" ht="15.6">
      <c r="A1628" s="9">
        <v>245</v>
      </c>
      <c r="B1628" s="10">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11" t="s">
        <v>20</v>
      </c>
      <c r="H1628" s="11" t="s">
        <v>47</v>
      </c>
      <c r="I1628" s="11" t="s">
        <v>28</v>
      </c>
      <c r="J1628" s="2" t="s">
        <v>3</v>
      </c>
      <c r="K1628" s="2" t="s">
        <v>9</v>
      </c>
      <c r="L1628" s="2" t="s">
        <v>17</v>
      </c>
      <c r="M1628" s="7">
        <v>1</v>
      </c>
      <c r="N1628" s="4">
        <v>142.84</v>
      </c>
      <c r="O1628" s="5">
        <v>0</v>
      </c>
      <c r="P1628" s="4">
        <v>77.7</v>
      </c>
      <c r="Q1628" s="4">
        <f t="shared" si="100"/>
        <v>142.84</v>
      </c>
      <c r="R1628" s="4">
        <f t="shared" si="101"/>
        <v>77.7</v>
      </c>
      <c r="S1628" s="4">
        <f t="shared" si="102"/>
        <v>65.14</v>
      </c>
      <c r="T1628" s="6">
        <f t="shared" si="103"/>
        <v>0.4560347241669</v>
      </c>
      <c r="U1628" s="3">
        <f>YEAR(SalesDataTable[[#This Row],[Order Date]])</f>
        <v>2026</v>
      </c>
    </row>
    <row r="1629" spans="1:21" ht="15.6">
      <c r="A1629" s="9">
        <v>322</v>
      </c>
      <c r="B1629" s="10">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11" t="s">
        <v>6</v>
      </c>
      <c r="H1629" s="11" t="s">
        <v>49</v>
      </c>
      <c r="I1629" s="11" t="s">
        <v>19</v>
      </c>
      <c r="J1629" s="2" t="s">
        <v>3</v>
      </c>
      <c r="K1629" s="2" t="s">
        <v>9</v>
      </c>
      <c r="L1629" s="2" t="s">
        <v>46</v>
      </c>
      <c r="M1629" s="7">
        <v>3</v>
      </c>
      <c r="N1629" s="4">
        <v>72.349999999999994</v>
      </c>
      <c r="O1629" s="5">
        <v>0</v>
      </c>
      <c r="P1629" s="4">
        <v>32.119999999999997</v>
      </c>
      <c r="Q1629" s="4">
        <f t="shared" si="100"/>
        <v>217.04999999999998</v>
      </c>
      <c r="R1629" s="4">
        <f t="shared" si="101"/>
        <v>96.359999999999985</v>
      </c>
      <c r="S1629" s="4">
        <f t="shared" si="102"/>
        <v>120.69</v>
      </c>
      <c r="T1629" s="6">
        <f t="shared" si="103"/>
        <v>0.55604699378023503</v>
      </c>
      <c r="U1629" s="3">
        <f>YEAR(SalesDataTable[[#This Row],[Order Date]])</f>
        <v>2026</v>
      </c>
    </row>
    <row r="1630" spans="1:21" ht="15.6">
      <c r="A1630" s="9">
        <v>1101</v>
      </c>
      <c r="B1630" s="10">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11" t="s">
        <v>20</v>
      </c>
      <c r="H1630" s="11" t="s">
        <v>21</v>
      </c>
      <c r="I1630" s="11" t="s">
        <v>2</v>
      </c>
      <c r="J1630" s="2" t="s">
        <v>13</v>
      </c>
      <c r="K1630" s="2" t="s">
        <v>34</v>
      </c>
      <c r="L1630" s="2" t="s">
        <v>35</v>
      </c>
      <c r="M1630" s="7">
        <v>3</v>
      </c>
      <c r="N1630" s="4">
        <v>40.14</v>
      </c>
      <c r="O1630" s="5">
        <v>0.05</v>
      </c>
      <c r="P1630" s="4">
        <v>14.53</v>
      </c>
      <c r="Q1630" s="4">
        <f t="shared" si="100"/>
        <v>114.399</v>
      </c>
      <c r="R1630" s="4">
        <f t="shared" si="101"/>
        <v>43.589999999999996</v>
      </c>
      <c r="S1630" s="4">
        <f t="shared" si="102"/>
        <v>70.808999999999997</v>
      </c>
      <c r="T1630" s="6">
        <f t="shared" si="103"/>
        <v>0.61896520074476169</v>
      </c>
      <c r="U1630" s="3">
        <f>YEAR(SalesDataTable[[#This Row],[Order Date]])</f>
        <v>2026</v>
      </c>
    </row>
    <row r="1631" spans="1:21" ht="15.6">
      <c r="A1631" s="9">
        <v>1564</v>
      </c>
      <c r="B1631" s="10">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11" t="s">
        <v>20</v>
      </c>
      <c r="H1631" s="11" t="s">
        <v>47</v>
      </c>
      <c r="I1631" s="11" t="s">
        <v>2</v>
      </c>
      <c r="J1631" s="2" t="s">
        <v>13</v>
      </c>
      <c r="K1631" s="2" t="s">
        <v>34</v>
      </c>
      <c r="L1631" s="2" t="s">
        <v>45</v>
      </c>
      <c r="M1631" s="7">
        <v>2</v>
      </c>
      <c r="N1631" s="4">
        <v>51.84</v>
      </c>
      <c r="O1631" s="5">
        <v>0</v>
      </c>
      <c r="P1631" s="4">
        <v>21.62</v>
      </c>
      <c r="Q1631" s="4">
        <f t="shared" si="100"/>
        <v>103.68</v>
      </c>
      <c r="R1631" s="4">
        <f t="shared" si="101"/>
        <v>43.24</v>
      </c>
      <c r="S1631" s="4">
        <f t="shared" si="102"/>
        <v>60.440000000000005</v>
      </c>
      <c r="T1631" s="6">
        <f t="shared" si="103"/>
        <v>0.58294753086419759</v>
      </c>
      <c r="U1631" s="3">
        <f>YEAR(SalesDataTable[[#This Row],[Order Date]])</f>
        <v>2026</v>
      </c>
    </row>
    <row r="1632" spans="1:21" ht="15.6">
      <c r="A1632" s="9">
        <v>3712</v>
      </c>
      <c r="B1632" s="10">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11" t="s">
        <v>20</v>
      </c>
      <c r="H1632" s="11" t="s">
        <v>33</v>
      </c>
      <c r="I1632" s="11" t="s">
        <v>2</v>
      </c>
      <c r="J1632" s="2" t="s">
        <v>13</v>
      </c>
      <c r="K1632" s="2" t="s">
        <v>4</v>
      </c>
      <c r="L1632" s="2" t="s">
        <v>5</v>
      </c>
      <c r="M1632" s="7">
        <v>3</v>
      </c>
      <c r="N1632" s="4">
        <v>82.32</v>
      </c>
      <c r="O1632" s="5">
        <v>0.15</v>
      </c>
      <c r="P1632" s="4">
        <v>41.95</v>
      </c>
      <c r="Q1632" s="4">
        <f t="shared" si="100"/>
        <v>209.91599999999997</v>
      </c>
      <c r="R1632" s="4">
        <f t="shared" si="101"/>
        <v>125.85000000000001</v>
      </c>
      <c r="S1632" s="4">
        <f t="shared" si="102"/>
        <v>84.06599999999996</v>
      </c>
      <c r="T1632" s="6">
        <f t="shared" si="103"/>
        <v>0.40047447550448739</v>
      </c>
      <c r="U1632" s="3">
        <f>YEAR(SalesDataTable[[#This Row],[Order Date]])</f>
        <v>2026</v>
      </c>
    </row>
    <row r="1633" spans="1:21" ht="15.6">
      <c r="A1633" s="9">
        <v>771</v>
      </c>
      <c r="B1633" s="10">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11" t="s">
        <v>11</v>
      </c>
      <c r="H1633" s="11" t="s">
        <v>25</v>
      </c>
      <c r="I1633" s="11" t="s">
        <v>2</v>
      </c>
      <c r="J1633" s="2" t="s">
        <v>3</v>
      </c>
      <c r="K1633" s="2" t="s">
        <v>9</v>
      </c>
      <c r="L1633" s="2" t="s">
        <v>10</v>
      </c>
      <c r="M1633" s="7">
        <v>1</v>
      </c>
      <c r="N1633" s="4">
        <v>91.78</v>
      </c>
      <c r="O1633" s="5">
        <v>0</v>
      </c>
      <c r="P1633" s="4">
        <v>46.15</v>
      </c>
      <c r="Q1633" s="4">
        <f t="shared" si="100"/>
        <v>91.78</v>
      </c>
      <c r="R1633" s="4">
        <f t="shared" si="101"/>
        <v>46.15</v>
      </c>
      <c r="S1633" s="4">
        <f t="shared" si="102"/>
        <v>45.63</v>
      </c>
      <c r="T1633" s="6">
        <f t="shared" si="103"/>
        <v>0.49716713881019831</v>
      </c>
      <c r="U1633" s="3">
        <f>YEAR(SalesDataTable[[#This Row],[Order Date]])</f>
        <v>2026</v>
      </c>
    </row>
    <row r="1634" spans="1:21" ht="15.6">
      <c r="A1634" s="9">
        <v>2749</v>
      </c>
      <c r="B1634" s="10">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11" t="s">
        <v>6</v>
      </c>
      <c r="H1634" s="11" t="s">
        <v>49</v>
      </c>
      <c r="I1634" s="11" t="s">
        <v>2</v>
      </c>
      <c r="J1634" s="2" t="s">
        <v>16</v>
      </c>
      <c r="K1634" s="2" t="s">
        <v>9</v>
      </c>
      <c r="L1634" s="2" t="s">
        <v>10</v>
      </c>
      <c r="M1634" s="7">
        <v>2</v>
      </c>
      <c r="N1634" s="4">
        <v>93.13</v>
      </c>
      <c r="O1634" s="5">
        <v>0</v>
      </c>
      <c r="P1634" s="4">
        <v>45.68</v>
      </c>
      <c r="Q1634" s="4">
        <f t="shared" si="100"/>
        <v>186.26</v>
      </c>
      <c r="R1634" s="4">
        <f t="shared" si="101"/>
        <v>91.36</v>
      </c>
      <c r="S1634" s="4">
        <f t="shared" si="102"/>
        <v>94.899999999999991</v>
      </c>
      <c r="T1634" s="6">
        <f t="shared" si="103"/>
        <v>0.50950284548480618</v>
      </c>
      <c r="U1634" s="3">
        <f>YEAR(SalesDataTable[[#This Row],[Order Date]])</f>
        <v>2026</v>
      </c>
    </row>
    <row r="1635" spans="1:21" ht="15.6">
      <c r="A1635" s="9">
        <v>4252</v>
      </c>
      <c r="B1635" s="10">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11" t="s">
        <v>6</v>
      </c>
      <c r="H1635" s="11" t="s">
        <v>43</v>
      </c>
      <c r="I1635" s="11" t="s">
        <v>2</v>
      </c>
      <c r="J1635" s="2" t="s">
        <v>3</v>
      </c>
      <c r="K1635" s="2" t="s">
        <v>14</v>
      </c>
      <c r="L1635" s="2" t="s">
        <v>15</v>
      </c>
      <c r="M1635" s="7">
        <v>1</v>
      </c>
      <c r="N1635" s="4">
        <v>36.67</v>
      </c>
      <c r="O1635" s="5">
        <v>0.1</v>
      </c>
      <c r="P1635" s="4">
        <v>13.18</v>
      </c>
      <c r="Q1635" s="4">
        <f t="shared" si="100"/>
        <v>33.003</v>
      </c>
      <c r="R1635" s="4">
        <f t="shared" si="101"/>
        <v>13.18</v>
      </c>
      <c r="S1635" s="4">
        <f t="shared" si="102"/>
        <v>19.823</v>
      </c>
      <c r="T1635" s="6">
        <f t="shared" si="103"/>
        <v>0.60064236584552921</v>
      </c>
      <c r="U1635" s="3">
        <f>YEAR(SalesDataTable[[#This Row],[Order Date]])</f>
        <v>2026</v>
      </c>
    </row>
    <row r="1636" spans="1:21" ht="15.6">
      <c r="A1636" s="9">
        <v>4665</v>
      </c>
      <c r="B1636" s="10">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11" t="s">
        <v>20</v>
      </c>
      <c r="H1636" s="11" t="s">
        <v>33</v>
      </c>
      <c r="I1636" s="11" t="s">
        <v>8</v>
      </c>
      <c r="J1636" s="2" t="s">
        <v>3</v>
      </c>
      <c r="K1636" s="2" t="s">
        <v>34</v>
      </c>
      <c r="L1636" s="2" t="s">
        <v>45</v>
      </c>
      <c r="M1636" s="7">
        <v>4</v>
      </c>
      <c r="N1636" s="4">
        <v>51.25</v>
      </c>
      <c r="O1636" s="5">
        <v>0.1</v>
      </c>
      <c r="P1636" s="4">
        <v>21.77</v>
      </c>
      <c r="Q1636" s="4">
        <f t="shared" si="100"/>
        <v>184.5</v>
      </c>
      <c r="R1636" s="4">
        <f t="shared" si="101"/>
        <v>87.08</v>
      </c>
      <c r="S1636" s="4">
        <f t="shared" si="102"/>
        <v>97.42</v>
      </c>
      <c r="T1636" s="6">
        <f t="shared" si="103"/>
        <v>0.52802168021680218</v>
      </c>
      <c r="U1636" s="3">
        <f>YEAR(SalesDataTable[[#This Row],[Order Date]])</f>
        <v>2026</v>
      </c>
    </row>
    <row r="1637" spans="1:21" ht="15.6">
      <c r="A1637" s="9">
        <v>4767</v>
      </c>
      <c r="B1637" s="10">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11" t="s">
        <v>20</v>
      </c>
      <c r="H1637" s="11" t="s">
        <v>33</v>
      </c>
      <c r="I1637" s="11" t="s">
        <v>28</v>
      </c>
      <c r="J1637" s="2" t="s">
        <v>16</v>
      </c>
      <c r="K1637" s="2" t="s">
        <v>34</v>
      </c>
      <c r="L1637" s="2" t="s">
        <v>35</v>
      </c>
      <c r="M1637" s="7">
        <v>1</v>
      </c>
      <c r="N1637" s="4">
        <v>39.61</v>
      </c>
      <c r="O1637" s="5">
        <v>0.1</v>
      </c>
      <c r="P1637" s="4">
        <v>14.85</v>
      </c>
      <c r="Q1637" s="4">
        <f t="shared" si="100"/>
        <v>35.649000000000001</v>
      </c>
      <c r="R1637" s="4">
        <f t="shared" si="101"/>
        <v>14.85</v>
      </c>
      <c r="S1637" s="4">
        <f t="shared" si="102"/>
        <v>20.798999999999999</v>
      </c>
      <c r="T1637" s="6">
        <f t="shared" si="103"/>
        <v>0.58343852562484222</v>
      </c>
      <c r="U1637" s="3">
        <f>YEAR(SalesDataTable[[#This Row],[Order Date]])</f>
        <v>2026</v>
      </c>
    </row>
    <row r="1638" spans="1:21" ht="15.6">
      <c r="A1638" s="9">
        <v>4832</v>
      </c>
      <c r="B1638" s="10">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11" t="s">
        <v>0</v>
      </c>
      <c r="H1638" s="11" t="s">
        <v>50</v>
      </c>
      <c r="I1638" s="11" t="s">
        <v>28</v>
      </c>
      <c r="J1638" s="2" t="s">
        <v>3</v>
      </c>
      <c r="K1638" s="2" t="s">
        <v>4</v>
      </c>
      <c r="L1638" s="2" t="s">
        <v>5</v>
      </c>
      <c r="M1638" s="7">
        <v>2</v>
      </c>
      <c r="N1638" s="4">
        <v>81.59</v>
      </c>
      <c r="O1638" s="5">
        <v>0.15</v>
      </c>
      <c r="P1638" s="4">
        <v>43.9</v>
      </c>
      <c r="Q1638" s="4">
        <f t="shared" si="100"/>
        <v>138.703</v>
      </c>
      <c r="R1638" s="4">
        <f t="shared" si="101"/>
        <v>87.8</v>
      </c>
      <c r="S1638" s="4">
        <f t="shared" si="102"/>
        <v>50.903000000000006</v>
      </c>
      <c r="T1638" s="6">
        <f t="shared" si="103"/>
        <v>0.3669927831409559</v>
      </c>
      <c r="U1638" s="3">
        <f>YEAR(SalesDataTable[[#This Row],[Order Date]])</f>
        <v>2026</v>
      </c>
    </row>
    <row r="1639" spans="1:21" ht="15.6">
      <c r="A1639" s="9">
        <v>747</v>
      </c>
      <c r="B1639" s="10">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11" t="s">
        <v>6</v>
      </c>
      <c r="H1639" s="11" t="s">
        <v>7</v>
      </c>
      <c r="I1639" s="11" t="s">
        <v>19</v>
      </c>
      <c r="J1639" s="2" t="s">
        <v>13</v>
      </c>
      <c r="K1639" s="2" t="s">
        <v>34</v>
      </c>
      <c r="L1639" s="2" t="s">
        <v>38</v>
      </c>
      <c r="M1639" s="7">
        <v>3</v>
      </c>
      <c r="N1639" s="4">
        <v>122.96</v>
      </c>
      <c r="O1639" s="5">
        <v>0.1</v>
      </c>
      <c r="P1639" s="4">
        <v>67.62</v>
      </c>
      <c r="Q1639" s="4">
        <f t="shared" si="100"/>
        <v>331.99200000000002</v>
      </c>
      <c r="R1639" s="4">
        <f t="shared" si="101"/>
        <v>202.86</v>
      </c>
      <c r="S1639" s="4">
        <f t="shared" si="102"/>
        <v>129.13200000000001</v>
      </c>
      <c r="T1639" s="6">
        <f t="shared" si="103"/>
        <v>0.38896117978746475</v>
      </c>
      <c r="U1639" s="3">
        <f>YEAR(SalesDataTable[[#This Row],[Order Date]])</f>
        <v>2026</v>
      </c>
    </row>
    <row r="1640" spans="1:21" ht="15.6">
      <c r="A1640" s="9">
        <v>2281</v>
      </c>
      <c r="B1640" s="10">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11" t="s">
        <v>6</v>
      </c>
      <c r="H1640" s="11" t="s">
        <v>41</v>
      </c>
      <c r="I1640" s="11" t="s">
        <v>19</v>
      </c>
      <c r="J1640" s="2" t="s">
        <v>3</v>
      </c>
      <c r="K1640" s="2" t="s">
        <v>9</v>
      </c>
      <c r="L1640" s="2" t="s">
        <v>46</v>
      </c>
      <c r="M1640" s="7">
        <v>1</v>
      </c>
      <c r="N1640" s="4">
        <v>70.91</v>
      </c>
      <c r="O1640" s="5">
        <v>0</v>
      </c>
      <c r="P1640" s="4">
        <v>33.11</v>
      </c>
      <c r="Q1640" s="4">
        <f t="shared" si="100"/>
        <v>70.91</v>
      </c>
      <c r="R1640" s="4">
        <f t="shared" si="101"/>
        <v>33.11</v>
      </c>
      <c r="S1640" s="4">
        <f t="shared" si="102"/>
        <v>37.799999999999997</v>
      </c>
      <c r="T1640" s="6">
        <f t="shared" si="103"/>
        <v>0.53307008884501483</v>
      </c>
      <c r="U1640" s="3">
        <f>YEAR(SalesDataTable[[#This Row],[Order Date]])</f>
        <v>2026</v>
      </c>
    </row>
    <row r="1641" spans="1:21" ht="15.6">
      <c r="A1641" s="9">
        <v>2414</v>
      </c>
      <c r="B1641" s="10">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11" t="s">
        <v>6</v>
      </c>
      <c r="H1641" s="11" t="s">
        <v>27</v>
      </c>
      <c r="I1641" s="11" t="s">
        <v>8</v>
      </c>
      <c r="J1641" s="2" t="s">
        <v>16</v>
      </c>
      <c r="K1641" s="2" t="s">
        <v>4</v>
      </c>
      <c r="L1641" s="2" t="s">
        <v>22</v>
      </c>
      <c r="M1641" s="7">
        <v>6</v>
      </c>
      <c r="N1641" s="4">
        <v>50.94</v>
      </c>
      <c r="O1641" s="5">
        <v>0.1</v>
      </c>
      <c r="P1641" s="4">
        <v>22.76</v>
      </c>
      <c r="Q1641" s="4">
        <f t="shared" si="100"/>
        <v>275.07600000000002</v>
      </c>
      <c r="R1641" s="4">
        <f t="shared" si="101"/>
        <v>136.56</v>
      </c>
      <c r="S1641" s="4">
        <f t="shared" si="102"/>
        <v>138.51600000000002</v>
      </c>
      <c r="T1641" s="6">
        <f t="shared" si="103"/>
        <v>0.50355538105832576</v>
      </c>
      <c r="U1641" s="3">
        <f>YEAR(SalesDataTable[[#This Row],[Order Date]])</f>
        <v>2026</v>
      </c>
    </row>
    <row r="1642" spans="1:21" ht="15.6">
      <c r="A1642" s="9">
        <v>3162</v>
      </c>
      <c r="B1642" s="10">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11" t="s">
        <v>6</v>
      </c>
      <c r="H1642" s="11" t="s">
        <v>7</v>
      </c>
      <c r="I1642" s="11" t="s">
        <v>2</v>
      </c>
      <c r="J1642" s="2" t="s">
        <v>13</v>
      </c>
      <c r="K1642" s="2" t="s">
        <v>9</v>
      </c>
      <c r="L1642" s="2" t="s">
        <v>17</v>
      </c>
      <c r="M1642" s="7">
        <v>1</v>
      </c>
      <c r="N1642" s="4">
        <v>144.96</v>
      </c>
      <c r="O1642" s="5">
        <v>0.05</v>
      </c>
      <c r="P1642" s="4">
        <v>77.959999999999994</v>
      </c>
      <c r="Q1642" s="4">
        <f t="shared" si="100"/>
        <v>137.71199999999999</v>
      </c>
      <c r="R1642" s="4">
        <f t="shared" si="101"/>
        <v>77.959999999999994</v>
      </c>
      <c r="S1642" s="4">
        <f t="shared" si="102"/>
        <v>59.751999999999995</v>
      </c>
      <c r="T1642" s="6">
        <f t="shared" si="103"/>
        <v>0.43389101893807364</v>
      </c>
      <c r="U1642" s="3">
        <f>YEAR(SalesDataTable[[#This Row],[Order Date]])</f>
        <v>2026</v>
      </c>
    </row>
    <row r="1643" spans="1:21" ht="15.6">
      <c r="A1643" s="9">
        <v>3200</v>
      </c>
      <c r="B1643" s="10">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11" t="s">
        <v>20</v>
      </c>
      <c r="H1643" s="11" t="s">
        <v>33</v>
      </c>
      <c r="I1643" s="11" t="s">
        <v>19</v>
      </c>
      <c r="J1643" s="2" t="s">
        <v>13</v>
      </c>
      <c r="K1643" s="2" t="s">
        <v>9</v>
      </c>
      <c r="L1643" s="2" t="s">
        <v>37</v>
      </c>
      <c r="M1643" s="7">
        <v>1</v>
      </c>
      <c r="N1643" s="4">
        <v>152.97</v>
      </c>
      <c r="O1643" s="5">
        <v>0</v>
      </c>
      <c r="P1643" s="4">
        <v>79.66</v>
      </c>
      <c r="Q1643" s="4">
        <f t="shared" si="100"/>
        <v>152.97</v>
      </c>
      <c r="R1643" s="4">
        <f t="shared" si="101"/>
        <v>79.66</v>
      </c>
      <c r="S1643" s="4">
        <f t="shared" si="102"/>
        <v>73.31</v>
      </c>
      <c r="T1643" s="6">
        <f t="shared" si="103"/>
        <v>0.47924429626724196</v>
      </c>
      <c r="U1643" s="3">
        <f>YEAR(SalesDataTable[[#This Row],[Order Date]])</f>
        <v>2026</v>
      </c>
    </row>
    <row r="1644" spans="1:21" ht="15.6">
      <c r="A1644" s="9">
        <v>3521</v>
      </c>
      <c r="B1644" s="10">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11" t="s">
        <v>11</v>
      </c>
      <c r="H1644" s="11" t="s">
        <v>52</v>
      </c>
      <c r="I1644" s="11" t="s">
        <v>2</v>
      </c>
      <c r="J1644" s="2" t="s">
        <v>16</v>
      </c>
      <c r="K1644" s="2" t="s">
        <v>14</v>
      </c>
      <c r="L1644" s="2" t="s">
        <v>32</v>
      </c>
      <c r="M1644" s="7">
        <v>2</v>
      </c>
      <c r="N1644" s="4">
        <v>45.79</v>
      </c>
      <c r="O1644" s="5">
        <v>0</v>
      </c>
      <c r="P1644" s="4">
        <v>18.23</v>
      </c>
      <c r="Q1644" s="4">
        <f t="shared" si="100"/>
        <v>91.58</v>
      </c>
      <c r="R1644" s="4">
        <f t="shared" si="101"/>
        <v>36.46</v>
      </c>
      <c r="S1644" s="4">
        <f t="shared" si="102"/>
        <v>55.12</v>
      </c>
      <c r="T1644" s="6">
        <f t="shared" si="103"/>
        <v>0.60187813933173184</v>
      </c>
      <c r="U1644" s="3">
        <f>YEAR(SalesDataTable[[#This Row],[Order Date]])</f>
        <v>2026</v>
      </c>
    </row>
    <row r="1645" spans="1:21" ht="15.6">
      <c r="A1645" s="9">
        <v>4447</v>
      </c>
      <c r="B1645" s="10">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11" t="s">
        <v>6</v>
      </c>
      <c r="H1645" s="11" t="s">
        <v>27</v>
      </c>
      <c r="I1645" s="11" t="s">
        <v>2</v>
      </c>
      <c r="J1645" s="2" t="s">
        <v>13</v>
      </c>
      <c r="K1645" s="2" t="s">
        <v>14</v>
      </c>
      <c r="L1645" s="2" t="s">
        <v>48</v>
      </c>
      <c r="M1645" s="7">
        <v>1</v>
      </c>
      <c r="N1645" s="4">
        <v>161.31</v>
      </c>
      <c r="O1645" s="5">
        <v>0</v>
      </c>
      <c r="P1645" s="4">
        <v>87.81</v>
      </c>
      <c r="Q1645" s="4">
        <f t="shared" si="100"/>
        <v>161.31</v>
      </c>
      <c r="R1645" s="4">
        <f t="shared" si="101"/>
        <v>87.81</v>
      </c>
      <c r="S1645" s="4">
        <f t="shared" si="102"/>
        <v>73.5</v>
      </c>
      <c r="T1645" s="6">
        <f t="shared" si="103"/>
        <v>0.45564441138181139</v>
      </c>
      <c r="U1645" s="3">
        <f>YEAR(SalesDataTable[[#This Row],[Order Date]])</f>
        <v>2026</v>
      </c>
    </row>
    <row r="1646" spans="1:21" ht="15.6">
      <c r="A1646" s="9">
        <v>421</v>
      </c>
      <c r="B1646" s="10">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11" t="s">
        <v>20</v>
      </c>
      <c r="H1646" s="11" t="s">
        <v>31</v>
      </c>
      <c r="I1646" s="11" t="s">
        <v>2</v>
      </c>
      <c r="J1646" s="2" t="s">
        <v>13</v>
      </c>
      <c r="K1646" s="2" t="s">
        <v>34</v>
      </c>
      <c r="L1646" s="2" t="s">
        <v>42</v>
      </c>
      <c r="M1646" s="7">
        <v>2</v>
      </c>
      <c r="N1646" s="4">
        <v>35.97</v>
      </c>
      <c r="O1646" s="5">
        <v>0.05</v>
      </c>
      <c r="P1646" s="4">
        <v>14.28</v>
      </c>
      <c r="Q1646" s="4">
        <f t="shared" si="100"/>
        <v>68.342999999999989</v>
      </c>
      <c r="R1646" s="4">
        <f t="shared" si="101"/>
        <v>28.56</v>
      </c>
      <c r="S1646" s="4">
        <f t="shared" si="102"/>
        <v>39.782999999999987</v>
      </c>
      <c r="T1646" s="6">
        <f t="shared" si="103"/>
        <v>0.58210789693165343</v>
      </c>
      <c r="U1646" s="3">
        <f>YEAR(SalesDataTable[[#This Row],[Order Date]])</f>
        <v>2026</v>
      </c>
    </row>
    <row r="1647" spans="1:21" ht="15.6">
      <c r="A1647" s="9">
        <v>962</v>
      </c>
      <c r="B1647" s="10">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11" t="s">
        <v>0</v>
      </c>
      <c r="H1647" s="11" t="s">
        <v>1</v>
      </c>
      <c r="I1647" s="11" t="s">
        <v>19</v>
      </c>
      <c r="J1647" s="2" t="s">
        <v>13</v>
      </c>
      <c r="K1647" s="2" t="s">
        <v>34</v>
      </c>
      <c r="L1647" s="2" t="s">
        <v>35</v>
      </c>
      <c r="M1647" s="7">
        <v>2</v>
      </c>
      <c r="N1647" s="4">
        <v>39.729999999999997</v>
      </c>
      <c r="O1647" s="5">
        <v>0</v>
      </c>
      <c r="P1647" s="4">
        <v>14.95</v>
      </c>
      <c r="Q1647" s="4">
        <f t="shared" si="100"/>
        <v>79.459999999999994</v>
      </c>
      <c r="R1647" s="4">
        <f t="shared" si="101"/>
        <v>29.9</v>
      </c>
      <c r="S1647" s="4">
        <f t="shared" si="102"/>
        <v>49.559999999999995</v>
      </c>
      <c r="T1647" s="6">
        <f t="shared" si="103"/>
        <v>0.62371004278882458</v>
      </c>
      <c r="U1647" s="3">
        <f>YEAR(SalesDataTable[[#This Row],[Order Date]])</f>
        <v>2026</v>
      </c>
    </row>
    <row r="1648" spans="1:21" ht="15.6">
      <c r="A1648" s="9">
        <v>1386</v>
      </c>
      <c r="B1648" s="10">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11" t="s">
        <v>6</v>
      </c>
      <c r="H1648" s="11" t="s">
        <v>43</v>
      </c>
      <c r="I1648" s="11" t="s">
        <v>2</v>
      </c>
      <c r="J1648" s="2" t="s">
        <v>16</v>
      </c>
      <c r="K1648" s="2" t="s">
        <v>14</v>
      </c>
      <c r="L1648" s="2" t="s">
        <v>15</v>
      </c>
      <c r="M1648" s="7">
        <v>2</v>
      </c>
      <c r="N1648" s="4">
        <v>36.049999999999997</v>
      </c>
      <c r="O1648" s="5">
        <v>0</v>
      </c>
      <c r="P1648" s="4">
        <v>13.8</v>
      </c>
      <c r="Q1648" s="4">
        <f t="shared" si="100"/>
        <v>72.099999999999994</v>
      </c>
      <c r="R1648" s="4">
        <f t="shared" si="101"/>
        <v>27.6</v>
      </c>
      <c r="S1648" s="4">
        <f t="shared" si="102"/>
        <v>44.499999999999993</v>
      </c>
      <c r="T1648" s="6">
        <f t="shared" si="103"/>
        <v>0.61719833564493753</v>
      </c>
      <c r="U1648" s="3">
        <f>YEAR(SalesDataTable[[#This Row],[Order Date]])</f>
        <v>2026</v>
      </c>
    </row>
    <row r="1649" spans="1:21" ht="15.6">
      <c r="A1649" s="9">
        <v>3083</v>
      </c>
      <c r="B1649" s="10">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11" t="s">
        <v>20</v>
      </c>
      <c r="H1649" s="11" t="s">
        <v>31</v>
      </c>
      <c r="I1649" s="11" t="s">
        <v>2</v>
      </c>
      <c r="J1649" s="2" t="s">
        <v>13</v>
      </c>
      <c r="K1649" s="2" t="s">
        <v>23</v>
      </c>
      <c r="L1649" s="2" t="s">
        <v>29</v>
      </c>
      <c r="M1649" s="7">
        <v>1</v>
      </c>
      <c r="N1649" s="4">
        <v>194.36</v>
      </c>
      <c r="O1649" s="5">
        <v>0</v>
      </c>
      <c r="P1649" s="4">
        <v>106.01</v>
      </c>
      <c r="Q1649" s="4">
        <f t="shared" si="100"/>
        <v>194.36</v>
      </c>
      <c r="R1649" s="4">
        <f t="shared" si="101"/>
        <v>106.01</v>
      </c>
      <c r="S1649" s="4">
        <f t="shared" si="102"/>
        <v>88.350000000000009</v>
      </c>
      <c r="T1649" s="6">
        <f t="shared" si="103"/>
        <v>0.45456884132537562</v>
      </c>
      <c r="U1649" s="3">
        <f>YEAR(SalesDataTable[[#This Row],[Order Date]])</f>
        <v>2026</v>
      </c>
    </row>
    <row r="1650" spans="1:21" ht="15.6">
      <c r="A1650" s="9">
        <v>3174</v>
      </c>
      <c r="B1650" s="10">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11" t="s">
        <v>20</v>
      </c>
      <c r="H1650" s="11" t="s">
        <v>21</v>
      </c>
      <c r="I1650" s="11" t="s">
        <v>19</v>
      </c>
      <c r="J1650" s="2" t="s">
        <v>3</v>
      </c>
      <c r="K1650" s="2" t="s">
        <v>23</v>
      </c>
      <c r="L1650" s="2" t="s">
        <v>29</v>
      </c>
      <c r="M1650" s="7">
        <v>1</v>
      </c>
      <c r="N1650" s="4">
        <v>192.67</v>
      </c>
      <c r="O1650" s="5">
        <v>0.05</v>
      </c>
      <c r="P1650" s="4">
        <v>103.37</v>
      </c>
      <c r="Q1650" s="4">
        <f t="shared" si="100"/>
        <v>183.03649999999999</v>
      </c>
      <c r="R1650" s="4">
        <f t="shared" si="101"/>
        <v>103.37</v>
      </c>
      <c r="S1650" s="4">
        <f t="shared" si="102"/>
        <v>79.666499999999985</v>
      </c>
      <c r="T1650" s="6">
        <f t="shared" si="103"/>
        <v>0.43524925356417976</v>
      </c>
      <c r="U1650" s="3">
        <f>YEAR(SalesDataTable[[#This Row],[Order Date]])</f>
        <v>2026</v>
      </c>
    </row>
    <row r="1651" spans="1:21" ht="15.6">
      <c r="A1651" s="9">
        <v>4045</v>
      </c>
      <c r="B1651" s="10">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11" t="s">
        <v>11</v>
      </c>
      <c r="H1651" s="11" t="s">
        <v>52</v>
      </c>
      <c r="I1651" s="11" t="s">
        <v>2</v>
      </c>
      <c r="J1651" s="2" t="s">
        <v>13</v>
      </c>
      <c r="K1651" s="2" t="s">
        <v>9</v>
      </c>
      <c r="L1651" s="2" t="s">
        <v>10</v>
      </c>
      <c r="M1651" s="7">
        <v>3</v>
      </c>
      <c r="N1651" s="4">
        <v>92.12</v>
      </c>
      <c r="O1651" s="5">
        <v>0.1</v>
      </c>
      <c r="P1651" s="4">
        <v>44.1</v>
      </c>
      <c r="Q1651" s="4">
        <f t="shared" si="100"/>
        <v>248.72400000000002</v>
      </c>
      <c r="R1651" s="4">
        <f t="shared" si="101"/>
        <v>132.30000000000001</v>
      </c>
      <c r="S1651" s="4">
        <f t="shared" si="102"/>
        <v>116.42400000000001</v>
      </c>
      <c r="T1651" s="6">
        <f t="shared" si="103"/>
        <v>0.46808510638297873</v>
      </c>
      <c r="U1651" s="3">
        <f>YEAR(SalesDataTable[[#This Row],[Order Date]])</f>
        <v>2026</v>
      </c>
    </row>
    <row r="1652" spans="1:21" ht="15.6">
      <c r="A1652" s="9">
        <v>4850</v>
      </c>
      <c r="B1652" s="10">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11" t="s">
        <v>6</v>
      </c>
      <c r="H1652" s="11" t="s">
        <v>7</v>
      </c>
      <c r="I1652" s="11" t="s">
        <v>19</v>
      </c>
      <c r="J1652" s="2" t="s">
        <v>16</v>
      </c>
      <c r="K1652" s="2" t="s">
        <v>23</v>
      </c>
      <c r="L1652" s="2" t="s">
        <v>29</v>
      </c>
      <c r="M1652" s="7">
        <v>1</v>
      </c>
      <c r="N1652" s="4">
        <v>192.82</v>
      </c>
      <c r="O1652" s="5">
        <v>0</v>
      </c>
      <c r="P1652" s="4">
        <v>104.98</v>
      </c>
      <c r="Q1652" s="4">
        <f t="shared" si="100"/>
        <v>192.82</v>
      </c>
      <c r="R1652" s="4">
        <f t="shared" si="101"/>
        <v>104.98</v>
      </c>
      <c r="S1652" s="4">
        <f t="shared" si="102"/>
        <v>87.839999999999989</v>
      </c>
      <c r="T1652" s="6">
        <f t="shared" si="103"/>
        <v>0.45555440307022088</v>
      </c>
      <c r="U1652" s="3">
        <f>YEAR(SalesDataTable[[#This Row],[Order Date]])</f>
        <v>2026</v>
      </c>
    </row>
    <row r="1653" spans="1:21" ht="15.6">
      <c r="A1653" s="9">
        <v>71</v>
      </c>
      <c r="B1653" s="10">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11" t="s">
        <v>11</v>
      </c>
      <c r="H1653" s="11" t="s">
        <v>52</v>
      </c>
      <c r="I1653" s="11" t="s">
        <v>2</v>
      </c>
      <c r="J1653" s="2" t="s">
        <v>13</v>
      </c>
      <c r="K1653" s="2" t="s">
        <v>4</v>
      </c>
      <c r="L1653" s="2" t="s">
        <v>5</v>
      </c>
      <c r="M1653" s="7">
        <v>3</v>
      </c>
      <c r="N1653" s="4">
        <v>80.099999999999994</v>
      </c>
      <c r="O1653" s="5">
        <v>0</v>
      </c>
      <c r="P1653" s="4">
        <v>42.41</v>
      </c>
      <c r="Q1653" s="4">
        <f t="shared" si="100"/>
        <v>240.29999999999998</v>
      </c>
      <c r="R1653" s="4">
        <f t="shared" si="101"/>
        <v>127.22999999999999</v>
      </c>
      <c r="S1653" s="4">
        <f t="shared" si="102"/>
        <v>113.07</v>
      </c>
      <c r="T1653" s="6">
        <f t="shared" si="103"/>
        <v>0.47053682896379528</v>
      </c>
      <c r="U1653" s="3">
        <f>YEAR(SalesDataTable[[#This Row],[Order Date]])</f>
        <v>2026</v>
      </c>
    </row>
    <row r="1654" spans="1:21" ht="15.6">
      <c r="A1654" s="9">
        <v>627</v>
      </c>
      <c r="B1654" s="10">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11" t="s">
        <v>20</v>
      </c>
      <c r="H1654" s="11" t="s">
        <v>31</v>
      </c>
      <c r="I1654" s="11" t="s">
        <v>28</v>
      </c>
      <c r="J1654" s="2" t="s">
        <v>13</v>
      </c>
      <c r="K1654" s="2" t="s">
        <v>4</v>
      </c>
      <c r="L1654" s="2" t="s">
        <v>5</v>
      </c>
      <c r="M1654" s="7">
        <v>6</v>
      </c>
      <c r="N1654" s="4">
        <v>83.26</v>
      </c>
      <c r="O1654" s="5">
        <v>0</v>
      </c>
      <c r="P1654" s="4">
        <v>43.8</v>
      </c>
      <c r="Q1654" s="4">
        <f t="shared" si="100"/>
        <v>499.56000000000006</v>
      </c>
      <c r="R1654" s="4">
        <f t="shared" si="101"/>
        <v>262.79999999999995</v>
      </c>
      <c r="S1654" s="4">
        <f t="shared" si="102"/>
        <v>236.7600000000001</v>
      </c>
      <c r="T1654" s="6">
        <f t="shared" si="103"/>
        <v>0.47393706461686297</v>
      </c>
      <c r="U1654" s="3">
        <f>YEAR(SalesDataTable[[#This Row],[Order Date]])</f>
        <v>2026</v>
      </c>
    </row>
    <row r="1655" spans="1:21" ht="15.6">
      <c r="A1655" s="9">
        <v>959</v>
      </c>
      <c r="B1655" s="10">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11" t="s">
        <v>6</v>
      </c>
      <c r="H1655" s="11" t="s">
        <v>7</v>
      </c>
      <c r="I1655" s="11" t="s">
        <v>19</v>
      </c>
      <c r="J1655" s="2" t="s">
        <v>3</v>
      </c>
      <c r="K1655" s="2" t="s">
        <v>34</v>
      </c>
      <c r="L1655" s="2" t="s">
        <v>35</v>
      </c>
      <c r="M1655" s="7">
        <v>4</v>
      </c>
      <c r="N1655" s="4">
        <v>40.46</v>
      </c>
      <c r="O1655" s="5">
        <v>0</v>
      </c>
      <c r="P1655" s="4">
        <v>15.12</v>
      </c>
      <c r="Q1655" s="4">
        <f t="shared" si="100"/>
        <v>161.84</v>
      </c>
      <c r="R1655" s="4">
        <f t="shared" si="101"/>
        <v>60.48</v>
      </c>
      <c r="S1655" s="4">
        <f t="shared" si="102"/>
        <v>101.36000000000001</v>
      </c>
      <c r="T1655" s="6">
        <f t="shared" si="103"/>
        <v>0.62629757785467133</v>
      </c>
      <c r="U1655" s="3">
        <f>YEAR(SalesDataTable[[#This Row],[Order Date]])</f>
        <v>2026</v>
      </c>
    </row>
    <row r="1656" spans="1:21" ht="15.6">
      <c r="A1656" s="9">
        <v>967</v>
      </c>
      <c r="B1656" s="10">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11" t="s">
        <v>11</v>
      </c>
      <c r="H1656" s="11" t="s">
        <v>52</v>
      </c>
      <c r="I1656" s="11" t="s">
        <v>8</v>
      </c>
      <c r="J1656" s="2" t="s">
        <v>3</v>
      </c>
      <c r="K1656" s="2" t="s">
        <v>4</v>
      </c>
      <c r="L1656" s="2" t="s">
        <v>5</v>
      </c>
      <c r="M1656" s="7">
        <v>5</v>
      </c>
      <c r="N1656" s="4">
        <v>81.55</v>
      </c>
      <c r="O1656" s="5">
        <v>0.2</v>
      </c>
      <c r="P1656" s="4">
        <v>42.09</v>
      </c>
      <c r="Q1656" s="4">
        <f t="shared" si="100"/>
        <v>326.20000000000005</v>
      </c>
      <c r="R1656" s="4">
        <f t="shared" si="101"/>
        <v>210.45000000000002</v>
      </c>
      <c r="S1656" s="4">
        <f t="shared" si="102"/>
        <v>115.75000000000003</v>
      </c>
      <c r="T1656" s="6">
        <f t="shared" si="103"/>
        <v>0.3548436541998774</v>
      </c>
      <c r="U1656" s="3">
        <f>YEAR(SalesDataTable[[#This Row],[Order Date]])</f>
        <v>2026</v>
      </c>
    </row>
    <row r="1657" spans="1:21" ht="15.6">
      <c r="A1657" s="9">
        <v>1267</v>
      </c>
      <c r="B1657" s="10">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11" t="s">
        <v>6</v>
      </c>
      <c r="H1657" s="11" t="s">
        <v>43</v>
      </c>
      <c r="I1657" s="11" t="s">
        <v>19</v>
      </c>
      <c r="J1657" s="2" t="s">
        <v>13</v>
      </c>
      <c r="K1657" s="2" t="s">
        <v>23</v>
      </c>
      <c r="L1657" s="2" t="s">
        <v>40</v>
      </c>
      <c r="M1657" s="7">
        <v>2</v>
      </c>
      <c r="N1657" s="4">
        <v>83.56</v>
      </c>
      <c r="O1657" s="5">
        <v>0</v>
      </c>
      <c r="P1657" s="4">
        <v>39.119999999999997</v>
      </c>
      <c r="Q1657" s="4">
        <f t="shared" si="100"/>
        <v>167.12</v>
      </c>
      <c r="R1657" s="4">
        <f t="shared" si="101"/>
        <v>78.239999999999995</v>
      </c>
      <c r="S1657" s="4">
        <f t="shared" si="102"/>
        <v>88.88000000000001</v>
      </c>
      <c r="T1657" s="6">
        <f t="shared" si="103"/>
        <v>0.53183341311632359</v>
      </c>
      <c r="U1657" s="3">
        <f>YEAR(SalesDataTable[[#This Row],[Order Date]])</f>
        <v>2026</v>
      </c>
    </row>
    <row r="1658" spans="1:21" ht="15.6">
      <c r="A1658" s="9">
        <v>1394</v>
      </c>
      <c r="B1658" s="10">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11" t="s">
        <v>11</v>
      </c>
      <c r="H1658" s="11" t="s">
        <v>39</v>
      </c>
      <c r="I1658" s="11" t="s">
        <v>2</v>
      </c>
      <c r="J1658" s="2" t="s">
        <v>3</v>
      </c>
      <c r="K1658" s="2" t="s">
        <v>23</v>
      </c>
      <c r="L1658" s="2" t="s">
        <v>51</v>
      </c>
      <c r="M1658" s="7">
        <v>3</v>
      </c>
      <c r="N1658" s="4">
        <v>125.75</v>
      </c>
      <c r="O1658" s="5">
        <v>0</v>
      </c>
      <c r="P1658" s="4">
        <v>62.05</v>
      </c>
      <c r="Q1658" s="4">
        <f t="shared" si="100"/>
        <v>377.25</v>
      </c>
      <c r="R1658" s="4">
        <f t="shared" si="101"/>
        <v>186.14999999999998</v>
      </c>
      <c r="S1658" s="4">
        <f t="shared" si="102"/>
        <v>191.10000000000002</v>
      </c>
      <c r="T1658" s="6">
        <f t="shared" si="103"/>
        <v>0.50656063618290259</v>
      </c>
      <c r="U1658" s="3">
        <f>YEAR(SalesDataTable[[#This Row],[Order Date]])</f>
        <v>2026</v>
      </c>
    </row>
    <row r="1659" spans="1:21" ht="15.6">
      <c r="A1659" s="9">
        <v>1652</v>
      </c>
      <c r="B1659" s="10">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11" t="s">
        <v>0</v>
      </c>
      <c r="H1659" s="11" t="s">
        <v>1</v>
      </c>
      <c r="I1659" s="11" t="s">
        <v>2</v>
      </c>
      <c r="J1659" s="2" t="s">
        <v>3</v>
      </c>
      <c r="K1659" s="2" t="s">
        <v>14</v>
      </c>
      <c r="L1659" s="2" t="s">
        <v>15</v>
      </c>
      <c r="M1659" s="7">
        <v>1</v>
      </c>
      <c r="N1659" s="4">
        <v>35.619999999999997</v>
      </c>
      <c r="O1659" s="5">
        <v>0.1</v>
      </c>
      <c r="P1659" s="4">
        <v>13.55</v>
      </c>
      <c r="Q1659" s="4">
        <f t="shared" si="100"/>
        <v>32.058</v>
      </c>
      <c r="R1659" s="4">
        <f t="shared" si="101"/>
        <v>13.55</v>
      </c>
      <c r="S1659" s="4">
        <f t="shared" si="102"/>
        <v>18.507999999999999</v>
      </c>
      <c r="T1659" s="6">
        <f t="shared" si="103"/>
        <v>0.57732859192713204</v>
      </c>
      <c r="U1659" s="3">
        <f>YEAR(SalesDataTable[[#This Row],[Order Date]])</f>
        <v>2026</v>
      </c>
    </row>
    <row r="1660" spans="1:21" ht="15.6">
      <c r="A1660" s="9">
        <v>2126</v>
      </c>
      <c r="B1660" s="10">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11" t="s">
        <v>6</v>
      </c>
      <c r="H1660" s="11" t="s">
        <v>49</v>
      </c>
      <c r="I1660" s="11" t="s">
        <v>2</v>
      </c>
      <c r="J1660" s="2" t="s">
        <v>16</v>
      </c>
      <c r="K1660" s="2" t="s">
        <v>4</v>
      </c>
      <c r="L1660" s="2" t="s">
        <v>30</v>
      </c>
      <c r="M1660" s="7">
        <v>2</v>
      </c>
      <c r="N1660" s="4">
        <v>104.02</v>
      </c>
      <c r="O1660" s="5">
        <v>0</v>
      </c>
      <c r="P1660" s="4">
        <v>50.26</v>
      </c>
      <c r="Q1660" s="4">
        <f t="shared" si="100"/>
        <v>208.04</v>
      </c>
      <c r="R1660" s="4">
        <f t="shared" si="101"/>
        <v>100.52</v>
      </c>
      <c r="S1660" s="4">
        <f t="shared" si="102"/>
        <v>107.52</v>
      </c>
      <c r="T1660" s="6">
        <f t="shared" si="103"/>
        <v>0.51682368775235532</v>
      </c>
      <c r="U1660" s="3">
        <f>YEAR(SalesDataTable[[#This Row],[Order Date]])</f>
        <v>2026</v>
      </c>
    </row>
    <row r="1661" spans="1:21" ht="15.6">
      <c r="A1661" s="9">
        <v>2282</v>
      </c>
      <c r="B1661" s="10">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11" t="s">
        <v>6</v>
      </c>
      <c r="H1661" s="11" t="s">
        <v>27</v>
      </c>
      <c r="I1661" s="11" t="s">
        <v>8</v>
      </c>
      <c r="J1661" s="2" t="s">
        <v>16</v>
      </c>
      <c r="K1661" s="2" t="s">
        <v>9</v>
      </c>
      <c r="L1661" s="2" t="s">
        <v>10</v>
      </c>
      <c r="M1661" s="7">
        <v>8</v>
      </c>
      <c r="N1661" s="4">
        <v>92.71</v>
      </c>
      <c r="O1661" s="5">
        <v>0.1</v>
      </c>
      <c r="P1661" s="4">
        <v>44.83</v>
      </c>
      <c r="Q1661" s="4">
        <f t="shared" si="100"/>
        <v>667.51199999999994</v>
      </c>
      <c r="R1661" s="4">
        <f t="shared" si="101"/>
        <v>358.64</v>
      </c>
      <c r="S1661" s="4">
        <f t="shared" si="102"/>
        <v>308.87199999999996</v>
      </c>
      <c r="T1661" s="6">
        <f t="shared" si="103"/>
        <v>0.46272126943036229</v>
      </c>
      <c r="U1661" s="3">
        <f>YEAR(SalesDataTable[[#This Row],[Order Date]])</f>
        <v>2026</v>
      </c>
    </row>
    <row r="1662" spans="1:21" ht="15.6">
      <c r="A1662" s="9">
        <v>2426</v>
      </c>
      <c r="B1662" s="10">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11" t="s">
        <v>6</v>
      </c>
      <c r="H1662" s="11" t="s">
        <v>43</v>
      </c>
      <c r="I1662" s="11" t="s">
        <v>2</v>
      </c>
      <c r="J1662" s="2" t="s">
        <v>13</v>
      </c>
      <c r="K1662" s="2" t="s">
        <v>9</v>
      </c>
      <c r="L1662" s="2" t="s">
        <v>10</v>
      </c>
      <c r="M1662" s="7">
        <v>1</v>
      </c>
      <c r="N1662" s="4">
        <v>90.58</v>
      </c>
      <c r="O1662" s="5">
        <v>0</v>
      </c>
      <c r="P1662" s="4">
        <v>44.53</v>
      </c>
      <c r="Q1662" s="4">
        <f t="shared" si="100"/>
        <v>90.58</v>
      </c>
      <c r="R1662" s="4">
        <f t="shared" si="101"/>
        <v>44.53</v>
      </c>
      <c r="S1662" s="4">
        <f t="shared" si="102"/>
        <v>46.05</v>
      </c>
      <c r="T1662" s="6">
        <f t="shared" si="103"/>
        <v>0.50839037315080593</v>
      </c>
      <c r="U1662" s="3">
        <f>YEAR(SalesDataTable[[#This Row],[Order Date]])</f>
        <v>2026</v>
      </c>
    </row>
    <row r="1663" spans="1:21" ht="15.6">
      <c r="A1663" s="9">
        <v>2534</v>
      </c>
      <c r="B1663" s="10">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11" t="s">
        <v>6</v>
      </c>
      <c r="H1663" s="11" t="s">
        <v>49</v>
      </c>
      <c r="I1663" s="11" t="s">
        <v>2</v>
      </c>
      <c r="J1663" s="2" t="s">
        <v>13</v>
      </c>
      <c r="K1663" s="2" t="s">
        <v>23</v>
      </c>
      <c r="L1663" s="2" t="s">
        <v>51</v>
      </c>
      <c r="M1663" s="7">
        <v>1</v>
      </c>
      <c r="N1663" s="4">
        <v>120.22</v>
      </c>
      <c r="O1663" s="5">
        <v>0</v>
      </c>
      <c r="P1663" s="4">
        <v>62.31</v>
      </c>
      <c r="Q1663" s="4">
        <f t="shared" si="100"/>
        <v>120.22</v>
      </c>
      <c r="R1663" s="4">
        <f t="shared" si="101"/>
        <v>62.31</v>
      </c>
      <c r="S1663" s="4">
        <f t="shared" si="102"/>
        <v>57.91</v>
      </c>
      <c r="T1663" s="6">
        <f t="shared" si="103"/>
        <v>0.48170021627017134</v>
      </c>
      <c r="U1663" s="3">
        <f>YEAR(SalesDataTable[[#This Row],[Order Date]])</f>
        <v>2026</v>
      </c>
    </row>
    <row r="1664" spans="1:21" ht="15.6">
      <c r="A1664" s="9">
        <v>2948</v>
      </c>
      <c r="B1664" s="10">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11" t="s">
        <v>11</v>
      </c>
      <c r="H1664" s="11" t="s">
        <v>12</v>
      </c>
      <c r="I1664" s="11" t="s">
        <v>19</v>
      </c>
      <c r="J1664" s="2" t="s">
        <v>13</v>
      </c>
      <c r="K1664" s="2" t="s">
        <v>14</v>
      </c>
      <c r="L1664" s="2" t="s">
        <v>15</v>
      </c>
      <c r="M1664" s="7">
        <v>3</v>
      </c>
      <c r="N1664" s="4">
        <v>36.35</v>
      </c>
      <c r="O1664" s="5">
        <v>0</v>
      </c>
      <c r="P1664" s="4">
        <v>13.42</v>
      </c>
      <c r="Q1664" s="4">
        <f t="shared" si="100"/>
        <v>109.05000000000001</v>
      </c>
      <c r="R1664" s="4">
        <f t="shared" si="101"/>
        <v>40.26</v>
      </c>
      <c r="S1664" s="4">
        <f t="shared" si="102"/>
        <v>68.79000000000002</v>
      </c>
      <c r="T1664" s="6">
        <f t="shared" si="103"/>
        <v>0.63081155433287495</v>
      </c>
      <c r="U1664" s="3">
        <f>YEAR(SalesDataTable[[#This Row],[Order Date]])</f>
        <v>2026</v>
      </c>
    </row>
    <row r="1665" spans="1:21" ht="15.6">
      <c r="A1665" s="9">
        <v>3141</v>
      </c>
      <c r="B1665" s="10">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11" t="s">
        <v>6</v>
      </c>
      <c r="H1665" s="11" t="s">
        <v>43</v>
      </c>
      <c r="I1665" s="11" t="s">
        <v>28</v>
      </c>
      <c r="J1665" s="2" t="s">
        <v>3</v>
      </c>
      <c r="K1665" s="2" t="s">
        <v>23</v>
      </c>
      <c r="L1665" s="2" t="s">
        <v>29</v>
      </c>
      <c r="M1665" s="7">
        <v>2</v>
      </c>
      <c r="N1665" s="4">
        <v>195.28</v>
      </c>
      <c r="O1665" s="5">
        <v>0</v>
      </c>
      <c r="P1665" s="4">
        <v>102.24</v>
      </c>
      <c r="Q1665" s="4">
        <f t="shared" si="100"/>
        <v>390.56</v>
      </c>
      <c r="R1665" s="4">
        <f t="shared" si="101"/>
        <v>204.48</v>
      </c>
      <c r="S1665" s="4">
        <f t="shared" si="102"/>
        <v>186.08</v>
      </c>
      <c r="T1665" s="6">
        <f t="shared" si="103"/>
        <v>0.4764440802949611</v>
      </c>
      <c r="U1665" s="3">
        <f>YEAR(SalesDataTable[[#This Row],[Order Date]])</f>
        <v>2026</v>
      </c>
    </row>
    <row r="1666" spans="1:21" ht="15.6">
      <c r="A1666" s="9">
        <v>3935</v>
      </c>
      <c r="B1666" s="10">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11" t="s">
        <v>11</v>
      </c>
      <c r="H1666" s="11" t="s">
        <v>52</v>
      </c>
      <c r="I1666" s="11" t="s">
        <v>28</v>
      </c>
      <c r="J1666" s="2" t="s">
        <v>3</v>
      </c>
      <c r="K1666" s="2" t="s">
        <v>14</v>
      </c>
      <c r="L1666" s="2" t="s">
        <v>32</v>
      </c>
      <c r="M1666" s="7">
        <v>4</v>
      </c>
      <c r="N1666" s="4">
        <v>46.05</v>
      </c>
      <c r="O1666" s="5">
        <v>0</v>
      </c>
      <c r="P1666" s="4">
        <v>18.75</v>
      </c>
      <c r="Q1666" s="4">
        <f t="shared" ref="Q1666:Q1729" si="104">M1666*N1666*(1-O1666)</f>
        <v>184.2</v>
      </c>
      <c r="R1666" s="4">
        <f t="shared" ref="R1666:R1729" si="105">M1666*P1666</f>
        <v>75</v>
      </c>
      <c r="S1666" s="4">
        <f t="shared" ref="S1666:S1729" si="106">Q1666-R1666</f>
        <v>109.19999999999999</v>
      </c>
      <c r="T1666" s="6">
        <f t="shared" ref="T1666:T1729" si="107">IFERROR(S1666/Q1666,0)</f>
        <v>0.5928338762214983</v>
      </c>
      <c r="U1666" s="3">
        <f>YEAR(SalesDataTable[[#This Row],[Order Date]])</f>
        <v>2026</v>
      </c>
    </row>
    <row r="1667" spans="1:21" ht="15.6">
      <c r="A1667" s="9">
        <v>4636</v>
      </c>
      <c r="B1667" s="10">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11" t="s">
        <v>0</v>
      </c>
      <c r="H1667" s="11" t="s">
        <v>1</v>
      </c>
      <c r="I1667" s="11" t="s">
        <v>19</v>
      </c>
      <c r="J1667" s="2" t="s">
        <v>3</v>
      </c>
      <c r="K1667" s="2" t="s">
        <v>23</v>
      </c>
      <c r="L1667" s="2" t="s">
        <v>40</v>
      </c>
      <c r="M1667" s="7">
        <v>1</v>
      </c>
      <c r="N1667" s="4">
        <v>81.040000000000006</v>
      </c>
      <c r="O1667" s="5">
        <v>0.1</v>
      </c>
      <c r="P1667" s="4">
        <v>39.29</v>
      </c>
      <c r="Q1667" s="4">
        <f t="shared" si="104"/>
        <v>72.936000000000007</v>
      </c>
      <c r="R1667" s="4">
        <f t="shared" si="105"/>
        <v>39.29</v>
      </c>
      <c r="S1667" s="4">
        <f t="shared" si="106"/>
        <v>33.646000000000008</v>
      </c>
      <c r="T1667" s="6">
        <f t="shared" si="107"/>
        <v>0.46130854447735009</v>
      </c>
      <c r="U1667" s="3">
        <f>YEAR(SalesDataTable[[#This Row],[Order Date]])</f>
        <v>2026</v>
      </c>
    </row>
    <row r="1668" spans="1:21" ht="15.6">
      <c r="A1668" s="9">
        <v>4895</v>
      </c>
      <c r="B1668" s="10">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11" t="s">
        <v>0</v>
      </c>
      <c r="H1668" s="11" t="s">
        <v>50</v>
      </c>
      <c r="I1668" s="11" t="s">
        <v>19</v>
      </c>
      <c r="J1668" s="2" t="s">
        <v>16</v>
      </c>
      <c r="K1668" s="2" t="s">
        <v>23</v>
      </c>
      <c r="L1668" s="2" t="s">
        <v>29</v>
      </c>
      <c r="M1668" s="7">
        <v>1</v>
      </c>
      <c r="N1668" s="4">
        <v>191.12</v>
      </c>
      <c r="O1668" s="5">
        <v>0.05</v>
      </c>
      <c r="P1668" s="4">
        <v>106.14</v>
      </c>
      <c r="Q1668" s="4">
        <f t="shared" si="104"/>
        <v>181.56399999999999</v>
      </c>
      <c r="R1668" s="4">
        <f t="shared" si="105"/>
        <v>106.14</v>
      </c>
      <c r="S1668" s="4">
        <f t="shared" si="106"/>
        <v>75.423999999999992</v>
      </c>
      <c r="T1668" s="6">
        <f t="shared" si="107"/>
        <v>0.41541274702033443</v>
      </c>
      <c r="U1668" s="3">
        <f>YEAR(SalesDataTable[[#This Row],[Order Date]])</f>
        <v>2026</v>
      </c>
    </row>
    <row r="1669" spans="1:21" ht="15.6">
      <c r="A1669" s="9">
        <v>5029</v>
      </c>
      <c r="B1669" s="10">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11" t="s">
        <v>0</v>
      </c>
      <c r="H1669" s="11" t="s">
        <v>50</v>
      </c>
      <c r="I1669" s="11" t="s">
        <v>2</v>
      </c>
      <c r="J1669" s="2" t="s">
        <v>13</v>
      </c>
      <c r="K1669" s="2" t="s">
        <v>9</v>
      </c>
      <c r="L1669" s="2" t="s">
        <v>37</v>
      </c>
      <c r="M1669" s="7">
        <v>1</v>
      </c>
      <c r="N1669" s="4">
        <v>156.19</v>
      </c>
      <c r="O1669" s="5">
        <v>0</v>
      </c>
      <c r="P1669" s="4">
        <v>79.239999999999995</v>
      </c>
      <c r="Q1669" s="4">
        <f t="shared" si="104"/>
        <v>156.19</v>
      </c>
      <c r="R1669" s="4">
        <f t="shared" si="105"/>
        <v>79.239999999999995</v>
      </c>
      <c r="S1669" s="4">
        <f t="shared" si="106"/>
        <v>76.95</v>
      </c>
      <c r="T1669" s="6">
        <f t="shared" si="107"/>
        <v>0.49266918496702738</v>
      </c>
      <c r="U1669" s="3">
        <f>YEAR(SalesDataTable[[#This Row],[Order Date]])</f>
        <v>2026</v>
      </c>
    </row>
    <row r="1670" spans="1:21" ht="15.6">
      <c r="A1670" s="9">
        <v>1965</v>
      </c>
      <c r="B1670" s="10">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11" t="s">
        <v>6</v>
      </c>
      <c r="H1670" s="11" t="s">
        <v>41</v>
      </c>
      <c r="I1670" s="11" t="s">
        <v>2</v>
      </c>
      <c r="J1670" s="2" t="s">
        <v>3</v>
      </c>
      <c r="K1670" s="2" t="s">
        <v>14</v>
      </c>
      <c r="L1670" s="2" t="s">
        <v>15</v>
      </c>
      <c r="M1670" s="7">
        <v>4</v>
      </c>
      <c r="N1670" s="4">
        <v>36.93</v>
      </c>
      <c r="O1670" s="5">
        <v>0</v>
      </c>
      <c r="P1670" s="4">
        <v>13.36</v>
      </c>
      <c r="Q1670" s="4">
        <f t="shared" si="104"/>
        <v>147.72</v>
      </c>
      <c r="R1670" s="4">
        <f t="shared" si="105"/>
        <v>53.44</v>
      </c>
      <c r="S1670" s="4">
        <f t="shared" si="106"/>
        <v>94.28</v>
      </c>
      <c r="T1670" s="6">
        <f t="shared" si="107"/>
        <v>0.63823449769834828</v>
      </c>
      <c r="U1670" s="3">
        <f>YEAR(SalesDataTable[[#This Row],[Order Date]])</f>
        <v>2026</v>
      </c>
    </row>
    <row r="1671" spans="1:21" ht="15.6">
      <c r="A1671" s="9">
        <v>3647</v>
      </c>
      <c r="B1671" s="10">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11" t="s">
        <v>6</v>
      </c>
      <c r="H1671" s="11" t="s">
        <v>43</v>
      </c>
      <c r="I1671" s="11" t="s">
        <v>19</v>
      </c>
      <c r="J1671" s="2" t="s">
        <v>3</v>
      </c>
      <c r="K1671" s="2" t="s">
        <v>4</v>
      </c>
      <c r="L1671" s="2" t="s">
        <v>30</v>
      </c>
      <c r="M1671" s="7">
        <v>3</v>
      </c>
      <c r="N1671" s="4">
        <v>104.96</v>
      </c>
      <c r="O1671" s="5">
        <v>0.05</v>
      </c>
      <c r="P1671" s="4">
        <v>51.66</v>
      </c>
      <c r="Q1671" s="4">
        <f t="shared" si="104"/>
        <v>299.13599999999997</v>
      </c>
      <c r="R1671" s="4">
        <f t="shared" si="105"/>
        <v>154.97999999999999</v>
      </c>
      <c r="S1671" s="4">
        <f t="shared" si="106"/>
        <v>144.15599999999998</v>
      </c>
      <c r="T1671" s="6">
        <f t="shared" si="107"/>
        <v>0.48190789473684209</v>
      </c>
      <c r="U1671" s="3">
        <f>YEAR(SalesDataTable[[#This Row],[Order Date]])</f>
        <v>2026</v>
      </c>
    </row>
    <row r="1672" spans="1:21" ht="15.6">
      <c r="A1672" s="9">
        <v>3918</v>
      </c>
      <c r="B1672" s="10">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11" t="s">
        <v>6</v>
      </c>
      <c r="H1672" s="11" t="s">
        <v>7</v>
      </c>
      <c r="I1672" s="11" t="s">
        <v>28</v>
      </c>
      <c r="J1672" s="2" t="s">
        <v>13</v>
      </c>
      <c r="K1672" s="2" t="s">
        <v>14</v>
      </c>
      <c r="L1672" s="2" t="s">
        <v>48</v>
      </c>
      <c r="M1672" s="7">
        <v>3</v>
      </c>
      <c r="N1672" s="4">
        <v>168.51</v>
      </c>
      <c r="O1672" s="5">
        <v>0</v>
      </c>
      <c r="P1672" s="4">
        <v>85.34</v>
      </c>
      <c r="Q1672" s="4">
        <f t="shared" si="104"/>
        <v>505.53</v>
      </c>
      <c r="R1672" s="4">
        <f t="shared" si="105"/>
        <v>256.02</v>
      </c>
      <c r="S1672" s="4">
        <f t="shared" si="106"/>
        <v>249.51</v>
      </c>
      <c r="T1672" s="6">
        <f t="shared" si="107"/>
        <v>0.49356121298439265</v>
      </c>
      <c r="U1672" s="3">
        <f>YEAR(SalesDataTable[[#This Row],[Order Date]])</f>
        <v>2026</v>
      </c>
    </row>
    <row r="1673" spans="1:21" ht="15.6">
      <c r="A1673" s="9">
        <v>4256</v>
      </c>
      <c r="B1673" s="10">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11" t="s">
        <v>6</v>
      </c>
      <c r="H1673" s="11" t="s">
        <v>43</v>
      </c>
      <c r="I1673" s="11" t="s">
        <v>19</v>
      </c>
      <c r="J1673" s="2" t="s">
        <v>13</v>
      </c>
      <c r="K1673" s="2" t="s">
        <v>14</v>
      </c>
      <c r="L1673" s="2" t="s">
        <v>32</v>
      </c>
      <c r="M1673" s="7">
        <v>1</v>
      </c>
      <c r="N1673" s="4">
        <v>46.44</v>
      </c>
      <c r="O1673" s="5">
        <v>0.05</v>
      </c>
      <c r="P1673" s="4">
        <v>18.59</v>
      </c>
      <c r="Q1673" s="4">
        <f t="shared" si="104"/>
        <v>44.117999999999995</v>
      </c>
      <c r="R1673" s="4">
        <f t="shared" si="105"/>
        <v>18.59</v>
      </c>
      <c r="S1673" s="4">
        <f t="shared" si="106"/>
        <v>25.527999999999995</v>
      </c>
      <c r="T1673" s="6">
        <f t="shared" si="107"/>
        <v>0.57863003762636556</v>
      </c>
      <c r="U1673" s="3">
        <f>YEAR(SalesDataTable[[#This Row],[Order Date]])</f>
        <v>2026</v>
      </c>
    </row>
    <row r="1674" spans="1:21" ht="15.6">
      <c r="A1674" s="9">
        <v>5087</v>
      </c>
      <c r="B1674" s="10">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11" t="s">
        <v>0</v>
      </c>
      <c r="H1674" s="11" t="s">
        <v>1</v>
      </c>
      <c r="I1674" s="11" t="s">
        <v>2</v>
      </c>
      <c r="J1674" s="2" t="s">
        <v>13</v>
      </c>
      <c r="K1674" s="2" t="s">
        <v>9</v>
      </c>
      <c r="L1674" s="2" t="s">
        <v>46</v>
      </c>
      <c r="M1674" s="7">
        <v>1</v>
      </c>
      <c r="N1674" s="4">
        <v>69.900000000000006</v>
      </c>
      <c r="O1674" s="5">
        <v>0.1</v>
      </c>
      <c r="P1674" s="4">
        <v>31.43</v>
      </c>
      <c r="Q1674" s="4">
        <f t="shared" si="104"/>
        <v>62.910000000000004</v>
      </c>
      <c r="R1674" s="4">
        <f t="shared" si="105"/>
        <v>31.43</v>
      </c>
      <c r="S1674" s="4">
        <f t="shared" si="106"/>
        <v>31.480000000000004</v>
      </c>
      <c r="T1674" s="6">
        <f t="shared" si="107"/>
        <v>0.50039739310125575</v>
      </c>
      <c r="U1674" s="3">
        <f>YEAR(SalesDataTable[[#This Row],[Order Date]])</f>
        <v>2026</v>
      </c>
    </row>
    <row r="1675" spans="1:21" ht="15.6">
      <c r="A1675" s="9">
        <v>1921</v>
      </c>
      <c r="B1675" s="10">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11" t="s">
        <v>20</v>
      </c>
      <c r="H1675" s="11" t="s">
        <v>47</v>
      </c>
      <c r="I1675" s="11" t="s">
        <v>2</v>
      </c>
      <c r="J1675" s="2" t="s">
        <v>13</v>
      </c>
      <c r="K1675" s="2" t="s">
        <v>4</v>
      </c>
      <c r="L1675" s="2" t="s">
        <v>26</v>
      </c>
      <c r="M1675" s="7">
        <v>2</v>
      </c>
      <c r="N1675" s="4">
        <v>39.83</v>
      </c>
      <c r="O1675" s="5">
        <v>0</v>
      </c>
      <c r="P1675" s="4">
        <v>17.18</v>
      </c>
      <c r="Q1675" s="4">
        <f t="shared" si="104"/>
        <v>79.66</v>
      </c>
      <c r="R1675" s="4">
        <f t="shared" si="105"/>
        <v>34.36</v>
      </c>
      <c r="S1675" s="4">
        <f t="shared" si="106"/>
        <v>45.3</v>
      </c>
      <c r="T1675" s="6">
        <f t="shared" si="107"/>
        <v>0.56866683404468987</v>
      </c>
      <c r="U1675" s="3">
        <f>YEAR(SalesDataTable[[#This Row],[Order Date]])</f>
        <v>2026</v>
      </c>
    </row>
    <row r="1676" spans="1:21" ht="15.6">
      <c r="A1676" s="9">
        <v>1966</v>
      </c>
      <c r="B1676" s="10">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11" t="s">
        <v>0</v>
      </c>
      <c r="H1676" s="11" t="s">
        <v>36</v>
      </c>
      <c r="I1676" s="11" t="s">
        <v>2</v>
      </c>
      <c r="J1676" s="2" t="s">
        <v>13</v>
      </c>
      <c r="K1676" s="2" t="s">
        <v>14</v>
      </c>
      <c r="L1676" s="2" t="s">
        <v>15</v>
      </c>
      <c r="M1676" s="7">
        <v>2</v>
      </c>
      <c r="N1676" s="4">
        <v>36.020000000000003</v>
      </c>
      <c r="O1676" s="5">
        <v>0</v>
      </c>
      <c r="P1676" s="4">
        <v>13.87</v>
      </c>
      <c r="Q1676" s="4">
        <f t="shared" si="104"/>
        <v>72.040000000000006</v>
      </c>
      <c r="R1676" s="4">
        <f t="shared" si="105"/>
        <v>27.74</v>
      </c>
      <c r="S1676" s="4">
        <f t="shared" si="106"/>
        <v>44.300000000000011</v>
      </c>
      <c r="T1676" s="6">
        <f t="shared" si="107"/>
        <v>0.61493614658523055</v>
      </c>
      <c r="U1676" s="3">
        <f>YEAR(SalesDataTable[[#This Row],[Order Date]])</f>
        <v>2026</v>
      </c>
    </row>
    <row r="1677" spans="1:21" ht="15.6">
      <c r="A1677" s="9">
        <v>2431</v>
      </c>
      <c r="B1677" s="10">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11" t="s">
        <v>0</v>
      </c>
      <c r="H1677" s="11" t="s">
        <v>50</v>
      </c>
      <c r="I1677" s="11" t="s">
        <v>28</v>
      </c>
      <c r="J1677" s="2" t="s">
        <v>16</v>
      </c>
      <c r="K1677" s="2" t="s">
        <v>34</v>
      </c>
      <c r="L1677" s="2" t="s">
        <v>38</v>
      </c>
      <c r="M1677" s="7">
        <v>3</v>
      </c>
      <c r="N1677" s="4">
        <v>125.31</v>
      </c>
      <c r="O1677" s="5">
        <v>0</v>
      </c>
      <c r="P1677" s="4">
        <v>67.64</v>
      </c>
      <c r="Q1677" s="4">
        <f t="shared" si="104"/>
        <v>375.93</v>
      </c>
      <c r="R1677" s="4">
        <f t="shared" si="105"/>
        <v>202.92000000000002</v>
      </c>
      <c r="S1677" s="4">
        <f t="shared" si="106"/>
        <v>173.01</v>
      </c>
      <c r="T1677" s="6">
        <f t="shared" si="107"/>
        <v>0.46021865772883247</v>
      </c>
      <c r="U1677" s="3">
        <f>YEAR(SalesDataTable[[#This Row],[Order Date]])</f>
        <v>2026</v>
      </c>
    </row>
    <row r="1678" spans="1:21" ht="15.6">
      <c r="A1678" s="9">
        <v>3676</v>
      </c>
      <c r="B1678" s="10">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11" t="s">
        <v>6</v>
      </c>
      <c r="H1678" s="11" t="s">
        <v>43</v>
      </c>
      <c r="I1678" s="11" t="s">
        <v>2</v>
      </c>
      <c r="J1678" s="2" t="s">
        <v>3</v>
      </c>
      <c r="K1678" s="2" t="s">
        <v>9</v>
      </c>
      <c r="L1678" s="2" t="s">
        <v>10</v>
      </c>
      <c r="M1678" s="7">
        <v>3</v>
      </c>
      <c r="N1678" s="4">
        <v>92.5</v>
      </c>
      <c r="O1678" s="5">
        <v>0.1</v>
      </c>
      <c r="P1678" s="4">
        <v>46.38</v>
      </c>
      <c r="Q1678" s="4">
        <f t="shared" si="104"/>
        <v>249.75</v>
      </c>
      <c r="R1678" s="4">
        <f t="shared" si="105"/>
        <v>139.14000000000001</v>
      </c>
      <c r="S1678" s="4">
        <f t="shared" si="106"/>
        <v>110.60999999999999</v>
      </c>
      <c r="T1678" s="6">
        <f t="shared" si="107"/>
        <v>0.4428828828828828</v>
      </c>
      <c r="U1678" s="3">
        <f>YEAR(SalesDataTable[[#This Row],[Order Date]])</f>
        <v>2026</v>
      </c>
    </row>
    <row r="1679" spans="1:21" ht="15.6">
      <c r="A1679" s="9">
        <v>3972</v>
      </c>
      <c r="B1679" s="10">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11" t="s">
        <v>6</v>
      </c>
      <c r="H1679" s="11" t="s">
        <v>7</v>
      </c>
      <c r="I1679" s="11" t="s">
        <v>8</v>
      </c>
      <c r="J1679" s="2" t="s">
        <v>16</v>
      </c>
      <c r="K1679" s="2" t="s">
        <v>4</v>
      </c>
      <c r="L1679" s="2" t="s">
        <v>30</v>
      </c>
      <c r="M1679" s="7">
        <v>5</v>
      </c>
      <c r="N1679" s="4">
        <v>100.48</v>
      </c>
      <c r="O1679" s="5">
        <v>0.1</v>
      </c>
      <c r="P1679" s="4">
        <v>49.67</v>
      </c>
      <c r="Q1679" s="4">
        <f t="shared" si="104"/>
        <v>452.16</v>
      </c>
      <c r="R1679" s="4">
        <f t="shared" si="105"/>
        <v>248.35000000000002</v>
      </c>
      <c r="S1679" s="4">
        <f t="shared" si="106"/>
        <v>203.81</v>
      </c>
      <c r="T1679" s="6">
        <f t="shared" si="107"/>
        <v>0.45074752300070769</v>
      </c>
      <c r="U1679" s="3">
        <f>YEAR(SalesDataTable[[#This Row],[Order Date]])</f>
        <v>2026</v>
      </c>
    </row>
    <row r="1680" spans="1:21" ht="15.6">
      <c r="A1680" s="9">
        <v>4056</v>
      </c>
      <c r="B1680" s="10">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11" t="s">
        <v>0</v>
      </c>
      <c r="H1680" s="11" t="s">
        <v>50</v>
      </c>
      <c r="I1680" s="11" t="s">
        <v>28</v>
      </c>
      <c r="J1680" s="2" t="s">
        <v>13</v>
      </c>
      <c r="K1680" s="2" t="s">
        <v>23</v>
      </c>
      <c r="L1680" s="2" t="s">
        <v>40</v>
      </c>
      <c r="M1680" s="7">
        <v>2</v>
      </c>
      <c r="N1680" s="4">
        <v>79.78</v>
      </c>
      <c r="O1680" s="5">
        <v>0</v>
      </c>
      <c r="P1680" s="4">
        <v>38.770000000000003</v>
      </c>
      <c r="Q1680" s="4">
        <f t="shared" si="104"/>
        <v>159.56</v>
      </c>
      <c r="R1680" s="4">
        <f t="shared" si="105"/>
        <v>77.540000000000006</v>
      </c>
      <c r="S1680" s="4">
        <f t="shared" si="106"/>
        <v>82.02</v>
      </c>
      <c r="T1680" s="6">
        <f t="shared" si="107"/>
        <v>0.51403860616695907</v>
      </c>
      <c r="U1680" s="3">
        <f>YEAR(SalesDataTable[[#This Row],[Order Date]])</f>
        <v>2026</v>
      </c>
    </row>
    <row r="1681" spans="1:21" ht="15.6">
      <c r="A1681" s="9">
        <v>4471</v>
      </c>
      <c r="B1681" s="10">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11" t="s">
        <v>11</v>
      </c>
      <c r="H1681" s="11" t="s">
        <v>39</v>
      </c>
      <c r="I1681" s="11" t="s">
        <v>8</v>
      </c>
      <c r="J1681" s="2" t="s">
        <v>16</v>
      </c>
      <c r="K1681" s="2" t="s">
        <v>9</v>
      </c>
      <c r="L1681" s="2" t="s">
        <v>17</v>
      </c>
      <c r="M1681" s="7">
        <v>4</v>
      </c>
      <c r="N1681" s="4">
        <v>144.44</v>
      </c>
      <c r="O1681" s="5">
        <v>0.1</v>
      </c>
      <c r="P1681" s="4">
        <v>77.66</v>
      </c>
      <c r="Q1681" s="4">
        <f t="shared" si="104"/>
        <v>519.98400000000004</v>
      </c>
      <c r="R1681" s="4">
        <f t="shared" si="105"/>
        <v>310.64</v>
      </c>
      <c r="S1681" s="4">
        <f t="shared" si="106"/>
        <v>209.34400000000005</v>
      </c>
      <c r="T1681" s="6">
        <f t="shared" si="107"/>
        <v>0.4025970029847073</v>
      </c>
      <c r="U1681" s="3">
        <f>YEAR(SalesDataTable[[#This Row],[Order Date]])</f>
        <v>2026</v>
      </c>
    </row>
    <row r="1682" spans="1:21" ht="15.6">
      <c r="A1682" s="9">
        <v>1054</v>
      </c>
      <c r="B1682" s="10">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11" t="s">
        <v>6</v>
      </c>
      <c r="H1682" s="11" t="s">
        <v>7</v>
      </c>
      <c r="I1682" s="11" t="s">
        <v>2</v>
      </c>
      <c r="J1682" s="2" t="s">
        <v>3</v>
      </c>
      <c r="K1682" s="2" t="s">
        <v>9</v>
      </c>
      <c r="L1682" s="2" t="s">
        <v>37</v>
      </c>
      <c r="M1682" s="7">
        <v>3</v>
      </c>
      <c r="N1682" s="4">
        <v>157.41999999999999</v>
      </c>
      <c r="O1682" s="5">
        <v>0</v>
      </c>
      <c r="P1682" s="4">
        <v>77.989999999999995</v>
      </c>
      <c r="Q1682" s="4">
        <f t="shared" si="104"/>
        <v>472.26</v>
      </c>
      <c r="R1682" s="4">
        <f t="shared" si="105"/>
        <v>233.96999999999997</v>
      </c>
      <c r="S1682" s="4">
        <f t="shared" si="106"/>
        <v>238.29000000000002</v>
      </c>
      <c r="T1682" s="6">
        <f t="shared" si="107"/>
        <v>0.5045737517469191</v>
      </c>
      <c r="U1682" s="3">
        <f>YEAR(SalesDataTable[[#This Row],[Order Date]])</f>
        <v>2026</v>
      </c>
    </row>
    <row r="1683" spans="1:21" ht="15.6">
      <c r="A1683" s="9">
        <v>1854</v>
      </c>
      <c r="B1683" s="10">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11" t="s">
        <v>6</v>
      </c>
      <c r="H1683" s="11" t="s">
        <v>49</v>
      </c>
      <c r="I1683" s="11" t="s">
        <v>28</v>
      </c>
      <c r="J1683" s="2" t="s">
        <v>16</v>
      </c>
      <c r="K1683" s="2" t="s">
        <v>9</v>
      </c>
      <c r="L1683" s="2" t="s">
        <v>10</v>
      </c>
      <c r="M1683" s="7">
        <v>1</v>
      </c>
      <c r="N1683" s="4">
        <v>90.37</v>
      </c>
      <c r="O1683" s="5">
        <v>0.05</v>
      </c>
      <c r="P1683" s="4">
        <v>45.89</v>
      </c>
      <c r="Q1683" s="4">
        <f t="shared" si="104"/>
        <v>85.851500000000001</v>
      </c>
      <c r="R1683" s="4">
        <f t="shared" si="105"/>
        <v>45.89</v>
      </c>
      <c r="S1683" s="4">
        <f t="shared" si="106"/>
        <v>39.961500000000001</v>
      </c>
      <c r="T1683" s="6">
        <f t="shared" si="107"/>
        <v>0.46547235633623174</v>
      </c>
      <c r="U1683" s="3">
        <f>YEAR(SalesDataTable[[#This Row],[Order Date]])</f>
        <v>2026</v>
      </c>
    </row>
    <row r="1684" spans="1:21" ht="15.6">
      <c r="A1684" s="9">
        <v>2140</v>
      </c>
      <c r="B1684" s="10">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11" t="s">
        <v>6</v>
      </c>
      <c r="H1684" s="11" t="s">
        <v>27</v>
      </c>
      <c r="I1684" s="11" t="s">
        <v>8</v>
      </c>
      <c r="J1684" s="2" t="s">
        <v>16</v>
      </c>
      <c r="K1684" s="2" t="s">
        <v>4</v>
      </c>
      <c r="L1684" s="2" t="s">
        <v>30</v>
      </c>
      <c r="M1684" s="7">
        <v>15</v>
      </c>
      <c r="N1684" s="4">
        <v>104.79</v>
      </c>
      <c r="O1684" s="5">
        <v>0.15</v>
      </c>
      <c r="P1684" s="4">
        <v>49.67</v>
      </c>
      <c r="Q1684" s="4">
        <f t="shared" si="104"/>
        <v>1336.0725</v>
      </c>
      <c r="R1684" s="4">
        <f t="shared" si="105"/>
        <v>745.05000000000007</v>
      </c>
      <c r="S1684" s="4">
        <f t="shared" si="106"/>
        <v>591.02249999999992</v>
      </c>
      <c r="T1684" s="6">
        <f t="shared" si="107"/>
        <v>0.44235810556687599</v>
      </c>
      <c r="U1684" s="3">
        <f>YEAR(SalesDataTable[[#This Row],[Order Date]])</f>
        <v>2026</v>
      </c>
    </row>
    <row r="1685" spans="1:21" ht="15.6">
      <c r="A1685" s="9">
        <v>2328</v>
      </c>
      <c r="B1685" s="10">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11" t="s">
        <v>11</v>
      </c>
      <c r="H1685" s="11" t="s">
        <v>12</v>
      </c>
      <c r="I1685" s="11" t="s">
        <v>2</v>
      </c>
      <c r="J1685" s="2" t="s">
        <v>3</v>
      </c>
      <c r="K1685" s="2" t="s">
        <v>14</v>
      </c>
      <c r="L1685" s="2" t="s">
        <v>44</v>
      </c>
      <c r="M1685" s="7">
        <v>1</v>
      </c>
      <c r="N1685" s="4">
        <v>130.94</v>
      </c>
      <c r="O1685" s="5">
        <v>0</v>
      </c>
      <c r="P1685" s="4">
        <v>66.06</v>
      </c>
      <c r="Q1685" s="4">
        <f t="shared" si="104"/>
        <v>130.94</v>
      </c>
      <c r="R1685" s="4">
        <f t="shared" si="105"/>
        <v>66.06</v>
      </c>
      <c r="S1685" s="4">
        <f t="shared" si="106"/>
        <v>64.88</v>
      </c>
      <c r="T1685" s="6">
        <f t="shared" si="107"/>
        <v>0.49549411944402011</v>
      </c>
      <c r="U1685" s="3">
        <f>YEAR(SalesDataTable[[#This Row],[Order Date]])</f>
        <v>2026</v>
      </c>
    </row>
    <row r="1686" spans="1:21" ht="15.6">
      <c r="A1686" s="9">
        <v>4215</v>
      </c>
      <c r="B1686" s="10">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11" t="s">
        <v>6</v>
      </c>
      <c r="H1686" s="11" t="s">
        <v>27</v>
      </c>
      <c r="I1686" s="11" t="s">
        <v>2</v>
      </c>
      <c r="J1686" s="2" t="s">
        <v>3</v>
      </c>
      <c r="K1686" s="2" t="s">
        <v>4</v>
      </c>
      <c r="L1686" s="2" t="s">
        <v>26</v>
      </c>
      <c r="M1686" s="7">
        <v>1</v>
      </c>
      <c r="N1686" s="4">
        <v>40.42</v>
      </c>
      <c r="O1686" s="5">
        <v>0.05</v>
      </c>
      <c r="P1686" s="4">
        <v>16.62</v>
      </c>
      <c r="Q1686" s="4">
        <f t="shared" si="104"/>
        <v>38.399000000000001</v>
      </c>
      <c r="R1686" s="4">
        <f t="shared" si="105"/>
        <v>16.62</v>
      </c>
      <c r="S1686" s="4">
        <f t="shared" si="106"/>
        <v>21.779</v>
      </c>
      <c r="T1686" s="6">
        <f t="shared" si="107"/>
        <v>0.5671762285476184</v>
      </c>
      <c r="U1686" s="3">
        <f>YEAR(SalesDataTable[[#This Row],[Order Date]])</f>
        <v>2026</v>
      </c>
    </row>
    <row r="1687" spans="1:21" ht="15.6">
      <c r="A1687" s="9">
        <v>4563</v>
      </c>
      <c r="B1687" s="10">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11" t="s">
        <v>6</v>
      </c>
      <c r="H1687" s="11" t="s">
        <v>41</v>
      </c>
      <c r="I1687" s="11" t="s">
        <v>28</v>
      </c>
      <c r="J1687" s="2" t="s">
        <v>3</v>
      </c>
      <c r="K1687" s="2" t="s">
        <v>23</v>
      </c>
      <c r="L1687" s="2" t="s">
        <v>24</v>
      </c>
      <c r="M1687" s="7">
        <v>1</v>
      </c>
      <c r="N1687" s="4">
        <v>338.45</v>
      </c>
      <c r="O1687" s="5">
        <v>0.15</v>
      </c>
      <c r="P1687" s="4">
        <v>197.2</v>
      </c>
      <c r="Q1687" s="4">
        <f t="shared" si="104"/>
        <v>287.6825</v>
      </c>
      <c r="R1687" s="4">
        <f t="shared" si="105"/>
        <v>197.2</v>
      </c>
      <c r="S1687" s="4">
        <f t="shared" si="106"/>
        <v>90.482500000000016</v>
      </c>
      <c r="T1687" s="6">
        <f t="shared" si="107"/>
        <v>0.31452208598020392</v>
      </c>
      <c r="U1687" s="3">
        <f>YEAR(SalesDataTable[[#This Row],[Order Date]])</f>
        <v>2026</v>
      </c>
    </row>
    <row r="1688" spans="1:21" ht="15.6">
      <c r="A1688" s="9">
        <v>4775</v>
      </c>
      <c r="B1688" s="10">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11" t="s">
        <v>11</v>
      </c>
      <c r="H1688" s="11" t="s">
        <v>39</v>
      </c>
      <c r="I1688" s="11" t="s">
        <v>28</v>
      </c>
      <c r="J1688" s="2" t="s">
        <v>3</v>
      </c>
      <c r="K1688" s="2" t="s">
        <v>4</v>
      </c>
      <c r="L1688" s="2" t="s">
        <v>30</v>
      </c>
      <c r="M1688" s="7">
        <v>1</v>
      </c>
      <c r="N1688" s="4">
        <v>103.92</v>
      </c>
      <c r="O1688" s="5">
        <v>0.05</v>
      </c>
      <c r="P1688" s="4">
        <v>50.71</v>
      </c>
      <c r="Q1688" s="4">
        <f t="shared" si="104"/>
        <v>98.724000000000004</v>
      </c>
      <c r="R1688" s="4">
        <f t="shared" si="105"/>
        <v>50.71</v>
      </c>
      <c r="S1688" s="4">
        <f t="shared" si="106"/>
        <v>48.014000000000003</v>
      </c>
      <c r="T1688" s="6">
        <f t="shared" si="107"/>
        <v>0.48634577205137558</v>
      </c>
      <c r="U1688" s="3">
        <f>YEAR(SalesDataTable[[#This Row],[Order Date]])</f>
        <v>2026</v>
      </c>
    </row>
    <row r="1689" spans="1:21" ht="15.6">
      <c r="A1689" s="9">
        <v>247</v>
      </c>
      <c r="B1689" s="10">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11" t="s">
        <v>0</v>
      </c>
      <c r="H1689" s="11" t="s">
        <v>36</v>
      </c>
      <c r="I1689" s="11" t="s">
        <v>2</v>
      </c>
      <c r="J1689" s="2" t="s">
        <v>13</v>
      </c>
      <c r="K1689" s="2" t="s">
        <v>4</v>
      </c>
      <c r="L1689" s="2" t="s">
        <v>22</v>
      </c>
      <c r="M1689" s="7">
        <v>6</v>
      </c>
      <c r="N1689" s="4">
        <v>51.67</v>
      </c>
      <c r="O1689" s="5">
        <v>0.1</v>
      </c>
      <c r="P1689" s="4">
        <v>23.1</v>
      </c>
      <c r="Q1689" s="4">
        <f t="shared" si="104"/>
        <v>279.01799999999997</v>
      </c>
      <c r="R1689" s="4">
        <f t="shared" si="105"/>
        <v>138.60000000000002</v>
      </c>
      <c r="S1689" s="4">
        <f t="shared" si="106"/>
        <v>140.41799999999995</v>
      </c>
      <c r="T1689" s="6">
        <f t="shared" si="107"/>
        <v>0.50325785433197845</v>
      </c>
      <c r="U1689" s="3">
        <f>YEAR(SalesDataTable[[#This Row],[Order Date]])</f>
        <v>2026</v>
      </c>
    </row>
    <row r="1690" spans="1:21" ht="15.6">
      <c r="A1690" s="9">
        <v>827</v>
      </c>
      <c r="B1690" s="10">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11" t="s">
        <v>6</v>
      </c>
      <c r="H1690" s="11" t="s">
        <v>43</v>
      </c>
      <c r="I1690" s="11" t="s">
        <v>8</v>
      </c>
      <c r="J1690" s="2" t="s">
        <v>3</v>
      </c>
      <c r="K1690" s="2" t="s">
        <v>14</v>
      </c>
      <c r="L1690" s="2" t="s">
        <v>48</v>
      </c>
      <c r="M1690" s="7">
        <v>4</v>
      </c>
      <c r="N1690" s="4">
        <v>166.02</v>
      </c>
      <c r="O1690" s="5">
        <v>0.1</v>
      </c>
      <c r="P1690" s="4">
        <v>87.99</v>
      </c>
      <c r="Q1690" s="4">
        <f t="shared" si="104"/>
        <v>597.67200000000003</v>
      </c>
      <c r="R1690" s="4">
        <f t="shared" si="105"/>
        <v>351.96</v>
      </c>
      <c r="S1690" s="4">
        <f t="shared" si="106"/>
        <v>245.71200000000005</v>
      </c>
      <c r="T1690" s="6">
        <f t="shared" si="107"/>
        <v>0.4111151266915633</v>
      </c>
      <c r="U1690" s="3">
        <f>YEAR(SalesDataTable[[#This Row],[Order Date]])</f>
        <v>2026</v>
      </c>
    </row>
    <row r="1691" spans="1:21" ht="15.6">
      <c r="A1691" s="9">
        <v>1156</v>
      </c>
      <c r="B1691" s="10">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11" t="s">
        <v>11</v>
      </c>
      <c r="H1691" s="11" t="s">
        <v>25</v>
      </c>
      <c r="I1691" s="11" t="s">
        <v>19</v>
      </c>
      <c r="J1691" s="2" t="s">
        <v>13</v>
      </c>
      <c r="K1691" s="2" t="s">
        <v>4</v>
      </c>
      <c r="L1691" s="2" t="s">
        <v>22</v>
      </c>
      <c r="M1691" s="7">
        <v>2</v>
      </c>
      <c r="N1691" s="4">
        <v>50.59</v>
      </c>
      <c r="O1691" s="5">
        <v>0.1</v>
      </c>
      <c r="P1691" s="4">
        <v>22.68</v>
      </c>
      <c r="Q1691" s="4">
        <f t="shared" si="104"/>
        <v>91.062000000000012</v>
      </c>
      <c r="R1691" s="4">
        <f t="shared" si="105"/>
        <v>45.36</v>
      </c>
      <c r="S1691" s="4">
        <f t="shared" si="106"/>
        <v>45.702000000000012</v>
      </c>
      <c r="T1691" s="6">
        <f t="shared" si="107"/>
        <v>0.5018778414706464</v>
      </c>
      <c r="U1691" s="3">
        <f>YEAR(SalesDataTable[[#This Row],[Order Date]])</f>
        <v>2026</v>
      </c>
    </row>
    <row r="1692" spans="1:21" ht="15.6">
      <c r="A1692" s="9">
        <v>1543</v>
      </c>
      <c r="B1692" s="10">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11" t="s">
        <v>20</v>
      </c>
      <c r="H1692" s="11" t="s">
        <v>31</v>
      </c>
      <c r="I1692" s="11" t="s">
        <v>19</v>
      </c>
      <c r="J1692" s="2" t="s">
        <v>3</v>
      </c>
      <c r="K1692" s="2" t="s">
        <v>9</v>
      </c>
      <c r="L1692" s="2" t="s">
        <v>37</v>
      </c>
      <c r="M1692" s="7">
        <v>1</v>
      </c>
      <c r="N1692" s="4">
        <v>155.83000000000001</v>
      </c>
      <c r="O1692" s="5">
        <v>0</v>
      </c>
      <c r="P1692" s="4">
        <v>77.260000000000005</v>
      </c>
      <c r="Q1692" s="4">
        <f t="shared" si="104"/>
        <v>155.83000000000001</v>
      </c>
      <c r="R1692" s="4">
        <f t="shared" si="105"/>
        <v>77.260000000000005</v>
      </c>
      <c r="S1692" s="4">
        <f t="shared" si="106"/>
        <v>78.570000000000007</v>
      </c>
      <c r="T1692" s="6">
        <f t="shared" si="107"/>
        <v>0.50420329846627732</v>
      </c>
      <c r="U1692" s="3">
        <f>YEAR(SalesDataTable[[#This Row],[Order Date]])</f>
        <v>2026</v>
      </c>
    </row>
    <row r="1693" spans="1:21" ht="15.6">
      <c r="A1693" s="9">
        <v>2613</v>
      </c>
      <c r="B1693" s="10">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11" t="s">
        <v>20</v>
      </c>
      <c r="H1693" s="11" t="s">
        <v>21</v>
      </c>
      <c r="I1693" s="11" t="s">
        <v>2</v>
      </c>
      <c r="J1693" s="2" t="s">
        <v>13</v>
      </c>
      <c r="K1693" s="2" t="s">
        <v>34</v>
      </c>
      <c r="L1693" s="2" t="s">
        <v>42</v>
      </c>
      <c r="M1693" s="7">
        <v>1</v>
      </c>
      <c r="N1693" s="4">
        <v>36.380000000000003</v>
      </c>
      <c r="O1693" s="5">
        <v>0.05</v>
      </c>
      <c r="P1693" s="4">
        <v>14.2</v>
      </c>
      <c r="Q1693" s="4">
        <f t="shared" si="104"/>
        <v>34.561</v>
      </c>
      <c r="R1693" s="4">
        <f t="shared" si="105"/>
        <v>14.2</v>
      </c>
      <c r="S1693" s="4">
        <f t="shared" si="106"/>
        <v>20.361000000000001</v>
      </c>
      <c r="T1693" s="6">
        <f t="shared" si="107"/>
        <v>0.58913225890454557</v>
      </c>
      <c r="U1693" s="3">
        <f>YEAR(SalesDataTable[[#This Row],[Order Date]])</f>
        <v>2026</v>
      </c>
    </row>
    <row r="1694" spans="1:21" ht="15.6">
      <c r="A1694" s="9">
        <v>3002</v>
      </c>
      <c r="B1694" s="10">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11" t="s">
        <v>6</v>
      </c>
      <c r="H1694" s="11" t="s">
        <v>43</v>
      </c>
      <c r="I1694" s="11" t="s">
        <v>19</v>
      </c>
      <c r="J1694" s="2" t="s">
        <v>13</v>
      </c>
      <c r="K1694" s="2" t="s">
        <v>23</v>
      </c>
      <c r="L1694" s="2" t="s">
        <v>51</v>
      </c>
      <c r="M1694" s="7">
        <v>2</v>
      </c>
      <c r="N1694" s="4">
        <v>124.09</v>
      </c>
      <c r="O1694" s="5">
        <v>0</v>
      </c>
      <c r="P1694" s="4">
        <v>60.39</v>
      </c>
      <c r="Q1694" s="4">
        <f t="shared" si="104"/>
        <v>248.18</v>
      </c>
      <c r="R1694" s="4">
        <f t="shared" si="105"/>
        <v>120.78</v>
      </c>
      <c r="S1694" s="4">
        <f t="shared" si="106"/>
        <v>127.4</v>
      </c>
      <c r="T1694" s="6">
        <f t="shared" si="107"/>
        <v>0.513337094044645</v>
      </c>
      <c r="U1694" s="3">
        <f>YEAR(SalesDataTable[[#This Row],[Order Date]])</f>
        <v>2026</v>
      </c>
    </row>
    <row r="1695" spans="1:21" ht="15.6">
      <c r="A1695" s="9">
        <v>3103</v>
      </c>
      <c r="B1695" s="10">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11" t="s">
        <v>20</v>
      </c>
      <c r="H1695" s="11" t="s">
        <v>33</v>
      </c>
      <c r="I1695" s="11" t="s">
        <v>2</v>
      </c>
      <c r="J1695" s="2" t="s">
        <v>13</v>
      </c>
      <c r="K1695" s="2" t="s">
        <v>9</v>
      </c>
      <c r="L1695" s="2" t="s">
        <v>17</v>
      </c>
      <c r="M1695" s="7">
        <v>1</v>
      </c>
      <c r="N1695" s="4">
        <v>141.97999999999999</v>
      </c>
      <c r="O1695" s="5">
        <v>0.05</v>
      </c>
      <c r="P1695" s="4">
        <v>79.510000000000005</v>
      </c>
      <c r="Q1695" s="4">
        <f t="shared" si="104"/>
        <v>134.88099999999997</v>
      </c>
      <c r="R1695" s="4">
        <f t="shared" si="105"/>
        <v>79.510000000000005</v>
      </c>
      <c r="S1695" s="4">
        <f t="shared" si="106"/>
        <v>55.370999999999967</v>
      </c>
      <c r="T1695" s="6">
        <f t="shared" si="107"/>
        <v>0.41051741905828082</v>
      </c>
      <c r="U1695" s="3">
        <f>YEAR(SalesDataTable[[#This Row],[Order Date]])</f>
        <v>2026</v>
      </c>
    </row>
    <row r="1696" spans="1:21" ht="15.6">
      <c r="A1696" s="9">
        <v>3234</v>
      </c>
      <c r="B1696" s="10">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11" t="s">
        <v>20</v>
      </c>
      <c r="H1696" s="11" t="s">
        <v>47</v>
      </c>
      <c r="I1696" s="11" t="s">
        <v>19</v>
      </c>
      <c r="J1696" s="2" t="s">
        <v>13</v>
      </c>
      <c r="K1696" s="2" t="s">
        <v>23</v>
      </c>
      <c r="L1696" s="2" t="s">
        <v>51</v>
      </c>
      <c r="M1696" s="7">
        <v>5</v>
      </c>
      <c r="N1696" s="4">
        <v>121.93</v>
      </c>
      <c r="O1696" s="5">
        <v>0.15</v>
      </c>
      <c r="P1696" s="4">
        <v>62.28</v>
      </c>
      <c r="Q1696" s="4">
        <f t="shared" si="104"/>
        <v>518.2025000000001</v>
      </c>
      <c r="R1696" s="4">
        <f t="shared" si="105"/>
        <v>311.39999999999998</v>
      </c>
      <c r="S1696" s="4">
        <f t="shared" si="106"/>
        <v>206.80250000000012</v>
      </c>
      <c r="T1696" s="6">
        <f t="shared" si="107"/>
        <v>0.39907661580173792</v>
      </c>
      <c r="U1696" s="3">
        <f>YEAR(SalesDataTable[[#This Row],[Order Date]])</f>
        <v>2026</v>
      </c>
    </row>
    <row r="1697" spans="1:21" ht="15.6">
      <c r="A1697" s="9">
        <v>3281</v>
      </c>
      <c r="B1697" s="10">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11" t="s">
        <v>20</v>
      </c>
      <c r="H1697" s="11" t="s">
        <v>21</v>
      </c>
      <c r="I1697" s="11" t="s">
        <v>2</v>
      </c>
      <c r="J1697" s="2" t="s">
        <v>13</v>
      </c>
      <c r="K1697" s="2" t="s">
        <v>14</v>
      </c>
      <c r="L1697" s="2" t="s">
        <v>15</v>
      </c>
      <c r="M1697" s="7">
        <v>1</v>
      </c>
      <c r="N1697" s="4">
        <v>35.58</v>
      </c>
      <c r="O1697" s="5">
        <v>0.15</v>
      </c>
      <c r="P1697" s="4">
        <v>13.94</v>
      </c>
      <c r="Q1697" s="4">
        <f t="shared" si="104"/>
        <v>30.242999999999999</v>
      </c>
      <c r="R1697" s="4">
        <f t="shared" si="105"/>
        <v>13.94</v>
      </c>
      <c r="S1697" s="4">
        <f t="shared" si="106"/>
        <v>16.302999999999997</v>
      </c>
      <c r="T1697" s="6">
        <f t="shared" si="107"/>
        <v>0.53906689151208542</v>
      </c>
      <c r="U1697" s="3">
        <f>YEAR(SalesDataTable[[#This Row],[Order Date]])</f>
        <v>2026</v>
      </c>
    </row>
    <row r="1698" spans="1:21" ht="15.6">
      <c r="A1698" s="9">
        <v>3870</v>
      </c>
      <c r="B1698" s="10">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11" t="s">
        <v>11</v>
      </c>
      <c r="H1698" s="11" t="s">
        <v>25</v>
      </c>
      <c r="I1698" s="11" t="s">
        <v>28</v>
      </c>
      <c r="J1698" s="2" t="s">
        <v>3</v>
      </c>
      <c r="K1698" s="2" t="s">
        <v>9</v>
      </c>
      <c r="L1698" s="2" t="s">
        <v>37</v>
      </c>
      <c r="M1698" s="7">
        <v>1</v>
      </c>
      <c r="N1698" s="4">
        <v>157.84</v>
      </c>
      <c r="O1698" s="5">
        <v>0</v>
      </c>
      <c r="P1698" s="4">
        <v>77.87</v>
      </c>
      <c r="Q1698" s="4">
        <f t="shared" si="104"/>
        <v>157.84</v>
      </c>
      <c r="R1698" s="4">
        <f t="shared" si="105"/>
        <v>77.87</v>
      </c>
      <c r="S1698" s="4">
        <f t="shared" si="106"/>
        <v>79.97</v>
      </c>
      <c r="T1698" s="6">
        <f t="shared" si="107"/>
        <v>0.50665230613279266</v>
      </c>
      <c r="U1698" s="3">
        <f>YEAR(SalesDataTable[[#This Row],[Order Date]])</f>
        <v>2026</v>
      </c>
    </row>
    <row r="1699" spans="1:21" ht="15.6">
      <c r="A1699" s="9">
        <v>3938</v>
      </c>
      <c r="B1699" s="10">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11" t="s">
        <v>6</v>
      </c>
      <c r="H1699" s="11" t="s">
        <v>43</v>
      </c>
      <c r="I1699" s="11" t="s">
        <v>2</v>
      </c>
      <c r="J1699" s="2" t="s">
        <v>13</v>
      </c>
      <c r="K1699" s="2" t="s">
        <v>23</v>
      </c>
      <c r="L1699" s="2" t="s">
        <v>24</v>
      </c>
      <c r="M1699" s="7">
        <v>1</v>
      </c>
      <c r="N1699" s="4">
        <v>336.35</v>
      </c>
      <c r="O1699" s="5">
        <v>0</v>
      </c>
      <c r="P1699" s="4">
        <v>195.07</v>
      </c>
      <c r="Q1699" s="4">
        <f t="shared" si="104"/>
        <v>336.35</v>
      </c>
      <c r="R1699" s="4">
        <f t="shared" si="105"/>
        <v>195.07</v>
      </c>
      <c r="S1699" s="4">
        <f t="shared" si="106"/>
        <v>141.28000000000003</v>
      </c>
      <c r="T1699" s="6">
        <f t="shared" si="107"/>
        <v>0.42003865021554931</v>
      </c>
      <c r="U1699" s="3">
        <f>YEAR(SalesDataTable[[#This Row],[Order Date]])</f>
        <v>2026</v>
      </c>
    </row>
    <row r="1700" spans="1:21" ht="15.6">
      <c r="A1700" s="9">
        <v>4237</v>
      </c>
      <c r="B1700" s="10">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11" t="s">
        <v>20</v>
      </c>
      <c r="H1700" s="11" t="s">
        <v>47</v>
      </c>
      <c r="I1700" s="11" t="s">
        <v>8</v>
      </c>
      <c r="J1700" s="2" t="s">
        <v>3</v>
      </c>
      <c r="K1700" s="2" t="s">
        <v>9</v>
      </c>
      <c r="L1700" s="2" t="s">
        <v>37</v>
      </c>
      <c r="M1700" s="7">
        <v>3</v>
      </c>
      <c r="N1700" s="4">
        <v>153.03</v>
      </c>
      <c r="O1700" s="5">
        <v>0.15</v>
      </c>
      <c r="P1700" s="4">
        <v>78.239999999999995</v>
      </c>
      <c r="Q1700" s="4">
        <f t="shared" si="104"/>
        <v>390.22650000000004</v>
      </c>
      <c r="R1700" s="4">
        <f t="shared" si="105"/>
        <v>234.71999999999997</v>
      </c>
      <c r="S1700" s="4">
        <f t="shared" si="106"/>
        <v>155.50650000000007</v>
      </c>
      <c r="T1700" s="6">
        <f t="shared" si="107"/>
        <v>0.39850317700104954</v>
      </c>
      <c r="U1700" s="3">
        <f>YEAR(SalesDataTable[[#This Row],[Order Date]])</f>
        <v>2026</v>
      </c>
    </row>
    <row r="1701" spans="1:21" ht="15.6">
      <c r="A1701" s="9">
        <v>4970</v>
      </c>
      <c r="B1701" s="10">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11" t="s">
        <v>6</v>
      </c>
      <c r="H1701" s="11" t="s">
        <v>49</v>
      </c>
      <c r="I1701" s="11" t="s">
        <v>2</v>
      </c>
      <c r="J1701" s="2" t="s">
        <v>3</v>
      </c>
      <c r="K1701" s="2" t="s">
        <v>4</v>
      </c>
      <c r="L1701" s="2" t="s">
        <v>30</v>
      </c>
      <c r="M1701" s="7">
        <v>2</v>
      </c>
      <c r="N1701" s="4">
        <v>105.01</v>
      </c>
      <c r="O1701" s="5">
        <v>0.15</v>
      </c>
      <c r="P1701" s="4">
        <v>50.56</v>
      </c>
      <c r="Q1701" s="4">
        <f t="shared" si="104"/>
        <v>178.517</v>
      </c>
      <c r="R1701" s="4">
        <f t="shared" si="105"/>
        <v>101.12</v>
      </c>
      <c r="S1701" s="4">
        <f t="shared" si="106"/>
        <v>77.396999999999991</v>
      </c>
      <c r="T1701" s="6">
        <f t="shared" si="107"/>
        <v>0.43355534766996978</v>
      </c>
      <c r="U1701" s="3">
        <f>YEAR(SalesDataTable[[#This Row],[Order Date]])</f>
        <v>2026</v>
      </c>
    </row>
    <row r="1702" spans="1:21" ht="15.6">
      <c r="A1702" s="9">
        <v>515</v>
      </c>
      <c r="B1702" s="10">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11" t="s">
        <v>0</v>
      </c>
      <c r="H1702" s="11" t="s">
        <v>1</v>
      </c>
      <c r="I1702" s="11" t="s">
        <v>19</v>
      </c>
      <c r="J1702" s="2" t="s">
        <v>3</v>
      </c>
      <c r="K1702" s="2" t="s">
        <v>14</v>
      </c>
      <c r="L1702" s="2" t="s">
        <v>32</v>
      </c>
      <c r="M1702" s="7">
        <v>2</v>
      </c>
      <c r="N1702" s="4">
        <v>45.47</v>
      </c>
      <c r="O1702" s="5">
        <v>0</v>
      </c>
      <c r="P1702" s="4">
        <v>18.27</v>
      </c>
      <c r="Q1702" s="4">
        <f t="shared" si="104"/>
        <v>90.94</v>
      </c>
      <c r="R1702" s="4">
        <f t="shared" si="105"/>
        <v>36.54</v>
      </c>
      <c r="S1702" s="4">
        <f t="shared" si="106"/>
        <v>54.4</v>
      </c>
      <c r="T1702" s="6">
        <f t="shared" si="107"/>
        <v>0.5981966131515285</v>
      </c>
      <c r="U1702" s="3">
        <f>YEAR(SalesDataTable[[#This Row],[Order Date]])</f>
        <v>2026</v>
      </c>
    </row>
    <row r="1703" spans="1:21" ht="15.6">
      <c r="A1703" s="9">
        <v>661</v>
      </c>
      <c r="B1703" s="10">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11" t="s">
        <v>0</v>
      </c>
      <c r="H1703" s="11" t="s">
        <v>50</v>
      </c>
      <c r="I1703" s="11" t="s">
        <v>19</v>
      </c>
      <c r="J1703" s="2" t="s">
        <v>13</v>
      </c>
      <c r="K1703" s="2" t="s">
        <v>14</v>
      </c>
      <c r="L1703" s="2" t="s">
        <v>32</v>
      </c>
      <c r="M1703" s="7">
        <v>2</v>
      </c>
      <c r="N1703" s="4">
        <v>47.58</v>
      </c>
      <c r="O1703" s="5">
        <v>0.1</v>
      </c>
      <c r="P1703" s="4">
        <v>18.47</v>
      </c>
      <c r="Q1703" s="4">
        <f t="shared" si="104"/>
        <v>85.644000000000005</v>
      </c>
      <c r="R1703" s="4">
        <f t="shared" si="105"/>
        <v>36.94</v>
      </c>
      <c r="S1703" s="4">
        <f t="shared" si="106"/>
        <v>48.704000000000008</v>
      </c>
      <c r="T1703" s="6">
        <f t="shared" si="107"/>
        <v>0.56867965064686377</v>
      </c>
      <c r="U1703" s="3">
        <f>YEAR(SalesDataTable[[#This Row],[Order Date]])</f>
        <v>2026</v>
      </c>
    </row>
    <row r="1704" spans="1:21" ht="15.6">
      <c r="A1704" s="9">
        <v>1443</v>
      </c>
      <c r="B1704" s="10">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11" t="s">
        <v>20</v>
      </c>
      <c r="H1704" s="11" t="s">
        <v>21</v>
      </c>
      <c r="I1704" s="11" t="s">
        <v>2</v>
      </c>
      <c r="J1704" s="2" t="s">
        <v>13</v>
      </c>
      <c r="K1704" s="2" t="s">
        <v>9</v>
      </c>
      <c r="L1704" s="2" t="s">
        <v>37</v>
      </c>
      <c r="M1704" s="7">
        <v>5</v>
      </c>
      <c r="N1704" s="4">
        <v>155.65</v>
      </c>
      <c r="O1704" s="5">
        <v>0</v>
      </c>
      <c r="P1704" s="4">
        <v>79.13</v>
      </c>
      <c r="Q1704" s="4">
        <f t="shared" si="104"/>
        <v>778.25</v>
      </c>
      <c r="R1704" s="4">
        <f t="shared" si="105"/>
        <v>395.65</v>
      </c>
      <c r="S1704" s="4">
        <f t="shared" si="106"/>
        <v>382.6</v>
      </c>
      <c r="T1704" s="6">
        <f t="shared" si="107"/>
        <v>0.49161580469000965</v>
      </c>
      <c r="U1704" s="3">
        <f>YEAR(SalesDataTable[[#This Row],[Order Date]])</f>
        <v>2026</v>
      </c>
    </row>
    <row r="1705" spans="1:21" ht="15.6">
      <c r="A1705" s="9">
        <v>1446</v>
      </c>
      <c r="B1705" s="10">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11" t="s">
        <v>20</v>
      </c>
      <c r="H1705" s="11" t="s">
        <v>47</v>
      </c>
      <c r="I1705" s="11" t="s">
        <v>19</v>
      </c>
      <c r="J1705" s="2" t="s">
        <v>3</v>
      </c>
      <c r="K1705" s="2" t="s">
        <v>23</v>
      </c>
      <c r="L1705" s="2" t="s">
        <v>29</v>
      </c>
      <c r="M1705" s="7">
        <v>1</v>
      </c>
      <c r="N1705" s="4">
        <v>195.15</v>
      </c>
      <c r="O1705" s="5">
        <v>0</v>
      </c>
      <c r="P1705" s="4">
        <v>101.99</v>
      </c>
      <c r="Q1705" s="4">
        <f t="shared" si="104"/>
        <v>195.15</v>
      </c>
      <c r="R1705" s="4">
        <f t="shared" si="105"/>
        <v>101.99</v>
      </c>
      <c r="S1705" s="4">
        <f t="shared" si="106"/>
        <v>93.160000000000011</v>
      </c>
      <c r="T1705" s="6">
        <f t="shared" si="107"/>
        <v>0.47737637714578535</v>
      </c>
      <c r="U1705" s="3">
        <f>YEAR(SalesDataTable[[#This Row],[Order Date]])</f>
        <v>2026</v>
      </c>
    </row>
    <row r="1706" spans="1:21" ht="15.6">
      <c r="A1706" s="9">
        <v>1524</v>
      </c>
      <c r="B1706" s="10">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11" t="s">
        <v>6</v>
      </c>
      <c r="H1706" s="11" t="s">
        <v>27</v>
      </c>
      <c r="I1706" s="11" t="s">
        <v>28</v>
      </c>
      <c r="J1706" s="2" t="s">
        <v>13</v>
      </c>
      <c r="K1706" s="2" t="s">
        <v>4</v>
      </c>
      <c r="L1706" s="2" t="s">
        <v>5</v>
      </c>
      <c r="M1706" s="7">
        <v>1</v>
      </c>
      <c r="N1706" s="4">
        <v>81.569999999999993</v>
      </c>
      <c r="O1706" s="5">
        <v>0</v>
      </c>
      <c r="P1706" s="4">
        <v>43.79</v>
      </c>
      <c r="Q1706" s="4">
        <f t="shared" si="104"/>
        <v>81.569999999999993</v>
      </c>
      <c r="R1706" s="4">
        <f t="shared" si="105"/>
        <v>43.79</v>
      </c>
      <c r="S1706" s="4">
        <f t="shared" si="106"/>
        <v>37.779999999999994</v>
      </c>
      <c r="T1706" s="6">
        <f t="shared" si="107"/>
        <v>0.4631604756650729</v>
      </c>
      <c r="U1706" s="3">
        <f>YEAR(SalesDataTable[[#This Row],[Order Date]])</f>
        <v>2026</v>
      </c>
    </row>
    <row r="1707" spans="1:21" ht="15.6">
      <c r="A1707" s="9">
        <v>1946</v>
      </c>
      <c r="B1707" s="10">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11" t="s">
        <v>0</v>
      </c>
      <c r="H1707" s="11" t="s">
        <v>50</v>
      </c>
      <c r="I1707" s="11" t="s">
        <v>19</v>
      </c>
      <c r="J1707" s="2" t="s">
        <v>13</v>
      </c>
      <c r="K1707" s="2" t="s">
        <v>23</v>
      </c>
      <c r="L1707" s="2" t="s">
        <v>51</v>
      </c>
      <c r="M1707" s="7">
        <v>5</v>
      </c>
      <c r="N1707" s="4">
        <v>125.44</v>
      </c>
      <c r="O1707" s="5">
        <v>0</v>
      </c>
      <c r="P1707" s="4">
        <v>59.58</v>
      </c>
      <c r="Q1707" s="4">
        <f t="shared" si="104"/>
        <v>627.20000000000005</v>
      </c>
      <c r="R1707" s="4">
        <f t="shared" si="105"/>
        <v>297.89999999999998</v>
      </c>
      <c r="S1707" s="4">
        <f t="shared" si="106"/>
        <v>329.30000000000007</v>
      </c>
      <c r="T1707" s="6">
        <f t="shared" si="107"/>
        <v>0.52503188775510212</v>
      </c>
      <c r="U1707" s="3">
        <f>YEAR(SalesDataTable[[#This Row],[Order Date]])</f>
        <v>2026</v>
      </c>
    </row>
    <row r="1708" spans="1:21" ht="15.6">
      <c r="A1708" s="9">
        <v>2285</v>
      </c>
      <c r="B1708" s="10">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11" t="s">
        <v>6</v>
      </c>
      <c r="H1708" s="11" t="s">
        <v>41</v>
      </c>
      <c r="I1708" s="11" t="s">
        <v>2</v>
      </c>
      <c r="J1708" s="2" t="s">
        <v>16</v>
      </c>
      <c r="K1708" s="2" t="s">
        <v>9</v>
      </c>
      <c r="L1708" s="2" t="s">
        <v>37</v>
      </c>
      <c r="M1708" s="7">
        <v>2</v>
      </c>
      <c r="N1708" s="4">
        <v>155.11000000000001</v>
      </c>
      <c r="O1708" s="5">
        <v>0.05</v>
      </c>
      <c r="P1708" s="4">
        <v>80.13</v>
      </c>
      <c r="Q1708" s="4">
        <f t="shared" si="104"/>
        <v>294.709</v>
      </c>
      <c r="R1708" s="4">
        <f t="shared" si="105"/>
        <v>160.26</v>
      </c>
      <c r="S1708" s="4">
        <f t="shared" si="106"/>
        <v>134.44900000000001</v>
      </c>
      <c r="T1708" s="6">
        <f t="shared" si="107"/>
        <v>0.45620934548995795</v>
      </c>
      <c r="U1708" s="3">
        <f>YEAR(SalesDataTable[[#This Row],[Order Date]])</f>
        <v>2026</v>
      </c>
    </row>
    <row r="1709" spans="1:21" ht="15.6">
      <c r="A1709" s="9">
        <v>2978</v>
      </c>
      <c r="B1709" s="10">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11" t="s">
        <v>11</v>
      </c>
      <c r="H1709" s="11" t="s">
        <v>39</v>
      </c>
      <c r="I1709" s="11" t="s">
        <v>19</v>
      </c>
      <c r="J1709" s="2" t="s">
        <v>13</v>
      </c>
      <c r="K1709" s="2" t="s">
        <v>4</v>
      </c>
      <c r="L1709" s="2" t="s">
        <v>5</v>
      </c>
      <c r="M1709" s="7">
        <v>1</v>
      </c>
      <c r="N1709" s="4">
        <v>80.7</v>
      </c>
      <c r="O1709" s="5">
        <v>0</v>
      </c>
      <c r="P1709" s="4">
        <v>41.98</v>
      </c>
      <c r="Q1709" s="4">
        <f t="shared" si="104"/>
        <v>80.7</v>
      </c>
      <c r="R1709" s="4">
        <f t="shared" si="105"/>
        <v>41.98</v>
      </c>
      <c r="S1709" s="4">
        <f t="shared" si="106"/>
        <v>38.720000000000006</v>
      </c>
      <c r="T1709" s="6">
        <f t="shared" si="107"/>
        <v>0.47980173482032223</v>
      </c>
      <c r="U1709" s="3">
        <f>YEAR(SalesDataTable[[#This Row],[Order Date]])</f>
        <v>2026</v>
      </c>
    </row>
    <row r="1710" spans="1:21" ht="15.6">
      <c r="A1710" s="9">
        <v>3842</v>
      </c>
      <c r="B1710" s="10">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11" t="s">
        <v>20</v>
      </c>
      <c r="H1710" s="11" t="s">
        <v>33</v>
      </c>
      <c r="I1710" s="11" t="s">
        <v>8</v>
      </c>
      <c r="J1710" s="2" t="s">
        <v>3</v>
      </c>
      <c r="K1710" s="2" t="s">
        <v>9</v>
      </c>
      <c r="L1710" s="2" t="s">
        <v>37</v>
      </c>
      <c r="M1710" s="7">
        <v>10</v>
      </c>
      <c r="N1710" s="4">
        <v>156.72</v>
      </c>
      <c r="O1710" s="5">
        <v>0.15</v>
      </c>
      <c r="P1710" s="4">
        <v>78.12</v>
      </c>
      <c r="Q1710" s="4">
        <f t="shared" si="104"/>
        <v>1332.12</v>
      </c>
      <c r="R1710" s="4">
        <f t="shared" si="105"/>
        <v>781.2</v>
      </c>
      <c r="S1710" s="4">
        <f t="shared" si="106"/>
        <v>550.91999999999985</v>
      </c>
      <c r="T1710" s="6">
        <f t="shared" si="107"/>
        <v>0.41356634537429054</v>
      </c>
      <c r="U1710" s="3">
        <f>YEAR(SalesDataTable[[#This Row],[Order Date]])</f>
        <v>2026</v>
      </c>
    </row>
    <row r="1711" spans="1:21" ht="15.6">
      <c r="A1711" s="9">
        <v>4220</v>
      </c>
      <c r="B1711" s="10">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11" t="s">
        <v>6</v>
      </c>
      <c r="H1711" s="11" t="s">
        <v>49</v>
      </c>
      <c r="I1711" s="11" t="s">
        <v>8</v>
      </c>
      <c r="J1711" s="2" t="s">
        <v>16</v>
      </c>
      <c r="K1711" s="2" t="s">
        <v>14</v>
      </c>
      <c r="L1711" s="2" t="s">
        <v>48</v>
      </c>
      <c r="M1711" s="7">
        <v>5</v>
      </c>
      <c r="N1711" s="4">
        <v>162.76</v>
      </c>
      <c r="O1711" s="5">
        <v>0.15</v>
      </c>
      <c r="P1711" s="4">
        <v>85.32</v>
      </c>
      <c r="Q1711" s="4">
        <f t="shared" si="104"/>
        <v>691.7299999999999</v>
      </c>
      <c r="R1711" s="4">
        <f t="shared" si="105"/>
        <v>426.59999999999997</v>
      </c>
      <c r="S1711" s="4">
        <f t="shared" si="106"/>
        <v>265.12999999999994</v>
      </c>
      <c r="T1711" s="6">
        <f t="shared" si="107"/>
        <v>0.38328538591647027</v>
      </c>
      <c r="U1711" s="3">
        <f>YEAR(SalesDataTable[[#This Row],[Order Date]])</f>
        <v>2026</v>
      </c>
    </row>
    <row r="1712" spans="1:21" ht="15.6">
      <c r="A1712" s="9">
        <v>478</v>
      </c>
      <c r="B1712" s="10">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11" t="s">
        <v>20</v>
      </c>
      <c r="H1712" s="11" t="s">
        <v>33</v>
      </c>
      <c r="I1712" s="11" t="s">
        <v>19</v>
      </c>
      <c r="J1712" s="2" t="s">
        <v>16</v>
      </c>
      <c r="K1712" s="2" t="s">
        <v>34</v>
      </c>
      <c r="L1712" s="2" t="s">
        <v>35</v>
      </c>
      <c r="M1712" s="7">
        <v>2</v>
      </c>
      <c r="N1712" s="4">
        <v>40.22</v>
      </c>
      <c r="O1712" s="5">
        <v>0</v>
      </c>
      <c r="P1712" s="4">
        <v>14.45</v>
      </c>
      <c r="Q1712" s="4">
        <f t="shared" si="104"/>
        <v>80.44</v>
      </c>
      <c r="R1712" s="4">
        <f t="shared" si="105"/>
        <v>28.9</v>
      </c>
      <c r="S1712" s="4">
        <f t="shared" si="106"/>
        <v>51.54</v>
      </c>
      <c r="T1712" s="6">
        <f t="shared" si="107"/>
        <v>0.64072600696171056</v>
      </c>
      <c r="U1712" s="3">
        <f>YEAR(SalesDataTable[[#This Row],[Order Date]])</f>
        <v>2026</v>
      </c>
    </row>
    <row r="1713" spans="1:21" ht="15.6">
      <c r="A1713" s="9">
        <v>491</v>
      </c>
      <c r="B1713" s="10">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11" t="s">
        <v>0</v>
      </c>
      <c r="H1713" s="11" t="s">
        <v>36</v>
      </c>
      <c r="I1713" s="11" t="s">
        <v>28</v>
      </c>
      <c r="J1713" s="2" t="s">
        <v>13</v>
      </c>
      <c r="K1713" s="2" t="s">
        <v>14</v>
      </c>
      <c r="L1713" s="2" t="s">
        <v>32</v>
      </c>
      <c r="M1713" s="7">
        <v>1</v>
      </c>
      <c r="N1713" s="4">
        <v>45.42</v>
      </c>
      <c r="O1713" s="5">
        <v>0.15</v>
      </c>
      <c r="P1713" s="4">
        <v>18.079999999999998</v>
      </c>
      <c r="Q1713" s="4">
        <f t="shared" si="104"/>
        <v>38.606999999999999</v>
      </c>
      <c r="R1713" s="4">
        <f t="shared" si="105"/>
        <v>18.079999999999998</v>
      </c>
      <c r="S1713" s="4">
        <f t="shared" si="106"/>
        <v>20.527000000000001</v>
      </c>
      <c r="T1713" s="6">
        <f t="shared" si="107"/>
        <v>0.53169114409304019</v>
      </c>
      <c r="U1713" s="3">
        <f>YEAR(SalesDataTable[[#This Row],[Order Date]])</f>
        <v>2026</v>
      </c>
    </row>
    <row r="1714" spans="1:21" ht="15.6">
      <c r="A1714" s="9">
        <v>862</v>
      </c>
      <c r="B1714" s="10">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11" t="s">
        <v>0</v>
      </c>
      <c r="H1714" s="11" t="s">
        <v>36</v>
      </c>
      <c r="I1714" s="11" t="s">
        <v>2</v>
      </c>
      <c r="J1714" s="2" t="s">
        <v>3</v>
      </c>
      <c r="K1714" s="2" t="s">
        <v>9</v>
      </c>
      <c r="L1714" s="2" t="s">
        <v>10</v>
      </c>
      <c r="M1714" s="7">
        <v>1</v>
      </c>
      <c r="N1714" s="4">
        <v>93.55</v>
      </c>
      <c r="O1714" s="5">
        <v>0</v>
      </c>
      <c r="P1714" s="4">
        <v>44.89</v>
      </c>
      <c r="Q1714" s="4">
        <f t="shared" si="104"/>
        <v>93.55</v>
      </c>
      <c r="R1714" s="4">
        <f t="shared" si="105"/>
        <v>44.89</v>
      </c>
      <c r="S1714" s="4">
        <f t="shared" si="106"/>
        <v>48.66</v>
      </c>
      <c r="T1714" s="6">
        <f t="shared" si="107"/>
        <v>0.5201496525921967</v>
      </c>
      <c r="U1714" s="3">
        <f>YEAR(SalesDataTable[[#This Row],[Order Date]])</f>
        <v>2026</v>
      </c>
    </row>
    <row r="1715" spans="1:21" ht="15.6">
      <c r="A1715" s="9">
        <v>957</v>
      </c>
      <c r="B1715" s="10">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11" t="s">
        <v>11</v>
      </c>
      <c r="H1715" s="11" t="s">
        <v>12</v>
      </c>
      <c r="I1715" s="11" t="s">
        <v>2</v>
      </c>
      <c r="J1715" s="2" t="s">
        <v>3</v>
      </c>
      <c r="K1715" s="2" t="s">
        <v>9</v>
      </c>
      <c r="L1715" s="2" t="s">
        <v>17</v>
      </c>
      <c r="M1715" s="7">
        <v>2</v>
      </c>
      <c r="N1715" s="4">
        <v>146.85</v>
      </c>
      <c r="O1715" s="5">
        <v>0</v>
      </c>
      <c r="P1715" s="4">
        <v>81.010000000000005</v>
      </c>
      <c r="Q1715" s="4">
        <f t="shared" si="104"/>
        <v>293.7</v>
      </c>
      <c r="R1715" s="4">
        <f t="shared" si="105"/>
        <v>162.02000000000001</v>
      </c>
      <c r="S1715" s="4">
        <f t="shared" si="106"/>
        <v>131.67999999999998</v>
      </c>
      <c r="T1715" s="6">
        <f t="shared" si="107"/>
        <v>0.44834865509022809</v>
      </c>
      <c r="U1715" s="3">
        <f>YEAR(SalesDataTable[[#This Row],[Order Date]])</f>
        <v>2026</v>
      </c>
    </row>
    <row r="1716" spans="1:21" ht="15.6">
      <c r="A1716" s="9">
        <v>1728</v>
      </c>
      <c r="B1716" s="10">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11" t="s">
        <v>0</v>
      </c>
      <c r="H1716" s="11" t="s">
        <v>36</v>
      </c>
      <c r="I1716" s="11" t="s">
        <v>8</v>
      </c>
      <c r="J1716" s="2" t="s">
        <v>16</v>
      </c>
      <c r="K1716" s="2" t="s">
        <v>4</v>
      </c>
      <c r="L1716" s="2" t="s">
        <v>30</v>
      </c>
      <c r="M1716" s="7">
        <v>6</v>
      </c>
      <c r="N1716" s="4">
        <v>101.54</v>
      </c>
      <c r="O1716" s="5">
        <v>0.1</v>
      </c>
      <c r="P1716" s="4">
        <v>50</v>
      </c>
      <c r="Q1716" s="4">
        <f t="shared" si="104"/>
        <v>548.31600000000003</v>
      </c>
      <c r="R1716" s="4">
        <f t="shared" si="105"/>
        <v>300</v>
      </c>
      <c r="S1716" s="4">
        <f t="shared" si="106"/>
        <v>248.31600000000003</v>
      </c>
      <c r="T1716" s="6">
        <f t="shared" si="107"/>
        <v>0.45287024270676035</v>
      </c>
      <c r="U1716" s="3">
        <f>YEAR(SalesDataTable[[#This Row],[Order Date]])</f>
        <v>2026</v>
      </c>
    </row>
    <row r="1717" spans="1:21" ht="15.6">
      <c r="A1717" s="9">
        <v>2743</v>
      </c>
      <c r="B1717" s="10">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11" t="s">
        <v>20</v>
      </c>
      <c r="H1717" s="11" t="s">
        <v>31</v>
      </c>
      <c r="I1717" s="11" t="s">
        <v>2</v>
      </c>
      <c r="J1717" s="2" t="s">
        <v>16</v>
      </c>
      <c r="K1717" s="2" t="s">
        <v>34</v>
      </c>
      <c r="L1717" s="2" t="s">
        <v>38</v>
      </c>
      <c r="M1717" s="7">
        <v>1</v>
      </c>
      <c r="N1717" s="4">
        <v>125.14</v>
      </c>
      <c r="O1717" s="5">
        <v>0</v>
      </c>
      <c r="P1717" s="4">
        <v>69.44</v>
      </c>
      <c r="Q1717" s="4">
        <f t="shared" si="104"/>
        <v>125.14</v>
      </c>
      <c r="R1717" s="4">
        <f t="shared" si="105"/>
        <v>69.44</v>
      </c>
      <c r="S1717" s="4">
        <f t="shared" si="106"/>
        <v>55.7</v>
      </c>
      <c r="T1717" s="6">
        <f t="shared" si="107"/>
        <v>0.4451014863353045</v>
      </c>
      <c r="U1717" s="3">
        <f>YEAR(SalesDataTable[[#This Row],[Order Date]])</f>
        <v>2026</v>
      </c>
    </row>
    <row r="1718" spans="1:21" ht="15.6">
      <c r="A1718" s="9">
        <v>3098</v>
      </c>
      <c r="B1718" s="10">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11" t="s">
        <v>6</v>
      </c>
      <c r="H1718" s="11" t="s">
        <v>27</v>
      </c>
      <c r="I1718" s="11" t="s">
        <v>2</v>
      </c>
      <c r="J1718" s="2" t="s">
        <v>13</v>
      </c>
      <c r="K1718" s="2" t="s">
        <v>4</v>
      </c>
      <c r="L1718" s="2" t="s">
        <v>5</v>
      </c>
      <c r="M1718" s="7">
        <v>2</v>
      </c>
      <c r="N1718" s="4">
        <v>80.239999999999995</v>
      </c>
      <c r="O1718" s="5">
        <v>0.1</v>
      </c>
      <c r="P1718" s="4">
        <v>42.09</v>
      </c>
      <c r="Q1718" s="4">
        <f t="shared" si="104"/>
        <v>144.43199999999999</v>
      </c>
      <c r="R1718" s="4">
        <f t="shared" si="105"/>
        <v>84.18</v>
      </c>
      <c r="S1718" s="4">
        <f t="shared" si="106"/>
        <v>60.251999999999981</v>
      </c>
      <c r="T1718" s="6">
        <f t="shared" si="107"/>
        <v>0.41716517115320695</v>
      </c>
      <c r="U1718" s="3">
        <f>YEAR(SalesDataTable[[#This Row],[Order Date]])</f>
        <v>2026</v>
      </c>
    </row>
    <row r="1719" spans="1:21" ht="15.6">
      <c r="A1719" s="9">
        <v>3606</v>
      </c>
      <c r="B1719" s="10">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11" t="s">
        <v>20</v>
      </c>
      <c r="H1719" s="11" t="s">
        <v>21</v>
      </c>
      <c r="I1719" s="11" t="s">
        <v>2</v>
      </c>
      <c r="J1719" s="2" t="s">
        <v>16</v>
      </c>
      <c r="K1719" s="2" t="s">
        <v>9</v>
      </c>
      <c r="L1719" s="2" t="s">
        <v>17</v>
      </c>
      <c r="M1719" s="7">
        <v>1</v>
      </c>
      <c r="N1719" s="4">
        <v>147.24</v>
      </c>
      <c r="O1719" s="5">
        <v>0</v>
      </c>
      <c r="P1719" s="4">
        <v>79.11</v>
      </c>
      <c r="Q1719" s="4">
        <f t="shared" si="104"/>
        <v>147.24</v>
      </c>
      <c r="R1719" s="4">
        <f t="shared" si="105"/>
        <v>79.11</v>
      </c>
      <c r="S1719" s="4">
        <f t="shared" si="106"/>
        <v>68.13000000000001</v>
      </c>
      <c r="T1719" s="6">
        <f t="shared" si="107"/>
        <v>0.46271393643031788</v>
      </c>
      <c r="U1719" s="3">
        <f>YEAR(SalesDataTable[[#This Row],[Order Date]])</f>
        <v>2026</v>
      </c>
    </row>
    <row r="1720" spans="1:21" ht="15.6">
      <c r="A1720" s="9">
        <v>3815</v>
      </c>
      <c r="B1720" s="10">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11" t="s">
        <v>11</v>
      </c>
      <c r="H1720" s="11" t="s">
        <v>12</v>
      </c>
      <c r="I1720" s="11" t="s">
        <v>2</v>
      </c>
      <c r="J1720" s="2" t="s">
        <v>3</v>
      </c>
      <c r="K1720" s="2" t="s">
        <v>23</v>
      </c>
      <c r="L1720" s="2" t="s">
        <v>29</v>
      </c>
      <c r="M1720" s="7">
        <v>2</v>
      </c>
      <c r="N1720" s="4">
        <v>199.53</v>
      </c>
      <c r="O1720" s="5">
        <v>0.05</v>
      </c>
      <c r="P1720" s="4">
        <v>105.87</v>
      </c>
      <c r="Q1720" s="4">
        <f t="shared" si="104"/>
        <v>379.10699999999997</v>
      </c>
      <c r="R1720" s="4">
        <f t="shared" si="105"/>
        <v>211.74</v>
      </c>
      <c r="S1720" s="4">
        <f t="shared" si="106"/>
        <v>167.36699999999996</v>
      </c>
      <c r="T1720" s="6">
        <f t="shared" si="107"/>
        <v>0.44147694450379438</v>
      </c>
      <c r="U1720" s="3">
        <f>YEAR(SalesDataTable[[#This Row],[Order Date]])</f>
        <v>2026</v>
      </c>
    </row>
    <row r="1721" spans="1:21" ht="15.6">
      <c r="A1721" s="9">
        <v>3979</v>
      </c>
      <c r="B1721" s="10">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11" t="s">
        <v>11</v>
      </c>
      <c r="H1721" s="11" t="s">
        <v>25</v>
      </c>
      <c r="I1721" s="11" t="s">
        <v>2</v>
      </c>
      <c r="J1721" s="2" t="s">
        <v>16</v>
      </c>
      <c r="K1721" s="2" t="s">
        <v>34</v>
      </c>
      <c r="L1721" s="2" t="s">
        <v>35</v>
      </c>
      <c r="M1721" s="7">
        <v>1</v>
      </c>
      <c r="N1721" s="4">
        <v>40.19</v>
      </c>
      <c r="O1721" s="5">
        <v>0.05</v>
      </c>
      <c r="P1721" s="4">
        <v>14.73</v>
      </c>
      <c r="Q1721" s="4">
        <f t="shared" si="104"/>
        <v>38.180499999999995</v>
      </c>
      <c r="R1721" s="4">
        <f t="shared" si="105"/>
        <v>14.73</v>
      </c>
      <c r="S1721" s="4">
        <f t="shared" si="106"/>
        <v>23.450499999999995</v>
      </c>
      <c r="T1721" s="6">
        <f t="shared" si="107"/>
        <v>0.61420096646193734</v>
      </c>
      <c r="U1721" s="3">
        <f>YEAR(SalesDataTable[[#This Row],[Order Date]])</f>
        <v>2026</v>
      </c>
    </row>
    <row r="1722" spans="1:21" ht="15.6">
      <c r="A1722" s="9">
        <v>4160</v>
      </c>
      <c r="B1722" s="10">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11" t="s">
        <v>20</v>
      </c>
      <c r="H1722" s="11" t="s">
        <v>31</v>
      </c>
      <c r="I1722" s="11" t="s">
        <v>28</v>
      </c>
      <c r="J1722" s="2" t="s">
        <v>16</v>
      </c>
      <c r="K1722" s="2" t="s">
        <v>34</v>
      </c>
      <c r="L1722" s="2" t="s">
        <v>38</v>
      </c>
      <c r="M1722" s="7">
        <v>4</v>
      </c>
      <c r="N1722" s="4">
        <v>123.31</v>
      </c>
      <c r="O1722" s="5">
        <v>0</v>
      </c>
      <c r="P1722" s="4">
        <v>69.02</v>
      </c>
      <c r="Q1722" s="4">
        <f t="shared" si="104"/>
        <v>493.24</v>
      </c>
      <c r="R1722" s="4">
        <f t="shared" si="105"/>
        <v>276.08</v>
      </c>
      <c r="S1722" s="4">
        <f t="shared" si="106"/>
        <v>217.16000000000003</v>
      </c>
      <c r="T1722" s="6">
        <f t="shared" si="107"/>
        <v>0.44027248398345636</v>
      </c>
      <c r="U1722" s="3">
        <f>YEAR(SalesDataTable[[#This Row],[Order Date]])</f>
        <v>2026</v>
      </c>
    </row>
    <row r="1723" spans="1:21" ht="15.6">
      <c r="A1723" s="9">
        <v>4172</v>
      </c>
      <c r="B1723" s="10">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11" t="s">
        <v>20</v>
      </c>
      <c r="H1723" s="11" t="s">
        <v>33</v>
      </c>
      <c r="I1723" s="11" t="s">
        <v>28</v>
      </c>
      <c r="J1723" s="2" t="s">
        <v>13</v>
      </c>
      <c r="K1723" s="2" t="s">
        <v>4</v>
      </c>
      <c r="L1723" s="2" t="s">
        <v>26</v>
      </c>
      <c r="M1723" s="7">
        <v>1</v>
      </c>
      <c r="N1723" s="4">
        <v>40.19</v>
      </c>
      <c r="O1723" s="5">
        <v>0.05</v>
      </c>
      <c r="P1723" s="4">
        <v>16.78</v>
      </c>
      <c r="Q1723" s="4">
        <f t="shared" si="104"/>
        <v>38.180499999999995</v>
      </c>
      <c r="R1723" s="4">
        <f t="shared" si="105"/>
        <v>16.78</v>
      </c>
      <c r="S1723" s="4">
        <f t="shared" si="106"/>
        <v>21.400499999999994</v>
      </c>
      <c r="T1723" s="6">
        <f t="shared" si="107"/>
        <v>0.56050863660769235</v>
      </c>
      <c r="U1723" s="3">
        <f>YEAR(SalesDataTable[[#This Row],[Order Date]])</f>
        <v>2026</v>
      </c>
    </row>
    <row r="1724" spans="1:21" ht="15.6">
      <c r="A1724" s="9">
        <v>4265</v>
      </c>
      <c r="B1724" s="10">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11" t="s">
        <v>11</v>
      </c>
      <c r="H1724" s="11" t="s">
        <v>52</v>
      </c>
      <c r="I1724" s="11" t="s">
        <v>2</v>
      </c>
      <c r="J1724" s="2" t="s">
        <v>3</v>
      </c>
      <c r="K1724" s="2" t="s">
        <v>4</v>
      </c>
      <c r="L1724" s="2" t="s">
        <v>26</v>
      </c>
      <c r="M1724" s="7">
        <v>1</v>
      </c>
      <c r="N1724" s="4">
        <v>40.98</v>
      </c>
      <c r="O1724" s="5">
        <v>0.05</v>
      </c>
      <c r="P1724" s="4">
        <v>16.600000000000001</v>
      </c>
      <c r="Q1724" s="4">
        <f t="shared" si="104"/>
        <v>38.930999999999997</v>
      </c>
      <c r="R1724" s="4">
        <f t="shared" si="105"/>
        <v>16.600000000000001</v>
      </c>
      <c r="S1724" s="4">
        <f t="shared" si="106"/>
        <v>22.330999999999996</v>
      </c>
      <c r="T1724" s="6">
        <f t="shared" si="107"/>
        <v>0.57360458246641488</v>
      </c>
      <c r="U1724" s="3">
        <f>YEAR(SalesDataTable[[#This Row],[Order Date]])</f>
        <v>2026</v>
      </c>
    </row>
    <row r="1725" spans="1:21" ht="15.6">
      <c r="A1725" s="9">
        <v>4321</v>
      </c>
      <c r="B1725" s="10">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11" t="s">
        <v>20</v>
      </c>
      <c r="H1725" s="11" t="s">
        <v>47</v>
      </c>
      <c r="I1725" s="11" t="s">
        <v>2</v>
      </c>
      <c r="J1725" s="2" t="s">
        <v>13</v>
      </c>
      <c r="K1725" s="2" t="s">
        <v>14</v>
      </c>
      <c r="L1725" s="2" t="s">
        <v>15</v>
      </c>
      <c r="M1725" s="7">
        <v>3</v>
      </c>
      <c r="N1725" s="4">
        <v>35.380000000000003</v>
      </c>
      <c r="O1725" s="5">
        <v>0</v>
      </c>
      <c r="P1725" s="4">
        <v>13.91</v>
      </c>
      <c r="Q1725" s="4">
        <f t="shared" si="104"/>
        <v>106.14000000000001</v>
      </c>
      <c r="R1725" s="4">
        <f t="shared" si="105"/>
        <v>41.730000000000004</v>
      </c>
      <c r="S1725" s="4">
        <f t="shared" si="106"/>
        <v>64.410000000000011</v>
      </c>
      <c r="T1725" s="6">
        <f t="shared" si="107"/>
        <v>0.60684002261164505</v>
      </c>
      <c r="U1725" s="3">
        <f>YEAR(SalesDataTable[[#This Row],[Order Date]])</f>
        <v>2026</v>
      </c>
    </row>
    <row r="1726" spans="1:21" ht="15.6">
      <c r="A1726" s="9">
        <v>4975</v>
      </c>
      <c r="B1726" s="10">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11" t="s">
        <v>11</v>
      </c>
      <c r="H1726" s="11" t="s">
        <v>39</v>
      </c>
      <c r="I1726" s="11" t="s">
        <v>19</v>
      </c>
      <c r="J1726" s="2" t="s">
        <v>13</v>
      </c>
      <c r="K1726" s="2" t="s">
        <v>14</v>
      </c>
      <c r="L1726" s="2" t="s">
        <v>44</v>
      </c>
      <c r="M1726" s="7">
        <v>4</v>
      </c>
      <c r="N1726" s="4">
        <v>134.49</v>
      </c>
      <c r="O1726" s="5">
        <v>0</v>
      </c>
      <c r="P1726" s="4">
        <v>68.17</v>
      </c>
      <c r="Q1726" s="4">
        <f t="shared" si="104"/>
        <v>537.96</v>
      </c>
      <c r="R1726" s="4">
        <f t="shared" si="105"/>
        <v>272.68</v>
      </c>
      <c r="S1726" s="4">
        <f t="shared" si="106"/>
        <v>265.28000000000003</v>
      </c>
      <c r="T1726" s="6">
        <f t="shared" si="107"/>
        <v>0.49312216521674473</v>
      </c>
      <c r="U1726" s="3">
        <f>YEAR(SalesDataTable[[#This Row],[Order Date]])</f>
        <v>2026</v>
      </c>
    </row>
    <row r="1727" spans="1:21" ht="15.6">
      <c r="A1727" s="9">
        <v>991</v>
      </c>
      <c r="B1727" s="10">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11" t="s">
        <v>11</v>
      </c>
      <c r="H1727" s="11" t="s">
        <v>18</v>
      </c>
      <c r="I1727" s="11" t="s">
        <v>8</v>
      </c>
      <c r="J1727" s="2" t="s">
        <v>16</v>
      </c>
      <c r="K1727" s="2" t="s">
        <v>9</v>
      </c>
      <c r="L1727" s="2" t="s">
        <v>17</v>
      </c>
      <c r="M1727" s="7">
        <v>4</v>
      </c>
      <c r="N1727" s="4">
        <v>145.30000000000001</v>
      </c>
      <c r="O1727" s="5">
        <v>0.15</v>
      </c>
      <c r="P1727" s="4">
        <v>77.040000000000006</v>
      </c>
      <c r="Q1727" s="4">
        <f t="shared" si="104"/>
        <v>494.02000000000004</v>
      </c>
      <c r="R1727" s="4">
        <f t="shared" si="105"/>
        <v>308.16000000000003</v>
      </c>
      <c r="S1727" s="4">
        <f t="shared" si="106"/>
        <v>185.86</v>
      </c>
      <c r="T1727" s="6">
        <f t="shared" si="107"/>
        <v>0.37621958625156876</v>
      </c>
      <c r="U1727" s="3">
        <f>YEAR(SalesDataTable[[#This Row],[Order Date]])</f>
        <v>2026</v>
      </c>
    </row>
    <row r="1728" spans="1:21" ht="15.6">
      <c r="A1728" s="9">
        <v>1008</v>
      </c>
      <c r="B1728" s="10">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11" t="s">
        <v>20</v>
      </c>
      <c r="H1728" s="11" t="s">
        <v>21</v>
      </c>
      <c r="I1728" s="11" t="s">
        <v>8</v>
      </c>
      <c r="J1728" s="2" t="s">
        <v>16</v>
      </c>
      <c r="K1728" s="2" t="s">
        <v>14</v>
      </c>
      <c r="L1728" s="2" t="s">
        <v>48</v>
      </c>
      <c r="M1728" s="7">
        <v>10</v>
      </c>
      <c r="N1728" s="4">
        <v>164.55</v>
      </c>
      <c r="O1728" s="5">
        <v>0.1</v>
      </c>
      <c r="P1728" s="4">
        <v>88.23</v>
      </c>
      <c r="Q1728" s="4">
        <f t="shared" si="104"/>
        <v>1480.95</v>
      </c>
      <c r="R1728" s="4">
        <f t="shared" si="105"/>
        <v>882.30000000000007</v>
      </c>
      <c r="S1728" s="4">
        <f t="shared" si="106"/>
        <v>598.65</v>
      </c>
      <c r="T1728" s="6">
        <f t="shared" si="107"/>
        <v>0.40423376886458012</v>
      </c>
      <c r="U1728" s="3">
        <f>YEAR(SalesDataTable[[#This Row],[Order Date]])</f>
        <v>2026</v>
      </c>
    </row>
    <row r="1729" spans="1:21" ht="15.6">
      <c r="A1729" s="9">
        <v>1083</v>
      </c>
      <c r="B1729" s="10">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11" t="s">
        <v>0</v>
      </c>
      <c r="H1729" s="11" t="s">
        <v>50</v>
      </c>
      <c r="I1729" s="11" t="s">
        <v>19</v>
      </c>
      <c r="J1729" s="2" t="s">
        <v>13</v>
      </c>
      <c r="K1729" s="2" t="s">
        <v>4</v>
      </c>
      <c r="L1729" s="2" t="s">
        <v>26</v>
      </c>
      <c r="M1729" s="7">
        <v>1</v>
      </c>
      <c r="N1729" s="4">
        <v>39.590000000000003</v>
      </c>
      <c r="O1729" s="5">
        <v>0</v>
      </c>
      <c r="P1729" s="4">
        <v>16.899999999999999</v>
      </c>
      <c r="Q1729" s="4">
        <f t="shared" si="104"/>
        <v>39.590000000000003</v>
      </c>
      <c r="R1729" s="4">
        <f t="shared" si="105"/>
        <v>16.899999999999999</v>
      </c>
      <c r="S1729" s="4">
        <f t="shared" si="106"/>
        <v>22.690000000000005</v>
      </c>
      <c r="T1729" s="6">
        <f t="shared" si="107"/>
        <v>0.57312452639555456</v>
      </c>
      <c r="U1729" s="3">
        <f>YEAR(SalesDataTable[[#This Row],[Order Date]])</f>
        <v>2026</v>
      </c>
    </row>
    <row r="1730" spans="1:21" ht="15.6">
      <c r="A1730" s="9">
        <v>1553</v>
      </c>
      <c r="B1730" s="10">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11" t="s">
        <v>11</v>
      </c>
      <c r="H1730" s="11" t="s">
        <v>12</v>
      </c>
      <c r="I1730" s="11" t="s">
        <v>8</v>
      </c>
      <c r="J1730" s="2" t="s">
        <v>16</v>
      </c>
      <c r="K1730" s="2" t="s">
        <v>34</v>
      </c>
      <c r="L1730" s="2" t="s">
        <v>45</v>
      </c>
      <c r="M1730" s="7">
        <v>5</v>
      </c>
      <c r="N1730" s="4">
        <v>51.62</v>
      </c>
      <c r="O1730" s="5">
        <v>0.15</v>
      </c>
      <c r="P1730" s="4">
        <v>22.6</v>
      </c>
      <c r="Q1730" s="4">
        <f t="shared" ref="Q1730:Q1793" si="108">M1730*N1730*(1-O1730)</f>
        <v>219.38499999999996</v>
      </c>
      <c r="R1730" s="4">
        <f t="shared" ref="R1730:R1793" si="109">M1730*P1730</f>
        <v>113</v>
      </c>
      <c r="S1730" s="4">
        <f t="shared" ref="S1730:S1793" si="110">Q1730-R1730</f>
        <v>106.38499999999996</v>
      </c>
      <c r="T1730" s="6">
        <f t="shared" ref="T1730:T1793" si="111">IFERROR(S1730/Q1730,0)</f>
        <v>0.48492376415889865</v>
      </c>
      <c r="U1730" s="3">
        <f>YEAR(SalesDataTable[[#This Row],[Order Date]])</f>
        <v>2026</v>
      </c>
    </row>
    <row r="1731" spans="1:21" ht="15.6">
      <c r="A1731" s="9">
        <v>1579</v>
      </c>
      <c r="B1731" s="10">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11" t="s">
        <v>20</v>
      </c>
      <c r="H1731" s="11" t="s">
        <v>31</v>
      </c>
      <c r="I1731" s="11" t="s">
        <v>19</v>
      </c>
      <c r="J1731" s="2" t="s">
        <v>3</v>
      </c>
      <c r="K1731" s="2" t="s">
        <v>9</v>
      </c>
      <c r="L1731" s="2" t="s">
        <v>10</v>
      </c>
      <c r="M1731" s="7">
        <v>3</v>
      </c>
      <c r="N1731" s="4">
        <v>90.71</v>
      </c>
      <c r="O1731" s="5">
        <v>0</v>
      </c>
      <c r="P1731" s="4">
        <v>45.57</v>
      </c>
      <c r="Q1731" s="4">
        <f t="shared" si="108"/>
        <v>272.13</v>
      </c>
      <c r="R1731" s="4">
        <f t="shared" si="109"/>
        <v>136.71</v>
      </c>
      <c r="S1731" s="4">
        <f t="shared" si="110"/>
        <v>135.41999999999999</v>
      </c>
      <c r="T1731" s="6">
        <f t="shared" si="111"/>
        <v>0.49762980928232825</v>
      </c>
      <c r="U1731" s="3">
        <f>YEAR(SalesDataTable[[#This Row],[Order Date]])</f>
        <v>2026</v>
      </c>
    </row>
    <row r="1732" spans="1:21" ht="15.6">
      <c r="A1732" s="9">
        <v>1732</v>
      </c>
      <c r="B1732" s="10">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11" t="s">
        <v>6</v>
      </c>
      <c r="H1732" s="11" t="s">
        <v>7</v>
      </c>
      <c r="I1732" s="11" t="s">
        <v>19</v>
      </c>
      <c r="J1732" s="2" t="s">
        <v>13</v>
      </c>
      <c r="K1732" s="2" t="s">
        <v>4</v>
      </c>
      <c r="L1732" s="2" t="s">
        <v>26</v>
      </c>
      <c r="M1732" s="7">
        <v>4</v>
      </c>
      <c r="N1732" s="4">
        <v>41.09</v>
      </c>
      <c r="O1732" s="5">
        <v>0</v>
      </c>
      <c r="P1732" s="4">
        <v>17</v>
      </c>
      <c r="Q1732" s="4">
        <f t="shared" si="108"/>
        <v>164.36</v>
      </c>
      <c r="R1732" s="4">
        <f t="shared" si="109"/>
        <v>68</v>
      </c>
      <c r="S1732" s="4">
        <f t="shared" si="110"/>
        <v>96.360000000000014</v>
      </c>
      <c r="T1732" s="6">
        <f t="shared" si="111"/>
        <v>0.58627403261134103</v>
      </c>
      <c r="U1732" s="3">
        <f>YEAR(SalesDataTable[[#This Row],[Order Date]])</f>
        <v>2026</v>
      </c>
    </row>
    <row r="1733" spans="1:21" ht="15.6">
      <c r="A1733" s="9">
        <v>2083</v>
      </c>
      <c r="B1733" s="10">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11" t="s">
        <v>6</v>
      </c>
      <c r="H1733" s="11" t="s">
        <v>49</v>
      </c>
      <c r="I1733" s="11" t="s">
        <v>2</v>
      </c>
      <c r="J1733" s="2" t="s">
        <v>13</v>
      </c>
      <c r="K1733" s="2" t="s">
        <v>9</v>
      </c>
      <c r="L1733" s="2" t="s">
        <v>10</v>
      </c>
      <c r="M1733" s="7">
        <v>1</v>
      </c>
      <c r="N1733" s="4">
        <v>91.37</v>
      </c>
      <c r="O1733" s="5">
        <v>0</v>
      </c>
      <c r="P1733" s="4">
        <v>46.73</v>
      </c>
      <c r="Q1733" s="4">
        <f t="shared" si="108"/>
        <v>91.37</v>
      </c>
      <c r="R1733" s="4">
        <f t="shared" si="109"/>
        <v>46.73</v>
      </c>
      <c r="S1733" s="4">
        <f t="shared" si="110"/>
        <v>44.640000000000008</v>
      </c>
      <c r="T1733" s="6">
        <f t="shared" si="111"/>
        <v>0.48856298566269024</v>
      </c>
      <c r="U1733" s="3">
        <f>YEAR(SalesDataTable[[#This Row],[Order Date]])</f>
        <v>2026</v>
      </c>
    </row>
    <row r="1734" spans="1:21" ht="15.6">
      <c r="A1734" s="9">
        <v>2176</v>
      </c>
      <c r="B1734" s="10">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11" t="s">
        <v>6</v>
      </c>
      <c r="H1734" s="11" t="s">
        <v>41</v>
      </c>
      <c r="I1734" s="11" t="s">
        <v>2</v>
      </c>
      <c r="J1734" s="2" t="s">
        <v>13</v>
      </c>
      <c r="K1734" s="2" t="s">
        <v>14</v>
      </c>
      <c r="L1734" s="2" t="s">
        <v>32</v>
      </c>
      <c r="M1734" s="7">
        <v>1</v>
      </c>
      <c r="N1734" s="4">
        <v>46.92</v>
      </c>
      <c r="O1734" s="5">
        <v>0</v>
      </c>
      <c r="P1734" s="4">
        <v>18.3</v>
      </c>
      <c r="Q1734" s="4">
        <f t="shared" si="108"/>
        <v>46.92</v>
      </c>
      <c r="R1734" s="4">
        <f t="shared" si="109"/>
        <v>18.3</v>
      </c>
      <c r="S1734" s="4">
        <f t="shared" si="110"/>
        <v>28.62</v>
      </c>
      <c r="T1734" s="6">
        <f t="shared" si="111"/>
        <v>0.60997442455242967</v>
      </c>
      <c r="U1734" s="3">
        <f>YEAR(SalesDataTable[[#This Row],[Order Date]])</f>
        <v>2026</v>
      </c>
    </row>
    <row r="1735" spans="1:21" ht="15.6">
      <c r="A1735" s="9">
        <v>2723</v>
      </c>
      <c r="B1735" s="10">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11" t="s">
        <v>0</v>
      </c>
      <c r="H1735" s="11" t="s">
        <v>1</v>
      </c>
      <c r="I1735" s="11" t="s">
        <v>2</v>
      </c>
      <c r="J1735" s="2" t="s">
        <v>13</v>
      </c>
      <c r="K1735" s="2" t="s">
        <v>4</v>
      </c>
      <c r="L1735" s="2" t="s">
        <v>30</v>
      </c>
      <c r="M1735" s="7">
        <v>1</v>
      </c>
      <c r="N1735" s="4">
        <v>100.29</v>
      </c>
      <c r="O1735" s="5">
        <v>0.05</v>
      </c>
      <c r="P1735" s="4">
        <v>49.82</v>
      </c>
      <c r="Q1735" s="4">
        <f t="shared" si="108"/>
        <v>95.275500000000008</v>
      </c>
      <c r="R1735" s="4">
        <f t="shared" si="109"/>
        <v>49.82</v>
      </c>
      <c r="S1735" s="4">
        <f t="shared" si="110"/>
        <v>45.455500000000008</v>
      </c>
      <c r="T1735" s="6">
        <f t="shared" si="111"/>
        <v>0.47709537079312103</v>
      </c>
      <c r="U1735" s="3">
        <f>YEAR(SalesDataTable[[#This Row],[Order Date]])</f>
        <v>2026</v>
      </c>
    </row>
    <row r="1736" spans="1:21" ht="15.6">
      <c r="A1736" s="9">
        <v>3299</v>
      </c>
      <c r="B1736" s="10">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11" t="s">
        <v>0</v>
      </c>
      <c r="H1736" s="11" t="s">
        <v>36</v>
      </c>
      <c r="I1736" s="11" t="s">
        <v>2</v>
      </c>
      <c r="J1736" s="2" t="s">
        <v>13</v>
      </c>
      <c r="K1736" s="2" t="s">
        <v>9</v>
      </c>
      <c r="L1736" s="2" t="s">
        <v>17</v>
      </c>
      <c r="M1736" s="7">
        <v>1</v>
      </c>
      <c r="N1736" s="4">
        <v>147.11000000000001</v>
      </c>
      <c r="O1736" s="5">
        <v>0.15</v>
      </c>
      <c r="P1736" s="4">
        <v>79.599999999999994</v>
      </c>
      <c r="Q1736" s="4">
        <f t="shared" si="108"/>
        <v>125.04350000000001</v>
      </c>
      <c r="R1736" s="4">
        <f t="shared" si="109"/>
        <v>79.599999999999994</v>
      </c>
      <c r="S1736" s="4">
        <f t="shared" si="110"/>
        <v>45.443500000000014</v>
      </c>
      <c r="T1736" s="6">
        <f t="shared" si="111"/>
        <v>0.36342152930780097</v>
      </c>
      <c r="U1736" s="3">
        <f>YEAR(SalesDataTable[[#This Row],[Order Date]])</f>
        <v>2026</v>
      </c>
    </row>
    <row r="1737" spans="1:21" ht="15.6">
      <c r="A1737" s="9">
        <v>3398</v>
      </c>
      <c r="B1737" s="10">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11" t="s">
        <v>6</v>
      </c>
      <c r="H1737" s="11" t="s">
        <v>43</v>
      </c>
      <c r="I1737" s="11" t="s">
        <v>2</v>
      </c>
      <c r="J1737" s="2" t="s">
        <v>13</v>
      </c>
      <c r="K1737" s="2" t="s">
        <v>9</v>
      </c>
      <c r="L1737" s="2" t="s">
        <v>37</v>
      </c>
      <c r="M1737" s="7">
        <v>2</v>
      </c>
      <c r="N1737" s="4">
        <v>156.44999999999999</v>
      </c>
      <c r="O1737" s="5">
        <v>0</v>
      </c>
      <c r="P1737" s="4">
        <v>80.13</v>
      </c>
      <c r="Q1737" s="4">
        <f t="shared" si="108"/>
        <v>312.89999999999998</v>
      </c>
      <c r="R1737" s="4">
        <f t="shared" si="109"/>
        <v>160.26</v>
      </c>
      <c r="S1737" s="4">
        <f t="shared" si="110"/>
        <v>152.63999999999999</v>
      </c>
      <c r="T1737" s="6">
        <f t="shared" si="111"/>
        <v>0.487823585810163</v>
      </c>
      <c r="U1737" s="3">
        <f>YEAR(SalesDataTable[[#This Row],[Order Date]])</f>
        <v>2026</v>
      </c>
    </row>
    <row r="1738" spans="1:21" ht="15.6">
      <c r="A1738" s="9">
        <v>4012</v>
      </c>
      <c r="B1738" s="10">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11" t="s">
        <v>6</v>
      </c>
      <c r="H1738" s="11" t="s">
        <v>49</v>
      </c>
      <c r="I1738" s="11" t="s">
        <v>2</v>
      </c>
      <c r="J1738" s="2" t="s">
        <v>13</v>
      </c>
      <c r="K1738" s="2" t="s">
        <v>9</v>
      </c>
      <c r="L1738" s="2" t="s">
        <v>46</v>
      </c>
      <c r="M1738" s="7">
        <v>2</v>
      </c>
      <c r="N1738" s="4">
        <v>72.97</v>
      </c>
      <c r="O1738" s="5">
        <v>0</v>
      </c>
      <c r="P1738" s="4">
        <v>33.25</v>
      </c>
      <c r="Q1738" s="4">
        <f t="shared" si="108"/>
        <v>145.94</v>
      </c>
      <c r="R1738" s="4">
        <f t="shared" si="109"/>
        <v>66.5</v>
      </c>
      <c r="S1738" s="4">
        <f t="shared" si="110"/>
        <v>79.44</v>
      </c>
      <c r="T1738" s="6">
        <f t="shared" si="111"/>
        <v>0.54433328765245992</v>
      </c>
      <c r="U1738" s="3">
        <f>YEAR(SalesDataTable[[#This Row],[Order Date]])</f>
        <v>2026</v>
      </c>
    </row>
    <row r="1739" spans="1:21" ht="15.6">
      <c r="A1739" s="9">
        <v>4064</v>
      </c>
      <c r="B1739" s="10">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11" t="s">
        <v>20</v>
      </c>
      <c r="H1739" s="11" t="s">
        <v>31</v>
      </c>
      <c r="I1739" s="11" t="s">
        <v>28</v>
      </c>
      <c r="J1739" s="2" t="s">
        <v>3</v>
      </c>
      <c r="K1739" s="2" t="s">
        <v>34</v>
      </c>
      <c r="L1739" s="2" t="s">
        <v>45</v>
      </c>
      <c r="M1739" s="7">
        <v>2</v>
      </c>
      <c r="N1739" s="4">
        <v>51.63</v>
      </c>
      <c r="O1739" s="5">
        <v>0</v>
      </c>
      <c r="P1739" s="4">
        <v>21.39</v>
      </c>
      <c r="Q1739" s="4">
        <f t="shared" si="108"/>
        <v>103.26</v>
      </c>
      <c r="R1739" s="4">
        <f t="shared" si="109"/>
        <v>42.78</v>
      </c>
      <c r="S1739" s="4">
        <f t="shared" si="110"/>
        <v>60.480000000000004</v>
      </c>
      <c r="T1739" s="6">
        <f t="shared" si="111"/>
        <v>0.58570598489250436</v>
      </c>
      <c r="U1739" s="3">
        <f>YEAR(SalesDataTable[[#This Row],[Order Date]])</f>
        <v>2026</v>
      </c>
    </row>
    <row r="1740" spans="1:21" ht="15.6">
      <c r="A1740" s="9">
        <v>4671</v>
      </c>
      <c r="B1740" s="10">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11" t="s">
        <v>6</v>
      </c>
      <c r="H1740" s="11" t="s">
        <v>43</v>
      </c>
      <c r="I1740" s="11" t="s">
        <v>8</v>
      </c>
      <c r="J1740" s="2" t="s">
        <v>3</v>
      </c>
      <c r="K1740" s="2" t="s">
        <v>4</v>
      </c>
      <c r="L1740" s="2" t="s">
        <v>30</v>
      </c>
      <c r="M1740" s="7">
        <v>8</v>
      </c>
      <c r="N1740" s="4">
        <v>100.06</v>
      </c>
      <c r="O1740" s="5">
        <v>0.05</v>
      </c>
      <c r="P1740" s="4">
        <v>49.39</v>
      </c>
      <c r="Q1740" s="4">
        <f t="shared" si="108"/>
        <v>760.45600000000002</v>
      </c>
      <c r="R1740" s="4">
        <f t="shared" si="109"/>
        <v>395.12</v>
      </c>
      <c r="S1740" s="4">
        <f t="shared" si="110"/>
        <v>365.33600000000001</v>
      </c>
      <c r="T1740" s="6">
        <f t="shared" si="111"/>
        <v>0.48041701295012468</v>
      </c>
      <c r="U1740" s="3">
        <f>YEAR(SalesDataTable[[#This Row],[Order Date]])</f>
        <v>2026</v>
      </c>
    </row>
    <row r="1741" spans="1:21" ht="15.6">
      <c r="A1741" s="9">
        <v>1914</v>
      </c>
      <c r="B1741" s="10">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11" t="s">
        <v>20</v>
      </c>
      <c r="H1741" s="11" t="s">
        <v>33</v>
      </c>
      <c r="I1741" s="11" t="s">
        <v>19</v>
      </c>
      <c r="J1741" s="2" t="s">
        <v>3</v>
      </c>
      <c r="K1741" s="2" t="s">
        <v>23</v>
      </c>
      <c r="L1741" s="2" t="s">
        <v>40</v>
      </c>
      <c r="M1741" s="7">
        <v>4</v>
      </c>
      <c r="N1741" s="4">
        <v>83.2</v>
      </c>
      <c r="O1741" s="5">
        <v>0</v>
      </c>
      <c r="P1741" s="4">
        <v>39.99</v>
      </c>
      <c r="Q1741" s="4">
        <f t="shared" si="108"/>
        <v>332.8</v>
      </c>
      <c r="R1741" s="4">
        <f t="shared" si="109"/>
        <v>159.96</v>
      </c>
      <c r="S1741" s="4">
        <f t="shared" si="110"/>
        <v>172.84</v>
      </c>
      <c r="T1741" s="6">
        <f t="shared" si="111"/>
        <v>0.5193509615384615</v>
      </c>
      <c r="U1741" s="3">
        <f>YEAR(SalesDataTable[[#This Row],[Order Date]])</f>
        <v>2026</v>
      </c>
    </row>
    <row r="1742" spans="1:21" ht="15.6">
      <c r="A1742" s="9">
        <v>1973</v>
      </c>
      <c r="B1742" s="10">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11" t="s">
        <v>0</v>
      </c>
      <c r="H1742" s="11" t="s">
        <v>1</v>
      </c>
      <c r="I1742" s="11" t="s">
        <v>2</v>
      </c>
      <c r="J1742" s="2" t="s">
        <v>13</v>
      </c>
      <c r="K1742" s="2" t="s">
        <v>34</v>
      </c>
      <c r="L1742" s="2" t="s">
        <v>45</v>
      </c>
      <c r="M1742" s="7">
        <v>3</v>
      </c>
      <c r="N1742" s="4">
        <v>51.29</v>
      </c>
      <c r="O1742" s="5">
        <v>0</v>
      </c>
      <c r="P1742" s="4">
        <v>22.08</v>
      </c>
      <c r="Q1742" s="4">
        <f t="shared" si="108"/>
        <v>153.87</v>
      </c>
      <c r="R1742" s="4">
        <f t="shared" si="109"/>
        <v>66.239999999999995</v>
      </c>
      <c r="S1742" s="4">
        <f t="shared" si="110"/>
        <v>87.63000000000001</v>
      </c>
      <c r="T1742" s="6">
        <f t="shared" si="111"/>
        <v>0.56950672645739919</v>
      </c>
      <c r="U1742" s="3">
        <f>YEAR(SalesDataTable[[#This Row],[Order Date]])</f>
        <v>2026</v>
      </c>
    </row>
    <row r="1743" spans="1:21" ht="15.6">
      <c r="A1743" s="9">
        <v>2564</v>
      </c>
      <c r="B1743" s="10">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11" t="s">
        <v>11</v>
      </c>
      <c r="H1743" s="11" t="s">
        <v>18</v>
      </c>
      <c r="I1743" s="11" t="s">
        <v>2</v>
      </c>
      <c r="J1743" s="2" t="s">
        <v>3</v>
      </c>
      <c r="K1743" s="2" t="s">
        <v>23</v>
      </c>
      <c r="L1743" s="2" t="s">
        <v>29</v>
      </c>
      <c r="M1743" s="7">
        <v>1</v>
      </c>
      <c r="N1743" s="4">
        <v>200.2</v>
      </c>
      <c r="O1743" s="5">
        <v>0</v>
      </c>
      <c r="P1743" s="4">
        <v>103.38</v>
      </c>
      <c r="Q1743" s="4">
        <f t="shared" si="108"/>
        <v>200.2</v>
      </c>
      <c r="R1743" s="4">
        <f t="shared" si="109"/>
        <v>103.38</v>
      </c>
      <c r="S1743" s="4">
        <f t="shared" si="110"/>
        <v>96.82</v>
      </c>
      <c r="T1743" s="6">
        <f t="shared" si="111"/>
        <v>0.48361638361638359</v>
      </c>
      <c r="U1743" s="3">
        <f>YEAR(SalesDataTable[[#This Row],[Order Date]])</f>
        <v>2026</v>
      </c>
    </row>
    <row r="1744" spans="1:21" ht="15.6">
      <c r="A1744" s="9">
        <v>2791</v>
      </c>
      <c r="B1744" s="10">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11" t="s">
        <v>0</v>
      </c>
      <c r="H1744" s="11" t="s">
        <v>50</v>
      </c>
      <c r="I1744" s="11" t="s">
        <v>19</v>
      </c>
      <c r="J1744" s="2" t="s">
        <v>16</v>
      </c>
      <c r="K1744" s="2" t="s">
        <v>34</v>
      </c>
      <c r="L1744" s="2" t="s">
        <v>42</v>
      </c>
      <c r="M1744" s="7">
        <v>2</v>
      </c>
      <c r="N1744" s="4">
        <v>36.869999999999997</v>
      </c>
      <c r="O1744" s="5">
        <v>0</v>
      </c>
      <c r="P1744" s="4">
        <v>13.71</v>
      </c>
      <c r="Q1744" s="4">
        <f t="shared" si="108"/>
        <v>73.739999999999995</v>
      </c>
      <c r="R1744" s="4">
        <f t="shared" si="109"/>
        <v>27.42</v>
      </c>
      <c r="S1744" s="4">
        <f t="shared" si="110"/>
        <v>46.319999999999993</v>
      </c>
      <c r="T1744" s="6">
        <f t="shared" si="111"/>
        <v>0.62815296989422287</v>
      </c>
      <c r="U1744" s="3">
        <f>YEAR(SalesDataTable[[#This Row],[Order Date]])</f>
        <v>2026</v>
      </c>
    </row>
    <row r="1745" spans="1:21" ht="15.6">
      <c r="A1745" s="9">
        <v>3559</v>
      </c>
      <c r="B1745" s="10">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11" t="s">
        <v>20</v>
      </c>
      <c r="H1745" s="11" t="s">
        <v>33</v>
      </c>
      <c r="I1745" s="11" t="s">
        <v>2</v>
      </c>
      <c r="J1745" s="2" t="s">
        <v>3</v>
      </c>
      <c r="K1745" s="2" t="s">
        <v>34</v>
      </c>
      <c r="L1745" s="2" t="s">
        <v>42</v>
      </c>
      <c r="M1745" s="7">
        <v>1</v>
      </c>
      <c r="N1745" s="4">
        <v>36.28</v>
      </c>
      <c r="O1745" s="5">
        <v>0.1</v>
      </c>
      <c r="P1745" s="4">
        <v>14.16</v>
      </c>
      <c r="Q1745" s="4">
        <f t="shared" si="108"/>
        <v>32.652000000000001</v>
      </c>
      <c r="R1745" s="4">
        <f t="shared" si="109"/>
        <v>14.16</v>
      </c>
      <c r="S1745" s="4">
        <f t="shared" si="110"/>
        <v>18.492000000000001</v>
      </c>
      <c r="T1745" s="6">
        <f t="shared" si="111"/>
        <v>0.56633590591694227</v>
      </c>
      <c r="U1745" s="3">
        <f>YEAR(SalesDataTable[[#This Row],[Order Date]])</f>
        <v>2026</v>
      </c>
    </row>
    <row r="1746" spans="1:21" ht="15.6">
      <c r="A1746" s="9">
        <v>3839</v>
      </c>
      <c r="B1746" s="10">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11" t="s">
        <v>0</v>
      </c>
      <c r="H1746" s="11" t="s">
        <v>50</v>
      </c>
      <c r="I1746" s="11" t="s">
        <v>28</v>
      </c>
      <c r="J1746" s="2" t="s">
        <v>3</v>
      </c>
      <c r="K1746" s="2" t="s">
        <v>9</v>
      </c>
      <c r="L1746" s="2" t="s">
        <v>10</v>
      </c>
      <c r="M1746" s="7">
        <v>2</v>
      </c>
      <c r="N1746" s="4">
        <v>93.88</v>
      </c>
      <c r="O1746" s="5">
        <v>0.05</v>
      </c>
      <c r="P1746" s="4">
        <v>46.57</v>
      </c>
      <c r="Q1746" s="4">
        <f t="shared" si="108"/>
        <v>178.37199999999999</v>
      </c>
      <c r="R1746" s="4">
        <f t="shared" si="109"/>
        <v>93.14</v>
      </c>
      <c r="S1746" s="4">
        <f t="shared" si="110"/>
        <v>85.231999999999985</v>
      </c>
      <c r="T1746" s="6">
        <f t="shared" si="111"/>
        <v>0.47783284371986628</v>
      </c>
      <c r="U1746" s="3">
        <f>YEAR(SalesDataTable[[#This Row],[Order Date]])</f>
        <v>2026</v>
      </c>
    </row>
    <row r="1747" spans="1:21" ht="15.6">
      <c r="A1747" s="9">
        <v>4133</v>
      </c>
      <c r="B1747" s="10">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11" t="s">
        <v>20</v>
      </c>
      <c r="H1747" s="11" t="s">
        <v>21</v>
      </c>
      <c r="I1747" s="11" t="s">
        <v>2</v>
      </c>
      <c r="J1747" s="2" t="s">
        <v>13</v>
      </c>
      <c r="K1747" s="2" t="s">
        <v>23</v>
      </c>
      <c r="L1747" s="2" t="s">
        <v>29</v>
      </c>
      <c r="M1747" s="7">
        <v>1</v>
      </c>
      <c r="N1747" s="4">
        <v>192.67</v>
      </c>
      <c r="O1747" s="5">
        <v>0.05</v>
      </c>
      <c r="P1747" s="4">
        <v>101.04</v>
      </c>
      <c r="Q1747" s="4">
        <f t="shared" si="108"/>
        <v>183.03649999999999</v>
      </c>
      <c r="R1747" s="4">
        <f t="shared" si="109"/>
        <v>101.04</v>
      </c>
      <c r="S1747" s="4">
        <f t="shared" si="110"/>
        <v>81.996499999999983</v>
      </c>
      <c r="T1747" s="6">
        <f t="shared" si="111"/>
        <v>0.44797895501716867</v>
      </c>
      <c r="U1747" s="3">
        <f>YEAR(SalesDataTable[[#This Row],[Order Date]])</f>
        <v>2026</v>
      </c>
    </row>
    <row r="1748" spans="1:21" ht="15.6">
      <c r="A1748" s="9">
        <v>4765</v>
      </c>
      <c r="B1748" s="10">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11" t="s">
        <v>0</v>
      </c>
      <c r="H1748" s="11" t="s">
        <v>50</v>
      </c>
      <c r="I1748" s="11" t="s">
        <v>2</v>
      </c>
      <c r="J1748" s="2" t="s">
        <v>13</v>
      </c>
      <c r="K1748" s="2" t="s">
        <v>4</v>
      </c>
      <c r="L1748" s="2" t="s">
        <v>5</v>
      </c>
      <c r="M1748" s="7">
        <v>1</v>
      </c>
      <c r="N1748" s="4">
        <v>80.099999999999994</v>
      </c>
      <c r="O1748" s="5">
        <v>0.05</v>
      </c>
      <c r="P1748" s="4">
        <v>43.49</v>
      </c>
      <c r="Q1748" s="4">
        <f t="shared" si="108"/>
        <v>76.094999999999985</v>
      </c>
      <c r="R1748" s="4">
        <f t="shared" si="109"/>
        <v>43.49</v>
      </c>
      <c r="S1748" s="4">
        <f t="shared" si="110"/>
        <v>32.604999999999983</v>
      </c>
      <c r="T1748" s="6">
        <f t="shared" si="111"/>
        <v>0.42847756094355727</v>
      </c>
      <c r="U1748" s="3">
        <f>YEAR(SalesDataTable[[#This Row],[Order Date]])</f>
        <v>2026</v>
      </c>
    </row>
    <row r="1749" spans="1:21" ht="15.6">
      <c r="A1749" s="9">
        <v>1868</v>
      </c>
      <c r="B1749" s="10">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11" t="s">
        <v>20</v>
      </c>
      <c r="H1749" s="11" t="s">
        <v>33</v>
      </c>
      <c r="I1749" s="11" t="s">
        <v>28</v>
      </c>
      <c r="J1749" s="2" t="s">
        <v>3</v>
      </c>
      <c r="K1749" s="2" t="s">
        <v>9</v>
      </c>
      <c r="L1749" s="2" t="s">
        <v>17</v>
      </c>
      <c r="M1749" s="7">
        <v>1</v>
      </c>
      <c r="N1749" s="4">
        <v>145.02000000000001</v>
      </c>
      <c r="O1749" s="5">
        <v>0</v>
      </c>
      <c r="P1749" s="4">
        <v>78.959999999999994</v>
      </c>
      <c r="Q1749" s="4">
        <f t="shared" si="108"/>
        <v>145.02000000000001</v>
      </c>
      <c r="R1749" s="4">
        <f t="shared" si="109"/>
        <v>78.959999999999994</v>
      </c>
      <c r="S1749" s="4">
        <f t="shared" si="110"/>
        <v>66.060000000000016</v>
      </c>
      <c r="T1749" s="6">
        <f t="shared" si="111"/>
        <v>0.4555233760860572</v>
      </c>
      <c r="U1749" s="3">
        <f>YEAR(SalesDataTable[[#This Row],[Order Date]])</f>
        <v>2026</v>
      </c>
    </row>
    <row r="1750" spans="1:21" ht="15.6">
      <c r="A1750" s="9">
        <v>987</v>
      </c>
      <c r="B1750" s="10">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11" t="s">
        <v>6</v>
      </c>
      <c r="H1750" s="11" t="s">
        <v>41</v>
      </c>
      <c r="I1750" s="11" t="s">
        <v>28</v>
      </c>
      <c r="J1750" s="2" t="s">
        <v>3</v>
      </c>
      <c r="K1750" s="2" t="s">
        <v>14</v>
      </c>
      <c r="L1750" s="2" t="s">
        <v>15</v>
      </c>
      <c r="M1750" s="7">
        <v>1</v>
      </c>
      <c r="N1750" s="4">
        <v>37</v>
      </c>
      <c r="O1750" s="5">
        <v>0.15</v>
      </c>
      <c r="P1750" s="4">
        <v>13.68</v>
      </c>
      <c r="Q1750" s="4">
        <f t="shared" si="108"/>
        <v>31.45</v>
      </c>
      <c r="R1750" s="4">
        <f t="shared" si="109"/>
        <v>13.68</v>
      </c>
      <c r="S1750" s="4">
        <f t="shared" si="110"/>
        <v>17.77</v>
      </c>
      <c r="T1750" s="6">
        <f t="shared" si="111"/>
        <v>0.56502384737678857</v>
      </c>
      <c r="U1750" s="3">
        <f>YEAR(SalesDataTable[[#This Row],[Order Date]])</f>
        <v>2026</v>
      </c>
    </row>
    <row r="1751" spans="1:21" ht="15.6">
      <c r="A1751" s="9">
        <v>2503</v>
      </c>
      <c r="B1751" s="10">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11" t="s">
        <v>6</v>
      </c>
      <c r="H1751" s="11" t="s">
        <v>27</v>
      </c>
      <c r="I1751" s="11" t="s">
        <v>2</v>
      </c>
      <c r="J1751" s="2" t="s">
        <v>3</v>
      </c>
      <c r="K1751" s="2" t="s">
        <v>4</v>
      </c>
      <c r="L1751" s="2" t="s">
        <v>22</v>
      </c>
      <c r="M1751" s="7">
        <v>2</v>
      </c>
      <c r="N1751" s="4">
        <v>50.02</v>
      </c>
      <c r="O1751" s="5">
        <v>0</v>
      </c>
      <c r="P1751" s="4">
        <v>21.99</v>
      </c>
      <c r="Q1751" s="4">
        <f t="shared" si="108"/>
        <v>100.04</v>
      </c>
      <c r="R1751" s="4">
        <f t="shared" si="109"/>
        <v>43.98</v>
      </c>
      <c r="S1751" s="4">
        <f t="shared" si="110"/>
        <v>56.060000000000009</v>
      </c>
      <c r="T1751" s="6">
        <f t="shared" si="111"/>
        <v>0.56037584966013598</v>
      </c>
      <c r="U1751" s="3">
        <f>YEAR(SalesDataTable[[#This Row],[Order Date]])</f>
        <v>2026</v>
      </c>
    </row>
    <row r="1752" spans="1:21" ht="15.6">
      <c r="A1752" s="9">
        <v>4928</v>
      </c>
      <c r="B1752" s="10">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11" t="s">
        <v>6</v>
      </c>
      <c r="H1752" s="11" t="s">
        <v>41</v>
      </c>
      <c r="I1752" s="11" t="s">
        <v>19</v>
      </c>
      <c r="J1752" s="2" t="s">
        <v>3</v>
      </c>
      <c r="K1752" s="2" t="s">
        <v>34</v>
      </c>
      <c r="L1752" s="2" t="s">
        <v>42</v>
      </c>
      <c r="M1752" s="7">
        <v>2</v>
      </c>
      <c r="N1752" s="4">
        <v>35.950000000000003</v>
      </c>
      <c r="O1752" s="5">
        <v>0.05</v>
      </c>
      <c r="P1752" s="4">
        <v>13.93</v>
      </c>
      <c r="Q1752" s="4">
        <f t="shared" si="108"/>
        <v>68.305000000000007</v>
      </c>
      <c r="R1752" s="4">
        <f t="shared" si="109"/>
        <v>27.86</v>
      </c>
      <c r="S1752" s="4">
        <f t="shared" si="110"/>
        <v>40.445000000000007</v>
      </c>
      <c r="T1752" s="6">
        <f t="shared" si="111"/>
        <v>0.59212356342873884</v>
      </c>
      <c r="U1752" s="3">
        <f>YEAR(SalesDataTable[[#This Row],[Order Date]])</f>
        <v>2026</v>
      </c>
    </row>
    <row r="1753" spans="1:21" ht="15.6">
      <c r="A1753" s="9">
        <v>852</v>
      </c>
      <c r="B1753" s="10">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11" t="s">
        <v>0</v>
      </c>
      <c r="H1753" s="11" t="s">
        <v>36</v>
      </c>
      <c r="I1753" s="11" t="s">
        <v>2</v>
      </c>
      <c r="J1753" s="2" t="s">
        <v>13</v>
      </c>
      <c r="K1753" s="2" t="s">
        <v>14</v>
      </c>
      <c r="L1753" s="2" t="s">
        <v>32</v>
      </c>
      <c r="M1753" s="7">
        <v>3</v>
      </c>
      <c r="N1753" s="4">
        <v>45.84</v>
      </c>
      <c r="O1753" s="5">
        <v>0.15</v>
      </c>
      <c r="P1753" s="4">
        <v>17.899999999999999</v>
      </c>
      <c r="Q1753" s="4">
        <f t="shared" si="108"/>
        <v>116.89200000000001</v>
      </c>
      <c r="R1753" s="4">
        <f t="shared" si="109"/>
        <v>53.699999999999996</v>
      </c>
      <c r="S1753" s="4">
        <f t="shared" si="110"/>
        <v>63.192000000000014</v>
      </c>
      <c r="T1753" s="6">
        <f t="shared" si="111"/>
        <v>0.54060158094651478</v>
      </c>
      <c r="U1753" s="3">
        <f>YEAR(SalesDataTable[[#This Row],[Order Date]])</f>
        <v>2026</v>
      </c>
    </row>
    <row r="1754" spans="1:21" ht="15.6">
      <c r="A1754" s="9">
        <v>2188</v>
      </c>
      <c r="B1754" s="10">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11" t="s">
        <v>6</v>
      </c>
      <c r="H1754" s="11" t="s">
        <v>27</v>
      </c>
      <c r="I1754" s="11" t="s">
        <v>2</v>
      </c>
      <c r="J1754" s="2" t="s">
        <v>13</v>
      </c>
      <c r="K1754" s="2" t="s">
        <v>23</v>
      </c>
      <c r="L1754" s="2" t="s">
        <v>40</v>
      </c>
      <c r="M1754" s="7">
        <v>1</v>
      </c>
      <c r="N1754" s="4">
        <v>83.23</v>
      </c>
      <c r="O1754" s="5">
        <v>0.1</v>
      </c>
      <c r="P1754" s="4">
        <v>40.229999999999997</v>
      </c>
      <c r="Q1754" s="4">
        <f t="shared" si="108"/>
        <v>74.907000000000011</v>
      </c>
      <c r="R1754" s="4">
        <f t="shared" si="109"/>
        <v>40.229999999999997</v>
      </c>
      <c r="S1754" s="4">
        <f t="shared" si="110"/>
        <v>34.677000000000014</v>
      </c>
      <c r="T1754" s="6">
        <f t="shared" si="111"/>
        <v>0.46293403820737727</v>
      </c>
      <c r="U1754" s="3">
        <f>YEAR(SalesDataTable[[#This Row],[Order Date]])</f>
        <v>2026</v>
      </c>
    </row>
    <row r="1755" spans="1:21" ht="15.6">
      <c r="A1755" s="9">
        <v>2574</v>
      </c>
      <c r="B1755" s="10">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11" t="s">
        <v>0</v>
      </c>
      <c r="H1755" s="11" t="s">
        <v>36</v>
      </c>
      <c r="I1755" s="11" t="s">
        <v>19</v>
      </c>
      <c r="J1755" s="2" t="s">
        <v>13</v>
      </c>
      <c r="K1755" s="2" t="s">
        <v>4</v>
      </c>
      <c r="L1755" s="2" t="s">
        <v>30</v>
      </c>
      <c r="M1755" s="7">
        <v>1</v>
      </c>
      <c r="N1755" s="4">
        <v>104.33</v>
      </c>
      <c r="O1755" s="5">
        <v>0.1</v>
      </c>
      <c r="P1755" s="4">
        <v>49.86</v>
      </c>
      <c r="Q1755" s="4">
        <f t="shared" si="108"/>
        <v>93.897000000000006</v>
      </c>
      <c r="R1755" s="4">
        <f t="shared" si="109"/>
        <v>49.86</v>
      </c>
      <c r="S1755" s="4">
        <f t="shared" si="110"/>
        <v>44.037000000000006</v>
      </c>
      <c r="T1755" s="6">
        <f t="shared" si="111"/>
        <v>0.46899261957251032</v>
      </c>
      <c r="U1755" s="3">
        <f>YEAR(SalesDataTable[[#This Row],[Order Date]])</f>
        <v>2026</v>
      </c>
    </row>
    <row r="1756" spans="1:21" ht="15.6">
      <c r="A1756" s="9">
        <v>2942</v>
      </c>
      <c r="B1756" s="10">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11" t="s">
        <v>6</v>
      </c>
      <c r="H1756" s="11" t="s">
        <v>27</v>
      </c>
      <c r="I1756" s="11" t="s">
        <v>2</v>
      </c>
      <c r="J1756" s="2" t="s">
        <v>13</v>
      </c>
      <c r="K1756" s="2" t="s">
        <v>9</v>
      </c>
      <c r="L1756" s="2" t="s">
        <v>37</v>
      </c>
      <c r="M1756" s="7">
        <v>1</v>
      </c>
      <c r="N1756" s="4">
        <v>156.94999999999999</v>
      </c>
      <c r="O1756" s="5">
        <v>0</v>
      </c>
      <c r="P1756" s="4">
        <v>80.41</v>
      </c>
      <c r="Q1756" s="4">
        <f t="shared" si="108"/>
        <v>156.94999999999999</v>
      </c>
      <c r="R1756" s="4">
        <f t="shared" si="109"/>
        <v>80.41</v>
      </c>
      <c r="S1756" s="4">
        <f t="shared" si="110"/>
        <v>76.539999999999992</v>
      </c>
      <c r="T1756" s="6">
        <f t="shared" si="111"/>
        <v>0.48767123287671232</v>
      </c>
      <c r="U1756" s="3">
        <f>YEAR(SalesDataTable[[#This Row],[Order Date]])</f>
        <v>2026</v>
      </c>
    </row>
    <row r="1757" spans="1:21" ht="15.6">
      <c r="A1757" s="9">
        <v>3211</v>
      </c>
      <c r="B1757" s="10">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11" t="s">
        <v>6</v>
      </c>
      <c r="H1757" s="11" t="s">
        <v>49</v>
      </c>
      <c r="I1757" s="11" t="s">
        <v>19</v>
      </c>
      <c r="J1757" s="2" t="s">
        <v>16</v>
      </c>
      <c r="K1757" s="2" t="s">
        <v>4</v>
      </c>
      <c r="L1757" s="2" t="s">
        <v>26</v>
      </c>
      <c r="M1757" s="7">
        <v>3</v>
      </c>
      <c r="N1757" s="4">
        <v>41.33</v>
      </c>
      <c r="O1757" s="5">
        <v>0.05</v>
      </c>
      <c r="P1757" s="4">
        <v>17</v>
      </c>
      <c r="Q1757" s="4">
        <f t="shared" si="108"/>
        <v>117.79049999999999</v>
      </c>
      <c r="R1757" s="4">
        <f t="shared" si="109"/>
        <v>51</v>
      </c>
      <c r="S1757" s="4">
        <f t="shared" si="110"/>
        <v>66.790499999999994</v>
      </c>
      <c r="T1757" s="6">
        <f t="shared" si="111"/>
        <v>0.56702790123142355</v>
      </c>
      <c r="U1757" s="3">
        <f>YEAR(SalesDataTable[[#This Row],[Order Date]])</f>
        <v>2026</v>
      </c>
    </row>
    <row r="1758" spans="1:21" ht="15.6">
      <c r="A1758" s="9">
        <v>3306</v>
      </c>
      <c r="B1758" s="10">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11" t="s">
        <v>0</v>
      </c>
      <c r="H1758" s="11" t="s">
        <v>50</v>
      </c>
      <c r="I1758" s="11" t="s">
        <v>2</v>
      </c>
      <c r="J1758" s="2" t="s">
        <v>16</v>
      </c>
      <c r="K1758" s="2" t="s">
        <v>14</v>
      </c>
      <c r="L1758" s="2" t="s">
        <v>15</v>
      </c>
      <c r="M1758" s="7">
        <v>1</v>
      </c>
      <c r="N1758" s="4">
        <v>35.590000000000003</v>
      </c>
      <c r="O1758" s="5">
        <v>0</v>
      </c>
      <c r="P1758" s="4">
        <v>13.66</v>
      </c>
      <c r="Q1758" s="4">
        <f t="shared" si="108"/>
        <v>35.590000000000003</v>
      </c>
      <c r="R1758" s="4">
        <f t="shared" si="109"/>
        <v>13.66</v>
      </c>
      <c r="S1758" s="4">
        <f t="shared" si="110"/>
        <v>21.930000000000003</v>
      </c>
      <c r="T1758" s="6">
        <f t="shared" si="111"/>
        <v>0.61618432143860635</v>
      </c>
      <c r="U1758" s="3">
        <f>YEAR(SalesDataTable[[#This Row],[Order Date]])</f>
        <v>2026</v>
      </c>
    </row>
    <row r="1759" spans="1:21" ht="15.6">
      <c r="A1759" s="9">
        <v>3837</v>
      </c>
      <c r="B1759" s="10">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11" t="s">
        <v>20</v>
      </c>
      <c r="H1759" s="11" t="s">
        <v>33</v>
      </c>
      <c r="I1759" s="11" t="s">
        <v>2</v>
      </c>
      <c r="J1759" s="2" t="s">
        <v>3</v>
      </c>
      <c r="K1759" s="2" t="s">
        <v>23</v>
      </c>
      <c r="L1759" s="2" t="s">
        <v>24</v>
      </c>
      <c r="M1759" s="7">
        <v>2</v>
      </c>
      <c r="N1759" s="4">
        <v>335.87</v>
      </c>
      <c r="O1759" s="5">
        <v>0.1</v>
      </c>
      <c r="P1759" s="4">
        <v>196.54</v>
      </c>
      <c r="Q1759" s="4">
        <f t="shared" si="108"/>
        <v>604.56600000000003</v>
      </c>
      <c r="R1759" s="4">
        <f t="shared" si="109"/>
        <v>393.08</v>
      </c>
      <c r="S1759" s="4">
        <f t="shared" si="110"/>
        <v>211.48600000000005</v>
      </c>
      <c r="T1759" s="6">
        <f t="shared" si="111"/>
        <v>0.34981457773014035</v>
      </c>
      <c r="U1759" s="3">
        <f>YEAR(SalesDataTable[[#This Row],[Order Date]])</f>
        <v>2026</v>
      </c>
    </row>
    <row r="1760" spans="1:21" ht="15.6">
      <c r="A1760" s="9">
        <v>4169</v>
      </c>
      <c r="B1760" s="10">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11" t="s">
        <v>20</v>
      </c>
      <c r="H1760" s="11" t="s">
        <v>47</v>
      </c>
      <c r="I1760" s="11" t="s">
        <v>2</v>
      </c>
      <c r="J1760" s="2" t="s">
        <v>13</v>
      </c>
      <c r="K1760" s="2" t="s">
        <v>34</v>
      </c>
      <c r="L1760" s="2" t="s">
        <v>45</v>
      </c>
      <c r="M1760" s="7">
        <v>1</v>
      </c>
      <c r="N1760" s="4">
        <v>50.7</v>
      </c>
      <c r="O1760" s="5">
        <v>0.05</v>
      </c>
      <c r="P1760" s="4">
        <v>21.65</v>
      </c>
      <c r="Q1760" s="4">
        <f t="shared" si="108"/>
        <v>48.164999999999999</v>
      </c>
      <c r="R1760" s="4">
        <f t="shared" si="109"/>
        <v>21.65</v>
      </c>
      <c r="S1760" s="4">
        <f t="shared" si="110"/>
        <v>26.515000000000001</v>
      </c>
      <c r="T1760" s="6">
        <f t="shared" si="111"/>
        <v>0.55050347762898377</v>
      </c>
      <c r="U1760" s="3">
        <f>YEAR(SalesDataTable[[#This Row],[Order Date]])</f>
        <v>2026</v>
      </c>
    </row>
    <row r="1761" spans="1:21" ht="15.6">
      <c r="A1761" s="9">
        <v>4452</v>
      </c>
      <c r="B1761" s="10">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11" t="s">
        <v>11</v>
      </c>
      <c r="H1761" s="11" t="s">
        <v>12</v>
      </c>
      <c r="I1761" s="11" t="s">
        <v>28</v>
      </c>
      <c r="J1761" s="2" t="s">
        <v>13</v>
      </c>
      <c r="K1761" s="2" t="s">
        <v>9</v>
      </c>
      <c r="L1761" s="2" t="s">
        <v>37</v>
      </c>
      <c r="M1761" s="7">
        <v>3</v>
      </c>
      <c r="N1761" s="4">
        <v>152.76</v>
      </c>
      <c r="O1761" s="5">
        <v>0.1</v>
      </c>
      <c r="P1761" s="4">
        <v>77.36</v>
      </c>
      <c r="Q1761" s="4">
        <f t="shared" si="108"/>
        <v>412.452</v>
      </c>
      <c r="R1761" s="4">
        <f t="shared" si="109"/>
        <v>232.07999999999998</v>
      </c>
      <c r="S1761" s="4">
        <f t="shared" si="110"/>
        <v>180.37200000000001</v>
      </c>
      <c r="T1761" s="6">
        <f t="shared" si="111"/>
        <v>0.43731634226528182</v>
      </c>
      <c r="U1761" s="3">
        <f>YEAR(SalesDataTable[[#This Row],[Order Date]])</f>
        <v>2026</v>
      </c>
    </row>
    <row r="1762" spans="1:21" ht="15.6">
      <c r="A1762" s="9">
        <v>4740</v>
      </c>
      <c r="B1762" s="10">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11" t="s">
        <v>0</v>
      </c>
      <c r="H1762" s="11" t="s">
        <v>50</v>
      </c>
      <c r="I1762" s="11" t="s">
        <v>8</v>
      </c>
      <c r="J1762" s="2" t="s">
        <v>3</v>
      </c>
      <c r="K1762" s="2" t="s">
        <v>9</v>
      </c>
      <c r="L1762" s="2" t="s">
        <v>46</v>
      </c>
      <c r="M1762" s="7">
        <v>5</v>
      </c>
      <c r="N1762" s="4">
        <v>72.78</v>
      </c>
      <c r="O1762" s="5">
        <v>0.1</v>
      </c>
      <c r="P1762" s="4">
        <v>33.25</v>
      </c>
      <c r="Q1762" s="4">
        <f t="shared" si="108"/>
        <v>327.51</v>
      </c>
      <c r="R1762" s="4">
        <f t="shared" si="109"/>
        <v>166.25</v>
      </c>
      <c r="S1762" s="4">
        <f t="shared" si="110"/>
        <v>161.26</v>
      </c>
      <c r="T1762" s="6">
        <f t="shared" si="111"/>
        <v>0.49238191200268694</v>
      </c>
      <c r="U1762" s="3">
        <f>YEAR(SalesDataTable[[#This Row],[Order Date]])</f>
        <v>2026</v>
      </c>
    </row>
    <row r="1763" spans="1:21" ht="15.6">
      <c r="A1763" s="9">
        <v>5000</v>
      </c>
      <c r="B1763" s="10">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11" t="s">
        <v>6</v>
      </c>
      <c r="H1763" s="11" t="s">
        <v>43</v>
      </c>
      <c r="I1763" s="11" t="s">
        <v>28</v>
      </c>
      <c r="J1763" s="2" t="s">
        <v>13</v>
      </c>
      <c r="K1763" s="2" t="s">
        <v>14</v>
      </c>
      <c r="L1763" s="2" t="s">
        <v>15</v>
      </c>
      <c r="M1763" s="7">
        <v>2</v>
      </c>
      <c r="N1763" s="4">
        <v>37</v>
      </c>
      <c r="O1763" s="5">
        <v>0</v>
      </c>
      <c r="P1763" s="4">
        <v>13.83</v>
      </c>
      <c r="Q1763" s="4">
        <f t="shared" si="108"/>
        <v>74</v>
      </c>
      <c r="R1763" s="4">
        <f t="shared" si="109"/>
        <v>27.66</v>
      </c>
      <c r="S1763" s="4">
        <f t="shared" si="110"/>
        <v>46.34</v>
      </c>
      <c r="T1763" s="6">
        <f t="shared" si="111"/>
        <v>0.62621621621621626</v>
      </c>
      <c r="U1763" s="3">
        <f>YEAR(SalesDataTable[[#This Row],[Order Date]])</f>
        <v>2026</v>
      </c>
    </row>
    <row r="1764" spans="1:21" ht="15.6">
      <c r="A1764" s="9">
        <v>5058</v>
      </c>
      <c r="B1764" s="10">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11" t="s">
        <v>6</v>
      </c>
      <c r="H1764" s="11" t="s">
        <v>41</v>
      </c>
      <c r="I1764" s="11" t="s">
        <v>8</v>
      </c>
      <c r="J1764" s="2" t="s">
        <v>16</v>
      </c>
      <c r="K1764" s="2" t="s">
        <v>4</v>
      </c>
      <c r="L1764" s="2" t="s">
        <v>26</v>
      </c>
      <c r="M1764" s="7">
        <v>6</v>
      </c>
      <c r="N1764" s="4">
        <v>41.33</v>
      </c>
      <c r="O1764" s="5">
        <v>0.2</v>
      </c>
      <c r="P1764" s="4">
        <v>17.02</v>
      </c>
      <c r="Q1764" s="4">
        <f t="shared" si="108"/>
        <v>198.38400000000001</v>
      </c>
      <c r="R1764" s="4">
        <f t="shared" si="109"/>
        <v>102.12</v>
      </c>
      <c r="S1764" s="4">
        <f t="shared" si="110"/>
        <v>96.26400000000001</v>
      </c>
      <c r="T1764" s="6">
        <f t="shared" si="111"/>
        <v>0.48524074522138883</v>
      </c>
      <c r="U1764" s="3">
        <f>YEAR(SalesDataTable[[#This Row],[Order Date]])</f>
        <v>2026</v>
      </c>
    </row>
    <row r="1765" spans="1:21" ht="15.6">
      <c r="A1765" s="9">
        <v>496</v>
      </c>
      <c r="B1765" s="10">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11" t="s">
        <v>0</v>
      </c>
      <c r="H1765" s="11" t="s">
        <v>50</v>
      </c>
      <c r="I1765" s="11" t="s">
        <v>19</v>
      </c>
      <c r="J1765" s="2" t="s">
        <v>3</v>
      </c>
      <c r="K1765" s="2" t="s">
        <v>34</v>
      </c>
      <c r="L1765" s="2" t="s">
        <v>42</v>
      </c>
      <c r="M1765" s="7">
        <v>1</v>
      </c>
      <c r="N1765" s="4">
        <v>37.020000000000003</v>
      </c>
      <c r="O1765" s="5">
        <v>0</v>
      </c>
      <c r="P1765" s="4">
        <v>13.64</v>
      </c>
      <c r="Q1765" s="4">
        <f t="shared" si="108"/>
        <v>37.020000000000003</v>
      </c>
      <c r="R1765" s="4">
        <f t="shared" si="109"/>
        <v>13.64</v>
      </c>
      <c r="S1765" s="4">
        <f t="shared" si="110"/>
        <v>23.380000000000003</v>
      </c>
      <c r="T1765" s="6">
        <f t="shared" si="111"/>
        <v>0.63155051323608857</v>
      </c>
      <c r="U1765" s="3">
        <f>YEAR(SalesDataTable[[#This Row],[Order Date]])</f>
        <v>2026</v>
      </c>
    </row>
    <row r="1766" spans="1:21" ht="15.6">
      <c r="A1766" s="9">
        <v>1343</v>
      </c>
      <c r="B1766" s="10">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11" t="s">
        <v>20</v>
      </c>
      <c r="H1766" s="11" t="s">
        <v>33</v>
      </c>
      <c r="I1766" s="11" t="s">
        <v>2</v>
      </c>
      <c r="J1766" s="2" t="s">
        <v>13</v>
      </c>
      <c r="K1766" s="2" t="s">
        <v>23</v>
      </c>
      <c r="L1766" s="2" t="s">
        <v>40</v>
      </c>
      <c r="M1766" s="7">
        <v>1</v>
      </c>
      <c r="N1766" s="4">
        <v>81.06</v>
      </c>
      <c r="O1766" s="5">
        <v>0</v>
      </c>
      <c r="P1766" s="4">
        <v>38.43</v>
      </c>
      <c r="Q1766" s="4">
        <f t="shared" si="108"/>
        <v>81.06</v>
      </c>
      <c r="R1766" s="4">
        <f t="shared" si="109"/>
        <v>38.43</v>
      </c>
      <c r="S1766" s="4">
        <f t="shared" si="110"/>
        <v>42.63</v>
      </c>
      <c r="T1766" s="6">
        <f t="shared" si="111"/>
        <v>0.52590673575129532</v>
      </c>
      <c r="U1766" s="3">
        <f>YEAR(SalesDataTable[[#This Row],[Order Date]])</f>
        <v>2026</v>
      </c>
    </row>
    <row r="1767" spans="1:21" ht="15.6">
      <c r="A1767" s="9">
        <v>1455</v>
      </c>
      <c r="B1767" s="10">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11" t="s">
        <v>11</v>
      </c>
      <c r="H1767" s="11" t="s">
        <v>12</v>
      </c>
      <c r="I1767" s="11" t="s">
        <v>2</v>
      </c>
      <c r="J1767" s="2" t="s">
        <v>13</v>
      </c>
      <c r="K1767" s="2" t="s">
        <v>4</v>
      </c>
      <c r="L1767" s="2" t="s">
        <v>22</v>
      </c>
      <c r="M1767" s="7">
        <v>2</v>
      </c>
      <c r="N1767" s="4">
        <v>51.91</v>
      </c>
      <c r="O1767" s="5">
        <v>0</v>
      </c>
      <c r="P1767" s="4">
        <v>21.94</v>
      </c>
      <c r="Q1767" s="4">
        <f t="shared" si="108"/>
        <v>103.82</v>
      </c>
      <c r="R1767" s="4">
        <f t="shared" si="109"/>
        <v>43.88</v>
      </c>
      <c r="S1767" s="4">
        <f t="shared" si="110"/>
        <v>59.939999999999991</v>
      </c>
      <c r="T1767" s="6">
        <f t="shared" si="111"/>
        <v>0.57734540550953573</v>
      </c>
      <c r="U1767" s="3">
        <f>YEAR(SalesDataTable[[#This Row],[Order Date]])</f>
        <v>2026</v>
      </c>
    </row>
    <row r="1768" spans="1:21" ht="15.6">
      <c r="A1768" s="9">
        <v>1632</v>
      </c>
      <c r="B1768" s="10">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11" t="s">
        <v>20</v>
      </c>
      <c r="H1768" s="11" t="s">
        <v>31</v>
      </c>
      <c r="I1768" s="11" t="s">
        <v>28</v>
      </c>
      <c r="J1768" s="2" t="s">
        <v>13</v>
      </c>
      <c r="K1768" s="2" t="s">
        <v>14</v>
      </c>
      <c r="L1768" s="2" t="s">
        <v>15</v>
      </c>
      <c r="M1768" s="7">
        <v>1</v>
      </c>
      <c r="N1768" s="4">
        <v>35.700000000000003</v>
      </c>
      <c r="O1768" s="5">
        <v>0.05</v>
      </c>
      <c r="P1768" s="4">
        <v>13.45</v>
      </c>
      <c r="Q1768" s="4">
        <f t="shared" si="108"/>
        <v>33.914999999999999</v>
      </c>
      <c r="R1768" s="4">
        <f t="shared" si="109"/>
        <v>13.45</v>
      </c>
      <c r="S1768" s="4">
        <f t="shared" si="110"/>
        <v>20.465</v>
      </c>
      <c r="T1768" s="6">
        <f t="shared" si="111"/>
        <v>0.60342031549461894</v>
      </c>
      <c r="U1768" s="3">
        <f>YEAR(SalesDataTable[[#This Row],[Order Date]])</f>
        <v>2026</v>
      </c>
    </row>
    <row r="1769" spans="1:21" ht="15.6">
      <c r="A1769" s="9">
        <v>1817</v>
      </c>
      <c r="B1769" s="10">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11" t="s">
        <v>0</v>
      </c>
      <c r="H1769" s="11" t="s">
        <v>36</v>
      </c>
      <c r="I1769" s="11" t="s">
        <v>19</v>
      </c>
      <c r="J1769" s="2" t="s">
        <v>13</v>
      </c>
      <c r="K1769" s="2" t="s">
        <v>34</v>
      </c>
      <c r="L1769" s="2" t="s">
        <v>42</v>
      </c>
      <c r="M1769" s="7">
        <v>1</v>
      </c>
      <c r="N1769" s="4">
        <v>36.590000000000003</v>
      </c>
      <c r="O1769" s="5">
        <v>0.05</v>
      </c>
      <c r="P1769" s="4">
        <v>14.15</v>
      </c>
      <c r="Q1769" s="4">
        <f t="shared" si="108"/>
        <v>34.7605</v>
      </c>
      <c r="R1769" s="4">
        <f t="shared" si="109"/>
        <v>14.15</v>
      </c>
      <c r="S1769" s="4">
        <f t="shared" si="110"/>
        <v>20.610500000000002</v>
      </c>
      <c r="T1769" s="6">
        <f t="shared" si="111"/>
        <v>0.59292875534011313</v>
      </c>
      <c r="U1769" s="3">
        <f>YEAR(SalesDataTable[[#This Row],[Order Date]])</f>
        <v>2026</v>
      </c>
    </row>
    <row r="1770" spans="1:21" ht="15.6">
      <c r="A1770" s="9">
        <v>2993</v>
      </c>
      <c r="B1770" s="10">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11" t="s">
        <v>6</v>
      </c>
      <c r="H1770" s="11" t="s">
        <v>43</v>
      </c>
      <c r="I1770" s="11" t="s">
        <v>8</v>
      </c>
      <c r="J1770" s="2" t="s">
        <v>16</v>
      </c>
      <c r="K1770" s="2" t="s">
        <v>14</v>
      </c>
      <c r="L1770" s="2" t="s">
        <v>15</v>
      </c>
      <c r="M1770" s="7">
        <v>3</v>
      </c>
      <c r="N1770" s="4">
        <v>35.520000000000003</v>
      </c>
      <c r="O1770" s="5">
        <v>0.1</v>
      </c>
      <c r="P1770" s="4">
        <v>13.78</v>
      </c>
      <c r="Q1770" s="4">
        <f t="shared" si="108"/>
        <v>95.904000000000011</v>
      </c>
      <c r="R1770" s="4">
        <f t="shared" si="109"/>
        <v>41.339999999999996</v>
      </c>
      <c r="S1770" s="4">
        <f t="shared" si="110"/>
        <v>54.564000000000014</v>
      </c>
      <c r="T1770" s="6">
        <f t="shared" si="111"/>
        <v>0.56894394394394399</v>
      </c>
      <c r="U1770" s="3">
        <f>YEAR(SalesDataTable[[#This Row],[Order Date]])</f>
        <v>2026</v>
      </c>
    </row>
    <row r="1771" spans="1:21" ht="15.6">
      <c r="A1771" s="9">
        <v>4676</v>
      </c>
      <c r="B1771" s="10">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11" t="s">
        <v>20</v>
      </c>
      <c r="H1771" s="11" t="s">
        <v>47</v>
      </c>
      <c r="I1771" s="11" t="s">
        <v>19</v>
      </c>
      <c r="J1771" s="2" t="s">
        <v>13</v>
      </c>
      <c r="K1771" s="2" t="s">
        <v>4</v>
      </c>
      <c r="L1771" s="2" t="s">
        <v>5</v>
      </c>
      <c r="M1771" s="7">
        <v>2</v>
      </c>
      <c r="N1771" s="4">
        <v>81.88</v>
      </c>
      <c r="O1771" s="5">
        <v>0.1</v>
      </c>
      <c r="P1771" s="4">
        <v>42.87</v>
      </c>
      <c r="Q1771" s="4">
        <f t="shared" si="108"/>
        <v>147.38399999999999</v>
      </c>
      <c r="R1771" s="4">
        <f t="shared" si="109"/>
        <v>85.74</v>
      </c>
      <c r="S1771" s="4">
        <f t="shared" si="110"/>
        <v>61.643999999999991</v>
      </c>
      <c r="T1771" s="6">
        <f t="shared" si="111"/>
        <v>0.41825435596808336</v>
      </c>
      <c r="U1771" s="3">
        <f>YEAR(SalesDataTable[[#This Row],[Order Date]])</f>
        <v>2026</v>
      </c>
    </row>
    <row r="1772" spans="1:21" ht="15.6">
      <c r="A1772" s="9">
        <v>5105</v>
      </c>
      <c r="B1772" s="10">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11" t="s">
        <v>20</v>
      </c>
      <c r="H1772" s="11" t="s">
        <v>31</v>
      </c>
      <c r="I1772" s="11" t="s">
        <v>2</v>
      </c>
      <c r="J1772" s="2" t="s">
        <v>16</v>
      </c>
      <c r="K1772" s="2" t="s">
        <v>14</v>
      </c>
      <c r="L1772" s="2" t="s">
        <v>32</v>
      </c>
      <c r="M1772" s="7">
        <v>4</v>
      </c>
      <c r="N1772" s="4">
        <v>46.54</v>
      </c>
      <c r="O1772" s="5">
        <v>0</v>
      </c>
      <c r="P1772" s="4">
        <v>18.86</v>
      </c>
      <c r="Q1772" s="4">
        <f t="shared" si="108"/>
        <v>186.16</v>
      </c>
      <c r="R1772" s="4">
        <f t="shared" si="109"/>
        <v>75.44</v>
      </c>
      <c r="S1772" s="4">
        <f t="shared" si="110"/>
        <v>110.72</v>
      </c>
      <c r="T1772" s="6">
        <f t="shared" si="111"/>
        <v>0.5947571981091534</v>
      </c>
      <c r="U1772" s="3">
        <f>YEAR(SalesDataTable[[#This Row],[Order Date]])</f>
        <v>2026</v>
      </c>
    </row>
    <row r="1773" spans="1:21" ht="15.6">
      <c r="A1773" s="9">
        <v>223</v>
      </c>
      <c r="B1773" s="10">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11" t="s">
        <v>11</v>
      </c>
      <c r="H1773" s="11" t="s">
        <v>12</v>
      </c>
      <c r="I1773" s="11" t="s">
        <v>19</v>
      </c>
      <c r="J1773" s="2" t="s">
        <v>3</v>
      </c>
      <c r="K1773" s="2" t="s">
        <v>34</v>
      </c>
      <c r="L1773" s="2" t="s">
        <v>45</v>
      </c>
      <c r="M1773" s="7">
        <v>1</v>
      </c>
      <c r="N1773" s="4">
        <v>49.79</v>
      </c>
      <c r="O1773" s="5">
        <v>0</v>
      </c>
      <c r="P1773" s="4">
        <v>21.43</v>
      </c>
      <c r="Q1773" s="4">
        <f t="shared" si="108"/>
        <v>49.79</v>
      </c>
      <c r="R1773" s="4">
        <f t="shared" si="109"/>
        <v>21.43</v>
      </c>
      <c r="S1773" s="4">
        <f t="shared" si="110"/>
        <v>28.36</v>
      </c>
      <c r="T1773" s="6">
        <f t="shared" si="111"/>
        <v>0.56959228760795344</v>
      </c>
      <c r="U1773" s="3">
        <f>YEAR(SalesDataTable[[#This Row],[Order Date]])</f>
        <v>2026</v>
      </c>
    </row>
    <row r="1774" spans="1:21" ht="15.6">
      <c r="A1774" s="9">
        <v>1023</v>
      </c>
      <c r="B1774" s="10">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11" t="s">
        <v>11</v>
      </c>
      <c r="H1774" s="11" t="s">
        <v>18</v>
      </c>
      <c r="I1774" s="11" t="s">
        <v>2</v>
      </c>
      <c r="J1774" s="2" t="s">
        <v>13</v>
      </c>
      <c r="K1774" s="2" t="s">
        <v>9</v>
      </c>
      <c r="L1774" s="2" t="s">
        <v>10</v>
      </c>
      <c r="M1774" s="7">
        <v>6</v>
      </c>
      <c r="N1774" s="4">
        <v>90.19</v>
      </c>
      <c r="O1774" s="5">
        <v>0</v>
      </c>
      <c r="P1774" s="4">
        <v>45.61</v>
      </c>
      <c r="Q1774" s="4">
        <f t="shared" si="108"/>
        <v>541.14</v>
      </c>
      <c r="R1774" s="4">
        <f t="shared" si="109"/>
        <v>273.65999999999997</v>
      </c>
      <c r="S1774" s="4">
        <f t="shared" si="110"/>
        <v>267.48</v>
      </c>
      <c r="T1774" s="6">
        <f t="shared" si="111"/>
        <v>0.4942898325756736</v>
      </c>
      <c r="U1774" s="3">
        <f>YEAR(SalesDataTable[[#This Row],[Order Date]])</f>
        <v>2026</v>
      </c>
    </row>
    <row r="1775" spans="1:21" ht="15.6">
      <c r="A1775" s="9">
        <v>1694</v>
      </c>
      <c r="B1775" s="10">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11" t="s">
        <v>6</v>
      </c>
      <c r="H1775" s="11" t="s">
        <v>43</v>
      </c>
      <c r="I1775" s="11" t="s">
        <v>2</v>
      </c>
      <c r="J1775" s="2" t="s">
        <v>13</v>
      </c>
      <c r="K1775" s="2" t="s">
        <v>9</v>
      </c>
      <c r="L1775" s="2" t="s">
        <v>46</v>
      </c>
      <c r="M1775" s="7">
        <v>1</v>
      </c>
      <c r="N1775" s="4">
        <v>70.38</v>
      </c>
      <c r="O1775" s="5">
        <v>0.15</v>
      </c>
      <c r="P1775" s="4">
        <v>32.64</v>
      </c>
      <c r="Q1775" s="4">
        <f t="shared" si="108"/>
        <v>59.822999999999993</v>
      </c>
      <c r="R1775" s="4">
        <f t="shared" si="109"/>
        <v>32.64</v>
      </c>
      <c r="S1775" s="4">
        <f t="shared" si="110"/>
        <v>27.182999999999993</v>
      </c>
      <c r="T1775" s="6">
        <f t="shared" si="111"/>
        <v>0.45439045183290699</v>
      </c>
      <c r="U1775" s="3">
        <f>YEAR(SalesDataTable[[#This Row],[Order Date]])</f>
        <v>2026</v>
      </c>
    </row>
    <row r="1776" spans="1:21" ht="15.6">
      <c r="A1776" s="9">
        <v>2006</v>
      </c>
      <c r="B1776" s="10">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11" t="s">
        <v>20</v>
      </c>
      <c r="H1776" s="11" t="s">
        <v>47</v>
      </c>
      <c r="I1776" s="11" t="s">
        <v>2</v>
      </c>
      <c r="J1776" s="2" t="s">
        <v>13</v>
      </c>
      <c r="K1776" s="2" t="s">
        <v>14</v>
      </c>
      <c r="L1776" s="2" t="s">
        <v>32</v>
      </c>
      <c r="M1776" s="7">
        <v>1</v>
      </c>
      <c r="N1776" s="4">
        <v>46.43</v>
      </c>
      <c r="O1776" s="5">
        <v>0</v>
      </c>
      <c r="P1776" s="4">
        <v>18.2</v>
      </c>
      <c r="Q1776" s="4">
        <f t="shared" si="108"/>
        <v>46.43</v>
      </c>
      <c r="R1776" s="4">
        <f t="shared" si="109"/>
        <v>18.2</v>
      </c>
      <c r="S1776" s="4">
        <f t="shared" si="110"/>
        <v>28.23</v>
      </c>
      <c r="T1776" s="6">
        <f t="shared" si="111"/>
        <v>0.60801206116734874</v>
      </c>
      <c r="U1776" s="3">
        <f>YEAR(SalesDataTable[[#This Row],[Order Date]])</f>
        <v>2026</v>
      </c>
    </row>
    <row r="1777" spans="1:21" ht="15.6">
      <c r="A1777" s="9">
        <v>3026</v>
      </c>
      <c r="B1777" s="10">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11" t="s">
        <v>0</v>
      </c>
      <c r="H1777" s="11" t="s">
        <v>1</v>
      </c>
      <c r="I1777" s="11" t="s">
        <v>2</v>
      </c>
      <c r="J1777" s="2" t="s">
        <v>13</v>
      </c>
      <c r="K1777" s="2" t="s">
        <v>23</v>
      </c>
      <c r="L1777" s="2" t="s">
        <v>29</v>
      </c>
      <c r="M1777" s="7">
        <v>1</v>
      </c>
      <c r="N1777" s="4">
        <v>194.75</v>
      </c>
      <c r="O1777" s="5">
        <v>0.05</v>
      </c>
      <c r="P1777" s="4">
        <v>105.94</v>
      </c>
      <c r="Q1777" s="4">
        <f t="shared" si="108"/>
        <v>185.01249999999999</v>
      </c>
      <c r="R1777" s="4">
        <f t="shared" si="109"/>
        <v>105.94</v>
      </c>
      <c r="S1777" s="4">
        <f t="shared" si="110"/>
        <v>79.072499999999991</v>
      </c>
      <c r="T1777" s="6">
        <f t="shared" si="111"/>
        <v>0.42739004121343149</v>
      </c>
      <c r="U1777" s="3">
        <f>YEAR(SalesDataTable[[#This Row],[Order Date]])</f>
        <v>2026</v>
      </c>
    </row>
    <row r="1778" spans="1:21" ht="15.6">
      <c r="A1778" s="9">
        <v>3057</v>
      </c>
      <c r="B1778" s="10">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11" t="s">
        <v>6</v>
      </c>
      <c r="H1778" s="11" t="s">
        <v>49</v>
      </c>
      <c r="I1778" s="11" t="s">
        <v>19</v>
      </c>
      <c r="J1778" s="2" t="s">
        <v>3</v>
      </c>
      <c r="K1778" s="2" t="s">
        <v>9</v>
      </c>
      <c r="L1778" s="2" t="s">
        <v>17</v>
      </c>
      <c r="M1778" s="7">
        <v>2</v>
      </c>
      <c r="N1778" s="4">
        <v>142.16</v>
      </c>
      <c r="O1778" s="5">
        <v>0</v>
      </c>
      <c r="P1778" s="4">
        <v>79.36</v>
      </c>
      <c r="Q1778" s="4">
        <f t="shared" si="108"/>
        <v>284.32</v>
      </c>
      <c r="R1778" s="4">
        <f t="shared" si="109"/>
        <v>158.72</v>
      </c>
      <c r="S1778" s="4">
        <f t="shared" si="110"/>
        <v>125.6</v>
      </c>
      <c r="T1778" s="6">
        <f t="shared" si="111"/>
        <v>0.44175576814856499</v>
      </c>
      <c r="U1778" s="3">
        <f>YEAR(SalesDataTable[[#This Row],[Order Date]])</f>
        <v>2026</v>
      </c>
    </row>
    <row r="1779" spans="1:21" ht="15.6">
      <c r="A1779" s="9">
        <v>3112</v>
      </c>
      <c r="B1779" s="10">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11" t="s">
        <v>20</v>
      </c>
      <c r="H1779" s="11" t="s">
        <v>33</v>
      </c>
      <c r="I1779" s="11" t="s">
        <v>2</v>
      </c>
      <c r="J1779" s="2" t="s">
        <v>16</v>
      </c>
      <c r="K1779" s="2" t="s">
        <v>14</v>
      </c>
      <c r="L1779" s="2" t="s">
        <v>32</v>
      </c>
      <c r="M1779" s="7">
        <v>2</v>
      </c>
      <c r="N1779" s="4">
        <v>47.69</v>
      </c>
      <c r="O1779" s="5">
        <v>0.05</v>
      </c>
      <c r="P1779" s="4">
        <v>18.8</v>
      </c>
      <c r="Q1779" s="4">
        <f t="shared" si="108"/>
        <v>90.61099999999999</v>
      </c>
      <c r="R1779" s="4">
        <f t="shared" si="109"/>
        <v>37.6</v>
      </c>
      <c r="S1779" s="4">
        <f t="shared" si="110"/>
        <v>53.010999999999989</v>
      </c>
      <c r="T1779" s="6">
        <f t="shared" si="111"/>
        <v>0.58503934400900548</v>
      </c>
      <c r="U1779" s="3">
        <f>YEAR(SalesDataTable[[#This Row],[Order Date]])</f>
        <v>2026</v>
      </c>
    </row>
    <row r="1780" spans="1:21" ht="15.6">
      <c r="A1780" s="9">
        <v>3137</v>
      </c>
      <c r="B1780" s="10">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11" t="s">
        <v>11</v>
      </c>
      <c r="H1780" s="11" t="s">
        <v>25</v>
      </c>
      <c r="I1780" s="11" t="s">
        <v>19</v>
      </c>
      <c r="J1780" s="2" t="s">
        <v>13</v>
      </c>
      <c r="K1780" s="2" t="s">
        <v>14</v>
      </c>
      <c r="L1780" s="2" t="s">
        <v>48</v>
      </c>
      <c r="M1780" s="7">
        <v>3</v>
      </c>
      <c r="N1780" s="4">
        <v>164.51</v>
      </c>
      <c r="O1780" s="5">
        <v>0</v>
      </c>
      <c r="P1780" s="4">
        <v>86.76</v>
      </c>
      <c r="Q1780" s="4">
        <f t="shared" si="108"/>
        <v>493.53</v>
      </c>
      <c r="R1780" s="4">
        <f t="shared" si="109"/>
        <v>260.28000000000003</v>
      </c>
      <c r="S1780" s="4">
        <f t="shared" si="110"/>
        <v>233.24999999999994</v>
      </c>
      <c r="T1780" s="6">
        <f t="shared" si="111"/>
        <v>0.47261564646526039</v>
      </c>
      <c r="U1780" s="3">
        <f>YEAR(SalesDataTable[[#This Row],[Order Date]])</f>
        <v>2026</v>
      </c>
    </row>
    <row r="1781" spans="1:21" ht="15.6">
      <c r="A1781" s="9">
        <v>3983</v>
      </c>
      <c r="B1781" s="10">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11" t="s">
        <v>11</v>
      </c>
      <c r="H1781" s="11" t="s">
        <v>12</v>
      </c>
      <c r="I1781" s="11" t="s">
        <v>28</v>
      </c>
      <c r="J1781" s="2" t="s">
        <v>16</v>
      </c>
      <c r="K1781" s="2" t="s">
        <v>23</v>
      </c>
      <c r="L1781" s="2" t="s">
        <v>29</v>
      </c>
      <c r="M1781" s="7">
        <v>2</v>
      </c>
      <c r="N1781" s="4">
        <v>194.71</v>
      </c>
      <c r="O1781" s="5">
        <v>0.1</v>
      </c>
      <c r="P1781" s="4">
        <v>105.57</v>
      </c>
      <c r="Q1781" s="4">
        <f t="shared" si="108"/>
        <v>350.47800000000001</v>
      </c>
      <c r="R1781" s="4">
        <f t="shared" si="109"/>
        <v>211.14</v>
      </c>
      <c r="S1781" s="4">
        <f t="shared" si="110"/>
        <v>139.33800000000002</v>
      </c>
      <c r="T1781" s="6">
        <f t="shared" si="111"/>
        <v>0.39756561039494637</v>
      </c>
      <c r="U1781" s="3">
        <f>YEAR(SalesDataTable[[#This Row],[Order Date]])</f>
        <v>2026</v>
      </c>
    </row>
    <row r="1782" spans="1:21" ht="15.6">
      <c r="A1782" s="9">
        <v>4016</v>
      </c>
      <c r="B1782" s="10">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11" t="s">
        <v>20</v>
      </c>
      <c r="H1782" s="11" t="s">
        <v>47</v>
      </c>
      <c r="I1782" s="11" t="s">
        <v>8</v>
      </c>
      <c r="J1782" s="2" t="s">
        <v>16</v>
      </c>
      <c r="K1782" s="2" t="s">
        <v>9</v>
      </c>
      <c r="L1782" s="2" t="s">
        <v>17</v>
      </c>
      <c r="M1782" s="7">
        <v>5</v>
      </c>
      <c r="N1782" s="4">
        <v>145.24</v>
      </c>
      <c r="O1782" s="5">
        <v>0.15</v>
      </c>
      <c r="P1782" s="4">
        <v>77.69</v>
      </c>
      <c r="Q1782" s="4">
        <f t="shared" si="108"/>
        <v>617.27</v>
      </c>
      <c r="R1782" s="4">
        <f t="shared" si="109"/>
        <v>388.45</v>
      </c>
      <c r="S1782" s="4">
        <f t="shared" si="110"/>
        <v>228.82</v>
      </c>
      <c r="T1782" s="6">
        <f t="shared" si="111"/>
        <v>0.37069677774717708</v>
      </c>
      <c r="U1782" s="3">
        <f>YEAR(SalesDataTable[[#This Row],[Order Date]])</f>
        <v>2026</v>
      </c>
    </row>
    <row r="1783" spans="1:21" ht="15.6">
      <c r="A1783" s="9">
        <v>4340</v>
      </c>
      <c r="B1783" s="10">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11" t="s">
        <v>20</v>
      </c>
      <c r="H1783" s="11" t="s">
        <v>33</v>
      </c>
      <c r="I1783" s="11" t="s">
        <v>2</v>
      </c>
      <c r="J1783" s="2" t="s">
        <v>13</v>
      </c>
      <c r="K1783" s="2" t="s">
        <v>14</v>
      </c>
      <c r="L1783" s="2" t="s">
        <v>15</v>
      </c>
      <c r="M1783" s="7">
        <v>2</v>
      </c>
      <c r="N1783" s="4">
        <v>35.6</v>
      </c>
      <c r="O1783" s="5">
        <v>0.15</v>
      </c>
      <c r="P1783" s="4">
        <v>13.67</v>
      </c>
      <c r="Q1783" s="4">
        <f t="shared" si="108"/>
        <v>60.52</v>
      </c>
      <c r="R1783" s="4">
        <f t="shared" si="109"/>
        <v>27.34</v>
      </c>
      <c r="S1783" s="4">
        <f t="shared" si="110"/>
        <v>33.180000000000007</v>
      </c>
      <c r="T1783" s="6">
        <f t="shared" si="111"/>
        <v>0.54824851288830145</v>
      </c>
      <c r="U1783" s="3">
        <f>YEAR(SalesDataTable[[#This Row],[Order Date]])</f>
        <v>2026</v>
      </c>
    </row>
    <row r="1784" spans="1:21" ht="15.6">
      <c r="A1784" s="9">
        <v>4640</v>
      </c>
      <c r="B1784" s="10">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11" t="s">
        <v>0</v>
      </c>
      <c r="H1784" s="11" t="s">
        <v>50</v>
      </c>
      <c r="I1784" s="11" t="s">
        <v>2</v>
      </c>
      <c r="J1784" s="2" t="s">
        <v>13</v>
      </c>
      <c r="K1784" s="2" t="s">
        <v>34</v>
      </c>
      <c r="L1784" s="2" t="s">
        <v>35</v>
      </c>
      <c r="M1784" s="7">
        <v>2</v>
      </c>
      <c r="N1784" s="4">
        <v>41.05</v>
      </c>
      <c r="O1784" s="5">
        <v>0.05</v>
      </c>
      <c r="P1784" s="4">
        <v>14.47</v>
      </c>
      <c r="Q1784" s="4">
        <f t="shared" si="108"/>
        <v>77.99499999999999</v>
      </c>
      <c r="R1784" s="4">
        <f t="shared" si="109"/>
        <v>28.94</v>
      </c>
      <c r="S1784" s="4">
        <f t="shared" si="110"/>
        <v>49.054999999999993</v>
      </c>
      <c r="T1784" s="6">
        <f t="shared" si="111"/>
        <v>0.62895057375472785</v>
      </c>
      <c r="U1784" s="3">
        <f>YEAR(SalesDataTable[[#This Row],[Order Date]])</f>
        <v>2026</v>
      </c>
    </row>
    <row r="1785" spans="1:21" ht="15.6">
      <c r="A1785" s="9">
        <v>4733</v>
      </c>
      <c r="B1785" s="10">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11" t="s">
        <v>11</v>
      </c>
      <c r="H1785" s="11" t="s">
        <v>12</v>
      </c>
      <c r="I1785" s="11" t="s">
        <v>2</v>
      </c>
      <c r="J1785" s="2" t="s">
        <v>13</v>
      </c>
      <c r="K1785" s="2" t="s">
        <v>9</v>
      </c>
      <c r="L1785" s="2" t="s">
        <v>37</v>
      </c>
      <c r="M1785" s="7">
        <v>2</v>
      </c>
      <c r="N1785" s="4">
        <v>153.63999999999999</v>
      </c>
      <c r="O1785" s="5">
        <v>0.05</v>
      </c>
      <c r="P1785" s="4">
        <v>77.709999999999994</v>
      </c>
      <c r="Q1785" s="4">
        <f t="shared" si="108"/>
        <v>291.91599999999994</v>
      </c>
      <c r="R1785" s="4">
        <f t="shared" si="109"/>
        <v>155.41999999999999</v>
      </c>
      <c r="S1785" s="4">
        <f t="shared" si="110"/>
        <v>136.49599999999995</v>
      </c>
      <c r="T1785" s="6">
        <f t="shared" si="111"/>
        <v>0.46758656599843784</v>
      </c>
      <c r="U1785" s="3">
        <f>YEAR(SalesDataTable[[#This Row],[Order Date]])</f>
        <v>2026</v>
      </c>
    </row>
    <row r="1786" spans="1:21" ht="15.6">
      <c r="A1786" s="9">
        <v>4827</v>
      </c>
      <c r="B1786" s="10">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11" t="s">
        <v>11</v>
      </c>
      <c r="H1786" s="11" t="s">
        <v>12</v>
      </c>
      <c r="I1786" s="11" t="s">
        <v>2</v>
      </c>
      <c r="J1786" s="2" t="s">
        <v>3</v>
      </c>
      <c r="K1786" s="2" t="s">
        <v>14</v>
      </c>
      <c r="L1786" s="2" t="s">
        <v>15</v>
      </c>
      <c r="M1786" s="7">
        <v>5</v>
      </c>
      <c r="N1786" s="4">
        <v>36.700000000000003</v>
      </c>
      <c r="O1786" s="5">
        <v>0</v>
      </c>
      <c r="P1786" s="4">
        <v>13.45</v>
      </c>
      <c r="Q1786" s="4">
        <f t="shared" si="108"/>
        <v>183.5</v>
      </c>
      <c r="R1786" s="4">
        <f t="shared" si="109"/>
        <v>67.25</v>
      </c>
      <c r="S1786" s="4">
        <f t="shared" si="110"/>
        <v>116.25</v>
      </c>
      <c r="T1786" s="6">
        <f t="shared" si="111"/>
        <v>0.63351498637602177</v>
      </c>
      <c r="U1786" s="3">
        <f>YEAR(SalesDataTable[[#This Row],[Order Date]])</f>
        <v>2026</v>
      </c>
    </row>
    <row r="1787" spans="1:21" ht="15.6">
      <c r="A1787" s="9">
        <v>5180</v>
      </c>
      <c r="B1787" s="10">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11" t="s">
        <v>0</v>
      </c>
      <c r="H1787" s="11" t="s">
        <v>50</v>
      </c>
      <c r="I1787" s="11" t="s">
        <v>8</v>
      </c>
      <c r="J1787" s="2" t="s">
        <v>16</v>
      </c>
      <c r="K1787" s="2" t="s">
        <v>23</v>
      </c>
      <c r="L1787" s="2" t="s">
        <v>51</v>
      </c>
      <c r="M1787" s="7">
        <v>8</v>
      </c>
      <c r="N1787" s="4">
        <v>124</v>
      </c>
      <c r="O1787" s="5">
        <v>0.1</v>
      </c>
      <c r="P1787" s="4">
        <v>61.85</v>
      </c>
      <c r="Q1787" s="4">
        <f t="shared" si="108"/>
        <v>892.80000000000007</v>
      </c>
      <c r="R1787" s="4">
        <f t="shared" si="109"/>
        <v>494.8</v>
      </c>
      <c r="S1787" s="4">
        <f t="shared" si="110"/>
        <v>398.00000000000006</v>
      </c>
      <c r="T1787" s="6">
        <f t="shared" si="111"/>
        <v>0.44578853046594985</v>
      </c>
      <c r="U1787" s="3">
        <f>YEAR(SalesDataTable[[#This Row],[Order Date]])</f>
        <v>2026</v>
      </c>
    </row>
    <row r="1788" spans="1:21" ht="15.6">
      <c r="A1788" s="9">
        <v>121</v>
      </c>
      <c r="B1788" s="10">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11" t="s">
        <v>6</v>
      </c>
      <c r="H1788" s="11" t="s">
        <v>7</v>
      </c>
      <c r="I1788" s="11" t="s">
        <v>28</v>
      </c>
      <c r="J1788" s="2" t="s">
        <v>13</v>
      </c>
      <c r="K1788" s="2" t="s">
        <v>4</v>
      </c>
      <c r="L1788" s="2" t="s">
        <v>5</v>
      </c>
      <c r="M1788" s="7">
        <v>1</v>
      </c>
      <c r="N1788" s="4">
        <v>81.23</v>
      </c>
      <c r="O1788" s="5">
        <v>0.1</v>
      </c>
      <c r="P1788" s="4">
        <v>42.65</v>
      </c>
      <c r="Q1788" s="4">
        <f t="shared" si="108"/>
        <v>73.106999999999999</v>
      </c>
      <c r="R1788" s="4">
        <f t="shared" si="109"/>
        <v>42.65</v>
      </c>
      <c r="S1788" s="4">
        <f t="shared" si="110"/>
        <v>30.457000000000001</v>
      </c>
      <c r="T1788" s="6">
        <f t="shared" si="111"/>
        <v>0.41660853269864723</v>
      </c>
      <c r="U1788" s="3">
        <f>YEAR(SalesDataTable[[#This Row],[Order Date]])</f>
        <v>2026</v>
      </c>
    </row>
    <row r="1789" spans="1:21" ht="15.6">
      <c r="A1789" s="9">
        <v>618</v>
      </c>
      <c r="B1789" s="10">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11" t="s">
        <v>6</v>
      </c>
      <c r="H1789" s="11" t="s">
        <v>43</v>
      </c>
      <c r="I1789" s="11" t="s">
        <v>2</v>
      </c>
      <c r="J1789" s="2" t="s">
        <v>16</v>
      </c>
      <c r="K1789" s="2" t="s">
        <v>4</v>
      </c>
      <c r="L1789" s="2" t="s">
        <v>26</v>
      </c>
      <c r="M1789" s="7">
        <v>2</v>
      </c>
      <c r="N1789" s="4">
        <v>41.06</v>
      </c>
      <c r="O1789" s="5">
        <v>0.05</v>
      </c>
      <c r="P1789" s="4">
        <v>16.559999999999999</v>
      </c>
      <c r="Q1789" s="4">
        <f t="shared" si="108"/>
        <v>78.013999999999996</v>
      </c>
      <c r="R1789" s="4">
        <f t="shared" si="109"/>
        <v>33.119999999999997</v>
      </c>
      <c r="S1789" s="4">
        <f t="shared" si="110"/>
        <v>44.893999999999998</v>
      </c>
      <c r="T1789" s="6">
        <f t="shared" si="111"/>
        <v>0.5754608147255621</v>
      </c>
      <c r="U1789" s="3">
        <f>YEAR(SalesDataTable[[#This Row],[Order Date]])</f>
        <v>2026</v>
      </c>
    </row>
    <row r="1790" spans="1:21" ht="15.6">
      <c r="A1790" s="9">
        <v>2860</v>
      </c>
      <c r="B1790" s="10">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11" t="s">
        <v>20</v>
      </c>
      <c r="H1790" s="11" t="s">
        <v>31</v>
      </c>
      <c r="I1790" s="11" t="s">
        <v>28</v>
      </c>
      <c r="J1790" s="2" t="s">
        <v>3</v>
      </c>
      <c r="K1790" s="2" t="s">
        <v>9</v>
      </c>
      <c r="L1790" s="2" t="s">
        <v>17</v>
      </c>
      <c r="M1790" s="7">
        <v>1</v>
      </c>
      <c r="N1790" s="4">
        <v>143.49</v>
      </c>
      <c r="O1790" s="5">
        <v>0.1</v>
      </c>
      <c r="P1790" s="4">
        <v>80.72</v>
      </c>
      <c r="Q1790" s="4">
        <f t="shared" si="108"/>
        <v>129.14100000000002</v>
      </c>
      <c r="R1790" s="4">
        <f t="shared" si="109"/>
        <v>80.72</v>
      </c>
      <c r="S1790" s="4">
        <f t="shared" si="110"/>
        <v>48.421000000000021</v>
      </c>
      <c r="T1790" s="6">
        <f t="shared" si="111"/>
        <v>0.3749467636149636</v>
      </c>
      <c r="U1790" s="3">
        <f>YEAR(SalesDataTable[[#This Row],[Order Date]])</f>
        <v>2026</v>
      </c>
    </row>
    <row r="1791" spans="1:21" ht="15.6">
      <c r="A1791" s="9">
        <v>3768</v>
      </c>
      <c r="B1791" s="10">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11" t="s">
        <v>11</v>
      </c>
      <c r="H1791" s="11" t="s">
        <v>18</v>
      </c>
      <c r="I1791" s="11" t="s">
        <v>19</v>
      </c>
      <c r="J1791" s="2" t="s">
        <v>13</v>
      </c>
      <c r="K1791" s="2" t="s">
        <v>9</v>
      </c>
      <c r="L1791" s="2" t="s">
        <v>17</v>
      </c>
      <c r="M1791" s="7">
        <v>1</v>
      </c>
      <c r="N1791" s="4">
        <v>143.38</v>
      </c>
      <c r="O1791" s="5">
        <v>0</v>
      </c>
      <c r="P1791" s="4">
        <v>78.37</v>
      </c>
      <c r="Q1791" s="4">
        <f t="shared" si="108"/>
        <v>143.38</v>
      </c>
      <c r="R1791" s="4">
        <f t="shared" si="109"/>
        <v>78.37</v>
      </c>
      <c r="S1791" s="4">
        <f t="shared" si="110"/>
        <v>65.009999999999991</v>
      </c>
      <c r="T1791" s="6">
        <f t="shared" si="111"/>
        <v>0.45341051750592826</v>
      </c>
      <c r="U1791" s="3">
        <f>YEAR(SalesDataTable[[#This Row],[Order Date]])</f>
        <v>2026</v>
      </c>
    </row>
    <row r="1792" spans="1:21" ht="15.6">
      <c r="A1792" s="9">
        <v>3987</v>
      </c>
      <c r="B1792" s="10">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11" t="s">
        <v>6</v>
      </c>
      <c r="H1792" s="11" t="s">
        <v>43</v>
      </c>
      <c r="I1792" s="11" t="s">
        <v>28</v>
      </c>
      <c r="J1792" s="2" t="s">
        <v>16</v>
      </c>
      <c r="K1792" s="2" t="s">
        <v>9</v>
      </c>
      <c r="L1792" s="2" t="s">
        <v>17</v>
      </c>
      <c r="M1792" s="7">
        <v>1</v>
      </c>
      <c r="N1792" s="4">
        <v>144.54</v>
      </c>
      <c r="O1792" s="5">
        <v>0</v>
      </c>
      <c r="P1792" s="4">
        <v>78.77</v>
      </c>
      <c r="Q1792" s="4">
        <f t="shared" si="108"/>
        <v>144.54</v>
      </c>
      <c r="R1792" s="4">
        <f t="shared" si="109"/>
        <v>78.77</v>
      </c>
      <c r="S1792" s="4">
        <f t="shared" si="110"/>
        <v>65.77</v>
      </c>
      <c r="T1792" s="6">
        <f t="shared" si="111"/>
        <v>0.45502974955029751</v>
      </c>
      <c r="U1792" s="3">
        <f>YEAR(SalesDataTable[[#This Row],[Order Date]])</f>
        <v>2026</v>
      </c>
    </row>
    <row r="1793" spans="1:21" ht="15.6">
      <c r="A1793" s="9">
        <v>4990</v>
      </c>
      <c r="B1793" s="10">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11" t="s">
        <v>20</v>
      </c>
      <c r="H1793" s="11" t="s">
        <v>33</v>
      </c>
      <c r="I1793" s="11" t="s">
        <v>28</v>
      </c>
      <c r="J1793" s="2" t="s">
        <v>3</v>
      </c>
      <c r="K1793" s="2" t="s">
        <v>34</v>
      </c>
      <c r="L1793" s="2" t="s">
        <v>35</v>
      </c>
      <c r="M1793" s="7">
        <v>1</v>
      </c>
      <c r="N1793" s="4">
        <v>40.92</v>
      </c>
      <c r="O1793" s="5">
        <v>0.1</v>
      </c>
      <c r="P1793" s="4">
        <v>14.94</v>
      </c>
      <c r="Q1793" s="4">
        <f t="shared" si="108"/>
        <v>36.828000000000003</v>
      </c>
      <c r="R1793" s="4">
        <f t="shared" si="109"/>
        <v>14.94</v>
      </c>
      <c r="S1793" s="4">
        <f t="shared" si="110"/>
        <v>21.888000000000005</v>
      </c>
      <c r="T1793" s="6">
        <f t="shared" si="111"/>
        <v>0.59433040078201382</v>
      </c>
      <c r="U1793" s="3">
        <f>YEAR(SalesDataTable[[#This Row],[Order Date]])</f>
        <v>2026</v>
      </c>
    </row>
    <row r="1794" spans="1:21" ht="15.6">
      <c r="A1794" s="9">
        <v>348</v>
      </c>
      <c r="B1794" s="10">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11" t="s">
        <v>6</v>
      </c>
      <c r="H1794" s="11" t="s">
        <v>43</v>
      </c>
      <c r="I1794" s="11" t="s">
        <v>8</v>
      </c>
      <c r="J1794" s="2" t="s">
        <v>16</v>
      </c>
      <c r="K1794" s="2" t="s">
        <v>9</v>
      </c>
      <c r="L1794" s="2" t="s">
        <v>37</v>
      </c>
      <c r="M1794" s="7">
        <v>5</v>
      </c>
      <c r="N1794" s="4">
        <v>151.21</v>
      </c>
      <c r="O1794" s="5">
        <v>0.15</v>
      </c>
      <c r="P1794" s="4">
        <v>77.12</v>
      </c>
      <c r="Q1794" s="4">
        <f t="shared" ref="Q1794:Q1857" si="112">M1794*N1794*(1-O1794)</f>
        <v>642.64250000000004</v>
      </c>
      <c r="R1794" s="4">
        <f t="shared" ref="R1794:R1857" si="113">M1794*P1794</f>
        <v>385.6</v>
      </c>
      <c r="S1794" s="4">
        <f t="shared" ref="S1794:S1857" si="114">Q1794-R1794</f>
        <v>257.04250000000002</v>
      </c>
      <c r="T1794" s="6">
        <f t="shared" ref="T1794:T1857" si="115">IFERROR(S1794/Q1794,0)</f>
        <v>0.39997743691087967</v>
      </c>
      <c r="U1794" s="3">
        <f>YEAR(SalesDataTable[[#This Row],[Order Date]])</f>
        <v>2026</v>
      </c>
    </row>
    <row r="1795" spans="1:21" ht="15.6">
      <c r="A1795" s="9">
        <v>1642</v>
      </c>
      <c r="B1795" s="10">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11" t="s">
        <v>20</v>
      </c>
      <c r="H1795" s="11" t="s">
        <v>33</v>
      </c>
      <c r="I1795" s="11" t="s">
        <v>28</v>
      </c>
      <c r="J1795" s="2" t="s">
        <v>13</v>
      </c>
      <c r="K1795" s="2" t="s">
        <v>34</v>
      </c>
      <c r="L1795" s="2" t="s">
        <v>35</v>
      </c>
      <c r="M1795" s="7">
        <v>1</v>
      </c>
      <c r="N1795" s="4">
        <v>40.770000000000003</v>
      </c>
      <c r="O1795" s="5">
        <v>0</v>
      </c>
      <c r="P1795" s="4">
        <v>15.13</v>
      </c>
      <c r="Q1795" s="4">
        <f t="shared" si="112"/>
        <v>40.770000000000003</v>
      </c>
      <c r="R1795" s="4">
        <f t="shared" si="113"/>
        <v>15.13</v>
      </c>
      <c r="S1795" s="4">
        <f t="shared" si="114"/>
        <v>25.64</v>
      </c>
      <c r="T1795" s="6">
        <f t="shared" si="115"/>
        <v>0.62889379445670834</v>
      </c>
      <c r="U1795" s="3">
        <f>YEAR(SalesDataTable[[#This Row],[Order Date]])</f>
        <v>2026</v>
      </c>
    </row>
    <row r="1796" spans="1:21" ht="15.6">
      <c r="A1796" s="9">
        <v>2146</v>
      </c>
      <c r="B1796" s="10">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11" t="s">
        <v>0</v>
      </c>
      <c r="H1796" s="11" t="s">
        <v>1</v>
      </c>
      <c r="I1796" s="11" t="s">
        <v>28</v>
      </c>
      <c r="J1796" s="2" t="s">
        <v>13</v>
      </c>
      <c r="K1796" s="2" t="s">
        <v>34</v>
      </c>
      <c r="L1796" s="2" t="s">
        <v>42</v>
      </c>
      <c r="M1796" s="7">
        <v>1</v>
      </c>
      <c r="N1796" s="4">
        <v>35.47</v>
      </c>
      <c r="O1796" s="5">
        <v>0.05</v>
      </c>
      <c r="P1796" s="4">
        <v>14.1</v>
      </c>
      <c r="Q1796" s="4">
        <f t="shared" si="112"/>
        <v>33.6965</v>
      </c>
      <c r="R1796" s="4">
        <f t="shared" si="113"/>
        <v>14.1</v>
      </c>
      <c r="S1796" s="4">
        <f t="shared" si="114"/>
        <v>19.596499999999999</v>
      </c>
      <c r="T1796" s="6">
        <f t="shared" si="115"/>
        <v>0.58155891561438122</v>
      </c>
      <c r="U1796" s="3">
        <f>YEAR(SalesDataTable[[#This Row],[Order Date]])</f>
        <v>2026</v>
      </c>
    </row>
    <row r="1797" spans="1:21" ht="15.6">
      <c r="A1797" s="9">
        <v>2629</v>
      </c>
      <c r="B1797" s="10">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11" t="s">
        <v>20</v>
      </c>
      <c r="H1797" s="11" t="s">
        <v>33</v>
      </c>
      <c r="I1797" s="11" t="s">
        <v>2</v>
      </c>
      <c r="J1797" s="2" t="s">
        <v>3</v>
      </c>
      <c r="K1797" s="2" t="s">
        <v>4</v>
      </c>
      <c r="L1797" s="2" t="s">
        <v>5</v>
      </c>
      <c r="M1797" s="7">
        <v>1</v>
      </c>
      <c r="N1797" s="4">
        <v>81.72</v>
      </c>
      <c r="O1797" s="5">
        <v>0</v>
      </c>
      <c r="P1797" s="4">
        <v>42.38</v>
      </c>
      <c r="Q1797" s="4">
        <f t="shared" si="112"/>
        <v>81.72</v>
      </c>
      <c r="R1797" s="4">
        <f t="shared" si="113"/>
        <v>42.38</v>
      </c>
      <c r="S1797" s="4">
        <f t="shared" si="114"/>
        <v>39.339999999999996</v>
      </c>
      <c r="T1797" s="6">
        <f t="shared" si="115"/>
        <v>0.48139990210474787</v>
      </c>
      <c r="U1797" s="3">
        <f>YEAR(SalesDataTable[[#This Row],[Order Date]])</f>
        <v>2026</v>
      </c>
    </row>
    <row r="1798" spans="1:21" ht="15.6">
      <c r="A1798" s="9">
        <v>2870</v>
      </c>
      <c r="B1798" s="10">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11" t="s">
        <v>20</v>
      </c>
      <c r="H1798" s="11" t="s">
        <v>31</v>
      </c>
      <c r="I1798" s="11" t="s">
        <v>2</v>
      </c>
      <c r="J1798" s="2" t="s">
        <v>13</v>
      </c>
      <c r="K1798" s="2" t="s">
        <v>14</v>
      </c>
      <c r="L1798" s="2" t="s">
        <v>32</v>
      </c>
      <c r="M1798" s="7">
        <v>1</v>
      </c>
      <c r="N1798" s="4">
        <v>45.84</v>
      </c>
      <c r="O1798" s="5">
        <v>0</v>
      </c>
      <c r="P1798" s="4">
        <v>17.84</v>
      </c>
      <c r="Q1798" s="4">
        <f t="shared" si="112"/>
        <v>45.84</v>
      </c>
      <c r="R1798" s="4">
        <f t="shared" si="113"/>
        <v>17.84</v>
      </c>
      <c r="S1798" s="4">
        <f t="shared" si="114"/>
        <v>28.000000000000004</v>
      </c>
      <c r="T1798" s="6">
        <f t="shared" si="115"/>
        <v>0.61082024432809778</v>
      </c>
      <c r="U1798" s="3">
        <f>YEAR(SalesDataTable[[#This Row],[Order Date]])</f>
        <v>2026</v>
      </c>
    </row>
    <row r="1799" spans="1:21" ht="15.6">
      <c r="A1799" s="9">
        <v>2975</v>
      </c>
      <c r="B1799" s="10">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11" t="s">
        <v>6</v>
      </c>
      <c r="H1799" s="11" t="s">
        <v>43</v>
      </c>
      <c r="I1799" s="11" t="s">
        <v>2</v>
      </c>
      <c r="J1799" s="2" t="s">
        <v>13</v>
      </c>
      <c r="K1799" s="2" t="s">
        <v>14</v>
      </c>
      <c r="L1799" s="2" t="s">
        <v>32</v>
      </c>
      <c r="M1799" s="7">
        <v>1</v>
      </c>
      <c r="N1799" s="4">
        <v>46.59</v>
      </c>
      <c r="O1799" s="5">
        <v>0</v>
      </c>
      <c r="P1799" s="4">
        <v>18.47</v>
      </c>
      <c r="Q1799" s="4">
        <f t="shared" si="112"/>
        <v>46.59</v>
      </c>
      <c r="R1799" s="4">
        <f t="shared" si="113"/>
        <v>18.47</v>
      </c>
      <c r="S1799" s="4">
        <f t="shared" si="114"/>
        <v>28.120000000000005</v>
      </c>
      <c r="T1799" s="6">
        <f t="shared" si="115"/>
        <v>0.60356299635114841</v>
      </c>
      <c r="U1799" s="3">
        <f>YEAR(SalesDataTable[[#This Row],[Order Date]])</f>
        <v>2026</v>
      </c>
    </row>
    <row r="1800" spans="1:21" ht="15.6">
      <c r="A1800" s="9">
        <v>3163</v>
      </c>
      <c r="B1800" s="10">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11" t="s">
        <v>0</v>
      </c>
      <c r="H1800" s="11" t="s">
        <v>50</v>
      </c>
      <c r="I1800" s="11" t="s">
        <v>19</v>
      </c>
      <c r="J1800" s="2" t="s">
        <v>16</v>
      </c>
      <c r="K1800" s="2" t="s">
        <v>9</v>
      </c>
      <c r="L1800" s="2" t="s">
        <v>46</v>
      </c>
      <c r="M1800" s="7">
        <v>1</v>
      </c>
      <c r="N1800" s="4">
        <v>69.959999999999994</v>
      </c>
      <c r="O1800" s="5">
        <v>0</v>
      </c>
      <c r="P1800" s="4">
        <v>32.340000000000003</v>
      </c>
      <c r="Q1800" s="4">
        <f t="shared" si="112"/>
        <v>69.959999999999994</v>
      </c>
      <c r="R1800" s="4">
        <f t="shared" si="113"/>
        <v>32.340000000000003</v>
      </c>
      <c r="S1800" s="4">
        <f t="shared" si="114"/>
        <v>37.61999999999999</v>
      </c>
      <c r="T1800" s="6">
        <f t="shared" si="115"/>
        <v>0.53773584905660365</v>
      </c>
      <c r="U1800" s="3">
        <f>YEAR(SalesDataTable[[#This Row],[Order Date]])</f>
        <v>2026</v>
      </c>
    </row>
    <row r="1801" spans="1:21" ht="15.6">
      <c r="A1801" s="9">
        <v>94</v>
      </c>
      <c r="B1801" s="10">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11" t="s">
        <v>6</v>
      </c>
      <c r="H1801" s="11" t="s">
        <v>27</v>
      </c>
      <c r="I1801" s="11" t="s">
        <v>19</v>
      </c>
      <c r="J1801" s="2" t="s">
        <v>3</v>
      </c>
      <c r="K1801" s="2" t="s">
        <v>4</v>
      </c>
      <c r="L1801" s="2" t="s">
        <v>22</v>
      </c>
      <c r="M1801" s="7">
        <v>5</v>
      </c>
      <c r="N1801" s="4">
        <v>50.76</v>
      </c>
      <c r="O1801" s="5">
        <v>0</v>
      </c>
      <c r="P1801" s="4">
        <v>22.89</v>
      </c>
      <c r="Q1801" s="4">
        <f t="shared" si="112"/>
        <v>253.79999999999998</v>
      </c>
      <c r="R1801" s="4">
        <f t="shared" si="113"/>
        <v>114.45</v>
      </c>
      <c r="S1801" s="4">
        <f t="shared" si="114"/>
        <v>139.34999999999997</v>
      </c>
      <c r="T1801" s="6">
        <f t="shared" si="115"/>
        <v>0.54905437352245856</v>
      </c>
      <c r="U1801" s="3">
        <f>YEAR(SalesDataTable[[#This Row],[Order Date]])</f>
        <v>2026</v>
      </c>
    </row>
    <row r="1802" spans="1:21" ht="15.6">
      <c r="A1802" s="9">
        <v>271</v>
      </c>
      <c r="B1802" s="10">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11" t="s">
        <v>6</v>
      </c>
      <c r="H1802" s="11" t="s">
        <v>43</v>
      </c>
      <c r="I1802" s="11" t="s">
        <v>28</v>
      </c>
      <c r="J1802" s="2" t="s">
        <v>3</v>
      </c>
      <c r="K1802" s="2" t="s">
        <v>9</v>
      </c>
      <c r="L1802" s="2" t="s">
        <v>10</v>
      </c>
      <c r="M1802" s="7">
        <v>1</v>
      </c>
      <c r="N1802" s="4">
        <v>94.29</v>
      </c>
      <c r="O1802" s="5">
        <v>0.1</v>
      </c>
      <c r="P1802" s="4">
        <v>45.12</v>
      </c>
      <c r="Q1802" s="4">
        <f t="shared" si="112"/>
        <v>84.861000000000004</v>
      </c>
      <c r="R1802" s="4">
        <f t="shared" si="113"/>
        <v>45.12</v>
      </c>
      <c r="S1802" s="4">
        <f t="shared" si="114"/>
        <v>39.741000000000007</v>
      </c>
      <c r="T1802" s="6">
        <f t="shared" si="115"/>
        <v>0.46830699614663984</v>
      </c>
      <c r="U1802" s="3">
        <f>YEAR(SalesDataTable[[#This Row],[Order Date]])</f>
        <v>2026</v>
      </c>
    </row>
    <row r="1803" spans="1:21" ht="15.6">
      <c r="A1803" s="9">
        <v>1481</v>
      </c>
      <c r="B1803" s="10">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11" t="s">
        <v>6</v>
      </c>
      <c r="H1803" s="11" t="s">
        <v>43</v>
      </c>
      <c r="I1803" s="11" t="s">
        <v>8</v>
      </c>
      <c r="J1803" s="2" t="s">
        <v>16</v>
      </c>
      <c r="K1803" s="2" t="s">
        <v>4</v>
      </c>
      <c r="L1803" s="2" t="s">
        <v>5</v>
      </c>
      <c r="M1803" s="7">
        <v>6</v>
      </c>
      <c r="N1803" s="4">
        <v>81.430000000000007</v>
      </c>
      <c r="O1803" s="5">
        <v>0.05</v>
      </c>
      <c r="P1803" s="4">
        <v>42.24</v>
      </c>
      <c r="Q1803" s="4">
        <f t="shared" si="112"/>
        <v>464.15100000000001</v>
      </c>
      <c r="R1803" s="4">
        <f t="shared" si="113"/>
        <v>253.44</v>
      </c>
      <c r="S1803" s="4">
        <f t="shared" si="114"/>
        <v>210.71100000000001</v>
      </c>
      <c r="T1803" s="6">
        <f t="shared" si="115"/>
        <v>0.45397079829624415</v>
      </c>
      <c r="U1803" s="3">
        <f>YEAR(SalesDataTable[[#This Row],[Order Date]])</f>
        <v>2026</v>
      </c>
    </row>
    <row r="1804" spans="1:21" ht="15.6">
      <c r="A1804" s="9">
        <v>1663</v>
      </c>
      <c r="B1804" s="10">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11" t="s">
        <v>11</v>
      </c>
      <c r="H1804" s="11" t="s">
        <v>25</v>
      </c>
      <c r="I1804" s="11" t="s">
        <v>2</v>
      </c>
      <c r="J1804" s="2" t="s">
        <v>3</v>
      </c>
      <c r="K1804" s="2" t="s">
        <v>14</v>
      </c>
      <c r="L1804" s="2" t="s">
        <v>32</v>
      </c>
      <c r="M1804" s="7">
        <v>1</v>
      </c>
      <c r="N1804" s="4">
        <v>45.54</v>
      </c>
      <c r="O1804" s="5">
        <v>0.1</v>
      </c>
      <c r="P1804" s="4">
        <v>18.440000000000001</v>
      </c>
      <c r="Q1804" s="4">
        <f t="shared" si="112"/>
        <v>40.985999999999997</v>
      </c>
      <c r="R1804" s="4">
        <f t="shared" si="113"/>
        <v>18.440000000000001</v>
      </c>
      <c r="S1804" s="4">
        <f t="shared" si="114"/>
        <v>22.545999999999996</v>
      </c>
      <c r="T1804" s="6">
        <f t="shared" si="115"/>
        <v>0.5500902747279558</v>
      </c>
      <c r="U1804" s="3">
        <f>YEAR(SalesDataTable[[#This Row],[Order Date]])</f>
        <v>2026</v>
      </c>
    </row>
    <row r="1805" spans="1:21" ht="15.6">
      <c r="A1805" s="9">
        <v>2866</v>
      </c>
      <c r="B1805" s="10">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11" t="s">
        <v>0</v>
      </c>
      <c r="H1805" s="11" t="s">
        <v>50</v>
      </c>
      <c r="I1805" s="11" t="s">
        <v>28</v>
      </c>
      <c r="J1805" s="2" t="s">
        <v>3</v>
      </c>
      <c r="K1805" s="2" t="s">
        <v>9</v>
      </c>
      <c r="L1805" s="2" t="s">
        <v>37</v>
      </c>
      <c r="M1805" s="7">
        <v>2</v>
      </c>
      <c r="N1805" s="4">
        <v>156.63999999999999</v>
      </c>
      <c r="O1805" s="5">
        <v>0.1</v>
      </c>
      <c r="P1805" s="4">
        <v>80.09</v>
      </c>
      <c r="Q1805" s="4">
        <f t="shared" si="112"/>
        <v>281.952</v>
      </c>
      <c r="R1805" s="4">
        <f t="shared" si="113"/>
        <v>160.18</v>
      </c>
      <c r="S1805" s="4">
        <f t="shared" si="114"/>
        <v>121.77199999999999</v>
      </c>
      <c r="T1805" s="6">
        <f t="shared" si="115"/>
        <v>0.43188911587787987</v>
      </c>
      <c r="U1805" s="3">
        <f>YEAR(SalesDataTable[[#This Row],[Order Date]])</f>
        <v>2026</v>
      </c>
    </row>
    <row r="1806" spans="1:21" ht="15.6">
      <c r="A1806" s="9">
        <v>3288</v>
      </c>
      <c r="B1806" s="10">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11" t="s">
        <v>20</v>
      </c>
      <c r="H1806" s="11" t="s">
        <v>31</v>
      </c>
      <c r="I1806" s="11" t="s">
        <v>28</v>
      </c>
      <c r="J1806" s="2" t="s">
        <v>16</v>
      </c>
      <c r="K1806" s="2" t="s">
        <v>9</v>
      </c>
      <c r="L1806" s="2" t="s">
        <v>46</v>
      </c>
      <c r="M1806" s="7">
        <v>1</v>
      </c>
      <c r="N1806" s="4">
        <v>72.81</v>
      </c>
      <c r="O1806" s="5">
        <v>0</v>
      </c>
      <c r="P1806" s="4">
        <v>32.299999999999997</v>
      </c>
      <c r="Q1806" s="4">
        <f t="shared" si="112"/>
        <v>72.81</v>
      </c>
      <c r="R1806" s="4">
        <f t="shared" si="113"/>
        <v>32.299999999999997</v>
      </c>
      <c r="S1806" s="4">
        <f t="shared" si="114"/>
        <v>40.510000000000005</v>
      </c>
      <c r="T1806" s="6">
        <f t="shared" si="115"/>
        <v>0.55637961818431536</v>
      </c>
      <c r="U1806" s="3">
        <f>YEAR(SalesDataTable[[#This Row],[Order Date]])</f>
        <v>2026</v>
      </c>
    </row>
    <row r="1807" spans="1:21" ht="15.6">
      <c r="A1807" s="9">
        <v>3426</v>
      </c>
      <c r="B1807" s="10">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11" t="s">
        <v>6</v>
      </c>
      <c r="H1807" s="11" t="s">
        <v>41</v>
      </c>
      <c r="I1807" s="11" t="s">
        <v>19</v>
      </c>
      <c r="J1807" s="2" t="s">
        <v>13</v>
      </c>
      <c r="K1807" s="2" t="s">
        <v>23</v>
      </c>
      <c r="L1807" s="2" t="s">
        <v>40</v>
      </c>
      <c r="M1807" s="7">
        <v>6</v>
      </c>
      <c r="N1807" s="4">
        <v>80.319999999999993</v>
      </c>
      <c r="O1807" s="5">
        <v>0</v>
      </c>
      <c r="P1807" s="4">
        <v>38.42</v>
      </c>
      <c r="Q1807" s="4">
        <f t="shared" si="112"/>
        <v>481.91999999999996</v>
      </c>
      <c r="R1807" s="4">
        <f t="shared" si="113"/>
        <v>230.52</v>
      </c>
      <c r="S1807" s="4">
        <f t="shared" si="114"/>
        <v>251.39999999999995</v>
      </c>
      <c r="T1807" s="6">
        <f t="shared" si="115"/>
        <v>0.52166334661354574</v>
      </c>
      <c r="U1807" s="3">
        <f>YEAR(SalesDataTable[[#This Row],[Order Date]])</f>
        <v>2026</v>
      </c>
    </row>
    <row r="1808" spans="1:21" ht="15.6">
      <c r="A1808" s="9">
        <v>4826</v>
      </c>
      <c r="B1808" s="10">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11" t="s">
        <v>20</v>
      </c>
      <c r="H1808" s="11" t="s">
        <v>47</v>
      </c>
      <c r="I1808" s="11" t="s">
        <v>19</v>
      </c>
      <c r="J1808" s="2" t="s">
        <v>3</v>
      </c>
      <c r="K1808" s="2" t="s">
        <v>14</v>
      </c>
      <c r="L1808" s="2" t="s">
        <v>48</v>
      </c>
      <c r="M1808" s="7">
        <v>5</v>
      </c>
      <c r="N1808" s="4">
        <v>166.81</v>
      </c>
      <c r="O1808" s="5">
        <v>0.05</v>
      </c>
      <c r="P1808" s="4">
        <v>89.24</v>
      </c>
      <c r="Q1808" s="4">
        <f t="shared" si="112"/>
        <v>792.34749999999997</v>
      </c>
      <c r="R1808" s="4">
        <f t="shared" si="113"/>
        <v>446.2</v>
      </c>
      <c r="S1808" s="4">
        <f t="shared" si="114"/>
        <v>346.14749999999998</v>
      </c>
      <c r="T1808" s="6">
        <f t="shared" si="115"/>
        <v>0.43686324497774021</v>
      </c>
      <c r="U1808" s="3">
        <f>YEAR(SalesDataTable[[#This Row],[Order Date]])</f>
        <v>2026</v>
      </c>
    </row>
    <row r="1809" spans="1:21" ht="15.6">
      <c r="A1809" s="9">
        <v>662</v>
      </c>
      <c r="B1809" s="10">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11" t="s">
        <v>20</v>
      </c>
      <c r="H1809" s="11" t="s">
        <v>47</v>
      </c>
      <c r="I1809" s="11" t="s">
        <v>2</v>
      </c>
      <c r="J1809" s="2" t="s">
        <v>13</v>
      </c>
      <c r="K1809" s="2" t="s">
        <v>34</v>
      </c>
      <c r="L1809" s="2" t="s">
        <v>35</v>
      </c>
      <c r="M1809" s="7">
        <v>1</v>
      </c>
      <c r="N1809" s="4">
        <v>40.56</v>
      </c>
      <c r="O1809" s="5">
        <v>0.15</v>
      </c>
      <c r="P1809" s="4">
        <v>14.28</v>
      </c>
      <c r="Q1809" s="4">
        <f t="shared" si="112"/>
        <v>34.475999999999999</v>
      </c>
      <c r="R1809" s="4">
        <f t="shared" si="113"/>
        <v>14.28</v>
      </c>
      <c r="S1809" s="4">
        <f t="shared" si="114"/>
        <v>20.195999999999998</v>
      </c>
      <c r="T1809" s="6">
        <f t="shared" si="115"/>
        <v>0.58579881656804733</v>
      </c>
      <c r="U1809" s="3">
        <f>YEAR(SalesDataTable[[#This Row],[Order Date]])</f>
        <v>2026</v>
      </c>
    </row>
    <row r="1810" spans="1:21" ht="15.6">
      <c r="A1810" s="9">
        <v>1393</v>
      </c>
      <c r="B1810" s="10">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11" t="s">
        <v>11</v>
      </c>
      <c r="H1810" s="11" t="s">
        <v>52</v>
      </c>
      <c r="I1810" s="11" t="s">
        <v>2</v>
      </c>
      <c r="J1810" s="2" t="s">
        <v>3</v>
      </c>
      <c r="K1810" s="2" t="s">
        <v>14</v>
      </c>
      <c r="L1810" s="2" t="s">
        <v>48</v>
      </c>
      <c r="M1810" s="7">
        <v>2</v>
      </c>
      <c r="N1810" s="4">
        <v>162.4</v>
      </c>
      <c r="O1810" s="5">
        <v>0.1</v>
      </c>
      <c r="P1810" s="4">
        <v>88.04</v>
      </c>
      <c r="Q1810" s="4">
        <f t="shared" si="112"/>
        <v>292.32</v>
      </c>
      <c r="R1810" s="4">
        <f t="shared" si="113"/>
        <v>176.08</v>
      </c>
      <c r="S1810" s="4">
        <f t="shared" si="114"/>
        <v>116.23999999999998</v>
      </c>
      <c r="T1810" s="6">
        <f t="shared" si="115"/>
        <v>0.39764641488779412</v>
      </c>
      <c r="U1810" s="3">
        <f>YEAR(SalesDataTable[[#This Row],[Order Date]])</f>
        <v>2026</v>
      </c>
    </row>
    <row r="1811" spans="1:21" ht="15.6">
      <c r="A1811" s="9">
        <v>1568</v>
      </c>
      <c r="B1811" s="10">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11" t="s">
        <v>0</v>
      </c>
      <c r="H1811" s="11" t="s">
        <v>50</v>
      </c>
      <c r="I1811" s="11" t="s">
        <v>19</v>
      </c>
      <c r="J1811" s="2" t="s">
        <v>3</v>
      </c>
      <c r="K1811" s="2" t="s">
        <v>34</v>
      </c>
      <c r="L1811" s="2" t="s">
        <v>38</v>
      </c>
      <c r="M1811" s="7">
        <v>5</v>
      </c>
      <c r="N1811" s="4">
        <v>123.09</v>
      </c>
      <c r="O1811" s="5">
        <v>0</v>
      </c>
      <c r="P1811" s="4">
        <v>70.3</v>
      </c>
      <c r="Q1811" s="4">
        <f t="shared" si="112"/>
        <v>615.45000000000005</v>
      </c>
      <c r="R1811" s="4">
        <f t="shared" si="113"/>
        <v>351.5</v>
      </c>
      <c r="S1811" s="4">
        <f t="shared" si="114"/>
        <v>263.95000000000005</v>
      </c>
      <c r="T1811" s="6">
        <f t="shared" si="115"/>
        <v>0.42887318222438869</v>
      </c>
      <c r="U1811" s="3">
        <f>YEAR(SalesDataTable[[#This Row],[Order Date]])</f>
        <v>2026</v>
      </c>
    </row>
    <row r="1812" spans="1:21" ht="15.6">
      <c r="A1812" s="9">
        <v>2428</v>
      </c>
      <c r="B1812" s="10">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11" t="s">
        <v>6</v>
      </c>
      <c r="H1812" s="11" t="s">
        <v>27</v>
      </c>
      <c r="I1812" s="11" t="s">
        <v>28</v>
      </c>
      <c r="J1812" s="2" t="s">
        <v>13</v>
      </c>
      <c r="K1812" s="2" t="s">
        <v>14</v>
      </c>
      <c r="L1812" s="2" t="s">
        <v>15</v>
      </c>
      <c r="M1812" s="7">
        <v>1</v>
      </c>
      <c r="N1812" s="4">
        <v>36.69</v>
      </c>
      <c r="O1812" s="5">
        <v>0</v>
      </c>
      <c r="P1812" s="4">
        <v>13.92</v>
      </c>
      <c r="Q1812" s="4">
        <f t="shared" si="112"/>
        <v>36.69</v>
      </c>
      <c r="R1812" s="4">
        <f t="shared" si="113"/>
        <v>13.92</v>
      </c>
      <c r="S1812" s="4">
        <f t="shared" si="114"/>
        <v>22.769999999999996</v>
      </c>
      <c r="T1812" s="6">
        <f t="shared" si="115"/>
        <v>0.6206050695012264</v>
      </c>
      <c r="U1812" s="3">
        <f>YEAR(SalesDataTable[[#This Row],[Order Date]])</f>
        <v>2026</v>
      </c>
    </row>
    <row r="1813" spans="1:21" ht="15.6">
      <c r="A1813" s="9">
        <v>2890</v>
      </c>
      <c r="B1813" s="10">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11" t="s">
        <v>11</v>
      </c>
      <c r="H1813" s="11" t="s">
        <v>18</v>
      </c>
      <c r="I1813" s="11" t="s">
        <v>2</v>
      </c>
      <c r="J1813" s="2" t="s">
        <v>16</v>
      </c>
      <c r="K1813" s="2" t="s">
        <v>14</v>
      </c>
      <c r="L1813" s="2" t="s">
        <v>44</v>
      </c>
      <c r="M1813" s="7">
        <v>4</v>
      </c>
      <c r="N1813" s="4">
        <v>130.43</v>
      </c>
      <c r="O1813" s="5">
        <v>0</v>
      </c>
      <c r="P1813" s="4">
        <v>66.849999999999994</v>
      </c>
      <c r="Q1813" s="4">
        <f t="shared" si="112"/>
        <v>521.72</v>
      </c>
      <c r="R1813" s="4">
        <f t="shared" si="113"/>
        <v>267.39999999999998</v>
      </c>
      <c r="S1813" s="4">
        <f t="shared" si="114"/>
        <v>254.32000000000005</v>
      </c>
      <c r="T1813" s="6">
        <f t="shared" si="115"/>
        <v>0.48746454036648018</v>
      </c>
      <c r="U1813" s="3">
        <f>YEAR(SalesDataTable[[#This Row],[Order Date]])</f>
        <v>2026</v>
      </c>
    </row>
    <row r="1814" spans="1:21" ht="15.6">
      <c r="A1814" s="9">
        <v>2108</v>
      </c>
      <c r="B1814" s="10">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11" t="s">
        <v>6</v>
      </c>
      <c r="H1814" s="11" t="s">
        <v>41</v>
      </c>
      <c r="I1814" s="11" t="s">
        <v>2</v>
      </c>
      <c r="J1814" s="2" t="s">
        <v>3</v>
      </c>
      <c r="K1814" s="2" t="s">
        <v>9</v>
      </c>
      <c r="L1814" s="2" t="s">
        <v>17</v>
      </c>
      <c r="M1814" s="7">
        <v>1</v>
      </c>
      <c r="N1814" s="4">
        <v>146.13999999999999</v>
      </c>
      <c r="O1814" s="5">
        <v>0</v>
      </c>
      <c r="P1814" s="4">
        <v>81.040000000000006</v>
      </c>
      <c r="Q1814" s="4">
        <f t="shared" si="112"/>
        <v>146.13999999999999</v>
      </c>
      <c r="R1814" s="4">
        <f t="shared" si="113"/>
        <v>81.040000000000006</v>
      </c>
      <c r="S1814" s="4">
        <f t="shared" si="114"/>
        <v>65.09999999999998</v>
      </c>
      <c r="T1814" s="6">
        <f t="shared" si="115"/>
        <v>0.44546325441357593</v>
      </c>
      <c r="U1814" s="3">
        <f>YEAR(SalesDataTable[[#This Row],[Order Date]])</f>
        <v>2026</v>
      </c>
    </row>
    <row r="1815" spans="1:21" ht="15.6">
      <c r="A1815" s="9">
        <v>2340</v>
      </c>
      <c r="B1815" s="10">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11" t="s">
        <v>6</v>
      </c>
      <c r="H1815" s="11" t="s">
        <v>49</v>
      </c>
      <c r="I1815" s="11" t="s">
        <v>19</v>
      </c>
      <c r="J1815" s="2" t="s">
        <v>13</v>
      </c>
      <c r="K1815" s="2" t="s">
        <v>23</v>
      </c>
      <c r="L1815" s="2" t="s">
        <v>24</v>
      </c>
      <c r="M1815" s="7">
        <v>4</v>
      </c>
      <c r="N1815" s="4">
        <v>332.93</v>
      </c>
      <c r="O1815" s="5">
        <v>0</v>
      </c>
      <c r="P1815" s="4">
        <v>193.56</v>
      </c>
      <c r="Q1815" s="4">
        <f t="shared" si="112"/>
        <v>1331.72</v>
      </c>
      <c r="R1815" s="4">
        <f t="shared" si="113"/>
        <v>774.24</v>
      </c>
      <c r="S1815" s="4">
        <f t="shared" si="114"/>
        <v>557.48</v>
      </c>
      <c r="T1815" s="6">
        <f t="shared" si="115"/>
        <v>0.41861652599645571</v>
      </c>
      <c r="U1815" s="3">
        <f>YEAR(SalesDataTable[[#This Row],[Order Date]])</f>
        <v>2026</v>
      </c>
    </row>
    <row r="1816" spans="1:21" ht="15.6">
      <c r="A1816" s="9">
        <v>3078</v>
      </c>
      <c r="B1816" s="10">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11" t="s">
        <v>6</v>
      </c>
      <c r="H1816" s="11" t="s">
        <v>49</v>
      </c>
      <c r="I1816" s="11" t="s">
        <v>19</v>
      </c>
      <c r="J1816" s="2" t="s">
        <v>16</v>
      </c>
      <c r="K1816" s="2" t="s">
        <v>23</v>
      </c>
      <c r="L1816" s="2" t="s">
        <v>51</v>
      </c>
      <c r="M1816" s="7">
        <v>4</v>
      </c>
      <c r="N1816" s="4">
        <v>122.43</v>
      </c>
      <c r="O1816" s="5">
        <v>0</v>
      </c>
      <c r="P1816" s="4">
        <v>61.5</v>
      </c>
      <c r="Q1816" s="4">
        <f t="shared" si="112"/>
        <v>489.72</v>
      </c>
      <c r="R1816" s="4">
        <f t="shared" si="113"/>
        <v>246</v>
      </c>
      <c r="S1816" s="4">
        <f t="shared" si="114"/>
        <v>243.72000000000003</v>
      </c>
      <c r="T1816" s="6">
        <f t="shared" si="115"/>
        <v>0.49767213918157316</v>
      </c>
      <c r="U1816" s="3">
        <f>YEAR(SalesDataTable[[#This Row],[Order Date]])</f>
        <v>2026</v>
      </c>
    </row>
    <row r="1817" spans="1:21" ht="15.6">
      <c r="A1817" s="9">
        <v>3575</v>
      </c>
      <c r="B1817" s="10">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11" t="s">
        <v>11</v>
      </c>
      <c r="H1817" s="11" t="s">
        <v>12</v>
      </c>
      <c r="I1817" s="11" t="s">
        <v>28</v>
      </c>
      <c r="J1817" s="2" t="s">
        <v>3</v>
      </c>
      <c r="K1817" s="2" t="s">
        <v>4</v>
      </c>
      <c r="L1817" s="2" t="s">
        <v>5</v>
      </c>
      <c r="M1817" s="7">
        <v>3</v>
      </c>
      <c r="N1817" s="4">
        <v>81.12</v>
      </c>
      <c r="O1817" s="5">
        <v>0.1</v>
      </c>
      <c r="P1817" s="4">
        <v>41.78</v>
      </c>
      <c r="Q1817" s="4">
        <f t="shared" si="112"/>
        <v>219.02400000000003</v>
      </c>
      <c r="R1817" s="4">
        <f t="shared" si="113"/>
        <v>125.34</v>
      </c>
      <c r="S1817" s="4">
        <f t="shared" si="114"/>
        <v>93.684000000000026</v>
      </c>
      <c r="T1817" s="6">
        <f t="shared" si="115"/>
        <v>0.42773394696471628</v>
      </c>
      <c r="U1817" s="3">
        <f>YEAR(SalesDataTable[[#This Row],[Order Date]])</f>
        <v>2026</v>
      </c>
    </row>
    <row r="1818" spans="1:21" ht="15.6">
      <c r="A1818" s="9">
        <v>3700</v>
      </c>
      <c r="B1818" s="10">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11" t="s">
        <v>6</v>
      </c>
      <c r="H1818" s="11" t="s">
        <v>49</v>
      </c>
      <c r="I1818" s="11" t="s">
        <v>2</v>
      </c>
      <c r="J1818" s="2" t="s">
        <v>3</v>
      </c>
      <c r="K1818" s="2" t="s">
        <v>14</v>
      </c>
      <c r="L1818" s="2" t="s">
        <v>48</v>
      </c>
      <c r="M1818" s="7">
        <v>1</v>
      </c>
      <c r="N1818" s="4">
        <v>168.54</v>
      </c>
      <c r="O1818" s="5">
        <v>0.05</v>
      </c>
      <c r="P1818" s="4">
        <v>87.82</v>
      </c>
      <c r="Q1818" s="4">
        <f t="shared" si="112"/>
        <v>160.11299999999997</v>
      </c>
      <c r="R1818" s="4">
        <f t="shared" si="113"/>
        <v>87.82</v>
      </c>
      <c r="S1818" s="4">
        <f t="shared" si="114"/>
        <v>72.292999999999978</v>
      </c>
      <c r="T1818" s="6">
        <f t="shared" si="115"/>
        <v>0.45151236938911887</v>
      </c>
      <c r="U1818" s="3">
        <f>YEAR(SalesDataTable[[#This Row],[Order Date]])</f>
        <v>2026</v>
      </c>
    </row>
    <row r="1819" spans="1:21" ht="15.6">
      <c r="A1819" s="9">
        <v>3762</v>
      </c>
      <c r="B1819" s="10">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11" t="s">
        <v>0</v>
      </c>
      <c r="H1819" s="11" t="s">
        <v>1</v>
      </c>
      <c r="I1819" s="11" t="s">
        <v>19</v>
      </c>
      <c r="J1819" s="2" t="s">
        <v>13</v>
      </c>
      <c r="K1819" s="2" t="s">
        <v>4</v>
      </c>
      <c r="L1819" s="2" t="s">
        <v>26</v>
      </c>
      <c r="M1819" s="7">
        <v>4</v>
      </c>
      <c r="N1819" s="4">
        <v>39.61</v>
      </c>
      <c r="O1819" s="5">
        <v>0.1</v>
      </c>
      <c r="P1819" s="4">
        <v>16.829999999999998</v>
      </c>
      <c r="Q1819" s="4">
        <f t="shared" si="112"/>
        <v>142.596</v>
      </c>
      <c r="R1819" s="4">
        <f t="shared" si="113"/>
        <v>67.319999999999993</v>
      </c>
      <c r="S1819" s="4">
        <f t="shared" si="114"/>
        <v>75.27600000000001</v>
      </c>
      <c r="T1819" s="6">
        <f t="shared" si="115"/>
        <v>0.52789699570815452</v>
      </c>
      <c r="U1819" s="3">
        <f>YEAR(SalesDataTable[[#This Row],[Order Date]])</f>
        <v>2026</v>
      </c>
    </row>
    <row r="1820" spans="1:21" ht="15.6">
      <c r="A1820" s="9">
        <v>2790</v>
      </c>
      <c r="B1820" s="10">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11" t="s">
        <v>20</v>
      </c>
      <c r="H1820" s="11" t="s">
        <v>33</v>
      </c>
      <c r="I1820" s="11" t="s">
        <v>2</v>
      </c>
      <c r="J1820" s="2" t="s">
        <v>3</v>
      </c>
      <c r="K1820" s="2" t="s">
        <v>34</v>
      </c>
      <c r="L1820" s="2" t="s">
        <v>35</v>
      </c>
      <c r="M1820" s="7">
        <v>1</v>
      </c>
      <c r="N1820" s="4">
        <v>39.85</v>
      </c>
      <c r="O1820" s="5">
        <v>0.1</v>
      </c>
      <c r="P1820" s="4">
        <v>14.96</v>
      </c>
      <c r="Q1820" s="4">
        <f t="shared" si="112"/>
        <v>35.865000000000002</v>
      </c>
      <c r="R1820" s="4">
        <f t="shared" si="113"/>
        <v>14.96</v>
      </c>
      <c r="S1820" s="4">
        <f t="shared" si="114"/>
        <v>20.905000000000001</v>
      </c>
      <c r="T1820" s="6">
        <f t="shared" si="115"/>
        <v>0.58288024536456151</v>
      </c>
      <c r="U1820" s="3">
        <f>YEAR(SalesDataTable[[#This Row],[Order Date]])</f>
        <v>2026</v>
      </c>
    </row>
    <row r="1821" spans="1:21" ht="15.6">
      <c r="A1821" s="9">
        <v>4149</v>
      </c>
      <c r="B1821" s="10">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11" t="s">
        <v>20</v>
      </c>
      <c r="H1821" s="11" t="s">
        <v>33</v>
      </c>
      <c r="I1821" s="11" t="s">
        <v>2</v>
      </c>
      <c r="J1821" s="2" t="s">
        <v>13</v>
      </c>
      <c r="K1821" s="2" t="s">
        <v>34</v>
      </c>
      <c r="L1821" s="2" t="s">
        <v>35</v>
      </c>
      <c r="M1821" s="7">
        <v>1</v>
      </c>
      <c r="N1821" s="4">
        <v>40.51</v>
      </c>
      <c r="O1821" s="5">
        <v>0.05</v>
      </c>
      <c r="P1821" s="4">
        <v>14.7</v>
      </c>
      <c r="Q1821" s="4">
        <f t="shared" si="112"/>
        <v>38.484499999999997</v>
      </c>
      <c r="R1821" s="4">
        <f t="shared" si="113"/>
        <v>14.7</v>
      </c>
      <c r="S1821" s="4">
        <f t="shared" si="114"/>
        <v>23.784499999999998</v>
      </c>
      <c r="T1821" s="6">
        <f t="shared" si="115"/>
        <v>0.6180280372617547</v>
      </c>
      <c r="U1821" s="3">
        <f>YEAR(SalesDataTable[[#This Row],[Order Date]])</f>
        <v>2026</v>
      </c>
    </row>
    <row r="1822" spans="1:21" ht="15.6">
      <c r="A1822" s="9">
        <v>1955</v>
      </c>
      <c r="B1822" s="10">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11" t="s">
        <v>6</v>
      </c>
      <c r="H1822" s="11" t="s">
        <v>43</v>
      </c>
      <c r="I1822" s="11" t="s">
        <v>2</v>
      </c>
      <c r="J1822" s="2" t="s">
        <v>3</v>
      </c>
      <c r="K1822" s="2" t="s">
        <v>23</v>
      </c>
      <c r="L1822" s="2" t="s">
        <v>51</v>
      </c>
      <c r="M1822" s="7">
        <v>1</v>
      </c>
      <c r="N1822" s="4">
        <v>121.59</v>
      </c>
      <c r="O1822" s="5">
        <v>0</v>
      </c>
      <c r="P1822" s="4">
        <v>62.44</v>
      </c>
      <c r="Q1822" s="4">
        <f t="shared" si="112"/>
        <v>121.59</v>
      </c>
      <c r="R1822" s="4">
        <f t="shared" si="113"/>
        <v>62.44</v>
      </c>
      <c r="S1822" s="4">
        <f t="shared" si="114"/>
        <v>59.150000000000006</v>
      </c>
      <c r="T1822" s="6">
        <f t="shared" si="115"/>
        <v>0.4864709268854347</v>
      </c>
      <c r="U1822" s="3">
        <f>YEAR(SalesDataTable[[#This Row],[Order Date]])</f>
        <v>2026</v>
      </c>
    </row>
    <row r="1823" spans="1:21" ht="15.6">
      <c r="A1823" s="9">
        <v>2077</v>
      </c>
      <c r="B1823" s="10">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11" t="s">
        <v>20</v>
      </c>
      <c r="H1823" s="11" t="s">
        <v>33</v>
      </c>
      <c r="I1823" s="11" t="s">
        <v>8</v>
      </c>
      <c r="J1823" s="2" t="s">
        <v>16</v>
      </c>
      <c r="K1823" s="2" t="s">
        <v>9</v>
      </c>
      <c r="L1823" s="2" t="s">
        <v>37</v>
      </c>
      <c r="M1823" s="7">
        <v>4</v>
      </c>
      <c r="N1823" s="4">
        <v>152.99</v>
      </c>
      <c r="O1823" s="5">
        <v>0.15</v>
      </c>
      <c r="P1823" s="4">
        <v>77.12</v>
      </c>
      <c r="Q1823" s="4">
        <f t="shared" si="112"/>
        <v>520.16600000000005</v>
      </c>
      <c r="R1823" s="4">
        <f t="shared" si="113"/>
        <v>308.48</v>
      </c>
      <c r="S1823" s="4">
        <f t="shared" si="114"/>
        <v>211.68600000000004</v>
      </c>
      <c r="T1823" s="6">
        <f t="shared" si="115"/>
        <v>0.40695854784818697</v>
      </c>
      <c r="U1823" s="3">
        <f>YEAR(SalesDataTable[[#This Row],[Order Date]])</f>
        <v>2026</v>
      </c>
    </row>
    <row r="1824" spans="1:21" ht="15.6">
      <c r="A1824" s="9">
        <v>2879</v>
      </c>
      <c r="B1824" s="10">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11" t="s">
        <v>11</v>
      </c>
      <c r="H1824" s="11" t="s">
        <v>39</v>
      </c>
      <c r="I1824" s="11" t="s">
        <v>2</v>
      </c>
      <c r="J1824" s="2" t="s">
        <v>16</v>
      </c>
      <c r="K1824" s="2" t="s">
        <v>14</v>
      </c>
      <c r="L1824" s="2" t="s">
        <v>15</v>
      </c>
      <c r="M1824" s="7">
        <v>3</v>
      </c>
      <c r="N1824" s="4">
        <v>36.19</v>
      </c>
      <c r="O1824" s="5">
        <v>0.1</v>
      </c>
      <c r="P1824" s="4">
        <v>13.97</v>
      </c>
      <c r="Q1824" s="4">
        <f t="shared" si="112"/>
        <v>97.712999999999994</v>
      </c>
      <c r="R1824" s="4">
        <f t="shared" si="113"/>
        <v>41.910000000000004</v>
      </c>
      <c r="S1824" s="4">
        <f t="shared" si="114"/>
        <v>55.80299999999999</v>
      </c>
      <c r="T1824" s="6">
        <f t="shared" si="115"/>
        <v>0.57109084768659235</v>
      </c>
      <c r="U1824" s="3">
        <f>YEAR(SalesDataTable[[#This Row],[Order Date]])</f>
        <v>2026</v>
      </c>
    </row>
    <row r="1825" spans="1:21" ht="15.6">
      <c r="A1825" s="9">
        <v>3353</v>
      </c>
      <c r="B1825" s="10">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11" t="s">
        <v>11</v>
      </c>
      <c r="H1825" s="11" t="s">
        <v>52</v>
      </c>
      <c r="I1825" s="11" t="s">
        <v>19</v>
      </c>
      <c r="J1825" s="2" t="s">
        <v>13</v>
      </c>
      <c r="K1825" s="2" t="s">
        <v>9</v>
      </c>
      <c r="L1825" s="2" t="s">
        <v>17</v>
      </c>
      <c r="M1825" s="7">
        <v>2</v>
      </c>
      <c r="N1825" s="4">
        <v>142.44</v>
      </c>
      <c r="O1825" s="5">
        <v>0</v>
      </c>
      <c r="P1825" s="4">
        <v>77.33</v>
      </c>
      <c r="Q1825" s="4">
        <f t="shared" si="112"/>
        <v>284.88</v>
      </c>
      <c r="R1825" s="4">
        <f t="shared" si="113"/>
        <v>154.66</v>
      </c>
      <c r="S1825" s="4">
        <f t="shared" si="114"/>
        <v>130.22</v>
      </c>
      <c r="T1825" s="6">
        <f t="shared" si="115"/>
        <v>0.45710474585790506</v>
      </c>
      <c r="U1825" s="3">
        <f>YEAR(SalesDataTable[[#This Row],[Order Date]])</f>
        <v>2026</v>
      </c>
    </row>
    <row r="1826" spans="1:21" ht="15.6">
      <c r="A1826" s="9">
        <v>3514</v>
      </c>
      <c r="B1826" s="10">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11" t="s">
        <v>6</v>
      </c>
      <c r="H1826" s="11" t="s">
        <v>27</v>
      </c>
      <c r="I1826" s="11" t="s">
        <v>2</v>
      </c>
      <c r="J1826" s="2" t="s">
        <v>13</v>
      </c>
      <c r="K1826" s="2" t="s">
        <v>14</v>
      </c>
      <c r="L1826" s="2" t="s">
        <v>44</v>
      </c>
      <c r="M1826" s="7">
        <v>2</v>
      </c>
      <c r="N1826" s="4">
        <v>133.81</v>
      </c>
      <c r="O1826" s="5">
        <v>0</v>
      </c>
      <c r="P1826" s="4">
        <v>66.78</v>
      </c>
      <c r="Q1826" s="4">
        <f t="shared" si="112"/>
        <v>267.62</v>
      </c>
      <c r="R1826" s="4">
        <f t="shared" si="113"/>
        <v>133.56</v>
      </c>
      <c r="S1826" s="4">
        <f t="shared" si="114"/>
        <v>134.06</v>
      </c>
      <c r="T1826" s="6">
        <f t="shared" si="115"/>
        <v>0.5009341603766535</v>
      </c>
      <c r="U1826" s="3">
        <f>YEAR(SalesDataTable[[#This Row],[Order Date]])</f>
        <v>2026</v>
      </c>
    </row>
    <row r="1827" spans="1:21" ht="15.6">
      <c r="A1827" s="9">
        <v>3964</v>
      </c>
      <c r="B1827" s="10">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11" t="s">
        <v>6</v>
      </c>
      <c r="H1827" s="11" t="s">
        <v>43</v>
      </c>
      <c r="I1827" s="11" t="s">
        <v>19</v>
      </c>
      <c r="J1827" s="2" t="s">
        <v>13</v>
      </c>
      <c r="K1827" s="2" t="s">
        <v>34</v>
      </c>
      <c r="L1827" s="2" t="s">
        <v>35</v>
      </c>
      <c r="M1827" s="7">
        <v>2</v>
      </c>
      <c r="N1827" s="4">
        <v>40.49</v>
      </c>
      <c r="O1827" s="5">
        <v>0.15</v>
      </c>
      <c r="P1827" s="4">
        <v>14.32</v>
      </c>
      <c r="Q1827" s="4">
        <f t="shared" si="112"/>
        <v>68.832999999999998</v>
      </c>
      <c r="R1827" s="4">
        <f t="shared" si="113"/>
        <v>28.64</v>
      </c>
      <c r="S1827" s="4">
        <f t="shared" si="114"/>
        <v>40.192999999999998</v>
      </c>
      <c r="T1827" s="6">
        <f t="shared" si="115"/>
        <v>0.58392050324698908</v>
      </c>
      <c r="U1827" s="3">
        <f>YEAR(SalesDataTable[[#This Row],[Order Date]])</f>
        <v>2026</v>
      </c>
    </row>
    <row r="1828" spans="1:21" ht="15.6">
      <c r="A1828" s="9">
        <v>4599</v>
      </c>
      <c r="B1828" s="10">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11" t="s">
        <v>11</v>
      </c>
      <c r="H1828" s="11" t="s">
        <v>12</v>
      </c>
      <c r="I1828" s="11" t="s">
        <v>2</v>
      </c>
      <c r="J1828" s="2" t="s">
        <v>16</v>
      </c>
      <c r="K1828" s="2" t="s">
        <v>23</v>
      </c>
      <c r="L1828" s="2" t="s">
        <v>29</v>
      </c>
      <c r="M1828" s="7">
        <v>4</v>
      </c>
      <c r="N1828" s="4">
        <v>198.1</v>
      </c>
      <c r="O1828" s="5">
        <v>0</v>
      </c>
      <c r="P1828" s="4">
        <v>101.61</v>
      </c>
      <c r="Q1828" s="4">
        <f t="shared" si="112"/>
        <v>792.4</v>
      </c>
      <c r="R1828" s="4">
        <f t="shared" si="113"/>
        <v>406.44</v>
      </c>
      <c r="S1828" s="4">
        <f t="shared" si="114"/>
        <v>385.96</v>
      </c>
      <c r="T1828" s="6">
        <f t="shared" si="115"/>
        <v>0.48707723372034323</v>
      </c>
      <c r="U1828" s="3">
        <f>YEAR(SalesDataTable[[#This Row],[Order Date]])</f>
        <v>2026</v>
      </c>
    </row>
    <row r="1829" spans="1:21" ht="15.6">
      <c r="A1829" s="9">
        <v>5030</v>
      </c>
      <c r="B1829" s="10">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11" t="s">
        <v>6</v>
      </c>
      <c r="H1829" s="11" t="s">
        <v>43</v>
      </c>
      <c r="I1829" s="11" t="s">
        <v>19</v>
      </c>
      <c r="J1829" s="2" t="s">
        <v>13</v>
      </c>
      <c r="K1829" s="2" t="s">
        <v>4</v>
      </c>
      <c r="L1829" s="2" t="s">
        <v>5</v>
      </c>
      <c r="M1829" s="7">
        <v>1</v>
      </c>
      <c r="N1829" s="4">
        <v>83.73</v>
      </c>
      <c r="O1829" s="5">
        <v>0.15</v>
      </c>
      <c r="P1829" s="4">
        <v>43.34</v>
      </c>
      <c r="Q1829" s="4">
        <f t="shared" si="112"/>
        <v>71.170500000000004</v>
      </c>
      <c r="R1829" s="4">
        <f t="shared" si="113"/>
        <v>43.34</v>
      </c>
      <c r="S1829" s="4">
        <f t="shared" si="114"/>
        <v>27.830500000000001</v>
      </c>
      <c r="T1829" s="6">
        <f t="shared" si="115"/>
        <v>0.39103982689457006</v>
      </c>
      <c r="U1829" s="3">
        <f>YEAR(SalesDataTable[[#This Row],[Order Date]])</f>
        <v>2026</v>
      </c>
    </row>
    <row r="1830" spans="1:21" ht="15.6">
      <c r="A1830" s="9">
        <v>1593</v>
      </c>
      <c r="B1830" s="10">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11" t="s">
        <v>6</v>
      </c>
      <c r="H1830" s="11" t="s">
        <v>49</v>
      </c>
      <c r="I1830" s="11" t="s">
        <v>19</v>
      </c>
      <c r="J1830" s="2" t="s">
        <v>13</v>
      </c>
      <c r="K1830" s="2" t="s">
        <v>23</v>
      </c>
      <c r="L1830" s="2" t="s">
        <v>29</v>
      </c>
      <c r="M1830" s="7">
        <v>2</v>
      </c>
      <c r="N1830" s="4">
        <v>194.92</v>
      </c>
      <c r="O1830" s="5">
        <v>0</v>
      </c>
      <c r="P1830" s="4">
        <v>102.66</v>
      </c>
      <c r="Q1830" s="4">
        <f t="shared" si="112"/>
        <v>389.84</v>
      </c>
      <c r="R1830" s="4">
        <f t="shared" si="113"/>
        <v>205.32</v>
      </c>
      <c r="S1830" s="4">
        <f t="shared" si="114"/>
        <v>184.51999999999998</v>
      </c>
      <c r="T1830" s="6">
        <f t="shared" si="115"/>
        <v>0.47332238867227577</v>
      </c>
      <c r="U1830" s="3">
        <f>YEAR(SalesDataTable[[#This Row],[Order Date]])</f>
        <v>2026</v>
      </c>
    </row>
    <row r="1831" spans="1:21" ht="15.6">
      <c r="A1831" s="9">
        <v>1818</v>
      </c>
      <c r="B1831" s="10">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11" t="s">
        <v>6</v>
      </c>
      <c r="H1831" s="11" t="s">
        <v>43</v>
      </c>
      <c r="I1831" s="11" t="s">
        <v>19</v>
      </c>
      <c r="J1831" s="2" t="s">
        <v>13</v>
      </c>
      <c r="K1831" s="2" t="s">
        <v>14</v>
      </c>
      <c r="L1831" s="2" t="s">
        <v>48</v>
      </c>
      <c r="M1831" s="7">
        <v>1</v>
      </c>
      <c r="N1831" s="4">
        <v>161.03</v>
      </c>
      <c r="O1831" s="5">
        <v>0</v>
      </c>
      <c r="P1831" s="4">
        <v>89.86</v>
      </c>
      <c r="Q1831" s="4">
        <f t="shared" si="112"/>
        <v>161.03</v>
      </c>
      <c r="R1831" s="4">
        <f t="shared" si="113"/>
        <v>89.86</v>
      </c>
      <c r="S1831" s="4">
        <f t="shared" si="114"/>
        <v>71.17</v>
      </c>
      <c r="T1831" s="6">
        <f t="shared" si="115"/>
        <v>0.44196733527914056</v>
      </c>
      <c r="U1831" s="3">
        <f>YEAR(SalesDataTable[[#This Row],[Order Date]])</f>
        <v>2026</v>
      </c>
    </row>
    <row r="1832" spans="1:21" ht="15.6">
      <c r="A1832" s="9">
        <v>2370</v>
      </c>
      <c r="B1832" s="10">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11" t="s">
        <v>20</v>
      </c>
      <c r="H1832" s="11" t="s">
        <v>21</v>
      </c>
      <c r="I1832" s="11" t="s">
        <v>28</v>
      </c>
      <c r="J1832" s="2" t="s">
        <v>13</v>
      </c>
      <c r="K1832" s="2" t="s">
        <v>34</v>
      </c>
      <c r="L1832" s="2" t="s">
        <v>42</v>
      </c>
      <c r="M1832" s="7">
        <v>1</v>
      </c>
      <c r="N1832" s="4">
        <v>35.68</v>
      </c>
      <c r="O1832" s="5">
        <v>0.05</v>
      </c>
      <c r="P1832" s="4">
        <v>13.76</v>
      </c>
      <c r="Q1832" s="4">
        <f t="shared" si="112"/>
        <v>33.896000000000001</v>
      </c>
      <c r="R1832" s="4">
        <f t="shared" si="113"/>
        <v>13.76</v>
      </c>
      <c r="S1832" s="4">
        <f t="shared" si="114"/>
        <v>20.136000000000003</v>
      </c>
      <c r="T1832" s="6">
        <f t="shared" si="115"/>
        <v>0.59405239556289835</v>
      </c>
      <c r="U1832" s="3">
        <f>YEAR(SalesDataTable[[#This Row],[Order Date]])</f>
        <v>2026</v>
      </c>
    </row>
    <row r="1833" spans="1:21" ht="15.6">
      <c r="A1833" s="9">
        <v>2726</v>
      </c>
      <c r="B1833" s="10">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11" t="s">
        <v>6</v>
      </c>
      <c r="H1833" s="11" t="s">
        <v>27</v>
      </c>
      <c r="I1833" s="11" t="s">
        <v>2</v>
      </c>
      <c r="J1833" s="2" t="s">
        <v>13</v>
      </c>
      <c r="K1833" s="2" t="s">
        <v>4</v>
      </c>
      <c r="L1833" s="2" t="s">
        <v>26</v>
      </c>
      <c r="M1833" s="7">
        <v>1</v>
      </c>
      <c r="N1833" s="4">
        <v>39.68</v>
      </c>
      <c r="O1833" s="5">
        <v>0.05</v>
      </c>
      <c r="P1833" s="4">
        <v>16.63</v>
      </c>
      <c r="Q1833" s="4">
        <f t="shared" si="112"/>
        <v>37.695999999999998</v>
      </c>
      <c r="R1833" s="4">
        <f t="shared" si="113"/>
        <v>16.63</v>
      </c>
      <c r="S1833" s="4">
        <f t="shared" si="114"/>
        <v>21.065999999999999</v>
      </c>
      <c r="T1833" s="6">
        <f t="shared" si="115"/>
        <v>0.55883913412563668</v>
      </c>
      <c r="U1833" s="3">
        <f>YEAR(SalesDataTable[[#This Row],[Order Date]])</f>
        <v>2026</v>
      </c>
    </row>
    <row r="1834" spans="1:21" ht="15.6">
      <c r="A1834" s="9">
        <v>2755</v>
      </c>
      <c r="B1834" s="10">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11" t="s">
        <v>11</v>
      </c>
      <c r="H1834" s="11" t="s">
        <v>39</v>
      </c>
      <c r="I1834" s="11" t="s">
        <v>2</v>
      </c>
      <c r="J1834" s="2" t="s">
        <v>13</v>
      </c>
      <c r="K1834" s="2" t="s">
        <v>9</v>
      </c>
      <c r="L1834" s="2" t="s">
        <v>17</v>
      </c>
      <c r="M1834" s="7">
        <v>3</v>
      </c>
      <c r="N1834" s="4">
        <v>146.22</v>
      </c>
      <c r="O1834" s="5">
        <v>0</v>
      </c>
      <c r="P1834" s="4">
        <v>80.13</v>
      </c>
      <c r="Q1834" s="4">
        <f t="shared" si="112"/>
        <v>438.65999999999997</v>
      </c>
      <c r="R1834" s="4">
        <f t="shared" si="113"/>
        <v>240.39</v>
      </c>
      <c r="S1834" s="4">
        <f t="shared" si="114"/>
        <v>198.26999999999998</v>
      </c>
      <c r="T1834" s="6">
        <f t="shared" si="115"/>
        <v>0.4519901518260156</v>
      </c>
      <c r="U1834" s="3">
        <f>YEAR(SalesDataTable[[#This Row],[Order Date]])</f>
        <v>2026</v>
      </c>
    </row>
    <row r="1835" spans="1:21" ht="15.6">
      <c r="A1835" s="9">
        <v>3187</v>
      </c>
      <c r="B1835" s="10">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11" t="s">
        <v>20</v>
      </c>
      <c r="H1835" s="11" t="s">
        <v>31</v>
      </c>
      <c r="I1835" s="11" t="s">
        <v>19</v>
      </c>
      <c r="J1835" s="2" t="s">
        <v>3</v>
      </c>
      <c r="K1835" s="2" t="s">
        <v>9</v>
      </c>
      <c r="L1835" s="2" t="s">
        <v>46</v>
      </c>
      <c r="M1835" s="7">
        <v>1</v>
      </c>
      <c r="N1835" s="4">
        <v>71.680000000000007</v>
      </c>
      <c r="O1835" s="5">
        <v>0</v>
      </c>
      <c r="P1835" s="4">
        <v>31.87</v>
      </c>
      <c r="Q1835" s="4">
        <f t="shared" si="112"/>
        <v>71.680000000000007</v>
      </c>
      <c r="R1835" s="4">
        <f t="shared" si="113"/>
        <v>31.87</v>
      </c>
      <c r="S1835" s="4">
        <f t="shared" si="114"/>
        <v>39.81</v>
      </c>
      <c r="T1835" s="6">
        <f t="shared" si="115"/>
        <v>0.5553850446428571</v>
      </c>
      <c r="U1835" s="3">
        <f>YEAR(SalesDataTable[[#This Row],[Order Date]])</f>
        <v>2026</v>
      </c>
    </row>
    <row r="1836" spans="1:21" ht="15.6">
      <c r="A1836" s="9">
        <v>3471</v>
      </c>
      <c r="B1836" s="10">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11" t="s">
        <v>11</v>
      </c>
      <c r="H1836" s="11" t="s">
        <v>39</v>
      </c>
      <c r="I1836" s="11" t="s">
        <v>28</v>
      </c>
      <c r="J1836" s="2" t="s">
        <v>13</v>
      </c>
      <c r="K1836" s="2" t="s">
        <v>34</v>
      </c>
      <c r="L1836" s="2" t="s">
        <v>45</v>
      </c>
      <c r="M1836" s="7">
        <v>2</v>
      </c>
      <c r="N1836" s="4">
        <v>51.77</v>
      </c>
      <c r="O1836" s="5">
        <v>0</v>
      </c>
      <c r="P1836" s="4">
        <v>21.46</v>
      </c>
      <c r="Q1836" s="4">
        <f t="shared" si="112"/>
        <v>103.54</v>
      </c>
      <c r="R1836" s="4">
        <f t="shared" si="113"/>
        <v>42.92</v>
      </c>
      <c r="S1836" s="4">
        <f t="shared" si="114"/>
        <v>60.620000000000005</v>
      </c>
      <c r="T1836" s="6">
        <f t="shared" si="115"/>
        <v>0.58547421286459345</v>
      </c>
      <c r="U1836" s="3">
        <f>YEAR(SalesDataTable[[#This Row],[Order Date]])</f>
        <v>2026</v>
      </c>
    </row>
    <row r="1837" spans="1:21" ht="15.6">
      <c r="A1837" s="9">
        <v>3529</v>
      </c>
      <c r="B1837" s="10">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11" t="s">
        <v>11</v>
      </c>
      <c r="H1837" s="11" t="s">
        <v>25</v>
      </c>
      <c r="I1837" s="11" t="s">
        <v>8</v>
      </c>
      <c r="J1837" s="2" t="s">
        <v>3</v>
      </c>
      <c r="K1837" s="2" t="s">
        <v>34</v>
      </c>
      <c r="L1837" s="2" t="s">
        <v>35</v>
      </c>
      <c r="M1837" s="7">
        <v>4</v>
      </c>
      <c r="N1837" s="4">
        <v>39.4</v>
      </c>
      <c r="O1837" s="5">
        <v>0.15</v>
      </c>
      <c r="P1837" s="4">
        <v>14.95</v>
      </c>
      <c r="Q1837" s="4">
        <f t="shared" si="112"/>
        <v>133.95999999999998</v>
      </c>
      <c r="R1837" s="4">
        <f t="shared" si="113"/>
        <v>59.8</v>
      </c>
      <c r="S1837" s="4">
        <f t="shared" si="114"/>
        <v>74.159999999999982</v>
      </c>
      <c r="T1837" s="6">
        <f t="shared" si="115"/>
        <v>0.55359808898178553</v>
      </c>
      <c r="U1837" s="3">
        <f>YEAR(SalesDataTable[[#This Row],[Order Date]])</f>
        <v>2026</v>
      </c>
    </row>
    <row r="1838" spans="1:21" ht="15.6">
      <c r="A1838" s="9">
        <v>3549</v>
      </c>
      <c r="B1838" s="10">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11" t="s">
        <v>20</v>
      </c>
      <c r="H1838" s="11" t="s">
        <v>33</v>
      </c>
      <c r="I1838" s="11" t="s">
        <v>2</v>
      </c>
      <c r="J1838" s="2" t="s">
        <v>13</v>
      </c>
      <c r="K1838" s="2" t="s">
        <v>14</v>
      </c>
      <c r="L1838" s="2" t="s">
        <v>32</v>
      </c>
      <c r="M1838" s="7">
        <v>1</v>
      </c>
      <c r="N1838" s="4">
        <v>47.17</v>
      </c>
      <c r="O1838" s="5">
        <v>0</v>
      </c>
      <c r="P1838" s="4">
        <v>18.64</v>
      </c>
      <c r="Q1838" s="4">
        <f t="shared" si="112"/>
        <v>47.17</v>
      </c>
      <c r="R1838" s="4">
        <f t="shared" si="113"/>
        <v>18.64</v>
      </c>
      <c r="S1838" s="4">
        <f t="shared" si="114"/>
        <v>28.53</v>
      </c>
      <c r="T1838" s="6">
        <f t="shared" si="115"/>
        <v>0.60483358066567738</v>
      </c>
      <c r="U1838" s="3">
        <f>YEAR(SalesDataTable[[#This Row],[Order Date]])</f>
        <v>2026</v>
      </c>
    </row>
    <row r="1839" spans="1:21" ht="15.6">
      <c r="A1839" s="9">
        <v>4003</v>
      </c>
      <c r="B1839" s="10">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11" t="s">
        <v>20</v>
      </c>
      <c r="H1839" s="11" t="s">
        <v>21</v>
      </c>
      <c r="I1839" s="11" t="s">
        <v>28</v>
      </c>
      <c r="J1839" s="2" t="s">
        <v>3</v>
      </c>
      <c r="K1839" s="2" t="s">
        <v>34</v>
      </c>
      <c r="L1839" s="2" t="s">
        <v>45</v>
      </c>
      <c r="M1839" s="7">
        <v>2</v>
      </c>
      <c r="N1839" s="4">
        <v>50.41</v>
      </c>
      <c r="O1839" s="5">
        <v>0.1</v>
      </c>
      <c r="P1839" s="4">
        <v>22.05</v>
      </c>
      <c r="Q1839" s="4">
        <f t="shared" si="112"/>
        <v>90.738</v>
      </c>
      <c r="R1839" s="4">
        <f t="shared" si="113"/>
        <v>44.1</v>
      </c>
      <c r="S1839" s="4">
        <f t="shared" si="114"/>
        <v>46.637999999999998</v>
      </c>
      <c r="T1839" s="6">
        <f t="shared" si="115"/>
        <v>0.51398532037294187</v>
      </c>
      <c r="U1839" s="3">
        <f>YEAR(SalesDataTable[[#This Row],[Order Date]])</f>
        <v>2026</v>
      </c>
    </row>
    <row r="1840" spans="1:21" ht="15.6">
      <c r="A1840" s="9">
        <v>4613</v>
      </c>
      <c r="B1840" s="10">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11" t="s">
        <v>20</v>
      </c>
      <c r="H1840" s="11" t="s">
        <v>47</v>
      </c>
      <c r="I1840" s="11" t="s">
        <v>2</v>
      </c>
      <c r="J1840" s="2" t="s">
        <v>16</v>
      </c>
      <c r="K1840" s="2" t="s">
        <v>4</v>
      </c>
      <c r="L1840" s="2" t="s">
        <v>5</v>
      </c>
      <c r="M1840" s="7">
        <v>4</v>
      </c>
      <c r="N1840" s="4">
        <v>80.38</v>
      </c>
      <c r="O1840" s="5">
        <v>0.1</v>
      </c>
      <c r="P1840" s="4">
        <v>42.55</v>
      </c>
      <c r="Q1840" s="4">
        <f t="shared" si="112"/>
        <v>289.36799999999999</v>
      </c>
      <c r="R1840" s="4">
        <f t="shared" si="113"/>
        <v>170.2</v>
      </c>
      <c r="S1840" s="4">
        <f t="shared" si="114"/>
        <v>119.16800000000001</v>
      </c>
      <c r="T1840" s="6">
        <f t="shared" si="115"/>
        <v>0.41182162505874875</v>
      </c>
      <c r="U1840" s="3">
        <f>YEAR(SalesDataTable[[#This Row],[Order Date]])</f>
        <v>2026</v>
      </c>
    </row>
    <row r="1841" spans="1:21" ht="15.6">
      <c r="A1841" s="9">
        <v>75</v>
      </c>
      <c r="B1841" s="10">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11" t="s">
        <v>0</v>
      </c>
      <c r="H1841" s="11" t="s">
        <v>1</v>
      </c>
      <c r="I1841" s="11" t="s">
        <v>2</v>
      </c>
      <c r="J1841" s="2" t="s">
        <v>16</v>
      </c>
      <c r="K1841" s="2" t="s">
        <v>34</v>
      </c>
      <c r="L1841" s="2" t="s">
        <v>35</v>
      </c>
      <c r="M1841" s="7">
        <v>2</v>
      </c>
      <c r="N1841" s="4">
        <v>40.78</v>
      </c>
      <c r="O1841" s="5">
        <v>0</v>
      </c>
      <c r="P1841" s="4">
        <v>15.04</v>
      </c>
      <c r="Q1841" s="4">
        <f t="shared" si="112"/>
        <v>81.56</v>
      </c>
      <c r="R1841" s="4">
        <f t="shared" si="113"/>
        <v>30.08</v>
      </c>
      <c r="S1841" s="4">
        <f t="shared" si="114"/>
        <v>51.480000000000004</v>
      </c>
      <c r="T1841" s="6">
        <f t="shared" si="115"/>
        <v>0.63119176066699367</v>
      </c>
      <c r="U1841" s="3">
        <f>YEAR(SalesDataTable[[#This Row],[Order Date]])</f>
        <v>2026</v>
      </c>
    </row>
    <row r="1842" spans="1:21" ht="15.6">
      <c r="A1842" s="9">
        <v>601</v>
      </c>
      <c r="B1842" s="10">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11" t="s">
        <v>6</v>
      </c>
      <c r="H1842" s="11" t="s">
        <v>43</v>
      </c>
      <c r="I1842" s="11" t="s">
        <v>2</v>
      </c>
      <c r="J1842" s="2" t="s">
        <v>3</v>
      </c>
      <c r="K1842" s="2" t="s">
        <v>9</v>
      </c>
      <c r="L1842" s="2" t="s">
        <v>17</v>
      </c>
      <c r="M1842" s="7">
        <v>1</v>
      </c>
      <c r="N1842" s="4">
        <v>141.69</v>
      </c>
      <c r="O1842" s="5">
        <v>0</v>
      </c>
      <c r="P1842" s="4">
        <v>80.34</v>
      </c>
      <c r="Q1842" s="4">
        <f t="shared" si="112"/>
        <v>141.69</v>
      </c>
      <c r="R1842" s="4">
        <f t="shared" si="113"/>
        <v>80.34</v>
      </c>
      <c r="S1842" s="4">
        <f t="shared" si="114"/>
        <v>61.349999999999994</v>
      </c>
      <c r="T1842" s="6">
        <f t="shared" si="115"/>
        <v>0.43298750793986868</v>
      </c>
      <c r="U1842" s="3">
        <f>YEAR(SalesDataTable[[#This Row],[Order Date]])</f>
        <v>2026</v>
      </c>
    </row>
    <row r="1843" spans="1:21" ht="15.6">
      <c r="A1843" s="9">
        <v>1617</v>
      </c>
      <c r="B1843" s="10">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11" t="s">
        <v>20</v>
      </c>
      <c r="H1843" s="11" t="s">
        <v>33</v>
      </c>
      <c r="I1843" s="11" t="s">
        <v>2</v>
      </c>
      <c r="J1843" s="2" t="s">
        <v>13</v>
      </c>
      <c r="K1843" s="2" t="s">
        <v>23</v>
      </c>
      <c r="L1843" s="2" t="s">
        <v>40</v>
      </c>
      <c r="M1843" s="7">
        <v>1</v>
      </c>
      <c r="N1843" s="4">
        <v>83.28</v>
      </c>
      <c r="O1843" s="5">
        <v>0.1</v>
      </c>
      <c r="P1843" s="4">
        <v>39.75</v>
      </c>
      <c r="Q1843" s="4">
        <f t="shared" si="112"/>
        <v>74.951999999999998</v>
      </c>
      <c r="R1843" s="4">
        <f t="shared" si="113"/>
        <v>39.75</v>
      </c>
      <c r="S1843" s="4">
        <f t="shared" si="114"/>
        <v>35.201999999999998</v>
      </c>
      <c r="T1843" s="6">
        <f t="shared" si="115"/>
        <v>0.46966058277297468</v>
      </c>
      <c r="U1843" s="3">
        <f>YEAR(SalesDataTable[[#This Row],[Order Date]])</f>
        <v>2026</v>
      </c>
    </row>
    <row r="1844" spans="1:21" ht="15.6">
      <c r="A1844" s="9">
        <v>2305</v>
      </c>
      <c r="B1844" s="10">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11" t="s">
        <v>20</v>
      </c>
      <c r="H1844" s="11" t="s">
        <v>31</v>
      </c>
      <c r="I1844" s="11" t="s">
        <v>28</v>
      </c>
      <c r="J1844" s="2" t="s">
        <v>3</v>
      </c>
      <c r="K1844" s="2" t="s">
        <v>23</v>
      </c>
      <c r="L1844" s="2" t="s">
        <v>40</v>
      </c>
      <c r="M1844" s="7">
        <v>2</v>
      </c>
      <c r="N1844" s="4">
        <v>82.43</v>
      </c>
      <c r="O1844" s="5">
        <v>0</v>
      </c>
      <c r="P1844" s="4">
        <v>40.51</v>
      </c>
      <c r="Q1844" s="4">
        <f t="shared" si="112"/>
        <v>164.86</v>
      </c>
      <c r="R1844" s="4">
        <f t="shared" si="113"/>
        <v>81.02</v>
      </c>
      <c r="S1844" s="4">
        <f t="shared" si="114"/>
        <v>83.840000000000018</v>
      </c>
      <c r="T1844" s="6">
        <f t="shared" si="115"/>
        <v>0.50855271139148372</v>
      </c>
      <c r="U1844" s="3">
        <f>YEAR(SalesDataTable[[#This Row],[Order Date]])</f>
        <v>2026</v>
      </c>
    </row>
    <row r="1845" spans="1:21" ht="15.6">
      <c r="A1845" s="9">
        <v>2344</v>
      </c>
      <c r="B1845" s="10">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11" t="s">
        <v>0</v>
      </c>
      <c r="H1845" s="11" t="s">
        <v>50</v>
      </c>
      <c r="I1845" s="11" t="s">
        <v>28</v>
      </c>
      <c r="J1845" s="2" t="s">
        <v>13</v>
      </c>
      <c r="K1845" s="2" t="s">
        <v>34</v>
      </c>
      <c r="L1845" s="2" t="s">
        <v>42</v>
      </c>
      <c r="M1845" s="7">
        <v>4</v>
      </c>
      <c r="N1845" s="4">
        <v>36.380000000000003</v>
      </c>
      <c r="O1845" s="5">
        <v>0</v>
      </c>
      <c r="P1845" s="4">
        <v>14.16</v>
      </c>
      <c r="Q1845" s="4">
        <f t="shared" si="112"/>
        <v>145.52000000000001</v>
      </c>
      <c r="R1845" s="4">
        <f t="shared" si="113"/>
        <v>56.64</v>
      </c>
      <c r="S1845" s="4">
        <f t="shared" si="114"/>
        <v>88.88000000000001</v>
      </c>
      <c r="T1845" s="6">
        <f t="shared" si="115"/>
        <v>0.61077515118196812</v>
      </c>
      <c r="U1845" s="3">
        <f>YEAR(SalesDataTable[[#This Row],[Order Date]])</f>
        <v>2026</v>
      </c>
    </row>
    <row r="1846" spans="1:21" ht="15.6">
      <c r="A1846" s="9">
        <v>2601</v>
      </c>
      <c r="B1846" s="10">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11" t="s">
        <v>6</v>
      </c>
      <c r="H1846" s="11" t="s">
        <v>41</v>
      </c>
      <c r="I1846" s="11" t="s">
        <v>2</v>
      </c>
      <c r="J1846" s="2" t="s">
        <v>13</v>
      </c>
      <c r="K1846" s="2" t="s">
        <v>4</v>
      </c>
      <c r="L1846" s="2" t="s">
        <v>5</v>
      </c>
      <c r="M1846" s="7">
        <v>1</v>
      </c>
      <c r="N1846" s="4">
        <v>82.86</v>
      </c>
      <c r="O1846" s="5">
        <v>0</v>
      </c>
      <c r="P1846" s="4">
        <v>43.33</v>
      </c>
      <c r="Q1846" s="4">
        <f t="shared" si="112"/>
        <v>82.86</v>
      </c>
      <c r="R1846" s="4">
        <f t="shared" si="113"/>
        <v>43.33</v>
      </c>
      <c r="S1846" s="4">
        <f t="shared" si="114"/>
        <v>39.53</v>
      </c>
      <c r="T1846" s="6">
        <f t="shared" si="115"/>
        <v>0.47706975621530295</v>
      </c>
      <c r="U1846" s="3">
        <f>YEAR(SalesDataTable[[#This Row],[Order Date]])</f>
        <v>2026</v>
      </c>
    </row>
    <row r="1847" spans="1:21" ht="15.6">
      <c r="A1847" s="9">
        <v>2831</v>
      </c>
      <c r="B1847" s="10">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11" t="s">
        <v>0</v>
      </c>
      <c r="H1847" s="11" t="s">
        <v>36</v>
      </c>
      <c r="I1847" s="11" t="s">
        <v>2</v>
      </c>
      <c r="J1847" s="2" t="s">
        <v>13</v>
      </c>
      <c r="K1847" s="2" t="s">
        <v>14</v>
      </c>
      <c r="L1847" s="2" t="s">
        <v>32</v>
      </c>
      <c r="M1847" s="7">
        <v>1</v>
      </c>
      <c r="N1847" s="4">
        <v>46.44</v>
      </c>
      <c r="O1847" s="5">
        <v>0.05</v>
      </c>
      <c r="P1847" s="4">
        <v>17.88</v>
      </c>
      <c r="Q1847" s="4">
        <f t="shared" si="112"/>
        <v>44.117999999999995</v>
      </c>
      <c r="R1847" s="4">
        <f t="shared" si="113"/>
        <v>17.88</v>
      </c>
      <c r="S1847" s="4">
        <f t="shared" si="114"/>
        <v>26.237999999999996</v>
      </c>
      <c r="T1847" s="6">
        <f t="shared" si="115"/>
        <v>0.59472324221406225</v>
      </c>
      <c r="U1847" s="3">
        <f>YEAR(SalesDataTable[[#This Row],[Order Date]])</f>
        <v>2026</v>
      </c>
    </row>
    <row r="1848" spans="1:21" ht="15.6">
      <c r="A1848" s="9">
        <v>2845</v>
      </c>
      <c r="B1848" s="10">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11" t="s">
        <v>0</v>
      </c>
      <c r="H1848" s="11" t="s">
        <v>1</v>
      </c>
      <c r="I1848" s="11" t="s">
        <v>8</v>
      </c>
      <c r="J1848" s="2" t="s">
        <v>16</v>
      </c>
      <c r="K1848" s="2" t="s">
        <v>14</v>
      </c>
      <c r="L1848" s="2" t="s">
        <v>44</v>
      </c>
      <c r="M1848" s="7">
        <v>4</v>
      </c>
      <c r="N1848" s="4">
        <v>133.26</v>
      </c>
      <c r="O1848" s="5">
        <v>0.1</v>
      </c>
      <c r="P1848" s="4">
        <v>68.77</v>
      </c>
      <c r="Q1848" s="4">
        <f t="shared" si="112"/>
        <v>479.73599999999999</v>
      </c>
      <c r="R1848" s="4">
        <f t="shared" si="113"/>
        <v>275.08</v>
      </c>
      <c r="S1848" s="4">
        <f t="shared" si="114"/>
        <v>204.65600000000001</v>
      </c>
      <c r="T1848" s="6">
        <f t="shared" si="115"/>
        <v>0.42660129738022579</v>
      </c>
      <c r="U1848" s="3">
        <f>YEAR(SalesDataTable[[#This Row],[Order Date]])</f>
        <v>2026</v>
      </c>
    </row>
    <row r="1849" spans="1:21" ht="15.6">
      <c r="A1849" s="9">
        <v>3679</v>
      </c>
      <c r="B1849" s="10">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11" t="s">
        <v>6</v>
      </c>
      <c r="H1849" s="11" t="s">
        <v>43</v>
      </c>
      <c r="I1849" s="11" t="s">
        <v>28</v>
      </c>
      <c r="J1849" s="2" t="s">
        <v>13</v>
      </c>
      <c r="K1849" s="2" t="s">
        <v>9</v>
      </c>
      <c r="L1849" s="2" t="s">
        <v>17</v>
      </c>
      <c r="M1849" s="7">
        <v>1</v>
      </c>
      <c r="N1849" s="4">
        <v>147.36000000000001</v>
      </c>
      <c r="O1849" s="5">
        <v>0</v>
      </c>
      <c r="P1849" s="4">
        <v>81.599999999999994</v>
      </c>
      <c r="Q1849" s="4">
        <f t="shared" si="112"/>
        <v>147.36000000000001</v>
      </c>
      <c r="R1849" s="4">
        <f t="shared" si="113"/>
        <v>81.599999999999994</v>
      </c>
      <c r="S1849" s="4">
        <f t="shared" si="114"/>
        <v>65.760000000000019</v>
      </c>
      <c r="T1849" s="6">
        <f t="shared" si="115"/>
        <v>0.44625407166123787</v>
      </c>
      <c r="U1849" s="3">
        <f>YEAR(SalesDataTable[[#This Row],[Order Date]])</f>
        <v>2026</v>
      </c>
    </row>
    <row r="1850" spans="1:21" ht="15.6">
      <c r="A1850" s="9">
        <v>3828</v>
      </c>
      <c r="B1850" s="10">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11" t="s">
        <v>0</v>
      </c>
      <c r="H1850" s="11" t="s">
        <v>1</v>
      </c>
      <c r="I1850" s="11" t="s">
        <v>2</v>
      </c>
      <c r="J1850" s="2" t="s">
        <v>13</v>
      </c>
      <c r="K1850" s="2" t="s">
        <v>14</v>
      </c>
      <c r="L1850" s="2" t="s">
        <v>48</v>
      </c>
      <c r="M1850" s="7">
        <v>2</v>
      </c>
      <c r="N1850" s="4">
        <v>166.13</v>
      </c>
      <c r="O1850" s="5">
        <v>0.15</v>
      </c>
      <c r="P1850" s="4">
        <v>86.71</v>
      </c>
      <c r="Q1850" s="4">
        <f t="shared" si="112"/>
        <v>282.42099999999999</v>
      </c>
      <c r="R1850" s="4">
        <f t="shared" si="113"/>
        <v>173.42</v>
      </c>
      <c r="S1850" s="4">
        <f t="shared" si="114"/>
        <v>109.001</v>
      </c>
      <c r="T1850" s="6">
        <f t="shared" si="115"/>
        <v>0.38595217777714835</v>
      </c>
      <c r="U1850" s="3">
        <f>YEAR(SalesDataTable[[#This Row],[Order Date]])</f>
        <v>2026</v>
      </c>
    </row>
    <row r="1851" spans="1:21" ht="15.6">
      <c r="A1851" s="9">
        <v>4226</v>
      </c>
      <c r="B1851" s="10">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11" t="s">
        <v>11</v>
      </c>
      <c r="H1851" s="11" t="s">
        <v>18</v>
      </c>
      <c r="I1851" s="11" t="s">
        <v>2</v>
      </c>
      <c r="J1851" s="2" t="s">
        <v>13</v>
      </c>
      <c r="K1851" s="2" t="s">
        <v>34</v>
      </c>
      <c r="L1851" s="2" t="s">
        <v>45</v>
      </c>
      <c r="M1851" s="7">
        <v>1</v>
      </c>
      <c r="N1851" s="4">
        <v>51.74</v>
      </c>
      <c r="O1851" s="5">
        <v>0</v>
      </c>
      <c r="P1851" s="4">
        <v>22.45</v>
      </c>
      <c r="Q1851" s="4">
        <f t="shared" si="112"/>
        <v>51.74</v>
      </c>
      <c r="R1851" s="4">
        <f t="shared" si="113"/>
        <v>22.45</v>
      </c>
      <c r="S1851" s="4">
        <f t="shared" si="114"/>
        <v>29.290000000000003</v>
      </c>
      <c r="T1851" s="6">
        <f t="shared" si="115"/>
        <v>0.56609972941631237</v>
      </c>
      <c r="U1851" s="3">
        <f>YEAR(SalesDataTable[[#This Row],[Order Date]])</f>
        <v>2026</v>
      </c>
    </row>
    <row r="1852" spans="1:21" ht="15.6">
      <c r="A1852" s="9">
        <v>58</v>
      </c>
      <c r="B1852" s="10">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11" t="s">
        <v>0</v>
      </c>
      <c r="H1852" s="11" t="s">
        <v>1</v>
      </c>
      <c r="I1852" s="11" t="s">
        <v>19</v>
      </c>
      <c r="J1852" s="2" t="s">
        <v>3</v>
      </c>
      <c r="K1852" s="2" t="s">
        <v>9</v>
      </c>
      <c r="L1852" s="2" t="s">
        <v>46</v>
      </c>
      <c r="M1852" s="7">
        <v>1</v>
      </c>
      <c r="N1852" s="4">
        <v>71.7</v>
      </c>
      <c r="O1852" s="5">
        <v>0</v>
      </c>
      <c r="P1852" s="4">
        <v>32</v>
      </c>
      <c r="Q1852" s="4">
        <f t="shared" si="112"/>
        <v>71.7</v>
      </c>
      <c r="R1852" s="4">
        <f t="shared" si="113"/>
        <v>32</v>
      </c>
      <c r="S1852" s="4">
        <f t="shared" si="114"/>
        <v>39.700000000000003</v>
      </c>
      <c r="T1852" s="6">
        <f t="shared" si="115"/>
        <v>0.55369595536959559</v>
      </c>
      <c r="U1852" s="3">
        <f>YEAR(SalesDataTable[[#This Row],[Order Date]])</f>
        <v>2026</v>
      </c>
    </row>
    <row r="1853" spans="1:21" ht="15.6">
      <c r="A1853" s="9">
        <v>1224</v>
      </c>
      <c r="B1853" s="10">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11" t="s">
        <v>11</v>
      </c>
      <c r="H1853" s="11" t="s">
        <v>12</v>
      </c>
      <c r="I1853" s="11" t="s">
        <v>2</v>
      </c>
      <c r="J1853" s="2" t="s">
        <v>3</v>
      </c>
      <c r="K1853" s="2" t="s">
        <v>4</v>
      </c>
      <c r="L1853" s="2" t="s">
        <v>26</v>
      </c>
      <c r="M1853" s="7">
        <v>2</v>
      </c>
      <c r="N1853" s="4">
        <v>39.409999999999997</v>
      </c>
      <c r="O1853" s="5">
        <v>0.05</v>
      </c>
      <c r="P1853" s="4">
        <v>17.12</v>
      </c>
      <c r="Q1853" s="4">
        <f t="shared" si="112"/>
        <v>74.878999999999991</v>
      </c>
      <c r="R1853" s="4">
        <f t="shared" si="113"/>
        <v>34.24</v>
      </c>
      <c r="S1853" s="4">
        <f t="shared" si="114"/>
        <v>40.638999999999989</v>
      </c>
      <c r="T1853" s="6">
        <f t="shared" si="115"/>
        <v>0.54272893601677363</v>
      </c>
      <c r="U1853" s="3">
        <f>YEAR(SalesDataTable[[#This Row],[Order Date]])</f>
        <v>2026</v>
      </c>
    </row>
    <row r="1854" spans="1:21" ht="15.6">
      <c r="A1854" s="9">
        <v>4345</v>
      </c>
      <c r="B1854" s="10">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11" t="s">
        <v>0</v>
      </c>
      <c r="H1854" s="11" t="s">
        <v>36</v>
      </c>
      <c r="I1854" s="11" t="s">
        <v>2</v>
      </c>
      <c r="J1854" s="2" t="s">
        <v>13</v>
      </c>
      <c r="K1854" s="2" t="s">
        <v>23</v>
      </c>
      <c r="L1854" s="2" t="s">
        <v>24</v>
      </c>
      <c r="M1854" s="7">
        <v>2</v>
      </c>
      <c r="N1854" s="4">
        <v>345.33</v>
      </c>
      <c r="O1854" s="5">
        <v>0</v>
      </c>
      <c r="P1854" s="4">
        <v>198.22</v>
      </c>
      <c r="Q1854" s="4">
        <f t="shared" si="112"/>
        <v>690.66</v>
      </c>
      <c r="R1854" s="4">
        <f t="shared" si="113"/>
        <v>396.44</v>
      </c>
      <c r="S1854" s="4">
        <f t="shared" si="114"/>
        <v>294.21999999999997</v>
      </c>
      <c r="T1854" s="6">
        <f t="shared" si="115"/>
        <v>0.42599832044710856</v>
      </c>
      <c r="U1854" s="3">
        <f>YEAR(SalesDataTable[[#This Row],[Order Date]])</f>
        <v>2026</v>
      </c>
    </row>
    <row r="1855" spans="1:21" ht="15.6">
      <c r="A1855" s="9">
        <v>1069</v>
      </c>
      <c r="B1855" s="10">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11" t="s">
        <v>20</v>
      </c>
      <c r="H1855" s="11" t="s">
        <v>47</v>
      </c>
      <c r="I1855" s="11" t="s">
        <v>2</v>
      </c>
      <c r="J1855" s="2" t="s">
        <v>3</v>
      </c>
      <c r="K1855" s="2" t="s">
        <v>9</v>
      </c>
      <c r="L1855" s="2" t="s">
        <v>17</v>
      </c>
      <c r="M1855" s="7">
        <v>1</v>
      </c>
      <c r="N1855" s="4">
        <v>145.33000000000001</v>
      </c>
      <c r="O1855" s="5">
        <v>0.1</v>
      </c>
      <c r="P1855" s="4">
        <v>80.97</v>
      </c>
      <c r="Q1855" s="4">
        <f t="shared" si="112"/>
        <v>130.79700000000003</v>
      </c>
      <c r="R1855" s="4">
        <f t="shared" si="113"/>
        <v>80.97</v>
      </c>
      <c r="S1855" s="4">
        <f t="shared" si="114"/>
        <v>49.827000000000027</v>
      </c>
      <c r="T1855" s="6">
        <f t="shared" si="115"/>
        <v>0.3809491043372556</v>
      </c>
      <c r="U1855" s="3">
        <f>YEAR(SalesDataTable[[#This Row],[Order Date]])</f>
        <v>2026</v>
      </c>
    </row>
    <row r="1856" spans="1:21" ht="15.6">
      <c r="A1856" s="9">
        <v>1489</v>
      </c>
      <c r="B1856" s="10">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11" t="s">
        <v>0</v>
      </c>
      <c r="H1856" s="11" t="s">
        <v>1</v>
      </c>
      <c r="I1856" s="11" t="s">
        <v>2</v>
      </c>
      <c r="J1856" s="2" t="s">
        <v>3</v>
      </c>
      <c r="K1856" s="2" t="s">
        <v>4</v>
      </c>
      <c r="L1856" s="2" t="s">
        <v>22</v>
      </c>
      <c r="M1856" s="7">
        <v>3</v>
      </c>
      <c r="N1856" s="4">
        <v>50.03</v>
      </c>
      <c r="O1856" s="5">
        <v>0.1</v>
      </c>
      <c r="P1856" s="4">
        <v>22.89</v>
      </c>
      <c r="Q1856" s="4">
        <f t="shared" si="112"/>
        <v>135.08100000000002</v>
      </c>
      <c r="R1856" s="4">
        <f t="shared" si="113"/>
        <v>68.67</v>
      </c>
      <c r="S1856" s="4">
        <f t="shared" si="114"/>
        <v>66.411000000000016</v>
      </c>
      <c r="T1856" s="6">
        <f t="shared" si="115"/>
        <v>0.49163835032313952</v>
      </c>
      <c r="U1856" s="3">
        <f>YEAR(SalesDataTable[[#This Row],[Order Date]])</f>
        <v>2026</v>
      </c>
    </row>
    <row r="1857" spans="1:21" ht="15.6">
      <c r="A1857" s="9">
        <v>2045</v>
      </c>
      <c r="B1857" s="10">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11" t="s">
        <v>6</v>
      </c>
      <c r="H1857" s="11" t="s">
        <v>7</v>
      </c>
      <c r="I1857" s="11" t="s">
        <v>28</v>
      </c>
      <c r="J1857" s="2" t="s">
        <v>3</v>
      </c>
      <c r="K1857" s="2" t="s">
        <v>14</v>
      </c>
      <c r="L1857" s="2" t="s">
        <v>15</v>
      </c>
      <c r="M1857" s="7">
        <v>1</v>
      </c>
      <c r="N1857" s="4">
        <v>35.68</v>
      </c>
      <c r="O1857" s="5">
        <v>0.05</v>
      </c>
      <c r="P1857" s="4">
        <v>13.37</v>
      </c>
      <c r="Q1857" s="4">
        <f t="shared" si="112"/>
        <v>33.896000000000001</v>
      </c>
      <c r="R1857" s="4">
        <f t="shared" si="113"/>
        <v>13.37</v>
      </c>
      <c r="S1857" s="4">
        <f t="shared" si="114"/>
        <v>20.526000000000003</v>
      </c>
      <c r="T1857" s="6">
        <f t="shared" si="115"/>
        <v>0.60555817795610112</v>
      </c>
      <c r="U1857" s="3">
        <f>YEAR(SalesDataTable[[#This Row],[Order Date]])</f>
        <v>2026</v>
      </c>
    </row>
    <row r="1858" spans="1:21" ht="15.6">
      <c r="A1858" s="9">
        <v>2610</v>
      </c>
      <c r="B1858" s="10">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11" t="s">
        <v>20</v>
      </c>
      <c r="H1858" s="11" t="s">
        <v>33</v>
      </c>
      <c r="I1858" s="11" t="s">
        <v>2</v>
      </c>
      <c r="J1858" s="2" t="s">
        <v>3</v>
      </c>
      <c r="K1858" s="2" t="s">
        <v>23</v>
      </c>
      <c r="L1858" s="2" t="s">
        <v>24</v>
      </c>
      <c r="M1858" s="7">
        <v>1</v>
      </c>
      <c r="N1858" s="4">
        <v>341.87</v>
      </c>
      <c r="O1858" s="5">
        <v>0.1</v>
      </c>
      <c r="P1858" s="4">
        <v>190.66</v>
      </c>
      <c r="Q1858" s="4">
        <f t="shared" ref="Q1858:Q1921" si="116">M1858*N1858*(1-O1858)</f>
        <v>307.68299999999999</v>
      </c>
      <c r="R1858" s="4">
        <f t="shared" ref="R1858:R1921" si="117">M1858*P1858</f>
        <v>190.66</v>
      </c>
      <c r="S1858" s="4">
        <f t="shared" ref="S1858:S1921" si="118">Q1858-R1858</f>
        <v>117.023</v>
      </c>
      <c r="T1858" s="6">
        <f t="shared" ref="T1858:T1921" si="119">IFERROR(S1858/Q1858,0)</f>
        <v>0.38033625517171893</v>
      </c>
      <c r="U1858" s="3">
        <f>YEAR(SalesDataTable[[#This Row],[Order Date]])</f>
        <v>2026</v>
      </c>
    </row>
    <row r="1859" spans="1:21" ht="15.6">
      <c r="A1859" s="9">
        <v>4210</v>
      </c>
      <c r="B1859" s="10">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11" t="s">
        <v>6</v>
      </c>
      <c r="H1859" s="11" t="s">
        <v>27</v>
      </c>
      <c r="I1859" s="11" t="s">
        <v>2</v>
      </c>
      <c r="J1859" s="2" t="s">
        <v>3</v>
      </c>
      <c r="K1859" s="2" t="s">
        <v>14</v>
      </c>
      <c r="L1859" s="2" t="s">
        <v>48</v>
      </c>
      <c r="M1859" s="7">
        <v>1</v>
      </c>
      <c r="N1859" s="4">
        <v>164.6</v>
      </c>
      <c r="O1859" s="5">
        <v>0</v>
      </c>
      <c r="P1859" s="4">
        <v>87.21</v>
      </c>
      <c r="Q1859" s="4">
        <f t="shared" si="116"/>
        <v>164.6</v>
      </c>
      <c r="R1859" s="4">
        <f t="shared" si="117"/>
        <v>87.21</v>
      </c>
      <c r="S1859" s="4">
        <f t="shared" si="118"/>
        <v>77.39</v>
      </c>
      <c r="T1859" s="6">
        <f t="shared" si="119"/>
        <v>0.47017010935601461</v>
      </c>
      <c r="U1859" s="3">
        <f>YEAR(SalesDataTable[[#This Row],[Order Date]])</f>
        <v>2026</v>
      </c>
    </row>
    <row r="1860" spans="1:21" ht="15.6">
      <c r="A1860" s="9">
        <v>4584</v>
      </c>
      <c r="B1860" s="10">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11" t="s">
        <v>20</v>
      </c>
      <c r="H1860" s="11" t="s">
        <v>33</v>
      </c>
      <c r="I1860" s="11" t="s">
        <v>2</v>
      </c>
      <c r="J1860" s="2" t="s">
        <v>3</v>
      </c>
      <c r="K1860" s="2" t="s">
        <v>34</v>
      </c>
      <c r="L1860" s="2" t="s">
        <v>35</v>
      </c>
      <c r="M1860" s="7">
        <v>2</v>
      </c>
      <c r="N1860" s="4">
        <v>41.24</v>
      </c>
      <c r="O1860" s="5">
        <v>0</v>
      </c>
      <c r="P1860" s="4">
        <v>14.46</v>
      </c>
      <c r="Q1860" s="4">
        <f t="shared" si="116"/>
        <v>82.48</v>
      </c>
      <c r="R1860" s="4">
        <f t="shared" si="117"/>
        <v>28.92</v>
      </c>
      <c r="S1860" s="4">
        <f t="shared" si="118"/>
        <v>53.56</v>
      </c>
      <c r="T1860" s="6">
        <f t="shared" si="119"/>
        <v>0.64936954413191073</v>
      </c>
      <c r="U1860" s="3">
        <f>YEAR(SalesDataTable[[#This Row],[Order Date]])</f>
        <v>2026</v>
      </c>
    </row>
    <row r="1861" spans="1:21" ht="15.6">
      <c r="A1861" s="9">
        <v>44</v>
      </c>
      <c r="B1861" s="10">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11" t="s">
        <v>11</v>
      </c>
      <c r="H1861" s="11" t="s">
        <v>39</v>
      </c>
      <c r="I1861" s="11" t="s">
        <v>19</v>
      </c>
      <c r="J1861" s="2" t="s">
        <v>13</v>
      </c>
      <c r="K1861" s="2" t="s">
        <v>4</v>
      </c>
      <c r="L1861" s="2" t="s">
        <v>26</v>
      </c>
      <c r="M1861" s="7">
        <v>1</v>
      </c>
      <c r="N1861" s="4">
        <v>40.1</v>
      </c>
      <c r="O1861" s="5">
        <v>0</v>
      </c>
      <c r="P1861" s="4">
        <v>16.920000000000002</v>
      </c>
      <c r="Q1861" s="4">
        <f t="shared" si="116"/>
        <v>40.1</v>
      </c>
      <c r="R1861" s="4">
        <f t="shared" si="117"/>
        <v>16.920000000000002</v>
      </c>
      <c r="S1861" s="4">
        <f t="shared" si="118"/>
        <v>23.18</v>
      </c>
      <c r="T1861" s="6">
        <f t="shared" si="119"/>
        <v>0.57805486284289276</v>
      </c>
      <c r="U1861" s="3">
        <f>YEAR(SalesDataTable[[#This Row],[Order Date]])</f>
        <v>2026</v>
      </c>
    </row>
    <row r="1862" spans="1:21" ht="15.6">
      <c r="A1862" s="9">
        <v>97</v>
      </c>
      <c r="B1862" s="10">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11" t="s">
        <v>6</v>
      </c>
      <c r="H1862" s="11" t="s">
        <v>27</v>
      </c>
      <c r="I1862" s="11" t="s">
        <v>2</v>
      </c>
      <c r="J1862" s="2" t="s">
        <v>13</v>
      </c>
      <c r="K1862" s="2" t="s">
        <v>23</v>
      </c>
      <c r="L1862" s="2" t="s">
        <v>40</v>
      </c>
      <c r="M1862" s="7">
        <v>2</v>
      </c>
      <c r="N1862" s="4">
        <v>80.239999999999995</v>
      </c>
      <c r="O1862" s="5">
        <v>0</v>
      </c>
      <c r="P1862" s="4">
        <v>40.5</v>
      </c>
      <c r="Q1862" s="4">
        <f t="shared" si="116"/>
        <v>160.47999999999999</v>
      </c>
      <c r="R1862" s="4">
        <f t="shared" si="117"/>
        <v>81</v>
      </c>
      <c r="S1862" s="4">
        <f t="shared" si="118"/>
        <v>79.47999999999999</v>
      </c>
      <c r="T1862" s="6">
        <f t="shared" si="119"/>
        <v>0.49526420737786636</v>
      </c>
      <c r="U1862" s="3">
        <f>YEAR(SalesDataTable[[#This Row],[Order Date]])</f>
        <v>2026</v>
      </c>
    </row>
    <row r="1863" spans="1:21" ht="15.6">
      <c r="A1863" s="9">
        <v>1015</v>
      </c>
      <c r="B1863" s="10">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11" t="s">
        <v>11</v>
      </c>
      <c r="H1863" s="11" t="s">
        <v>18</v>
      </c>
      <c r="I1863" s="11" t="s">
        <v>2</v>
      </c>
      <c r="J1863" s="2" t="s">
        <v>13</v>
      </c>
      <c r="K1863" s="2" t="s">
        <v>9</v>
      </c>
      <c r="L1863" s="2" t="s">
        <v>37</v>
      </c>
      <c r="M1863" s="7">
        <v>4</v>
      </c>
      <c r="N1863" s="4">
        <v>151.01</v>
      </c>
      <c r="O1863" s="5">
        <v>0</v>
      </c>
      <c r="P1863" s="4">
        <v>80.569999999999993</v>
      </c>
      <c r="Q1863" s="4">
        <f t="shared" si="116"/>
        <v>604.04</v>
      </c>
      <c r="R1863" s="4">
        <f t="shared" si="117"/>
        <v>322.27999999999997</v>
      </c>
      <c r="S1863" s="4">
        <f t="shared" si="118"/>
        <v>281.76</v>
      </c>
      <c r="T1863" s="6">
        <f t="shared" si="119"/>
        <v>0.46645917488908023</v>
      </c>
      <c r="U1863" s="3">
        <f>YEAR(SalesDataTable[[#This Row],[Order Date]])</f>
        <v>2026</v>
      </c>
    </row>
    <row r="1864" spans="1:21" ht="15.6">
      <c r="A1864" s="9">
        <v>1128</v>
      </c>
      <c r="B1864" s="10">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11" t="s">
        <v>0</v>
      </c>
      <c r="H1864" s="11" t="s">
        <v>50</v>
      </c>
      <c r="I1864" s="11" t="s">
        <v>28</v>
      </c>
      <c r="J1864" s="2" t="s">
        <v>3</v>
      </c>
      <c r="K1864" s="2" t="s">
        <v>4</v>
      </c>
      <c r="L1864" s="2" t="s">
        <v>22</v>
      </c>
      <c r="M1864" s="7">
        <v>1</v>
      </c>
      <c r="N1864" s="4">
        <v>51.32</v>
      </c>
      <c r="O1864" s="5">
        <v>0.1</v>
      </c>
      <c r="P1864" s="4">
        <v>22.67</v>
      </c>
      <c r="Q1864" s="4">
        <f t="shared" si="116"/>
        <v>46.188000000000002</v>
      </c>
      <c r="R1864" s="4">
        <f t="shared" si="117"/>
        <v>22.67</v>
      </c>
      <c r="S1864" s="4">
        <f t="shared" si="118"/>
        <v>23.518000000000001</v>
      </c>
      <c r="T1864" s="6">
        <f t="shared" si="119"/>
        <v>0.50917987356023209</v>
      </c>
      <c r="U1864" s="3">
        <f>YEAR(SalesDataTable[[#This Row],[Order Date]])</f>
        <v>2026</v>
      </c>
    </row>
    <row r="1865" spans="1:21" ht="15.6">
      <c r="A1865" s="9">
        <v>3548</v>
      </c>
      <c r="B1865" s="10">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11" t="s">
        <v>20</v>
      </c>
      <c r="H1865" s="11" t="s">
        <v>31</v>
      </c>
      <c r="I1865" s="11" t="s">
        <v>19</v>
      </c>
      <c r="J1865" s="2" t="s">
        <v>3</v>
      </c>
      <c r="K1865" s="2" t="s">
        <v>9</v>
      </c>
      <c r="L1865" s="2" t="s">
        <v>46</v>
      </c>
      <c r="M1865" s="7">
        <v>2</v>
      </c>
      <c r="N1865" s="4">
        <v>72.61</v>
      </c>
      <c r="O1865" s="5">
        <v>0</v>
      </c>
      <c r="P1865" s="4">
        <v>32.68</v>
      </c>
      <c r="Q1865" s="4">
        <f t="shared" si="116"/>
        <v>145.22</v>
      </c>
      <c r="R1865" s="4">
        <f t="shared" si="117"/>
        <v>65.36</v>
      </c>
      <c r="S1865" s="4">
        <f t="shared" si="118"/>
        <v>79.86</v>
      </c>
      <c r="T1865" s="6">
        <f t="shared" si="119"/>
        <v>0.54992425285773305</v>
      </c>
      <c r="U1865" s="3">
        <f>YEAR(SalesDataTable[[#This Row],[Order Date]])</f>
        <v>2026</v>
      </c>
    </row>
    <row r="1866" spans="1:21" ht="15.6">
      <c r="A1866" s="9">
        <v>242</v>
      </c>
      <c r="B1866" s="10">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11" t="s">
        <v>20</v>
      </c>
      <c r="H1866" s="11" t="s">
        <v>47</v>
      </c>
      <c r="I1866" s="11" t="s">
        <v>28</v>
      </c>
      <c r="J1866" s="2" t="s">
        <v>16</v>
      </c>
      <c r="K1866" s="2" t="s">
        <v>34</v>
      </c>
      <c r="L1866" s="2" t="s">
        <v>35</v>
      </c>
      <c r="M1866" s="7">
        <v>5</v>
      </c>
      <c r="N1866" s="4">
        <v>40.94</v>
      </c>
      <c r="O1866" s="5">
        <v>0</v>
      </c>
      <c r="P1866" s="4">
        <v>14.78</v>
      </c>
      <c r="Q1866" s="4">
        <f t="shared" si="116"/>
        <v>204.7</v>
      </c>
      <c r="R1866" s="4">
        <f t="shared" si="117"/>
        <v>73.899999999999991</v>
      </c>
      <c r="S1866" s="4">
        <f t="shared" si="118"/>
        <v>130.80000000000001</v>
      </c>
      <c r="T1866" s="6">
        <f t="shared" si="119"/>
        <v>0.6389838788470934</v>
      </c>
      <c r="U1866" s="3">
        <f>YEAR(SalesDataTable[[#This Row],[Order Date]])</f>
        <v>2026</v>
      </c>
    </row>
    <row r="1867" spans="1:21" ht="15.6">
      <c r="A1867" s="9">
        <v>784</v>
      </c>
      <c r="B1867" s="10">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11" t="s">
        <v>11</v>
      </c>
      <c r="H1867" s="11" t="s">
        <v>52</v>
      </c>
      <c r="I1867" s="11" t="s">
        <v>28</v>
      </c>
      <c r="J1867" s="2" t="s">
        <v>13</v>
      </c>
      <c r="K1867" s="2" t="s">
        <v>4</v>
      </c>
      <c r="L1867" s="2" t="s">
        <v>5</v>
      </c>
      <c r="M1867" s="7">
        <v>4</v>
      </c>
      <c r="N1867" s="4">
        <v>81.69</v>
      </c>
      <c r="O1867" s="5">
        <v>0</v>
      </c>
      <c r="P1867" s="4">
        <v>42.23</v>
      </c>
      <c r="Q1867" s="4">
        <f t="shared" si="116"/>
        <v>326.76</v>
      </c>
      <c r="R1867" s="4">
        <f t="shared" si="117"/>
        <v>168.92</v>
      </c>
      <c r="S1867" s="4">
        <f t="shared" si="118"/>
        <v>157.84</v>
      </c>
      <c r="T1867" s="6">
        <f t="shared" si="119"/>
        <v>0.48304566042355246</v>
      </c>
      <c r="U1867" s="3">
        <f>YEAR(SalesDataTable[[#This Row],[Order Date]])</f>
        <v>2026</v>
      </c>
    </row>
    <row r="1868" spans="1:21" ht="15.6">
      <c r="A1868" s="9">
        <v>1535</v>
      </c>
      <c r="B1868" s="10">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11" t="s">
        <v>0</v>
      </c>
      <c r="H1868" s="11" t="s">
        <v>50</v>
      </c>
      <c r="I1868" s="11" t="s">
        <v>19</v>
      </c>
      <c r="J1868" s="2" t="s">
        <v>13</v>
      </c>
      <c r="K1868" s="2" t="s">
        <v>4</v>
      </c>
      <c r="L1868" s="2" t="s">
        <v>22</v>
      </c>
      <c r="M1868" s="7">
        <v>1</v>
      </c>
      <c r="N1868" s="4">
        <v>51.25</v>
      </c>
      <c r="O1868" s="5">
        <v>0.05</v>
      </c>
      <c r="P1868" s="4">
        <v>21.99</v>
      </c>
      <c r="Q1868" s="4">
        <f t="shared" si="116"/>
        <v>48.6875</v>
      </c>
      <c r="R1868" s="4">
        <f t="shared" si="117"/>
        <v>21.99</v>
      </c>
      <c r="S1868" s="4">
        <f t="shared" si="118"/>
        <v>26.697500000000002</v>
      </c>
      <c r="T1868" s="6">
        <f t="shared" si="119"/>
        <v>0.54834403080872918</v>
      </c>
      <c r="U1868" s="3">
        <f>YEAR(SalesDataTable[[#This Row],[Order Date]])</f>
        <v>2026</v>
      </c>
    </row>
    <row r="1869" spans="1:21" ht="15.6">
      <c r="A1869" s="9">
        <v>1687</v>
      </c>
      <c r="B1869" s="10">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11" t="s">
        <v>11</v>
      </c>
      <c r="H1869" s="11" t="s">
        <v>52</v>
      </c>
      <c r="I1869" s="11" t="s">
        <v>2</v>
      </c>
      <c r="J1869" s="2" t="s">
        <v>3</v>
      </c>
      <c r="K1869" s="2" t="s">
        <v>34</v>
      </c>
      <c r="L1869" s="2" t="s">
        <v>45</v>
      </c>
      <c r="M1869" s="7">
        <v>1</v>
      </c>
      <c r="N1869" s="4">
        <v>50.78</v>
      </c>
      <c r="O1869" s="5">
        <v>0.05</v>
      </c>
      <c r="P1869" s="4">
        <v>22.52</v>
      </c>
      <c r="Q1869" s="4">
        <f t="shared" si="116"/>
        <v>48.241</v>
      </c>
      <c r="R1869" s="4">
        <f t="shared" si="117"/>
        <v>22.52</v>
      </c>
      <c r="S1869" s="4">
        <f t="shared" si="118"/>
        <v>25.721</v>
      </c>
      <c r="T1869" s="6">
        <f t="shared" si="119"/>
        <v>0.5331771729441761</v>
      </c>
      <c r="U1869" s="3">
        <f>YEAR(SalesDataTable[[#This Row],[Order Date]])</f>
        <v>2026</v>
      </c>
    </row>
    <row r="1870" spans="1:21" ht="15.6">
      <c r="A1870" s="9">
        <v>2162</v>
      </c>
      <c r="B1870" s="10">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11" t="s">
        <v>6</v>
      </c>
      <c r="H1870" s="11" t="s">
        <v>7</v>
      </c>
      <c r="I1870" s="11" t="s">
        <v>2</v>
      </c>
      <c r="J1870" s="2" t="s">
        <v>13</v>
      </c>
      <c r="K1870" s="2" t="s">
        <v>14</v>
      </c>
      <c r="L1870" s="2" t="s">
        <v>44</v>
      </c>
      <c r="M1870" s="7">
        <v>1</v>
      </c>
      <c r="N1870" s="4">
        <v>133.31</v>
      </c>
      <c r="O1870" s="5">
        <v>0.05</v>
      </c>
      <c r="P1870" s="4">
        <v>67.790000000000006</v>
      </c>
      <c r="Q1870" s="4">
        <f t="shared" si="116"/>
        <v>126.64449999999999</v>
      </c>
      <c r="R1870" s="4">
        <f t="shared" si="117"/>
        <v>67.790000000000006</v>
      </c>
      <c r="S1870" s="4">
        <f t="shared" si="118"/>
        <v>58.854499999999987</v>
      </c>
      <c r="T1870" s="6">
        <f t="shared" si="119"/>
        <v>0.46472211584395684</v>
      </c>
      <c r="U1870" s="3">
        <f>YEAR(SalesDataTable[[#This Row],[Order Date]])</f>
        <v>2026</v>
      </c>
    </row>
    <row r="1871" spans="1:21" ht="15.6">
      <c r="A1871" s="9">
        <v>2307</v>
      </c>
      <c r="B1871" s="10">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11" t="s">
        <v>11</v>
      </c>
      <c r="H1871" s="11" t="s">
        <v>12</v>
      </c>
      <c r="I1871" s="11" t="s">
        <v>2</v>
      </c>
      <c r="J1871" s="2" t="s">
        <v>3</v>
      </c>
      <c r="K1871" s="2" t="s">
        <v>14</v>
      </c>
      <c r="L1871" s="2" t="s">
        <v>48</v>
      </c>
      <c r="M1871" s="7">
        <v>1</v>
      </c>
      <c r="N1871" s="4">
        <v>162.06</v>
      </c>
      <c r="O1871" s="5">
        <v>0</v>
      </c>
      <c r="P1871" s="4">
        <v>86.95</v>
      </c>
      <c r="Q1871" s="4">
        <f t="shared" si="116"/>
        <v>162.06</v>
      </c>
      <c r="R1871" s="4">
        <f t="shared" si="117"/>
        <v>86.95</v>
      </c>
      <c r="S1871" s="4">
        <f t="shared" si="118"/>
        <v>75.11</v>
      </c>
      <c r="T1871" s="6">
        <f t="shared" si="119"/>
        <v>0.4634703196347032</v>
      </c>
      <c r="U1871" s="3">
        <f>YEAR(SalesDataTable[[#This Row],[Order Date]])</f>
        <v>2026</v>
      </c>
    </row>
    <row r="1872" spans="1:21" ht="15.6">
      <c r="A1872" s="9">
        <v>3976</v>
      </c>
      <c r="B1872" s="10">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11" t="s">
        <v>11</v>
      </c>
      <c r="H1872" s="11" t="s">
        <v>25</v>
      </c>
      <c r="I1872" s="11" t="s">
        <v>19</v>
      </c>
      <c r="J1872" s="2" t="s">
        <v>3</v>
      </c>
      <c r="K1872" s="2" t="s">
        <v>14</v>
      </c>
      <c r="L1872" s="2" t="s">
        <v>15</v>
      </c>
      <c r="M1872" s="7">
        <v>2</v>
      </c>
      <c r="N1872" s="4">
        <v>37.03</v>
      </c>
      <c r="O1872" s="5">
        <v>0.1</v>
      </c>
      <c r="P1872" s="4">
        <v>13.46</v>
      </c>
      <c r="Q1872" s="4">
        <f t="shared" si="116"/>
        <v>66.654000000000011</v>
      </c>
      <c r="R1872" s="4">
        <f t="shared" si="117"/>
        <v>26.92</v>
      </c>
      <c r="S1872" s="4">
        <f t="shared" si="118"/>
        <v>39.734000000000009</v>
      </c>
      <c r="T1872" s="6">
        <f t="shared" si="119"/>
        <v>0.59612326342004984</v>
      </c>
      <c r="U1872" s="3">
        <f>YEAR(SalesDataTable[[#This Row],[Order Date]])</f>
        <v>2026</v>
      </c>
    </row>
    <row r="1873" spans="1:21" ht="15.6">
      <c r="A1873" s="9">
        <v>5066</v>
      </c>
      <c r="B1873" s="10">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11" t="s">
        <v>6</v>
      </c>
      <c r="H1873" s="11" t="s">
        <v>41</v>
      </c>
      <c r="I1873" s="11" t="s">
        <v>2</v>
      </c>
      <c r="J1873" s="2" t="s">
        <v>13</v>
      </c>
      <c r="K1873" s="2" t="s">
        <v>23</v>
      </c>
      <c r="L1873" s="2" t="s">
        <v>24</v>
      </c>
      <c r="M1873" s="7">
        <v>1</v>
      </c>
      <c r="N1873" s="4">
        <v>338.01</v>
      </c>
      <c r="O1873" s="5">
        <v>0</v>
      </c>
      <c r="P1873" s="4">
        <v>190.89</v>
      </c>
      <c r="Q1873" s="4">
        <f t="shared" si="116"/>
        <v>338.01</v>
      </c>
      <c r="R1873" s="4">
        <f t="shared" si="117"/>
        <v>190.89</v>
      </c>
      <c r="S1873" s="4">
        <f t="shared" si="118"/>
        <v>147.12</v>
      </c>
      <c r="T1873" s="6">
        <f t="shared" si="119"/>
        <v>0.43525339486997427</v>
      </c>
      <c r="U1873" s="3">
        <f>YEAR(SalesDataTable[[#This Row],[Order Date]])</f>
        <v>2026</v>
      </c>
    </row>
    <row r="1874" spans="1:21" ht="15.6">
      <c r="A1874" s="9">
        <v>78</v>
      </c>
      <c r="B1874" s="10">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11" t="s">
        <v>20</v>
      </c>
      <c r="H1874" s="11" t="s">
        <v>47</v>
      </c>
      <c r="I1874" s="11" t="s">
        <v>2</v>
      </c>
      <c r="J1874" s="2" t="s">
        <v>13</v>
      </c>
      <c r="K1874" s="2" t="s">
        <v>34</v>
      </c>
      <c r="L1874" s="2" t="s">
        <v>35</v>
      </c>
      <c r="M1874" s="7">
        <v>5</v>
      </c>
      <c r="N1874" s="4">
        <v>40.78</v>
      </c>
      <c r="O1874" s="5">
        <v>0.05</v>
      </c>
      <c r="P1874" s="4">
        <v>14.94</v>
      </c>
      <c r="Q1874" s="4">
        <f t="shared" si="116"/>
        <v>193.70499999999998</v>
      </c>
      <c r="R1874" s="4">
        <f t="shared" si="117"/>
        <v>74.7</v>
      </c>
      <c r="S1874" s="4">
        <f t="shared" si="118"/>
        <v>119.00499999999998</v>
      </c>
      <c r="T1874" s="6">
        <f t="shared" si="119"/>
        <v>0.61436204537828132</v>
      </c>
      <c r="U1874" s="3">
        <f>YEAR(SalesDataTable[[#This Row],[Order Date]])</f>
        <v>2026</v>
      </c>
    </row>
    <row r="1875" spans="1:21" ht="15.6">
      <c r="A1875" s="9">
        <v>354</v>
      </c>
      <c r="B1875" s="10">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11" t="s">
        <v>11</v>
      </c>
      <c r="H1875" s="11" t="s">
        <v>52</v>
      </c>
      <c r="I1875" s="11" t="s">
        <v>2</v>
      </c>
      <c r="J1875" s="2" t="s">
        <v>3</v>
      </c>
      <c r="K1875" s="2" t="s">
        <v>4</v>
      </c>
      <c r="L1875" s="2" t="s">
        <v>22</v>
      </c>
      <c r="M1875" s="7">
        <v>4</v>
      </c>
      <c r="N1875" s="4">
        <v>51.47</v>
      </c>
      <c r="O1875" s="5">
        <v>0</v>
      </c>
      <c r="P1875" s="4">
        <v>21.9</v>
      </c>
      <c r="Q1875" s="4">
        <f t="shared" si="116"/>
        <v>205.88</v>
      </c>
      <c r="R1875" s="4">
        <f t="shared" si="117"/>
        <v>87.6</v>
      </c>
      <c r="S1875" s="4">
        <f t="shared" si="118"/>
        <v>118.28</v>
      </c>
      <c r="T1875" s="6">
        <f t="shared" si="119"/>
        <v>0.57450942296483387</v>
      </c>
      <c r="U1875" s="3">
        <f>YEAR(SalesDataTable[[#This Row],[Order Date]])</f>
        <v>2026</v>
      </c>
    </row>
    <row r="1876" spans="1:21" ht="15.6">
      <c r="A1876" s="9">
        <v>1738</v>
      </c>
      <c r="B1876" s="10">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11" t="s">
        <v>0</v>
      </c>
      <c r="H1876" s="11" t="s">
        <v>50</v>
      </c>
      <c r="I1876" s="11" t="s">
        <v>8</v>
      </c>
      <c r="J1876" s="2" t="s">
        <v>16</v>
      </c>
      <c r="K1876" s="2" t="s">
        <v>9</v>
      </c>
      <c r="L1876" s="2" t="s">
        <v>17</v>
      </c>
      <c r="M1876" s="7">
        <v>10</v>
      </c>
      <c r="N1876" s="4">
        <v>144.4</v>
      </c>
      <c r="O1876" s="5">
        <v>0.1</v>
      </c>
      <c r="P1876" s="4">
        <v>81.069999999999993</v>
      </c>
      <c r="Q1876" s="4">
        <f t="shared" si="116"/>
        <v>1299.6000000000001</v>
      </c>
      <c r="R1876" s="4">
        <f t="shared" si="117"/>
        <v>810.69999999999993</v>
      </c>
      <c r="S1876" s="4">
        <f t="shared" si="118"/>
        <v>488.9000000000002</v>
      </c>
      <c r="T1876" s="6">
        <f t="shared" si="119"/>
        <v>0.37619267466912909</v>
      </c>
      <c r="U1876" s="3">
        <f>YEAR(SalesDataTable[[#This Row],[Order Date]])</f>
        <v>2026</v>
      </c>
    </row>
    <row r="1877" spans="1:21" ht="15.6">
      <c r="A1877" s="9">
        <v>1900</v>
      </c>
      <c r="B1877" s="10">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11" t="s">
        <v>6</v>
      </c>
      <c r="H1877" s="11" t="s">
        <v>27</v>
      </c>
      <c r="I1877" s="11" t="s">
        <v>19</v>
      </c>
      <c r="J1877" s="2" t="s">
        <v>13</v>
      </c>
      <c r="K1877" s="2" t="s">
        <v>34</v>
      </c>
      <c r="L1877" s="2" t="s">
        <v>45</v>
      </c>
      <c r="M1877" s="7">
        <v>1</v>
      </c>
      <c r="N1877" s="4">
        <v>51.34</v>
      </c>
      <c r="O1877" s="5">
        <v>0.1</v>
      </c>
      <c r="P1877" s="4">
        <v>22.63</v>
      </c>
      <c r="Q1877" s="4">
        <f t="shared" si="116"/>
        <v>46.206000000000003</v>
      </c>
      <c r="R1877" s="4">
        <f t="shared" si="117"/>
        <v>22.63</v>
      </c>
      <c r="S1877" s="4">
        <f t="shared" si="118"/>
        <v>23.576000000000004</v>
      </c>
      <c r="T1877" s="6">
        <f t="shared" si="119"/>
        <v>0.51023676578799293</v>
      </c>
      <c r="U1877" s="3">
        <f>YEAR(SalesDataTable[[#This Row],[Order Date]])</f>
        <v>2026</v>
      </c>
    </row>
    <row r="1878" spans="1:21" ht="15.6">
      <c r="A1878" s="9">
        <v>3375</v>
      </c>
      <c r="B1878" s="10">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11" t="s">
        <v>6</v>
      </c>
      <c r="H1878" s="11" t="s">
        <v>7</v>
      </c>
      <c r="I1878" s="11" t="s">
        <v>8</v>
      </c>
      <c r="J1878" s="2" t="s">
        <v>3</v>
      </c>
      <c r="K1878" s="2" t="s">
        <v>14</v>
      </c>
      <c r="L1878" s="2" t="s">
        <v>32</v>
      </c>
      <c r="M1878" s="7">
        <v>6</v>
      </c>
      <c r="N1878" s="4">
        <v>47.72</v>
      </c>
      <c r="O1878" s="5">
        <v>0.1</v>
      </c>
      <c r="P1878" s="4">
        <v>18.41</v>
      </c>
      <c r="Q1878" s="4">
        <f t="shared" si="116"/>
        <v>257.68799999999999</v>
      </c>
      <c r="R1878" s="4">
        <f t="shared" si="117"/>
        <v>110.46000000000001</v>
      </c>
      <c r="S1878" s="4">
        <f t="shared" si="118"/>
        <v>147.22799999999998</v>
      </c>
      <c r="T1878" s="6">
        <f t="shared" si="119"/>
        <v>0.57134208810654741</v>
      </c>
      <c r="U1878" s="3">
        <f>YEAR(SalesDataTable[[#This Row],[Order Date]])</f>
        <v>2026</v>
      </c>
    </row>
    <row r="1879" spans="1:21" ht="15.6">
      <c r="A1879" s="9">
        <v>3567</v>
      </c>
      <c r="B1879" s="10">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11" t="s">
        <v>6</v>
      </c>
      <c r="H1879" s="11" t="s">
        <v>41</v>
      </c>
      <c r="I1879" s="11" t="s">
        <v>2</v>
      </c>
      <c r="J1879" s="2" t="s">
        <v>16</v>
      </c>
      <c r="K1879" s="2" t="s">
        <v>23</v>
      </c>
      <c r="L1879" s="2" t="s">
        <v>40</v>
      </c>
      <c r="M1879" s="7">
        <v>1</v>
      </c>
      <c r="N1879" s="4">
        <v>81.489999999999995</v>
      </c>
      <c r="O1879" s="5">
        <v>0.1</v>
      </c>
      <c r="P1879" s="4">
        <v>38.83</v>
      </c>
      <c r="Q1879" s="4">
        <f t="shared" si="116"/>
        <v>73.340999999999994</v>
      </c>
      <c r="R1879" s="4">
        <f t="shared" si="117"/>
        <v>38.83</v>
      </c>
      <c r="S1879" s="4">
        <f t="shared" si="118"/>
        <v>34.510999999999996</v>
      </c>
      <c r="T1879" s="6">
        <f t="shared" si="119"/>
        <v>0.47055535103148305</v>
      </c>
      <c r="U1879" s="3">
        <f>YEAR(SalesDataTable[[#This Row],[Order Date]])</f>
        <v>2026</v>
      </c>
    </row>
    <row r="1880" spans="1:21" ht="15.6">
      <c r="A1880" s="9">
        <v>4106</v>
      </c>
      <c r="B1880" s="10">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11" t="s">
        <v>6</v>
      </c>
      <c r="H1880" s="11" t="s">
        <v>27</v>
      </c>
      <c r="I1880" s="11" t="s">
        <v>19</v>
      </c>
      <c r="J1880" s="2" t="s">
        <v>3</v>
      </c>
      <c r="K1880" s="2" t="s">
        <v>4</v>
      </c>
      <c r="L1880" s="2" t="s">
        <v>26</v>
      </c>
      <c r="M1880" s="7">
        <v>2</v>
      </c>
      <c r="N1880" s="4">
        <v>39.700000000000003</v>
      </c>
      <c r="O1880" s="5">
        <v>0</v>
      </c>
      <c r="P1880" s="4">
        <v>16.32</v>
      </c>
      <c r="Q1880" s="4">
        <f t="shared" si="116"/>
        <v>79.400000000000006</v>
      </c>
      <c r="R1880" s="4">
        <f t="shared" si="117"/>
        <v>32.64</v>
      </c>
      <c r="S1880" s="4">
        <f t="shared" si="118"/>
        <v>46.760000000000005</v>
      </c>
      <c r="T1880" s="6">
        <f t="shared" si="119"/>
        <v>0.58891687657430736</v>
      </c>
      <c r="U1880" s="3">
        <f>YEAR(SalesDataTable[[#This Row],[Order Date]])</f>
        <v>2026</v>
      </c>
    </row>
    <row r="1881" spans="1:21" ht="15.6">
      <c r="A1881" s="9">
        <v>4293</v>
      </c>
      <c r="B1881" s="10">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11" t="s">
        <v>6</v>
      </c>
      <c r="H1881" s="11" t="s">
        <v>43</v>
      </c>
      <c r="I1881" s="11" t="s">
        <v>8</v>
      </c>
      <c r="J1881" s="2" t="s">
        <v>13</v>
      </c>
      <c r="K1881" s="2" t="s">
        <v>23</v>
      </c>
      <c r="L1881" s="2" t="s">
        <v>24</v>
      </c>
      <c r="M1881" s="7">
        <v>4</v>
      </c>
      <c r="N1881" s="4">
        <v>344.67</v>
      </c>
      <c r="O1881" s="5">
        <v>0.1</v>
      </c>
      <c r="P1881" s="4">
        <v>195.35</v>
      </c>
      <c r="Q1881" s="4">
        <f t="shared" si="116"/>
        <v>1240.8120000000001</v>
      </c>
      <c r="R1881" s="4">
        <f t="shared" si="117"/>
        <v>781.4</v>
      </c>
      <c r="S1881" s="4">
        <f t="shared" si="118"/>
        <v>459.41200000000015</v>
      </c>
      <c r="T1881" s="6">
        <f t="shared" si="119"/>
        <v>0.37025109363868186</v>
      </c>
      <c r="U1881" s="3">
        <f>YEAR(SalesDataTable[[#This Row],[Order Date]])</f>
        <v>2026</v>
      </c>
    </row>
    <row r="1882" spans="1:21" ht="15.6">
      <c r="A1882" s="9">
        <v>4859</v>
      </c>
      <c r="B1882" s="10">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11" t="s">
        <v>0</v>
      </c>
      <c r="H1882" s="11" t="s">
        <v>1</v>
      </c>
      <c r="I1882" s="11" t="s">
        <v>2</v>
      </c>
      <c r="J1882" s="2" t="s">
        <v>3</v>
      </c>
      <c r="K1882" s="2" t="s">
        <v>4</v>
      </c>
      <c r="L1882" s="2" t="s">
        <v>5</v>
      </c>
      <c r="M1882" s="7">
        <v>1</v>
      </c>
      <c r="N1882" s="4">
        <v>80.39</v>
      </c>
      <c r="O1882" s="5">
        <v>0</v>
      </c>
      <c r="P1882" s="4">
        <v>42.85</v>
      </c>
      <c r="Q1882" s="4">
        <f t="shared" si="116"/>
        <v>80.39</v>
      </c>
      <c r="R1882" s="4">
        <f t="shared" si="117"/>
        <v>42.85</v>
      </c>
      <c r="S1882" s="4">
        <f t="shared" si="118"/>
        <v>37.54</v>
      </c>
      <c r="T1882" s="6">
        <f t="shared" si="119"/>
        <v>0.46697350416718497</v>
      </c>
      <c r="U1882" s="3">
        <f>YEAR(SalesDataTable[[#This Row],[Order Date]])</f>
        <v>2026</v>
      </c>
    </row>
    <row r="1883" spans="1:21" ht="15.6">
      <c r="A1883" s="9">
        <v>770</v>
      </c>
      <c r="B1883" s="10">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11" t="s">
        <v>11</v>
      </c>
      <c r="H1883" s="11" t="s">
        <v>18</v>
      </c>
      <c r="I1883" s="11" t="s">
        <v>19</v>
      </c>
      <c r="J1883" s="2" t="s">
        <v>3</v>
      </c>
      <c r="K1883" s="2" t="s">
        <v>9</v>
      </c>
      <c r="L1883" s="2" t="s">
        <v>17</v>
      </c>
      <c r="M1883" s="7">
        <v>1</v>
      </c>
      <c r="N1883" s="4">
        <v>143.66999999999999</v>
      </c>
      <c r="O1883" s="5">
        <v>0.1</v>
      </c>
      <c r="P1883" s="4">
        <v>79.89</v>
      </c>
      <c r="Q1883" s="4">
        <f t="shared" si="116"/>
        <v>129.303</v>
      </c>
      <c r="R1883" s="4">
        <f t="shared" si="117"/>
        <v>79.89</v>
      </c>
      <c r="S1883" s="4">
        <f t="shared" si="118"/>
        <v>49.412999999999997</v>
      </c>
      <c r="T1883" s="6">
        <f t="shared" si="119"/>
        <v>0.38214890605786406</v>
      </c>
      <c r="U1883" s="3">
        <f>YEAR(SalesDataTable[[#This Row],[Order Date]])</f>
        <v>2026</v>
      </c>
    </row>
    <row r="1884" spans="1:21" ht="15.6">
      <c r="A1884" s="9">
        <v>1375</v>
      </c>
      <c r="B1884" s="10">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11" t="s">
        <v>6</v>
      </c>
      <c r="H1884" s="11" t="s">
        <v>43</v>
      </c>
      <c r="I1884" s="11" t="s">
        <v>19</v>
      </c>
      <c r="J1884" s="2" t="s">
        <v>3</v>
      </c>
      <c r="K1884" s="2" t="s">
        <v>14</v>
      </c>
      <c r="L1884" s="2" t="s">
        <v>15</v>
      </c>
      <c r="M1884" s="7">
        <v>1</v>
      </c>
      <c r="N1884" s="4">
        <v>35.86</v>
      </c>
      <c r="O1884" s="5">
        <v>0</v>
      </c>
      <c r="P1884" s="4">
        <v>13.33</v>
      </c>
      <c r="Q1884" s="4">
        <f t="shared" si="116"/>
        <v>35.86</v>
      </c>
      <c r="R1884" s="4">
        <f t="shared" si="117"/>
        <v>13.33</v>
      </c>
      <c r="S1884" s="4">
        <f t="shared" si="118"/>
        <v>22.53</v>
      </c>
      <c r="T1884" s="6">
        <f t="shared" si="119"/>
        <v>0.62827663134411604</v>
      </c>
      <c r="U1884" s="3">
        <f>YEAR(SalesDataTable[[#This Row],[Order Date]])</f>
        <v>2026</v>
      </c>
    </row>
    <row r="1885" spans="1:21" ht="15.6">
      <c r="A1885" s="9">
        <v>2063</v>
      </c>
      <c r="B1885" s="10">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11" t="s">
        <v>6</v>
      </c>
      <c r="H1885" s="11" t="s">
        <v>49</v>
      </c>
      <c r="I1885" s="11" t="s">
        <v>19</v>
      </c>
      <c r="J1885" s="2" t="s">
        <v>3</v>
      </c>
      <c r="K1885" s="2" t="s">
        <v>14</v>
      </c>
      <c r="L1885" s="2" t="s">
        <v>44</v>
      </c>
      <c r="M1885" s="7">
        <v>3</v>
      </c>
      <c r="N1885" s="4">
        <v>130.28</v>
      </c>
      <c r="O1885" s="5">
        <v>0.1</v>
      </c>
      <c r="P1885" s="4">
        <v>65.33</v>
      </c>
      <c r="Q1885" s="4">
        <f t="shared" si="116"/>
        <v>351.75600000000003</v>
      </c>
      <c r="R1885" s="4">
        <f t="shared" si="117"/>
        <v>195.99</v>
      </c>
      <c r="S1885" s="4">
        <f t="shared" si="118"/>
        <v>155.76600000000002</v>
      </c>
      <c r="T1885" s="6">
        <f t="shared" si="119"/>
        <v>0.44282400300208102</v>
      </c>
      <c r="U1885" s="3">
        <f>YEAR(SalesDataTable[[#This Row],[Order Date]])</f>
        <v>2026</v>
      </c>
    </row>
    <row r="1886" spans="1:21" ht="15.6">
      <c r="A1886" s="9">
        <v>2563</v>
      </c>
      <c r="B1886" s="10">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11" t="s">
        <v>6</v>
      </c>
      <c r="H1886" s="11" t="s">
        <v>27</v>
      </c>
      <c r="I1886" s="11" t="s">
        <v>28</v>
      </c>
      <c r="J1886" s="2" t="s">
        <v>3</v>
      </c>
      <c r="K1886" s="2" t="s">
        <v>9</v>
      </c>
      <c r="L1886" s="2" t="s">
        <v>37</v>
      </c>
      <c r="M1886" s="7">
        <v>1</v>
      </c>
      <c r="N1886" s="4">
        <v>157.88999999999999</v>
      </c>
      <c r="O1886" s="5">
        <v>0.1</v>
      </c>
      <c r="P1886" s="4">
        <v>78.209999999999994</v>
      </c>
      <c r="Q1886" s="4">
        <f t="shared" si="116"/>
        <v>142.101</v>
      </c>
      <c r="R1886" s="4">
        <f t="shared" si="117"/>
        <v>78.209999999999994</v>
      </c>
      <c r="S1886" s="4">
        <f t="shared" si="118"/>
        <v>63.891000000000005</v>
      </c>
      <c r="T1886" s="6">
        <f t="shared" si="119"/>
        <v>0.44961682183798851</v>
      </c>
      <c r="U1886" s="3">
        <f>YEAR(SalesDataTable[[#This Row],[Order Date]])</f>
        <v>2026</v>
      </c>
    </row>
    <row r="1887" spans="1:21" ht="15.6">
      <c r="A1887" s="9">
        <v>2786</v>
      </c>
      <c r="B1887" s="10">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11" t="s">
        <v>20</v>
      </c>
      <c r="H1887" s="11" t="s">
        <v>33</v>
      </c>
      <c r="I1887" s="11" t="s">
        <v>2</v>
      </c>
      <c r="J1887" s="2" t="s">
        <v>13</v>
      </c>
      <c r="K1887" s="2" t="s">
        <v>34</v>
      </c>
      <c r="L1887" s="2" t="s">
        <v>35</v>
      </c>
      <c r="M1887" s="7">
        <v>2</v>
      </c>
      <c r="N1887" s="4">
        <v>40.83</v>
      </c>
      <c r="O1887" s="5">
        <v>0</v>
      </c>
      <c r="P1887" s="4">
        <v>14.56</v>
      </c>
      <c r="Q1887" s="4">
        <f t="shared" si="116"/>
        <v>81.66</v>
      </c>
      <c r="R1887" s="4">
        <f t="shared" si="117"/>
        <v>29.12</v>
      </c>
      <c r="S1887" s="4">
        <f t="shared" si="118"/>
        <v>52.539999999999992</v>
      </c>
      <c r="T1887" s="6">
        <f t="shared" si="119"/>
        <v>0.64339946118050451</v>
      </c>
      <c r="U1887" s="3">
        <f>YEAR(SalesDataTable[[#This Row],[Order Date]])</f>
        <v>2026</v>
      </c>
    </row>
    <row r="1888" spans="1:21" ht="15.6">
      <c r="A1888" s="9">
        <v>3269</v>
      </c>
      <c r="B1888" s="10">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11" t="s">
        <v>11</v>
      </c>
      <c r="H1888" s="11" t="s">
        <v>52</v>
      </c>
      <c r="I1888" s="11" t="s">
        <v>19</v>
      </c>
      <c r="J1888" s="2" t="s">
        <v>13</v>
      </c>
      <c r="K1888" s="2" t="s">
        <v>34</v>
      </c>
      <c r="L1888" s="2" t="s">
        <v>42</v>
      </c>
      <c r="M1888" s="7">
        <v>2</v>
      </c>
      <c r="N1888" s="4">
        <v>37.119999999999997</v>
      </c>
      <c r="O1888" s="5">
        <v>0</v>
      </c>
      <c r="P1888" s="4">
        <v>14.26</v>
      </c>
      <c r="Q1888" s="4">
        <f t="shared" si="116"/>
        <v>74.239999999999995</v>
      </c>
      <c r="R1888" s="4">
        <f t="shared" si="117"/>
        <v>28.52</v>
      </c>
      <c r="S1888" s="4">
        <f t="shared" si="118"/>
        <v>45.72</v>
      </c>
      <c r="T1888" s="6">
        <f t="shared" si="119"/>
        <v>0.61584051724137934</v>
      </c>
      <c r="U1888" s="3">
        <f>YEAR(SalesDataTable[[#This Row],[Order Date]])</f>
        <v>2026</v>
      </c>
    </row>
    <row r="1889" spans="1:21" ht="15.6">
      <c r="A1889" s="9">
        <v>3346</v>
      </c>
      <c r="B1889" s="10">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11" t="s">
        <v>20</v>
      </c>
      <c r="H1889" s="11" t="s">
        <v>33</v>
      </c>
      <c r="I1889" s="11" t="s">
        <v>2</v>
      </c>
      <c r="J1889" s="2" t="s">
        <v>3</v>
      </c>
      <c r="K1889" s="2" t="s">
        <v>23</v>
      </c>
      <c r="L1889" s="2" t="s">
        <v>51</v>
      </c>
      <c r="M1889" s="7">
        <v>2</v>
      </c>
      <c r="N1889" s="4">
        <v>124.04</v>
      </c>
      <c r="O1889" s="5">
        <v>0.05</v>
      </c>
      <c r="P1889" s="4">
        <v>59.29</v>
      </c>
      <c r="Q1889" s="4">
        <f t="shared" si="116"/>
        <v>235.67599999999999</v>
      </c>
      <c r="R1889" s="4">
        <f t="shared" si="117"/>
        <v>118.58</v>
      </c>
      <c r="S1889" s="4">
        <f t="shared" si="118"/>
        <v>117.09599999999999</v>
      </c>
      <c r="T1889" s="6">
        <f t="shared" si="119"/>
        <v>0.49685160983723414</v>
      </c>
      <c r="U1889" s="3">
        <f>YEAR(SalesDataTable[[#This Row],[Order Date]])</f>
        <v>2026</v>
      </c>
    </row>
    <row r="1890" spans="1:21" ht="15.6">
      <c r="A1890" s="9">
        <v>4097</v>
      </c>
      <c r="B1890" s="10">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11" t="s">
        <v>6</v>
      </c>
      <c r="H1890" s="11" t="s">
        <v>43</v>
      </c>
      <c r="I1890" s="11" t="s">
        <v>2</v>
      </c>
      <c r="J1890" s="2" t="s">
        <v>3</v>
      </c>
      <c r="K1890" s="2" t="s">
        <v>9</v>
      </c>
      <c r="L1890" s="2" t="s">
        <v>17</v>
      </c>
      <c r="M1890" s="7">
        <v>1</v>
      </c>
      <c r="N1890" s="4">
        <v>142.36000000000001</v>
      </c>
      <c r="O1890" s="5">
        <v>0</v>
      </c>
      <c r="P1890" s="4">
        <v>78.3</v>
      </c>
      <c r="Q1890" s="4">
        <f t="shared" si="116"/>
        <v>142.36000000000001</v>
      </c>
      <c r="R1890" s="4">
        <f t="shared" si="117"/>
        <v>78.3</v>
      </c>
      <c r="S1890" s="4">
        <f t="shared" si="118"/>
        <v>64.060000000000016</v>
      </c>
      <c r="T1890" s="6">
        <f t="shared" si="119"/>
        <v>0.44998595110986239</v>
      </c>
      <c r="U1890" s="3">
        <f>YEAR(SalesDataTable[[#This Row],[Order Date]])</f>
        <v>2026</v>
      </c>
    </row>
    <row r="1891" spans="1:21" ht="15.6">
      <c r="A1891" s="9">
        <v>4208</v>
      </c>
      <c r="B1891" s="10">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11" t="s">
        <v>6</v>
      </c>
      <c r="H1891" s="11" t="s">
        <v>43</v>
      </c>
      <c r="I1891" s="11" t="s">
        <v>8</v>
      </c>
      <c r="J1891" s="2" t="s">
        <v>16</v>
      </c>
      <c r="K1891" s="2" t="s">
        <v>4</v>
      </c>
      <c r="L1891" s="2" t="s">
        <v>30</v>
      </c>
      <c r="M1891" s="7">
        <v>6</v>
      </c>
      <c r="N1891" s="4">
        <v>104.11</v>
      </c>
      <c r="O1891" s="5">
        <v>0.1</v>
      </c>
      <c r="P1891" s="4">
        <v>49</v>
      </c>
      <c r="Q1891" s="4">
        <f t="shared" si="116"/>
        <v>562.19399999999996</v>
      </c>
      <c r="R1891" s="4">
        <f t="shared" si="117"/>
        <v>294</v>
      </c>
      <c r="S1891" s="4">
        <f t="shared" si="118"/>
        <v>268.19399999999996</v>
      </c>
      <c r="T1891" s="6">
        <f t="shared" si="119"/>
        <v>0.47704884790659446</v>
      </c>
      <c r="U1891" s="3">
        <f>YEAR(SalesDataTable[[#This Row],[Order Date]])</f>
        <v>2026</v>
      </c>
    </row>
    <row r="1892" spans="1:21" ht="15.6">
      <c r="A1892" s="9">
        <v>4606</v>
      </c>
      <c r="B1892" s="10">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11" t="s">
        <v>20</v>
      </c>
      <c r="H1892" s="11" t="s">
        <v>33</v>
      </c>
      <c r="I1892" s="11" t="s">
        <v>2</v>
      </c>
      <c r="J1892" s="2" t="s">
        <v>16</v>
      </c>
      <c r="K1892" s="2" t="s">
        <v>23</v>
      </c>
      <c r="L1892" s="2" t="s">
        <v>24</v>
      </c>
      <c r="M1892" s="7">
        <v>1</v>
      </c>
      <c r="N1892" s="4">
        <v>335.02</v>
      </c>
      <c r="O1892" s="5">
        <v>0.05</v>
      </c>
      <c r="P1892" s="4">
        <v>198.44</v>
      </c>
      <c r="Q1892" s="4">
        <f t="shared" si="116"/>
        <v>318.26899999999995</v>
      </c>
      <c r="R1892" s="4">
        <f t="shared" si="117"/>
        <v>198.44</v>
      </c>
      <c r="S1892" s="4">
        <f t="shared" si="118"/>
        <v>119.82899999999995</v>
      </c>
      <c r="T1892" s="6">
        <f t="shared" si="119"/>
        <v>0.3765022669502841</v>
      </c>
      <c r="U1892" s="3">
        <f>YEAR(SalesDataTable[[#This Row],[Order Date]])</f>
        <v>2026</v>
      </c>
    </row>
    <row r="1893" spans="1:21" ht="15.6">
      <c r="A1893" s="9">
        <v>222</v>
      </c>
      <c r="B1893" s="10">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11" t="s">
        <v>6</v>
      </c>
      <c r="H1893" s="11" t="s">
        <v>43</v>
      </c>
      <c r="I1893" s="11" t="s">
        <v>2</v>
      </c>
      <c r="J1893" s="2" t="s">
        <v>3</v>
      </c>
      <c r="K1893" s="2" t="s">
        <v>4</v>
      </c>
      <c r="L1893" s="2" t="s">
        <v>22</v>
      </c>
      <c r="M1893" s="7">
        <v>2</v>
      </c>
      <c r="N1893" s="4">
        <v>49.69</v>
      </c>
      <c r="O1893" s="5">
        <v>0.05</v>
      </c>
      <c r="P1893" s="4">
        <v>22.55</v>
      </c>
      <c r="Q1893" s="4">
        <f t="shared" si="116"/>
        <v>94.410999999999987</v>
      </c>
      <c r="R1893" s="4">
        <f t="shared" si="117"/>
        <v>45.1</v>
      </c>
      <c r="S1893" s="4">
        <f t="shared" si="118"/>
        <v>49.310999999999986</v>
      </c>
      <c r="T1893" s="6">
        <f t="shared" si="119"/>
        <v>0.52230142674052804</v>
      </c>
      <c r="U1893" s="3">
        <f>YEAR(SalesDataTable[[#This Row],[Order Date]])</f>
        <v>2026</v>
      </c>
    </row>
    <row r="1894" spans="1:21" ht="15.6">
      <c r="A1894" s="9">
        <v>241</v>
      </c>
      <c r="B1894" s="10">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11" t="s">
        <v>11</v>
      </c>
      <c r="H1894" s="11" t="s">
        <v>25</v>
      </c>
      <c r="I1894" s="11" t="s">
        <v>2</v>
      </c>
      <c r="J1894" s="2" t="s">
        <v>3</v>
      </c>
      <c r="K1894" s="2" t="s">
        <v>4</v>
      </c>
      <c r="L1894" s="2" t="s">
        <v>22</v>
      </c>
      <c r="M1894" s="7">
        <v>4</v>
      </c>
      <c r="N1894" s="4">
        <v>50.5</v>
      </c>
      <c r="O1894" s="5">
        <v>0</v>
      </c>
      <c r="P1894" s="4">
        <v>23.02</v>
      </c>
      <c r="Q1894" s="4">
        <f t="shared" si="116"/>
        <v>202</v>
      </c>
      <c r="R1894" s="4">
        <f t="shared" si="117"/>
        <v>92.08</v>
      </c>
      <c r="S1894" s="4">
        <f t="shared" si="118"/>
        <v>109.92</v>
      </c>
      <c r="T1894" s="6">
        <f t="shared" si="119"/>
        <v>0.5441584158415842</v>
      </c>
      <c r="U1894" s="3">
        <f>YEAR(SalesDataTable[[#This Row],[Order Date]])</f>
        <v>2026</v>
      </c>
    </row>
    <row r="1895" spans="1:21" ht="15.6">
      <c r="A1895" s="9">
        <v>753</v>
      </c>
      <c r="B1895" s="10">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11" t="s">
        <v>20</v>
      </c>
      <c r="H1895" s="11" t="s">
        <v>21</v>
      </c>
      <c r="I1895" s="11" t="s">
        <v>19</v>
      </c>
      <c r="J1895" s="2" t="s">
        <v>3</v>
      </c>
      <c r="K1895" s="2" t="s">
        <v>14</v>
      </c>
      <c r="L1895" s="2" t="s">
        <v>32</v>
      </c>
      <c r="M1895" s="7">
        <v>1</v>
      </c>
      <c r="N1895" s="4">
        <v>47.55</v>
      </c>
      <c r="O1895" s="5">
        <v>0.05</v>
      </c>
      <c r="P1895" s="4">
        <v>18.350000000000001</v>
      </c>
      <c r="Q1895" s="4">
        <f t="shared" si="116"/>
        <v>45.172499999999992</v>
      </c>
      <c r="R1895" s="4">
        <f t="shared" si="117"/>
        <v>18.350000000000001</v>
      </c>
      <c r="S1895" s="4">
        <f t="shared" si="118"/>
        <v>26.822499999999991</v>
      </c>
      <c r="T1895" s="6">
        <f t="shared" si="119"/>
        <v>0.5937794011843488</v>
      </c>
      <c r="U1895" s="3">
        <f>YEAR(SalesDataTable[[#This Row],[Order Date]])</f>
        <v>2026</v>
      </c>
    </row>
    <row r="1896" spans="1:21" ht="15.6">
      <c r="A1896" s="9">
        <v>2530</v>
      </c>
      <c r="B1896" s="10">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11" t="s">
        <v>20</v>
      </c>
      <c r="H1896" s="11" t="s">
        <v>31</v>
      </c>
      <c r="I1896" s="11" t="s">
        <v>2</v>
      </c>
      <c r="J1896" s="2" t="s">
        <v>13</v>
      </c>
      <c r="K1896" s="2" t="s">
        <v>14</v>
      </c>
      <c r="L1896" s="2" t="s">
        <v>32</v>
      </c>
      <c r="M1896" s="7">
        <v>6</v>
      </c>
      <c r="N1896" s="4">
        <v>46.16</v>
      </c>
      <c r="O1896" s="5">
        <v>0.1</v>
      </c>
      <c r="P1896" s="4">
        <v>18.39</v>
      </c>
      <c r="Q1896" s="4">
        <f t="shared" si="116"/>
        <v>249.26399999999998</v>
      </c>
      <c r="R1896" s="4">
        <f t="shared" si="117"/>
        <v>110.34</v>
      </c>
      <c r="S1896" s="4">
        <f t="shared" si="118"/>
        <v>138.92399999999998</v>
      </c>
      <c r="T1896" s="6">
        <f t="shared" si="119"/>
        <v>0.55733679953783932</v>
      </c>
      <c r="U1896" s="3">
        <f>YEAR(SalesDataTable[[#This Row],[Order Date]])</f>
        <v>2026</v>
      </c>
    </row>
    <row r="1897" spans="1:21" ht="15.6">
      <c r="A1897" s="9">
        <v>572</v>
      </c>
      <c r="B1897" s="10">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11" t="s">
        <v>0</v>
      </c>
      <c r="H1897" s="11" t="s">
        <v>50</v>
      </c>
      <c r="I1897" s="11" t="s">
        <v>19</v>
      </c>
      <c r="J1897" s="2" t="s">
        <v>3</v>
      </c>
      <c r="K1897" s="2" t="s">
        <v>14</v>
      </c>
      <c r="L1897" s="2" t="s">
        <v>44</v>
      </c>
      <c r="M1897" s="7">
        <v>2</v>
      </c>
      <c r="N1897" s="4">
        <v>135.79</v>
      </c>
      <c r="O1897" s="5">
        <v>0.05</v>
      </c>
      <c r="P1897" s="4">
        <v>66.53</v>
      </c>
      <c r="Q1897" s="4">
        <f t="shared" si="116"/>
        <v>258.00099999999998</v>
      </c>
      <c r="R1897" s="4">
        <f t="shared" si="117"/>
        <v>133.06</v>
      </c>
      <c r="S1897" s="4">
        <f t="shared" si="118"/>
        <v>124.94099999999997</v>
      </c>
      <c r="T1897" s="6">
        <f t="shared" si="119"/>
        <v>0.48426556486215167</v>
      </c>
      <c r="U1897" s="3">
        <f>YEAR(SalesDataTable[[#This Row],[Order Date]])</f>
        <v>2026</v>
      </c>
    </row>
    <row r="1898" spans="1:21" ht="15.6">
      <c r="A1898" s="9">
        <v>874</v>
      </c>
      <c r="B1898" s="10">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11" t="s">
        <v>0</v>
      </c>
      <c r="H1898" s="11" t="s">
        <v>50</v>
      </c>
      <c r="I1898" s="11" t="s">
        <v>2</v>
      </c>
      <c r="J1898" s="2" t="s">
        <v>3</v>
      </c>
      <c r="K1898" s="2" t="s">
        <v>9</v>
      </c>
      <c r="L1898" s="2" t="s">
        <v>17</v>
      </c>
      <c r="M1898" s="7">
        <v>2</v>
      </c>
      <c r="N1898" s="4">
        <v>141.91999999999999</v>
      </c>
      <c r="O1898" s="5">
        <v>0</v>
      </c>
      <c r="P1898" s="4">
        <v>79.900000000000006</v>
      </c>
      <c r="Q1898" s="4">
        <f t="shared" si="116"/>
        <v>283.83999999999997</v>
      </c>
      <c r="R1898" s="4">
        <f t="shared" si="117"/>
        <v>159.80000000000001</v>
      </c>
      <c r="S1898" s="4">
        <f t="shared" si="118"/>
        <v>124.03999999999996</v>
      </c>
      <c r="T1898" s="6">
        <f t="shared" si="119"/>
        <v>0.43700676437429531</v>
      </c>
      <c r="U1898" s="3">
        <f>YEAR(SalesDataTable[[#This Row],[Order Date]])</f>
        <v>2026</v>
      </c>
    </row>
    <row r="1899" spans="1:21" ht="15.6">
      <c r="A1899" s="9">
        <v>937</v>
      </c>
      <c r="B1899" s="10">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11" t="s">
        <v>20</v>
      </c>
      <c r="H1899" s="11" t="s">
        <v>21</v>
      </c>
      <c r="I1899" s="11" t="s">
        <v>28</v>
      </c>
      <c r="J1899" s="2" t="s">
        <v>16</v>
      </c>
      <c r="K1899" s="2" t="s">
        <v>9</v>
      </c>
      <c r="L1899" s="2" t="s">
        <v>17</v>
      </c>
      <c r="M1899" s="7">
        <v>1</v>
      </c>
      <c r="N1899" s="4">
        <v>146.41</v>
      </c>
      <c r="O1899" s="5">
        <v>0.15</v>
      </c>
      <c r="P1899" s="4">
        <v>80.87</v>
      </c>
      <c r="Q1899" s="4">
        <f t="shared" si="116"/>
        <v>124.4485</v>
      </c>
      <c r="R1899" s="4">
        <f t="shared" si="117"/>
        <v>80.87</v>
      </c>
      <c r="S1899" s="4">
        <f t="shared" si="118"/>
        <v>43.578499999999991</v>
      </c>
      <c r="T1899" s="6">
        <f t="shared" si="119"/>
        <v>0.35017296311325563</v>
      </c>
      <c r="U1899" s="3">
        <f>YEAR(SalesDataTable[[#This Row],[Order Date]])</f>
        <v>2026</v>
      </c>
    </row>
    <row r="1900" spans="1:21" ht="15.6">
      <c r="A1900" s="9">
        <v>1229</v>
      </c>
      <c r="B1900" s="10">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11" t="s">
        <v>6</v>
      </c>
      <c r="H1900" s="11" t="s">
        <v>7</v>
      </c>
      <c r="I1900" s="11" t="s">
        <v>28</v>
      </c>
      <c r="J1900" s="2" t="s">
        <v>13</v>
      </c>
      <c r="K1900" s="2" t="s">
        <v>4</v>
      </c>
      <c r="L1900" s="2" t="s">
        <v>26</v>
      </c>
      <c r="M1900" s="7">
        <v>5</v>
      </c>
      <c r="N1900" s="4">
        <v>40.17</v>
      </c>
      <c r="O1900" s="5">
        <v>0</v>
      </c>
      <c r="P1900" s="4">
        <v>16.27</v>
      </c>
      <c r="Q1900" s="4">
        <f t="shared" si="116"/>
        <v>200.85000000000002</v>
      </c>
      <c r="R1900" s="4">
        <f t="shared" si="117"/>
        <v>81.349999999999994</v>
      </c>
      <c r="S1900" s="4">
        <f t="shared" si="118"/>
        <v>119.50000000000003</v>
      </c>
      <c r="T1900" s="6">
        <f t="shared" si="119"/>
        <v>0.59497137167040082</v>
      </c>
      <c r="U1900" s="3">
        <f>YEAR(SalesDataTable[[#This Row],[Order Date]])</f>
        <v>2026</v>
      </c>
    </row>
    <row r="1901" spans="1:21" ht="15.6">
      <c r="A1901" s="9">
        <v>2186</v>
      </c>
      <c r="B1901" s="10">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11" t="s">
        <v>11</v>
      </c>
      <c r="H1901" s="11" t="s">
        <v>12</v>
      </c>
      <c r="I1901" s="11" t="s">
        <v>2</v>
      </c>
      <c r="J1901" s="2" t="s">
        <v>3</v>
      </c>
      <c r="K1901" s="2" t="s">
        <v>9</v>
      </c>
      <c r="L1901" s="2" t="s">
        <v>10</v>
      </c>
      <c r="M1901" s="7">
        <v>2</v>
      </c>
      <c r="N1901" s="4">
        <v>91.6</v>
      </c>
      <c r="O1901" s="5">
        <v>0</v>
      </c>
      <c r="P1901" s="4">
        <v>46.54</v>
      </c>
      <c r="Q1901" s="4">
        <f t="shared" si="116"/>
        <v>183.2</v>
      </c>
      <c r="R1901" s="4">
        <f t="shared" si="117"/>
        <v>93.08</v>
      </c>
      <c r="S1901" s="4">
        <f t="shared" si="118"/>
        <v>90.11999999999999</v>
      </c>
      <c r="T1901" s="6">
        <f t="shared" si="119"/>
        <v>0.49192139737991264</v>
      </c>
      <c r="U1901" s="3">
        <f>YEAR(SalesDataTable[[#This Row],[Order Date]])</f>
        <v>2026</v>
      </c>
    </row>
    <row r="1902" spans="1:21" ht="15.6">
      <c r="A1902" s="9">
        <v>2922</v>
      </c>
      <c r="B1902" s="10">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11" t="s">
        <v>11</v>
      </c>
      <c r="H1902" s="11" t="s">
        <v>12</v>
      </c>
      <c r="I1902" s="11" t="s">
        <v>2</v>
      </c>
      <c r="J1902" s="2" t="s">
        <v>13</v>
      </c>
      <c r="K1902" s="2" t="s">
        <v>34</v>
      </c>
      <c r="L1902" s="2" t="s">
        <v>38</v>
      </c>
      <c r="M1902" s="7">
        <v>4</v>
      </c>
      <c r="N1902" s="4">
        <v>121.47</v>
      </c>
      <c r="O1902" s="5">
        <v>0.05</v>
      </c>
      <c r="P1902" s="4">
        <v>67.650000000000006</v>
      </c>
      <c r="Q1902" s="4">
        <f t="shared" si="116"/>
        <v>461.58599999999996</v>
      </c>
      <c r="R1902" s="4">
        <f t="shared" si="117"/>
        <v>270.60000000000002</v>
      </c>
      <c r="S1902" s="4">
        <f t="shared" si="118"/>
        <v>190.98599999999993</v>
      </c>
      <c r="T1902" s="6">
        <f t="shared" si="119"/>
        <v>0.41376038268058379</v>
      </c>
      <c r="U1902" s="3">
        <f>YEAR(SalesDataTable[[#This Row],[Order Date]])</f>
        <v>2026</v>
      </c>
    </row>
    <row r="1903" spans="1:21" ht="15.6">
      <c r="A1903" s="9">
        <v>3140</v>
      </c>
      <c r="B1903" s="10">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11" t="s">
        <v>6</v>
      </c>
      <c r="H1903" s="11" t="s">
        <v>43</v>
      </c>
      <c r="I1903" s="11" t="s">
        <v>28</v>
      </c>
      <c r="J1903" s="2" t="s">
        <v>13</v>
      </c>
      <c r="K1903" s="2" t="s">
        <v>23</v>
      </c>
      <c r="L1903" s="2" t="s">
        <v>51</v>
      </c>
      <c r="M1903" s="7">
        <v>2</v>
      </c>
      <c r="N1903" s="4">
        <v>122.69</v>
      </c>
      <c r="O1903" s="5">
        <v>0</v>
      </c>
      <c r="P1903" s="4">
        <v>61.4</v>
      </c>
      <c r="Q1903" s="4">
        <f t="shared" si="116"/>
        <v>245.38</v>
      </c>
      <c r="R1903" s="4">
        <f t="shared" si="117"/>
        <v>122.8</v>
      </c>
      <c r="S1903" s="4">
        <f t="shared" si="118"/>
        <v>122.58</v>
      </c>
      <c r="T1903" s="6">
        <f t="shared" si="119"/>
        <v>0.49955171570625151</v>
      </c>
      <c r="U1903" s="3">
        <f>YEAR(SalesDataTable[[#This Row],[Order Date]])</f>
        <v>2026</v>
      </c>
    </row>
    <row r="1904" spans="1:21" ht="15.6">
      <c r="A1904" s="9">
        <v>3369</v>
      </c>
      <c r="B1904" s="10">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11" t="s">
        <v>6</v>
      </c>
      <c r="H1904" s="11" t="s">
        <v>43</v>
      </c>
      <c r="I1904" s="11" t="s">
        <v>28</v>
      </c>
      <c r="J1904" s="2" t="s">
        <v>13</v>
      </c>
      <c r="K1904" s="2" t="s">
        <v>14</v>
      </c>
      <c r="L1904" s="2" t="s">
        <v>32</v>
      </c>
      <c r="M1904" s="7">
        <v>1</v>
      </c>
      <c r="N1904" s="4">
        <v>45.59</v>
      </c>
      <c r="O1904" s="5">
        <v>0</v>
      </c>
      <c r="P1904" s="4">
        <v>18.28</v>
      </c>
      <c r="Q1904" s="4">
        <f t="shared" si="116"/>
        <v>45.59</v>
      </c>
      <c r="R1904" s="4">
        <f t="shared" si="117"/>
        <v>18.28</v>
      </c>
      <c r="S1904" s="4">
        <f t="shared" si="118"/>
        <v>27.310000000000002</v>
      </c>
      <c r="T1904" s="6">
        <f t="shared" si="119"/>
        <v>0.59903487606931349</v>
      </c>
      <c r="U1904" s="3">
        <f>YEAR(SalesDataTable[[#This Row],[Order Date]])</f>
        <v>2026</v>
      </c>
    </row>
    <row r="1905" spans="1:21" ht="15.6">
      <c r="A1905" s="9">
        <v>4865</v>
      </c>
      <c r="B1905" s="10">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11" t="s">
        <v>20</v>
      </c>
      <c r="H1905" s="11" t="s">
        <v>21</v>
      </c>
      <c r="I1905" s="11" t="s">
        <v>2</v>
      </c>
      <c r="J1905" s="2" t="s">
        <v>3</v>
      </c>
      <c r="K1905" s="2" t="s">
        <v>4</v>
      </c>
      <c r="L1905" s="2" t="s">
        <v>5</v>
      </c>
      <c r="M1905" s="7">
        <v>1</v>
      </c>
      <c r="N1905" s="4">
        <v>83.8</v>
      </c>
      <c r="O1905" s="5">
        <v>0</v>
      </c>
      <c r="P1905" s="4">
        <v>42.23</v>
      </c>
      <c r="Q1905" s="4">
        <f t="shared" si="116"/>
        <v>83.8</v>
      </c>
      <c r="R1905" s="4">
        <f t="shared" si="117"/>
        <v>42.23</v>
      </c>
      <c r="S1905" s="4">
        <f t="shared" si="118"/>
        <v>41.57</v>
      </c>
      <c r="T1905" s="6">
        <f t="shared" si="119"/>
        <v>0.49606205250596663</v>
      </c>
      <c r="U1905" s="3">
        <f>YEAR(SalesDataTable[[#This Row],[Order Date]])</f>
        <v>2026</v>
      </c>
    </row>
    <row r="1906" spans="1:21" ht="15.6">
      <c r="A1906" s="9">
        <v>103</v>
      </c>
      <c r="B1906" s="10">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11" t="s">
        <v>11</v>
      </c>
      <c r="H1906" s="11" t="s">
        <v>18</v>
      </c>
      <c r="I1906" s="11" t="s">
        <v>2</v>
      </c>
      <c r="J1906" s="2" t="s">
        <v>13</v>
      </c>
      <c r="K1906" s="2" t="s">
        <v>14</v>
      </c>
      <c r="L1906" s="2" t="s">
        <v>44</v>
      </c>
      <c r="M1906" s="7">
        <v>1</v>
      </c>
      <c r="N1906" s="4">
        <v>132.58000000000001</v>
      </c>
      <c r="O1906" s="5">
        <v>0.15</v>
      </c>
      <c r="P1906" s="4">
        <v>67.62</v>
      </c>
      <c r="Q1906" s="4">
        <f t="shared" si="116"/>
        <v>112.69300000000001</v>
      </c>
      <c r="R1906" s="4">
        <f t="shared" si="117"/>
        <v>67.62</v>
      </c>
      <c r="S1906" s="4">
        <f t="shared" si="118"/>
        <v>45.073000000000008</v>
      </c>
      <c r="T1906" s="6">
        <f t="shared" si="119"/>
        <v>0.39996273060438536</v>
      </c>
      <c r="U1906" s="3">
        <f>YEAR(SalesDataTable[[#This Row],[Order Date]])</f>
        <v>2026</v>
      </c>
    </row>
    <row r="1907" spans="1:21" ht="15.6">
      <c r="A1907" s="9">
        <v>4500</v>
      </c>
      <c r="B1907" s="10">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11" t="s">
        <v>20</v>
      </c>
      <c r="H1907" s="11" t="s">
        <v>33</v>
      </c>
      <c r="I1907" s="11" t="s">
        <v>2</v>
      </c>
      <c r="J1907" s="2" t="s">
        <v>13</v>
      </c>
      <c r="K1907" s="2" t="s">
        <v>23</v>
      </c>
      <c r="L1907" s="2" t="s">
        <v>51</v>
      </c>
      <c r="M1907" s="7">
        <v>2</v>
      </c>
      <c r="N1907" s="4">
        <v>122.12</v>
      </c>
      <c r="O1907" s="5">
        <v>0.05</v>
      </c>
      <c r="P1907" s="4">
        <v>61.76</v>
      </c>
      <c r="Q1907" s="4">
        <f t="shared" si="116"/>
        <v>232.02799999999999</v>
      </c>
      <c r="R1907" s="4">
        <f t="shared" si="117"/>
        <v>123.52</v>
      </c>
      <c r="S1907" s="4">
        <f t="shared" si="118"/>
        <v>108.508</v>
      </c>
      <c r="T1907" s="6">
        <f t="shared" si="119"/>
        <v>0.46765045597945076</v>
      </c>
      <c r="U1907" s="3">
        <f>YEAR(SalesDataTable[[#This Row],[Order Date]])</f>
        <v>2026</v>
      </c>
    </row>
    <row r="1908" spans="1:21" ht="15.6">
      <c r="A1908" s="9">
        <v>5093</v>
      </c>
      <c r="B1908" s="10">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11" t="s">
        <v>0</v>
      </c>
      <c r="H1908" s="11" t="s">
        <v>1</v>
      </c>
      <c r="I1908" s="11" t="s">
        <v>8</v>
      </c>
      <c r="J1908" s="2" t="s">
        <v>16</v>
      </c>
      <c r="K1908" s="2" t="s">
        <v>9</v>
      </c>
      <c r="L1908" s="2" t="s">
        <v>17</v>
      </c>
      <c r="M1908" s="7">
        <v>3</v>
      </c>
      <c r="N1908" s="4">
        <v>140.47</v>
      </c>
      <c r="O1908" s="5">
        <v>0.15</v>
      </c>
      <c r="P1908" s="4">
        <v>81.739999999999995</v>
      </c>
      <c r="Q1908" s="4">
        <f t="shared" si="116"/>
        <v>358.19849999999997</v>
      </c>
      <c r="R1908" s="4">
        <f t="shared" si="117"/>
        <v>245.21999999999997</v>
      </c>
      <c r="S1908" s="4">
        <f t="shared" si="118"/>
        <v>112.9785</v>
      </c>
      <c r="T1908" s="6">
        <f t="shared" si="119"/>
        <v>0.31540751845694498</v>
      </c>
      <c r="U1908" s="3">
        <f>YEAR(SalesDataTable[[#This Row],[Order Date]])</f>
        <v>2026</v>
      </c>
    </row>
    <row r="1909" spans="1:21" ht="15.6">
      <c r="A1909" s="9">
        <v>5147</v>
      </c>
      <c r="B1909" s="10">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11" t="s">
        <v>20</v>
      </c>
      <c r="H1909" s="11" t="s">
        <v>47</v>
      </c>
      <c r="I1909" s="11" t="s">
        <v>2</v>
      </c>
      <c r="J1909" s="2" t="s">
        <v>13</v>
      </c>
      <c r="K1909" s="2" t="s">
        <v>9</v>
      </c>
      <c r="L1909" s="2" t="s">
        <v>17</v>
      </c>
      <c r="M1909" s="7">
        <v>2</v>
      </c>
      <c r="N1909" s="4">
        <v>145.35</v>
      </c>
      <c r="O1909" s="5">
        <v>0.05</v>
      </c>
      <c r="P1909" s="4">
        <v>78.39</v>
      </c>
      <c r="Q1909" s="4">
        <f t="shared" si="116"/>
        <v>276.16499999999996</v>
      </c>
      <c r="R1909" s="4">
        <f t="shared" si="117"/>
        <v>156.78</v>
      </c>
      <c r="S1909" s="4">
        <f t="shared" si="118"/>
        <v>119.38499999999996</v>
      </c>
      <c r="T1909" s="6">
        <f t="shared" si="119"/>
        <v>0.4322959100537721</v>
      </c>
      <c r="U1909" s="3">
        <f>YEAR(SalesDataTable[[#This Row],[Order Date]])</f>
        <v>2026</v>
      </c>
    </row>
    <row r="1910" spans="1:21" ht="15.6">
      <c r="A1910" s="9">
        <v>365</v>
      </c>
      <c r="B1910" s="10">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11" t="s">
        <v>20</v>
      </c>
      <c r="H1910" s="11" t="s">
        <v>33</v>
      </c>
      <c r="I1910" s="11" t="s">
        <v>28</v>
      </c>
      <c r="J1910" s="2" t="s">
        <v>3</v>
      </c>
      <c r="K1910" s="2" t="s">
        <v>23</v>
      </c>
      <c r="L1910" s="2" t="s">
        <v>51</v>
      </c>
      <c r="M1910" s="7">
        <v>2</v>
      </c>
      <c r="N1910" s="4">
        <v>121.25</v>
      </c>
      <c r="O1910" s="5">
        <v>0</v>
      </c>
      <c r="P1910" s="4">
        <v>61.5</v>
      </c>
      <c r="Q1910" s="4">
        <f t="shared" si="116"/>
        <v>242.5</v>
      </c>
      <c r="R1910" s="4">
        <f t="shared" si="117"/>
        <v>123</v>
      </c>
      <c r="S1910" s="4">
        <f t="shared" si="118"/>
        <v>119.5</v>
      </c>
      <c r="T1910" s="6">
        <f t="shared" si="119"/>
        <v>0.4927835051546392</v>
      </c>
      <c r="U1910" s="3">
        <f>YEAR(SalesDataTable[[#This Row],[Order Date]])</f>
        <v>2026</v>
      </c>
    </row>
    <row r="1911" spans="1:21" ht="15.6">
      <c r="A1911" s="9">
        <v>494</v>
      </c>
      <c r="B1911" s="10">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11" t="s">
        <v>20</v>
      </c>
      <c r="H1911" s="11" t="s">
        <v>21</v>
      </c>
      <c r="I1911" s="11" t="s">
        <v>2</v>
      </c>
      <c r="J1911" s="2" t="s">
        <v>13</v>
      </c>
      <c r="K1911" s="2" t="s">
        <v>14</v>
      </c>
      <c r="L1911" s="2" t="s">
        <v>15</v>
      </c>
      <c r="M1911" s="7">
        <v>1</v>
      </c>
      <c r="N1911" s="4">
        <v>35.94</v>
      </c>
      <c r="O1911" s="5">
        <v>0.1</v>
      </c>
      <c r="P1911" s="4">
        <v>13.19</v>
      </c>
      <c r="Q1911" s="4">
        <f t="shared" si="116"/>
        <v>32.345999999999997</v>
      </c>
      <c r="R1911" s="4">
        <f t="shared" si="117"/>
        <v>13.19</v>
      </c>
      <c r="S1911" s="4">
        <f t="shared" si="118"/>
        <v>19.155999999999999</v>
      </c>
      <c r="T1911" s="6">
        <f t="shared" si="119"/>
        <v>0.59222160390774747</v>
      </c>
      <c r="U1911" s="3">
        <f>YEAR(SalesDataTable[[#This Row],[Order Date]])</f>
        <v>2026</v>
      </c>
    </row>
    <row r="1912" spans="1:21" ht="15.6">
      <c r="A1912" s="9">
        <v>665</v>
      </c>
      <c r="B1912" s="10">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11" t="s">
        <v>6</v>
      </c>
      <c r="H1912" s="11" t="s">
        <v>49</v>
      </c>
      <c r="I1912" s="11" t="s">
        <v>2</v>
      </c>
      <c r="J1912" s="2" t="s">
        <v>13</v>
      </c>
      <c r="K1912" s="2" t="s">
        <v>4</v>
      </c>
      <c r="L1912" s="2" t="s">
        <v>30</v>
      </c>
      <c r="M1912" s="7">
        <v>1</v>
      </c>
      <c r="N1912" s="4">
        <v>101.18</v>
      </c>
      <c r="O1912" s="5">
        <v>0.1</v>
      </c>
      <c r="P1912" s="4">
        <v>49.38</v>
      </c>
      <c r="Q1912" s="4">
        <f t="shared" si="116"/>
        <v>91.062000000000012</v>
      </c>
      <c r="R1912" s="4">
        <f t="shared" si="117"/>
        <v>49.38</v>
      </c>
      <c r="S1912" s="4">
        <f t="shared" si="118"/>
        <v>41.682000000000009</v>
      </c>
      <c r="T1912" s="6">
        <f t="shared" si="119"/>
        <v>0.45773209461685449</v>
      </c>
      <c r="U1912" s="3">
        <f>YEAR(SalesDataTable[[#This Row],[Order Date]])</f>
        <v>2026</v>
      </c>
    </row>
    <row r="1913" spans="1:21" ht="15.6">
      <c r="A1913" s="9">
        <v>2067</v>
      </c>
      <c r="B1913" s="10">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11" t="s">
        <v>20</v>
      </c>
      <c r="H1913" s="11" t="s">
        <v>31</v>
      </c>
      <c r="I1913" s="11" t="s">
        <v>19</v>
      </c>
      <c r="J1913" s="2" t="s">
        <v>13</v>
      </c>
      <c r="K1913" s="2" t="s">
        <v>4</v>
      </c>
      <c r="L1913" s="2" t="s">
        <v>5</v>
      </c>
      <c r="M1913" s="7">
        <v>2</v>
      </c>
      <c r="N1913" s="4">
        <v>82.47</v>
      </c>
      <c r="O1913" s="5">
        <v>0</v>
      </c>
      <c r="P1913" s="4">
        <v>42.49</v>
      </c>
      <c r="Q1913" s="4">
        <f t="shared" si="116"/>
        <v>164.94</v>
      </c>
      <c r="R1913" s="4">
        <f t="shared" si="117"/>
        <v>84.98</v>
      </c>
      <c r="S1913" s="4">
        <f t="shared" si="118"/>
        <v>79.959999999999994</v>
      </c>
      <c r="T1913" s="6">
        <f t="shared" si="119"/>
        <v>0.48478234509518608</v>
      </c>
      <c r="U1913" s="3">
        <f>YEAR(SalesDataTable[[#This Row],[Order Date]])</f>
        <v>2026</v>
      </c>
    </row>
    <row r="1914" spans="1:21" ht="15.6">
      <c r="A1914" s="9">
        <v>2648</v>
      </c>
      <c r="B1914" s="10">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11" t="s">
        <v>11</v>
      </c>
      <c r="H1914" s="11" t="s">
        <v>52</v>
      </c>
      <c r="I1914" s="11" t="s">
        <v>28</v>
      </c>
      <c r="J1914" s="2" t="s">
        <v>13</v>
      </c>
      <c r="K1914" s="2" t="s">
        <v>34</v>
      </c>
      <c r="L1914" s="2" t="s">
        <v>45</v>
      </c>
      <c r="M1914" s="7">
        <v>1</v>
      </c>
      <c r="N1914" s="4">
        <v>50.47</v>
      </c>
      <c r="O1914" s="5">
        <v>0.05</v>
      </c>
      <c r="P1914" s="4">
        <v>22.27</v>
      </c>
      <c r="Q1914" s="4">
        <f t="shared" si="116"/>
        <v>47.946499999999993</v>
      </c>
      <c r="R1914" s="4">
        <f t="shared" si="117"/>
        <v>22.27</v>
      </c>
      <c r="S1914" s="4">
        <f t="shared" si="118"/>
        <v>25.676499999999994</v>
      </c>
      <c r="T1914" s="6">
        <f t="shared" si="119"/>
        <v>0.53552396942425406</v>
      </c>
      <c r="U1914" s="3">
        <f>YEAR(SalesDataTable[[#This Row],[Order Date]])</f>
        <v>2026</v>
      </c>
    </row>
    <row r="1915" spans="1:21" ht="15.6">
      <c r="A1915" s="9">
        <v>3074</v>
      </c>
      <c r="B1915" s="10">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11" t="s">
        <v>20</v>
      </c>
      <c r="H1915" s="11" t="s">
        <v>33</v>
      </c>
      <c r="I1915" s="11" t="s">
        <v>8</v>
      </c>
      <c r="J1915" s="2" t="s">
        <v>16</v>
      </c>
      <c r="K1915" s="2" t="s">
        <v>23</v>
      </c>
      <c r="L1915" s="2" t="s">
        <v>40</v>
      </c>
      <c r="M1915" s="7">
        <v>5</v>
      </c>
      <c r="N1915" s="4">
        <v>82.63</v>
      </c>
      <c r="O1915" s="5">
        <v>0.15</v>
      </c>
      <c r="P1915" s="4">
        <v>38.630000000000003</v>
      </c>
      <c r="Q1915" s="4">
        <f t="shared" si="116"/>
        <v>351.17749999999995</v>
      </c>
      <c r="R1915" s="4">
        <f t="shared" si="117"/>
        <v>193.15</v>
      </c>
      <c r="S1915" s="4">
        <f t="shared" si="118"/>
        <v>158.02749999999995</v>
      </c>
      <c r="T1915" s="6">
        <f t="shared" si="119"/>
        <v>0.44999323703824978</v>
      </c>
      <c r="U1915" s="3">
        <f>YEAR(SalesDataTable[[#This Row],[Order Date]])</f>
        <v>2026</v>
      </c>
    </row>
    <row r="1916" spans="1:21" ht="15.6">
      <c r="A1916" s="9">
        <v>259</v>
      </c>
      <c r="B1916" s="10">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11" t="s">
        <v>20</v>
      </c>
      <c r="H1916" s="11" t="s">
        <v>33</v>
      </c>
      <c r="I1916" s="11" t="s">
        <v>19</v>
      </c>
      <c r="J1916" s="2" t="s">
        <v>16</v>
      </c>
      <c r="K1916" s="2" t="s">
        <v>14</v>
      </c>
      <c r="L1916" s="2" t="s">
        <v>48</v>
      </c>
      <c r="M1916" s="7">
        <v>4</v>
      </c>
      <c r="N1916" s="4">
        <v>168.48</v>
      </c>
      <c r="O1916" s="5">
        <v>0.1</v>
      </c>
      <c r="P1916" s="4">
        <v>89.85</v>
      </c>
      <c r="Q1916" s="4">
        <f t="shared" si="116"/>
        <v>606.52800000000002</v>
      </c>
      <c r="R1916" s="4">
        <f t="shared" si="117"/>
        <v>359.4</v>
      </c>
      <c r="S1916" s="4">
        <f t="shared" si="118"/>
        <v>247.12800000000004</v>
      </c>
      <c r="T1916" s="6">
        <f t="shared" si="119"/>
        <v>0.4074469768914214</v>
      </c>
      <c r="U1916" s="3">
        <f>YEAR(SalesDataTable[[#This Row],[Order Date]])</f>
        <v>2026</v>
      </c>
    </row>
    <row r="1917" spans="1:21" ht="15.6">
      <c r="A1917" s="9">
        <v>997</v>
      </c>
      <c r="B1917" s="10">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11" t="s">
        <v>6</v>
      </c>
      <c r="H1917" s="11" t="s">
        <v>41</v>
      </c>
      <c r="I1917" s="11" t="s">
        <v>28</v>
      </c>
      <c r="J1917" s="2" t="s">
        <v>3</v>
      </c>
      <c r="K1917" s="2" t="s">
        <v>23</v>
      </c>
      <c r="L1917" s="2" t="s">
        <v>51</v>
      </c>
      <c r="M1917" s="7">
        <v>2</v>
      </c>
      <c r="N1917" s="4">
        <v>121.82</v>
      </c>
      <c r="O1917" s="5">
        <v>0</v>
      </c>
      <c r="P1917" s="4">
        <v>61.92</v>
      </c>
      <c r="Q1917" s="4">
        <f t="shared" si="116"/>
        <v>243.64</v>
      </c>
      <c r="R1917" s="4">
        <f t="shared" si="117"/>
        <v>123.84</v>
      </c>
      <c r="S1917" s="4">
        <f t="shared" si="118"/>
        <v>119.79999999999998</v>
      </c>
      <c r="T1917" s="6">
        <f t="shared" si="119"/>
        <v>0.49170907896897059</v>
      </c>
      <c r="U1917" s="3">
        <f>YEAR(SalesDataTable[[#This Row],[Order Date]])</f>
        <v>2026</v>
      </c>
    </row>
    <row r="1918" spans="1:21" ht="15.6">
      <c r="A1918" s="9">
        <v>2102</v>
      </c>
      <c r="B1918" s="10">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11" t="s">
        <v>0</v>
      </c>
      <c r="H1918" s="11" t="s">
        <v>50</v>
      </c>
      <c r="I1918" s="11" t="s">
        <v>19</v>
      </c>
      <c r="J1918" s="2" t="s">
        <v>3</v>
      </c>
      <c r="K1918" s="2" t="s">
        <v>4</v>
      </c>
      <c r="L1918" s="2" t="s">
        <v>22</v>
      </c>
      <c r="M1918" s="7">
        <v>1</v>
      </c>
      <c r="N1918" s="4">
        <v>50.02</v>
      </c>
      <c r="O1918" s="5">
        <v>0.1</v>
      </c>
      <c r="P1918" s="4">
        <v>22.47</v>
      </c>
      <c r="Q1918" s="4">
        <f t="shared" si="116"/>
        <v>45.018000000000001</v>
      </c>
      <c r="R1918" s="4">
        <f t="shared" si="117"/>
        <v>22.47</v>
      </c>
      <c r="S1918" s="4">
        <f t="shared" si="118"/>
        <v>22.548000000000002</v>
      </c>
      <c r="T1918" s="6">
        <f t="shared" si="119"/>
        <v>0.50086632013861121</v>
      </c>
      <c r="U1918" s="3">
        <f>YEAR(SalesDataTable[[#This Row],[Order Date]])</f>
        <v>2026</v>
      </c>
    </row>
    <row r="1919" spans="1:21" ht="15.6">
      <c r="A1919" s="9">
        <v>2452</v>
      </c>
      <c r="B1919" s="10">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11" t="s">
        <v>11</v>
      </c>
      <c r="H1919" s="11" t="s">
        <v>25</v>
      </c>
      <c r="I1919" s="11" t="s">
        <v>2</v>
      </c>
      <c r="J1919" s="2" t="s">
        <v>13</v>
      </c>
      <c r="K1919" s="2" t="s">
        <v>34</v>
      </c>
      <c r="L1919" s="2" t="s">
        <v>45</v>
      </c>
      <c r="M1919" s="7">
        <v>1</v>
      </c>
      <c r="N1919" s="4">
        <v>50.17</v>
      </c>
      <c r="O1919" s="5">
        <v>0.1</v>
      </c>
      <c r="P1919" s="4">
        <v>21.99</v>
      </c>
      <c r="Q1919" s="4">
        <f t="shared" si="116"/>
        <v>45.153000000000006</v>
      </c>
      <c r="R1919" s="4">
        <f t="shared" si="117"/>
        <v>21.99</v>
      </c>
      <c r="S1919" s="4">
        <f t="shared" si="118"/>
        <v>23.163000000000007</v>
      </c>
      <c r="T1919" s="6">
        <f t="shared" si="119"/>
        <v>0.51298917015480705</v>
      </c>
      <c r="U1919" s="3">
        <f>YEAR(SalesDataTable[[#This Row],[Order Date]])</f>
        <v>2026</v>
      </c>
    </row>
    <row r="1920" spans="1:21" ht="15.6">
      <c r="A1920" s="9">
        <v>2761</v>
      </c>
      <c r="B1920" s="10">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11" t="s">
        <v>0</v>
      </c>
      <c r="H1920" s="11" t="s">
        <v>50</v>
      </c>
      <c r="I1920" s="11" t="s">
        <v>8</v>
      </c>
      <c r="J1920" s="2" t="s">
        <v>16</v>
      </c>
      <c r="K1920" s="2" t="s">
        <v>23</v>
      </c>
      <c r="L1920" s="2" t="s">
        <v>51</v>
      </c>
      <c r="M1920" s="7">
        <v>5</v>
      </c>
      <c r="N1920" s="4">
        <v>124.51</v>
      </c>
      <c r="O1920" s="5">
        <v>0.1</v>
      </c>
      <c r="P1920" s="4">
        <v>60.29</v>
      </c>
      <c r="Q1920" s="4">
        <f t="shared" si="116"/>
        <v>560.29500000000007</v>
      </c>
      <c r="R1920" s="4">
        <f t="shared" si="117"/>
        <v>301.45</v>
      </c>
      <c r="S1920" s="4">
        <f t="shared" si="118"/>
        <v>258.84500000000008</v>
      </c>
      <c r="T1920" s="6">
        <f t="shared" si="119"/>
        <v>0.46197984990049895</v>
      </c>
      <c r="U1920" s="3">
        <f>YEAR(SalesDataTable[[#This Row],[Order Date]])</f>
        <v>2026</v>
      </c>
    </row>
    <row r="1921" spans="1:21" ht="15.6">
      <c r="A1921" s="9">
        <v>3993</v>
      </c>
      <c r="B1921" s="10">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11" t="s">
        <v>6</v>
      </c>
      <c r="H1921" s="11" t="s">
        <v>43</v>
      </c>
      <c r="I1921" s="11" t="s">
        <v>28</v>
      </c>
      <c r="J1921" s="2" t="s">
        <v>3</v>
      </c>
      <c r="K1921" s="2" t="s">
        <v>9</v>
      </c>
      <c r="L1921" s="2" t="s">
        <v>37</v>
      </c>
      <c r="M1921" s="7">
        <v>1</v>
      </c>
      <c r="N1921" s="4">
        <v>153.68</v>
      </c>
      <c r="O1921" s="5">
        <v>0.05</v>
      </c>
      <c r="P1921" s="4">
        <v>77.42</v>
      </c>
      <c r="Q1921" s="4">
        <f t="shared" si="116"/>
        <v>145.99600000000001</v>
      </c>
      <c r="R1921" s="4">
        <f t="shared" si="117"/>
        <v>77.42</v>
      </c>
      <c r="S1921" s="4">
        <f t="shared" si="118"/>
        <v>68.576000000000008</v>
      </c>
      <c r="T1921" s="6">
        <f t="shared" si="119"/>
        <v>0.46971149894517661</v>
      </c>
      <c r="U1921" s="3">
        <f>YEAR(SalesDataTable[[#This Row],[Order Date]])</f>
        <v>2026</v>
      </c>
    </row>
    <row r="1922" spans="1:21" ht="15.6">
      <c r="A1922" s="9">
        <v>4343</v>
      </c>
      <c r="B1922" s="10">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11" t="s">
        <v>6</v>
      </c>
      <c r="H1922" s="11" t="s">
        <v>43</v>
      </c>
      <c r="I1922" s="11" t="s">
        <v>28</v>
      </c>
      <c r="J1922" s="2" t="s">
        <v>13</v>
      </c>
      <c r="K1922" s="2" t="s">
        <v>23</v>
      </c>
      <c r="L1922" s="2" t="s">
        <v>51</v>
      </c>
      <c r="M1922" s="7">
        <v>2</v>
      </c>
      <c r="N1922" s="4">
        <v>121.37</v>
      </c>
      <c r="O1922" s="5">
        <v>0.05</v>
      </c>
      <c r="P1922" s="4">
        <v>60.13</v>
      </c>
      <c r="Q1922" s="4">
        <f t="shared" ref="Q1922:Q1985" si="120">M1922*N1922*(1-O1922)</f>
        <v>230.60300000000001</v>
      </c>
      <c r="R1922" s="4">
        <f t="shared" ref="R1922:R1985" si="121">M1922*P1922</f>
        <v>120.26</v>
      </c>
      <c r="S1922" s="4">
        <f t="shared" ref="S1922:S1985" si="122">Q1922-R1922</f>
        <v>110.343</v>
      </c>
      <c r="T1922" s="6">
        <f t="shared" ref="T1922:T1985" si="123">IFERROR(S1922/Q1922,0)</f>
        <v>0.47849767782726155</v>
      </c>
      <c r="U1922" s="3">
        <f>YEAR(SalesDataTable[[#This Row],[Order Date]])</f>
        <v>2026</v>
      </c>
    </row>
    <row r="1923" spans="1:21" ht="15.6">
      <c r="A1923" s="9">
        <v>4429</v>
      </c>
      <c r="B1923" s="10">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11" t="s">
        <v>0</v>
      </c>
      <c r="H1923" s="11" t="s">
        <v>50</v>
      </c>
      <c r="I1923" s="11" t="s">
        <v>2</v>
      </c>
      <c r="J1923" s="2" t="s">
        <v>16</v>
      </c>
      <c r="K1923" s="2" t="s">
        <v>9</v>
      </c>
      <c r="L1923" s="2" t="s">
        <v>17</v>
      </c>
      <c r="M1923" s="7">
        <v>2</v>
      </c>
      <c r="N1923" s="4">
        <v>145.1</v>
      </c>
      <c r="O1923" s="5">
        <v>0.1</v>
      </c>
      <c r="P1923" s="4">
        <v>77.62</v>
      </c>
      <c r="Q1923" s="4">
        <f t="shared" si="120"/>
        <v>261.18</v>
      </c>
      <c r="R1923" s="4">
        <f t="shared" si="121"/>
        <v>155.24</v>
      </c>
      <c r="S1923" s="4">
        <f t="shared" si="122"/>
        <v>105.94</v>
      </c>
      <c r="T1923" s="6">
        <f t="shared" si="123"/>
        <v>0.40562064476606169</v>
      </c>
      <c r="U1923" s="3">
        <f>YEAR(SalesDataTable[[#This Row],[Order Date]])</f>
        <v>2026</v>
      </c>
    </row>
    <row r="1924" spans="1:21" ht="15.6">
      <c r="A1924" s="9">
        <v>4824</v>
      </c>
      <c r="B1924" s="10">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11" t="s">
        <v>20</v>
      </c>
      <c r="H1924" s="11" t="s">
        <v>33</v>
      </c>
      <c r="I1924" s="11" t="s">
        <v>2</v>
      </c>
      <c r="J1924" s="2" t="s">
        <v>3</v>
      </c>
      <c r="K1924" s="2" t="s">
        <v>34</v>
      </c>
      <c r="L1924" s="2" t="s">
        <v>42</v>
      </c>
      <c r="M1924" s="7">
        <v>1</v>
      </c>
      <c r="N1924" s="4">
        <v>36.729999999999997</v>
      </c>
      <c r="O1924" s="5">
        <v>0.05</v>
      </c>
      <c r="P1924" s="4">
        <v>14.11</v>
      </c>
      <c r="Q1924" s="4">
        <f t="shared" si="120"/>
        <v>34.893499999999996</v>
      </c>
      <c r="R1924" s="4">
        <f t="shared" si="121"/>
        <v>14.11</v>
      </c>
      <c r="S1924" s="4">
        <f t="shared" si="122"/>
        <v>20.783499999999997</v>
      </c>
      <c r="T1924" s="6">
        <f t="shared" si="123"/>
        <v>0.59562669265049362</v>
      </c>
      <c r="U1924" s="3">
        <f>YEAR(SalesDataTable[[#This Row],[Order Date]])</f>
        <v>2026</v>
      </c>
    </row>
    <row r="1925" spans="1:21" ht="15.6">
      <c r="A1925" s="9">
        <v>4881</v>
      </c>
      <c r="B1925" s="10">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11" t="s">
        <v>11</v>
      </c>
      <c r="H1925" s="11" t="s">
        <v>12</v>
      </c>
      <c r="I1925" s="11" t="s">
        <v>2</v>
      </c>
      <c r="J1925" s="2" t="s">
        <v>16</v>
      </c>
      <c r="K1925" s="2" t="s">
        <v>14</v>
      </c>
      <c r="L1925" s="2" t="s">
        <v>44</v>
      </c>
      <c r="M1925" s="7">
        <v>4</v>
      </c>
      <c r="N1925" s="4">
        <v>134.15</v>
      </c>
      <c r="O1925" s="5">
        <v>0.05</v>
      </c>
      <c r="P1925" s="4">
        <v>65.58</v>
      </c>
      <c r="Q1925" s="4">
        <f t="shared" si="120"/>
        <v>509.77</v>
      </c>
      <c r="R1925" s="4">
        <f t="shared" si="121"/>
        <v>262.32</v>
      </c>
      <c r="S1925" s="4">
        <f t="shared" si="122"/>
        <v>247.45</v>
      </c>
      <c r="T1925" s="6">
        <f t="shared" si="123"/>
        <v>0.48541499107440611</v>
      </c>
      <c r="U1925" s="3">
        <f>YEAR(SalesDataTable[[#This Row],[Order Date]])</f>
        <v>2026</v>
      </c>
    </row>
    <row r="1926" spans="1:21" ht="15.6">
      <c r="A1926" s="9">
        <v>5138</v>
      </c>
      <c r="B1926" s="10">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11" t="s">
        <v>0</v>
      </c>
      <c r="H1926" s="11" t="s">
        <v>1</v>
      </c>
      <c r="I1926" s="11" t="s">
        <v>8</v>
      </c>
      <c r="J1926" s="2" t="s">
        <v>16</v>
      </c>
      <c r="K1926" s="2" t="s">
        <v>9</v>
      </c>
      <c r="L1926" s="2" t="s">
        <v>10</v>
      </c>
      <c r="M1926" s="7">
        <v>8</v>
      </c>
      <c r="N1926" s="4">
        <v>94.21</v>
      </c>
      <c r="O1926" s="5">
        <v>0.1</v>
      </c>
      <c r="P1926" s="4">
        <v>45.05</v>
      </c>
      <c r="Q1926" s="4">
        <f t="shared" si="120"/>
        <v>678.31200000000001</v>
      </c>
      <c r="R1926" s="4">
        <f t="shared" si="121"/>
        <v>360.4</v>
      </c>
      <c r="S1926" s="4">
        <f t="shared" si="122"/>
        <v>317.91200000000003</v>
      </c>
      <c r="T1926" s="6">
        <f t="shared" si="123"/>
        <v>0.46868107891353833</v>
      </c>
      <c r="U1926" s="3">
        <f>YEAR(SalesDataTable[[#This Row],[Order Date]])</f>
        <v>2026</v>
      </c>
    </row>
    <row r="1927" spans="1:21" ht="15.6">
      <c r="A1927" s="9">
        <v>1214</v>
      </c>
      <c r="B1927" s="10">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11" t="s">
        <v>0</v>
      </c>
      <c r="H1927" s="11" t="s">
        <v>50</v>
      </c>
      <c r="I1927" s="11" t="s">
        <v>19</v>
      </c>
      <c r="J1927" s="2" t="s">
        <v>3</v>
      </c>
      <c r="K1927" s="2" t="s">
        <v>23</v>
      </c>
      <c r="L1927" s="2" t="s">
        <v>29</v>
      </c>
      <c r="M1927" s="7">
        <v>1</v>
      </c>
      <c r="N1927" s="4">
        <v>198.29</v>
      </c>
      <c r="O1927" s="5">
        <v>0.05</v>
      </c>
      <c r="P1927" s="4">
        <v>106.24</v>
      </c>
      <c r="Q1927" s="4">
        <f t="shared" si="120"/>
        <v>188.37549999999999</v>
      </c>
      <c r="R1927" s="4">
        <f t="shared" si="121"/>
        <v>106.24</v>
      </c>
      <c r="S1927" s="4">
        <f t="shared" si="122"/>
        <v>82.135499999999993</v>
      </c>
      <c r="T1927" s="6">
        <f t="shared" si="123"/>
        <v>0.436020076920831</v>
      </c>
      <c r="U1927" s="3">
        <f>YEAR(SalesDataTable[[#This Row],[Order Date]])</f>
        <v>2026</v>
      </c>
    </row>
    <row r="1928" spans="1:21" ht="15.6">
      <c r="A1928" s="9">
        <v>1346</v>
      </c>
      <c r="B1928" s="10">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11" t="s">
        <v>6</v>
      </c>
      <c r="H1928" s="11" t="s">
        <v>49</v>
      </c>
      <c r="I1928" s="11" t="s">
        <v>28</v>
      </c>
      <c r="J1928" s="2" t="s">
        <v>3</v>
      </c>
      <c r="K1928" s="2" t="s">
        <v>14</v>
      </c>
      <c r="L1928" s="2" t="s">
        <v>48</v>
      </c>
      <c r="M1928" s="7">
        <v>3</v>
      </c>
      <c r="N1928" s="4">
        <v>166.21</v>
      </c>
      <c r="O1928" s="5">
        <v>0.05</v>
      </c>
      <c r="P1928" s="4">
        <v>85.03</v>
      </c>
      <c r="Q1928" s="4">
        <f t="shared" si="120"/>
        <v>473.69849999999997</v>
      </c>
      <c r="R1928" s="4">
        <f t="shared" si="121"/>
        <v>255.09</v>
      </c>
      <c r="S1928" s="4">
        <f t="shared" si="122"/>
        <v>218.60849999999996</v>
      </c>
      <c r="T1928" s="6">
        <f t="shared" si="123"/>
        <v>0.4614929116304991</v>
      </c>
      <c r="U1928" s="3">
        <f>YEAR(SalesDataTable[[#This Row],[Order Date]])</f>
        <v>2026</v>
      </c>
    </row>
    <row r="1929" spans="1:21" ht="15.6">
      <c r="A1929" s="9">
        <v>1361</v>
      </c>
      <c r="B1929" s="10">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11" t="s">
        <v>6</v>
      </c>
      <c r="H1929" s="11" t="s">
        <v>27</v>
      </c>
      <c r="I1929" s="11" t="s">
        <v>28</v>
      </c>
      <c r="J1929" s="2" t="s">
        <v>13</v>
      </c>
      <c r="K1929" s="2" t="s">
        <v>4</v>
      </c>
      <c r="L1929" s="2" t="s">
        <v>26</v>
      </c>
      <c r="M1929" s="7">
        <v>1</v>
      </c>
      <c r="N1929" s="4">
        <v>40.700000000000003</v>
      </c>
      <c r="O1929" s="5">
        <v>0.05</v>
      </c>
      <c r="P1929" s="4">
        <v>16.43</v>
      </c>
      <c r="Q1929" s="4">
        <f t="shared" si="120"/>
        <v>38.664999999999999</v>
      </c>
      <c r="R1929" s="4">
        <f t="shared" si="121"/>
        <v>16.43</v>
      </c>
      <c r="S1929" s="4">
        <f t="shared" si="122"/>
        <v>22.234999999999999</v>
      </c>
      <c r="T1929" s="6">
        <f t="shared" si="123"/>
        <v>0.57506789085736454</v>
      </c>
      <c r="U1929" s="3">
        <f>YEAR(SalesDataTable[[#This Row],[Order Date]])</f>
        <v>2026</v>
      </c>
    </row>
    <row r="1930" spans="1:21" ht="15.6">
      <c r="A1930" s="9">
        <v>2728</v>
      </c>
      <c r="B1930" s="10">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11" t="s">
        <v>0</v>
      </c>
      <c r="H1930" s="11" t="s">
        <v>50</v>
      </c>
      <c r="I1930" s="11" t="s">
        <v>2</v>
      </c>
      <c r="J1930" s="2" t="s">
        <v>13</v>
      </c>
      <c r="K1930" s="2" t="s">
        <v>9</v>
      </c>
      <c r="L1930" s="2" t="s">
        <v>37</v>
      </c>
      <c r="M1930" s="7">
        <v>3</v>
      </c>
      <c r="N1930" s="4">
        <v>153.5</v>
      </c>
      <c r="O1930" s="5">
        <v>0</v>
      </c>
      <c r="P1930" s="4">
        <v>80.819999999999993</v>
      </c>
      <c r="Q1930" s="4">
        <f t="shared" si="120"/>
        <v>460.5</v>
      </c>
      <c r="R1930" s="4">
        <f t="shared" si="121"/>
        <v>242.45999999999998</v>
      </c>
      <c r="S1930" s="4">
        <f t="shared" si="122"/>
        <v>218.04000000000002</v>
      </c>
      <c r="T1930" s="6">
        <f t="shared" si="123"/>
        <v>0.47348534201954401</v>
      </c>
      <c r="U1930" s="3">
        <f>YEAR(SalesDataTable[[#This Row],[Order Date]])</f>
        <v>2026</v>
      </c>
    </row>
    <row r="1931" spans="1:21" ht="15.6">
      <c r="A1931" s="9">
        <v>2788</v>
      </c>
      <c r="B1931" s="10">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11" t="s">
        <v>6</v>
      </c>
      <c r="H1931" s="11" t="s">
        <v>43</v>
      </c>
      <c r="I1931" s="11" t="s">
        <v>28</v>
      </c>
      <c r="J1931" s="2" t="s">
        <v>13</v>
      </c>
      <c r="K1931" s="2" t="s">
        <v>9</v>
      </c>
      <c r="L1931" s="2" t="s">
        <v>46</v>
      </c>
      <c r="M1931" s="7">
        <v>1</v>
      </c>
      <c r="N1931" s="4">
        <v>70.430000000000007</v>
      </c>
      <c r="O1931" s="5">
        <v>0</v>
      </c>
      <c r="P1931" s="4">
        <v>31.51</v>
      </c>
      <c r="Q1931" s="4">
        <f t="shared" si="120"/>
        <v>70.430000000000007</v>
      </c>
      <c r="R1931" s="4">
        <f t="shared" si="121"/>
        <v>31.51</v>
      </c>
      <c r="S1931" s="4">
        <f t="shared" si="122"/>
        <v>38.92</v>
      </c>
      <c r="T1931" s="6">
        <f t="shared" si="123"/>
        <v>0.55260542382507449</v>
      </c>
      <c r="U1931" s="3">
        <f>YEAR(SalesDataTable[[#This Row],[Order Date]])</f>
        <v>2026</v>
      </c>
    </row>
    <row r="1932" spans="1:21" ht="15.6">
      <c r="A1932" s="9">
        <v>2932</v>
      </c>
      <c r="B1932" s="10">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11" t="s">
        <v>0</v>
      </c>
      <c r="H1932" s="11" t="s">
        <v>50</v>
      </c>
      <c r="I1932" s="11" t="s">
        <v>19</v>
      </c>
      <c r="J1932" s="2" t="s">
        <v>16</v>
      </c>
      <c r="K1932" s="2" t="s">
        <v>4</v>
      </c>
      <c r="L1932" s="2" t="s">
        <v>22</v>
      </c>
      <c r="M1932" s="7">
        <v>4</v>
      </c>
      <c r="N1932" s="4">
        <v>49.93</v>
      </c>
      <c r="O1932" s="5">
        <v>0</v>
      </c>
      <c r="P1932" s="4">
        <v>22.99</v>
      </c>
      <c r="Q1932" s="4">
        <f t="shared" si="120"/>
        <v>199.72</v>
      </c>
      <c r="R1932" s="4">
        <f t="shared" si="121"/>
        <v>91.96</v>
      </c>
      <c r="S1932" s="4">
        <f t="shared" si="122"/>
        <v>107.76</v>
      </c>
      <c r="T1932" s="6">
        <f t="shared" si="123"/>
        <v>0.53955537752853999</v>
      </c>
      <c r="U1932" s="3">
        <f>YEAR(SalesDataTable[[#This Row],[Order Date]])</f>
        <v>2026</v>
      </c>
    </row>
    <row r="1933" spans="1:21" ht="15.6">
      <c r="A1933" s="9">
        <v>3399</v>
      </c>
      <c r="B1933" s="10">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11" t="s">
        <v>6</v>
      </c>
      <c r="H1933" s="11" t="s">
        <v>43</v>
      </c>
      <c r="I1933" s="11" t="s">
        <v>19</v>
      </c>
      <c r="J1933" s="2" t="s">
        <v>3</v>
      </c>
      <c r="K1933" s="2" t="s">
        <v>4</v>
      </c>
      <c r="L1933" s="2" t="s">
        <v>22</v>
      </c>
      <c r="M1933" s="7">
        <v>1</v>
      </c>
      <c r="N1933" s="4">
        <v>50.18</v>
      </c>
      <c r="O1933" s="5">
        <v>0</v>
      </c>
      <c r="P1933" s="4">
        <v>22.92</v>
      </c>
      <c r="Q1933" s="4">
        <f t="shared" si="120"/>
        <v>50.18</v>
      </c>
      <c r="R1933" s="4">
        <f t="shared" si="121"/>
        <v>22.92</v>
      </c>
      <c r="S1933" s="4">
        <f t="shared" si="122"/>
        <v>27.259999999999998</v>
      </c>
      <c r="T1933" s="6">
        <f t="shared" si="123"/>
        <v>0.54324432044639293</v>
      </c>
      <c r="U1933" s="3">
        <f>YEAR(SalesDataTable[[#This Row],[Order Date]])</f>
        <v>2026</v>
      </c>
    </row>
    <row r="1934" spans="1:21" ht="15.6">
      <c r="A1934" s="9">
        <v>3588</v>
      </c>
      <c r="B1934" s="10">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11" t="s">
        <v>20</v>
      </c>
      <c r="H1934" s="11" t="s">
        <v>47</v>
      </c>
      <c r="I1934" s="11" t="s">
        <v>19</v>
      </c>
      <c r="J1934" s="2" t="s">
        <v>13</v>
      </c>
      <c r="K1934" s="2" t="s">
        <v>14</v>
      </c>
      <c r="L1934" s="2" t="s">
        <v>48</v>
      </c>
      <c r="M1934" s="7">
        <v>2</v>
      </c>
      <c r="N1934" s="4">
        <v>164.01</v>
      </c>
      <c r="O1934" s="5">
        <v>0.15</v>
      </c>
      <c r="P1934" s="4">
        <v>87.14</v>
      </c>
      <c r="Q1934" s="4">
        <f t="shared" si="120"/>
        <v>278.81699999999995</v>
      </c>
      <c r="R1934" s="4">
        <f t="shared" si="121"/>
        <v>174.28</v>
      </c>
      <c r="S1934" s="4">
        <f t="shared" si="122"/>
        <v>104.53699999999995</v>
      </c>
      <c r="T1934" s="6">
        <f t="shared" si="123"/>
        <v>0.37493050997607741</v>
      </c>
      <c r="U1934" s="3">
        <f>YEAR(SalesDataTable[[#This Row],[Order Date]])</f>
        <v>2026</v>
      </c>
    </row>
    <row r="1935" spans="1:21" ht="15.6">
      <c r="A1935" s="9">
        <v>3603</v>
      </c>
      <c r="B1935" s="10">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11" t="s">
        <v>6</v>
      </c>
      <c r="H1935" s="11" t="s">
        <v>49</v>
      </c>
      <c r="I1935" s="11" t="s">
        <v>28</v>
      </c>
      <c r="J1935" s="2" t="s">
        <v>3</v>
      </c>
      <c r="K1935" s="2" t="s">
        <v>4</v>
      </c>
      <c r="L1935" s="2" t="s">
        <v>5</v>
      </c>
      <c r="M1935" s="7">
        <v>2</v>
      </c>
      <c r="N1935" s="4">
        <v>83.77</v>
      </c>
      <c r="O1935" s="5">
        <v>0</v>
      </c>
      <c r="P1935" s="4">
        <v>43.32</v>
      </c>
      <c r="Q1935" s="4">
        <f t="shared" si="120"/>
        <v>167.54</v>
      </c>
      <c r="R1935" s="4">
        <f t="shared" si="121"/>
        <v>86.64</v>
      </c>
      <c r="S1935" s="4">
        <f t="shared" si="122"/>
        <v>80.899999999999991</v>
      </c>
      <c r="T1935" s="6">
        <f t="shared" si="123"/>
        <v>0.4828697624447893</v>
      </c>
      <c r="U1935" s="3">
        <f>YEAR(SalesDataTable[[#This Row],[Order Date]])</f>
        <v>2026</v>
      </c>
    </row>
    <row r="1936" spans="1:21" ht="15.6">
      <c r="A1936" s="9">
        <v>3845</v>
      </c>
      <c r="B1936" s="10">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11" t="s">
        <v>20</v>
      </c>
      <c r="H1936" s="11" t="s">
        <v>33</v>
      </c>
      <c r="I1936" s="11" t="s">
        <v>2</v>
      </c>
      <c r="J1936" s="2" t="s">
        <v>13</v>
      </c>
      <c r="K1936" s="2" t="s">
        <v>23</v>
      </c>
      <c r="L1936" s="2" t="s">
        <v>40</v>
      </c>
      <c r="M1936" s="7">
        <v>1</v>
      </c>
      <c r="N1936" s="4">
        <v>81.84</v>
      </c>
      <c r="O1936" s="5">
        <v>0</v>
      </c>
      <c r="P1936" s="4">
        <v>38.5</v>
      </c>
      <c r="Q1936" s="4">
        <f t="shared" si="120"/>
        <v>81.84</v>
      </c>
      <c r="R1936" s="4">
        <f t="shared" si="121"/>
        <v>38.5</v>
      </c>
      <c r="S1936" s="4">
        <f t="shared" si="122"/>
        <v>43.34</v>
      </c>
      <c r="T1936" s="6">
        <f t="shared" si="123"/>
        <v>0.52956989247311825</v>
      </c>
      <c r="U1936" s="3">
        <f>YEAR(SalesDataTable[[#This Row],[Order Date]])</f>
        <v>2026</v>
      </c>
    </row>
    <row r="1937" spans="1:21" ht="15.6">
      <c r="A1937" s="9">
        <v>4191</v>
      </c>
      <c r="B1937" s="10">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11" t="s">
        <v>11</v>
      </c>
      <c r="H1937" s="11" t="s">
        <v>25</v>
      </c>
      <c r="I1937" s="11" t="s">
        <v>28</v>
      </c>
      <c r="J1937" s="2" t="s">
        <v>3</v>
      </c>
      <c r="K1937" s="2" t="s">
        <v>34</v>
      </c>
      <c r="L1937" s="2" t="s">
        <v>35</v>
      </c>
      <c r="M1937" s="7">
        <v>1</v>
      </c>
      <c r="N1937" s="4">
        <v>40.32</v>
      </c>
      <c r="O1937" s="5">
        <v>0.15</v>
      </c>
      <c r="P1937" s="4">
        <v>14.39</v>
      </c>
      <c r="Q1937" s="4">
        <f t="shared" si="120"/>
        <v>34.271999999999998</v>
      </c>
      <c r="R1937" s="4">
        <f t="shared" si="121"/>
        <v>14.39</v>
      </c>
      <c r="S1937" s="4">
        <f t="shared" si="122"/>
        <v>19.881999999999998</v>
      </c>
      <c r="T1937" s="6">
        <f t="shared" si="123"/>
        <v>0.58012371615312786</v>
      </c>
      <c r="U1937" s="3">
        <f>YEAR(SalesDataTable[[#This Row],[Order Date]])</f>
        <v>2026</v>
      </c>
    </row>
    <row r="1938" spans="1:21" ht="15.6">
      <c r="A1938" s="9">
        <v>4269</v>
      </c>
      <c r="B1938" s="10">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11" t="s">
        <v>11</v>
      </c>
      <c r="H1938" s="11" t="s">
        <v>52</v>
      </c>
      <c r="I1938" s="11" t="s">
        <v>8</v>
      </c>
      <c r="J1938" s="2" t="s">
        <v>16</v>
      </c>
      <c r="K1938" s="2" t="s">
        <v>9</v>
      </c>
      <c r="L1938" s="2" t="s">
        <v>37</v>
      </c>
      <c r="M1938" s="7">
        <v>4</v>
      </c>
      <c r="N1938" s="4">
        <v>155.84</v>
      </c>
      <c r="O1938" s="5">
        <v>0.05</v>
      </c>
      <c r="P1938" s="4">
        <v>80.790000000000006</v>
      </c>
      <c r="Q1938" s="4">
        <f t="shared" si="120"/>
        <v>592.19200000000001</v>
      </c>
      <c r="R1938" s="4">
        <f t="shared" si="121"/>
        <v>323.16000000000003</v>
      </c>
      <c r="S1938" s="4">
        <f t="shared" si="122"/>
        <v>269.03199999999998</v>
      </c>
      <c r="T1938" s="6">
        <f t="shared" si="123"/>
        <v>0.45429860585755966</v>
      </c>
      <c r="U1938" s="3">
        <f>YEAR(SalesDataTable[[#This Row],[Order Date]])</f>
        <v>2026</v>
      </c>
    </row>
    <row r="1939" spans="1:21" ht="15.6">
      <c r="A1939" s="9">
        <v>5</v>
      </c>
      <c r="B1939" s="10">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11" t="s">
        <v>6</v>
      </c>
      <c r="H1939" s="11" t="s">
        <v>27</v>
      </c>
      <c r="I1939" s="11" t="s">
        <v>2</v>
      </c>
      <c r="J1939" s="2" t="s">
        <v>16</v>
      </c>
      <c r="K1939" s="2" t="s">
        <v>34</v>
      </c>
      <c r="L1939" s="2" t="s">
        <v>45</v>
      </c>
      <c r="M1939" s="7">
        <v>1</v>
      </c>
      <c r="N1939" s="4">
        <v>51.83</v>
      </c>
      <c r="O1939" s="5">
        <v>0</v>
      </c>
      <c r="P1939" s="4">
        <v>21.9</v>
      </c>
      <c r="Q1939" s="4">
        <f t="shared" si="120"/>
        <v>51.83</v>
      </c>
      <c r="R1939" s="4">
        <f t="shared" si="121"/>
        <v>21.9</v>
      </c>
      <c r="S1939" s="4">
        <f t="shared" si="122"/>
        <v>29.93</v>
      </c>
      <c r="T1939" s="6">
        <f t="shared" si="123"/>
        <v>0.57746478873239437</v>
      </c>
      <c r="U1939" s="3">
        <f>YEAR(SalesDataTable[[#This Row],[Order Date]])</f>
        <v>2026</v>
      </c>
    </row>
    <row r="1940" spans="1:21" ht="15.6">
      <c r="A1940" s="9">
        <v>210</v>
      </c>
      <c r="B1940" s="10">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11" t="s">
        <v>11</v>
      </c>
      <c r="H1940" s="11" t="s">
        <v>18</v>
      </c>
      <c r="I1940" s="11" t="s">
        <v>19</v>
      </c>
      <c r="J1940" s="2" t="s">
        <v>3</v>
      </c>
      <c r="K1940" s="2" t="s">
        <v>23</v>
      </c>
      <c r="L1940" s="2" t="s">
        <v>29</v>
      </c>
      <c r="M1940" s="7">
        <v>1</v>
      </c>
      <c r="N1940" s="4">
        <v>190.77</v>
      </c>
      <c r="O1940" s="5">
        <v>0.05</v>
      </c>
      <c r="P1940" s="4">
        <v>104.69</v>
      </c>
      <c r="Q1940" s="4">
        <f t="shared" si="120"/>
        <v>181.23150000000001</v>
      </c>
      <c r="R1940" s="4">
        <f t="shared" si="121"/>
        <v>104.69</v>
      </c>
      <c r="S1940" s="4">
        <f t="shared" si="122"/>
        <v>76.541500000000013</v>
      </c>
      <c r="T1940" s="6">
        <f t="shared" si="123"/>
        <v>0.42234103894742364</v>
      </c>
      <c r="U1940" s="3">
        <f>YEAR(SalesDataTable[[#This Row],[Order Date]])</f>
        <v>2026</v>
      </c>
    </row>
    <row r="1941" spans="1:21" ht="15.6">
      <c r="A1941" s="9">
        <v>462</v>
      </c>
      <c r="B1941" s="10">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11" t="s">
        <v>6</v>
      </c>
      <c r="H1941" s="11" t="s">
        <v>43</v>
      </c>
      <c r="I1941" s="11" t="s">
        <v>19</v>
      </c>
      <c r="J1941" s="2" t="s">
        <v>13</v>
      </c>
      <c r="K1941" s="2" t="s">
        <v>4</v>
      </c>
      <c r="L1941" s="2" t="s">
        <v>26</v>
      </c>
      <c r="M1941" s="7">
        <v>2</v>
      </c>
      <c r="N1941" s="4">
        <v>40.049999999999997</v>
      </c>
      <c r="O1941" s="5">
        <v>0.05</v>
      </c>
      <c r="P1941" s="4">
        <v>16.97</v>
      </c>
      <c r="Q1941" s="4">
        <f t="shared" si="120"/>
        <v>76.094999999999985</v>
      </c>
      <c r="R1941" s="4">
        <f t="shared" si="121"/>
        <v>33.94</v>
      </c>
      <c r="S1941" s="4">
        <f t="shared" si="122"/>
        <v>42.154999999999987</v>
      </c>
      <c r="T1941" s="6">
        <f t="shared" si="123"/>
        <v>0.55397857940731976</v>
      </c>
      <c r="U1941" s="3">
        <f>YEAR(SalesDataTable[[#This Row],[Order Date]])</f>
        <v>2026</v>
      </c>
    </row>
    <row r="1942" spans="1:21" ht="15.6">
      <c r="A1942" s="9">
        <v>725</v>
      </c>
      <c r="B1942" s="10">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11" t="s">
        <v>6</v>
      </c>
      <c r="H1942" s="11" t="s">
        <v>43</v>
      </c>
      <c r="I1942" s="11" t="s">
        <v>2</v>
      </c>
      <c r="J1942" s="2" t="s">
        <v>13</v>
      </c>
      <c r="K1942" s="2" t="s">
        <v>4</v>
      </c>
      <c r="L1942" s="2" t="s">
        <v>5</v>
      </c>
      <c r="M1942" s="7">
        <v>1</v>
      </c>
      <c r="N1942" s="4">
        <v>82.08</v>
      </c>
      <c r="O1942" s="5">
        <v>0.05</v>
      </c>
      <c r="P1942" s="4">
        <v>43.18</v>
      </c>
      <c r="Q1942" s="4">
        <f t="shared" si="120"/>
        <v>77.975999999999999</v>
      </c>
      <c r="R1942" s="4">
        <f t="shared" si="121"/>
        <v>43.18</v>
      </c>
      <c r="S1942" s="4">
        <f t="shared" si="122"/>
        <v>34.795999999999999</v>
      </c>
      <c r="T1942" s="6">
        <f t="shared" si="123"/>
        <v>0.44623986867754178</v>
      </c>
      <c r="U1942" s="3">
        <f>YEAR(SalesDataTable[[#This Row],[Order Date]])</f>
        <v>2026</v>
      </c>
    </row>
    <row r="1943" spans="1:21" ht="15.6">
      <c r="A1943" s="9">
        <v>918</v>
      </c>
      <c r="B1943" s="10">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11" t="s">
        <v>0</v>
      </c>
      <c r="H1943" s="11" t="s">
        <v>50</v>
      </c>
      <c r="I1943" s="11" t="s">
        <v>2</v>
      </c>
      <c r="J1943" s="2" t="s">
        <v>3</v>
      </c>
      <c r="K1943" s="2" t="s">
        <v>4</v>
      </c>
      <c r="L1943" s="2" t="s">
        <v>22</v>
      </c>
      <c r="M1943" s="7">
        <v>1</v>
      </c>
      <c r="N1943" s="4">
        <v>50.3</v>
      </c>
      <c r="O1943" s="5">
        <v>0.05</v>
      </c>
      <c r="P1943" s="4">
        <v>22.14</v>
      </c>
      <c r="Q1943" s="4">
        <f t="shared" si="120"/>
        <v>47.784999999999997</v>
      </c>
      <c r="R1943" s="4">
        <f t="shared" si="121"/>
        <v>22.14</v>
      </c>
      <c r="S1943" s="4">
        <f t="shared" si="122"/>
        <v>25.644999999999996</v>
      </c>
      <c r="T1943" s="6">
        <f t="shared" si="123"/>
        <v>0.53667468870984614</v>
      </c>
      <c r="U1943" s="3">
        <f>YEAR(SalesDataTable[[#This Row],[Order Date]])</f>
        <v>2026</v>
      </c>
    </row>
    <row r="1944" spans="1:21" ht="15.6">
      <c r="A1944" s="9">
        <v>1442</v>
      </c>
      <c r="B1944" s="10">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11" t="s">
        <v>11</v>
      </c>
      <c r="H1944" s="11" t="s">
        <v>52</v>
      </c>
      <c r="I1944" s="11" t="s">
        <v>2</v>
      </c>
      <c r="J1944" s="2" t="s">
        <v>13</v>
      </c>
      <c r="K1944" s="2" t="s">
        <v>14</v>
      </c>
      <c r="L1944" s="2" t="s">
        <v>32</v>
      </c>
      <c r="M1944" s="7">
        <v>1</v>
      </c>
      <c r="N1944" s="4">
        <v>47.68</v>
      </c>
      <c r="O1944" s="5">
        <v>0.1</v>
      </c>
      <c r="P1944" s="4">
        <v>18.03</v>
      </c>
      <c r="Q1944" s="4">
        <f t="shared" si="120"/>
        <v>42.911999999999999</v>
      </c>
      <c r="R1944" s="4">
        <f t="shared" si="121"/>
        <v>18.03</v>
      </c>
      <c r="S1944" s="4">
        <f t="shared" si="122"/>
        <v>24.881999999999998</v>
      </c>
      <c r="T1944" s="6">
        <f t="shared" si="123"/>
        <v>0.57983780760626391</v>
      </c>
      <c r="U1944" s="3">
        <f>YEAR(SalesDataTable[[#This Row],[Order Date]])</f>
        <v>2026</v>
      </c>
    </row>
    <row r="1945" spans="1:21" ht="15.6">
      <c r="A1945" s="9">
        <v>4290</v>
      </c>
      <c r="B1945" s="10">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11" t="s">
        <v>11</v>
      </c>
      <c r="H1945" s="11" t="s">
        <v>12</v>
      </c>
      <c r="I1945" s="11" t="s">
        <v>19</v>
      </c>
      <c r="J1945" s="2" t="s">
        <v>3</v>
      </c>
      <c r="K1945" s="2" t="s">
        <v>4</v>
      </c>
      <c r="L1945" s="2" t="s">
        <v>22</v>
      </c>
      <c r="M1945" s="7">
        <v>2</v>
      </c>
      <c r="N1945" s="4">
        <v>51.48</v>
      </c>
      <c r="O1945" s="5">
        <v>0.05</v>
      </c>
      <c r="P1945" s="4">
        <v>22.38</v>
      </c>
      <c r="Q1945" s="4">
        <f t="shared" si="120"/>
        <v>97.811999999999983</v>
      </c>
      <c r="R1945" s="4">
        <f t="shared" si="121"/>
        <v>44.76</v>
      </c>
      <c r="S1945" s="4">
        <f t="shared" si="122"/>
        <v>53.051999999999985</v>
      </c>
      <c r="T1945" s="6">
        <f t="shared" si="123"/>
        <v>0.54238743712427917</v>
      </c>
      <c r="U1945" s="3">
        <f>YEAR(SalesDataTable[[#This Row],[Order Date]])</f>
        <v>2026</v>
      </c>
    </row>
    <row r="1946" spans="1:21" ht="15.6">
      <c r="A1946" s="9">
        <v>4666</v>
      </c>
      <c r="B1946" s="10">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11" t="s">
        <v>11</v>
      </c>
      <c r="H1946" s="11" t="s">
        <v>18</v>
      </c>
      <c r="I1946" s="11" t="s">
        <v>2</v>
      </c>
      <c r="J1946" s="2" t="s">
        <v>16</v>
      </c>
      <c r="K1946" s="2" t="s">
        <v>34</v>
      </c>
      <c r="L1946" s="2" t="s">
        <v>38</v>
      </c>
      <c r="M1946" s="7">
        <v>2</v>
      </c>
      <c r="N1946" s="4">
        <v>123.73</v>
      </c>
      <c r="O1946" s="5">
        <v>0</v>
      </c>
      <c r="P1946" s="4">
        <v>68.459999999999994</v>
      </c>
      <c r="Q1946" s="4">
        <f t="shared" si="120"/>
        <v>247.46</v>
      </c>
      <c r="R1946" s="4">
        <f t="shared" si="121"/>
        <v>136.91999999999999</v>
      </c>
      <c r="S1946" s="4">
        <f t="shared" si="122"/>
        <v>110.54000000000002</v>
      </c>
      <c r="T1946" s="6">
        <f t="shared" si="123"/>
        <v>0.44669845631617239</v>
      </c>
      <c r="U1946" s="3">
        <f>YEAR(SalesDataTable[[#This Row],[Order Date]])</f>
        <v>2026</v>
      </c>
    </row>
    <row r="1947" spans="1:21" ht="15.6">
      <c r="A1947" s="9">
        <v>234</v>
      </c>
      <c r="B1947" s="10">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11" t="s">
        <v>11</v>
      </c>
      <c r="H1947" s="11" t="s">
        <v>25</v>
      </c>
      <c r="I1947" s="11" t="s">
        <v>2</v>
      </c>
      <c r="J1947" s="2" t="s">
        <v>16</v>
      </c>
      <c r="K1947" s="2" t="s">
        <v>9</v>
      </c>
      <c r="L1947" s="2" t="s">
        <v>17</v>
      </c>
      <c r="M1947" s="7">
        <v>2</v>
      </c>
      <c r="N1947" s="4">
        <v>146.81</v>
      </c>
      <c r="O1947" s="5">
        <v>0</v>
      </c>
      <c r="P1947" s="4">
        <v>79.72</v>
      </c>
      <c r="Q1947" s="4">
        <f t="shared" si="120"/>
        <v>293.62</v>
      </c>
      <c r="R1947" s="4">
        <f t="shared" si="121"/>
        <v>159.44</v>
      </c>
      <c r="S1947" s="4">
        <f t="shared" si="122"/>
        <v>134.18</v>
      </c>
      <c r="T1947" s="6">
        <f t="shared" si="123"/>
        <v>0.45698521899053202</v>
      </c>
      <c r="U1947" s="3">
        <f>YEAR(SalesDataTable[[#This Row],[Order Date]])</f>
        <v>2026</v>
      </c>
    </row>
    <row r="1948" spans="1:21" ht="15.6">
      <c r="A1948" s="9">
        <v>802</v>
      </c>
      <c r="B1948" s="10">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11" t="s">
        <v>6</v>
      </c>
      <c r="H1948" s="11" t="s">
        <v>43</v>
      </c>
      <c r="I1948" s="11" t="s">
        <v>19</v>
      </c>
      <c r="J1948" s="2" t="s">
        <v>3</v>
      </c>
      <c r="K1948" s="2" t="s">
        <v>14</v>
      </c>
      <c r="L1948" s="2" t="s">
        <v>48</v>
      </c>
      <c r="M1948" s="7">
        <v>2</v>
      </c>
      <c r="N1948" s="4">
        <v>167.16</v>
      </c>
      <c r="O1948" s="5">
        <v>0</v>
      </c>
      <c r="P1948" s="4">
        <v>88.51</v>
      </c>
      <c r="Q1948" s="4">
        <f t="shared" si="120"/>
        <v>334.32</v>
      </c>
      <c r="R1948" s="4">
        <f t="shared" si="121"/>
        <v>177.02</v>
      </c>
      <c r="S1948" s="4">
        <f t="shared" si="122"/>
        <v>157.29999999999998</v>
      </c>
      <c r="T1948" s="6">
        <f t="shared" si="123"/>
        <v>0.4705072983967456</v>
      </c>
      <c r="U1948" s="3">
        <f>YEAR(SalesDataTable[[#This Row],[Order Date]])</f>
        <v>2026</v>
      </c>
    </row>
    <row r="1949" spans="1:21" ht="15.6">
      <c r="A1949" s="9">
        <v>1942</v>
      </c>
      <c r="B1949" s="10">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11" t="s">
        <v>11</v>
      </c>
      <c r="H1949" s="11" t="s">
        <v>12</v>
      </c>
      <c r="I1949" s="11" t="s">
        <v>2</v>
      </c>
      <c r="J1949" s="2" t="s">
        <v>13</v>
      </c>
      <c r="K1949" s="2" t="s">
        <v>4</v>
      </c>
      <c r="L1949" s="2" t="s">
        <v>5</v>
      </c>
      <c r="M1949" s="7">
        <v>1</v>
      </c>
      <c r="N1949" s="4">
        <v>83.69</v>
      </c>
      <c r="O1949" s="5">
        <v>0</v>
      </c>
      <c r="P1949" s="4">
        <v>42.76</v>
      </c>
      <c r="Q1949" s="4">
        <f t="shared" si="120"/>
        <v>83.69</v>
      </c>
      <c r="R1949" s="4">
        <f t="shared" si="121"/>
        <v>42.76</v>
      </c>
      <c r="S1949" s="4">
        <f t="shared" si="122"/>
        <v>40.93</v>
      </c>
      <c r="T1949" s="6">
        <f t="shared" si="123"/>
        <v>0.48906679412116144</v>
      </c>
      <c r="U1949" s="3">
        <f>YEAR(SalesDataTable[[#This Row],[Order Date]])</f>
        <v>2026</v>
      </c>
    </row>
    <row r="1950" spans="1:21" ht="15.6">
      <c r="A1950" s="9">
        <v>2200</v>
      </c>
      <c r="B1950" s="10">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11" t="s">
        <v>0</v>
      </c>
      <c r="H1950" s="11" t="s">
        <v>1</v>
      </c>
      <c r="I1950" s="11" t="s">
        <v>2</v>
      </c>
      <c r="J1950" s="2" t="s">
        <v>13</v>
      </c>
      <c r="K1950" s="2" t="s">
        <v>4</v>
      </c>
      <c r="L1950" s="2" t="s">
        <v>26</v>
      </c>
      <c r="M1950" s="7">
        <v>1</v>
      </c>
      <c r="N1950" s="4">
        <v>40.4</v>
      </c>
      <c r="O1950" s="5">
        <v>0.15</v>
      </c>
      <c r="P1950" s="4">
        <v>16.47</v>
      </c>
      <c r="Q1950" s="4">
        <f t="shared" si="120"/>
        <v>34.339999999999996</v>
      </c>
      <c r="R1950" s="4">
        <f t="shared" si="121"/>
        <v>16.47</v>
      </c>
      <c r="S1950" s="4">
        <f t="shared" si="122"/>
        <v>17.869999999999997</v>
      </c>
      <c r="T1950" s="6">
        <f t="shared" si="123"/>
        <v>0.52038439138031445</v>
      </c>
      <c r="U1950" s="3">
        <f>YEAR(SalesDataTable[[#This Row],[Order Date]])</f>
        <v>2026</v>
      </c>
    </row>
    <row r="1951" spans="1:21" ht="15.6">
      <c r="A1951" s="9">
        <v>2236</v>
      </c>
      <c r="B1951" s="10">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11" t="s">
        <v>6</v>
      </c>
      <c r="H1951" s="11" t="s">
        <v>41</v>
      </c>
      <c r="I1951" s="11" t="s">
        <v>2</v>
      </c>
      <c r="J1951" s="2" t="s">
        <v>3</v>
      </c>
      <c r="K1951" s="2" t="s">
        <v>9</v>
      </c>
      <c r="L1951" s="2" t="s">
        <v>17</v>
      </c>
      <c r="M1951" s="7">
        <v>3</v>
      </c>
      <c r="N1951" s="4">
        <v>143.31</v>
      </c>
      <c r="O1951" s="5">
        <v>0</v>
      </c>
      <c r="P1951" s="4">
        <v>81.36</v>
      </c>
      <c r="Q1951" s="4">
        <f t="shared" si="120"/>
        <v>429.93</v>
      </c>
      <c r="R1951" s="4">
        <f t="shared" si="121"/>
        <v>244.07999999999998</v>
      </c>
      <c r="S1951" s="4">
        <f t="shared" si="122"/>
        <v>185.85000000000002</v>
      </c>
      <c r="T1951" s="6">
        <f t="shared" si="123"/>
        <v>0.43227967343521045</v>
      </c>
      <c r="U1951" s="3">
        <f>YEAR(SalesDataTable[[#This Row],[Order Date]])</f>
        <v>2026</v>
      </c>
    </row>
    <row r="1952" spans="1:21" ht="15.6">
      <c r="A1952" s="9">
        <v>4041</v>
      </c>
      <c r="B1952" s="10">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11" t="s">
        <v>6</v>
      </c>
      <c r="H1952" s="11" t="s">
        <v>41</v>
      </c>
      <c r="I1952" s="11" t="s">
        <v>8</v>
      </c>
      <c r="J1952" s="2" t="s">
        <v>3</v>
      </c>
      <c r="K1952" s="2" t="s">
        <v>34</v>
      </c>
      <c r="L1952" s="2" t="s">
        <v>45</v>
      </c>
      <c r="M1952" s="7">
        <v>15</v>
      </c>
      <c r="N1952" s="4">
        <v>51.1</v>
      </c>
      <c r="O1952" s="5">
        <v>0.1</v>
      </c>
      <c r="P1952" s="4">
        <v>21.9</v>
      </c>
      <c r="Q1952" s="4">
        <f t="shared" si="120"/>
        <v>689.85</v>
      </c>
      <c r="R1952" s="4">
        <f t="shared" si="121"/>
        <v>328.5</v>
      </c>
      <c r="S1952" s="4">
        <f t="shared" si="122"/>
        <v>361.35</v>
      </c>
      <c r="T1952" s="6">
        <f t="shared" si="123"/>
        <v>0.52380952380952384</v>
      </c>
      <c r="U1952" s="3">
        <f>YEAR(SalesDataTable[[#This Row],[Order Date]])</f>
        <v>2026</v>
      </c>
    </row>
    <row r="1953" spans="1:21" ht="15.6">
      <c r="A1953" s="9">
        <v>4435</v>
      </c>
      <c r="B1953" s="10">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11" t="s">
        <v>20</v>
      </c>
      <c r="H1953" s="11" t="s">
        <v>47</v>
      </c>
      <c r="I1953" s="11" t="s">
        <v>28</v>
      </c>
      <c r="J1953" s="2" t="s">
        <v>13</v>
      </c>
      <c r="K1953" s="2" t="s">
        <v>9</v>
      </c>
      <c r="L1953" s="2" t="s">
        <v>17</v>
      </c>
      <c r="M1953" s="7">
        <v>1</v>
      </c>
      <c r="N1953" s="4">
        <v>146.33000000000001</v>
      </c>
      <c r="O1953" s="5">
        <v>0</v>
      </c>
      <c r="P1953" s="4">
        <v>80.05</v>
      </c>
      <c r="Q1953" s="4">
        <f t="shared" si="120"/>
        <v>146.33000000000001</v>
      </c>
      <c r="R1953" s="4">
        <f t="shared" si="121"/>
        <v>80.05</v>
      </c>
      <c r="S1953" s="4">
        <f t="shared" si="122"/>
        <v>66.280000000000015</v>
      </c>
      <c r="T1953" s="6">
        <f t="shared" si="123"/>
        <v>0.45294881432378875</v>
      </c>
      <c r="U1953" s="3">
        <f>YEAR(SalesDataTable[[#This Row],[Order Date]])</f>
        <v>2026</v>
      </c>
    </row>
    <row r="1954" spans="1:21" ht="15.6">
      <c r="A1954" s="9">
        <v>305</v>
      </c>
      <c r="B1954" s="10">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11" t="s">
        <v>20</v>
      </c>
      <c r="H1954" s="11" t="s">
        <v>33</v>
      </c>
      <c r="I1954" s="11" t="s">
        <v>2</v>
      </c>
      <c r="J1954" s="2" t="s">
        <v>3</v>
      </c>
      <c r="K1954" s="2" t="s">
        <v>14</v>
      </c>
      <c r="L1954" s="2" t="s">
        <v>44</v>
      </c>
      <c r="M1954" s="7">
        <v>1</v>
      </c>
      <c r="N1954" s="4">
        <v>130.69999999999999</v>
      </c>
      <c r="O1954" s="5">
        <v>0.05</v>
      </c>
      <c r="P1954" s="4">
        <v>68.23</v>
      </c>
      <c r="Q1954" s="4">
        <f t="shared" si="120"/>
        <v>124.16499999999998</v>
      </c>
      <c r="R1954" s="4">
        <f t="shared" si="121"/>
        <v>68.23</v>
      </c>
      <c r="S1954" s="4">
        <f t="shared" si="122"/>
        <v>55.934999999999974</v>
      </c>
      <c r="T1954" s="6">
        <f t="shared" si="123"/>
        <v>0.45048926831232622</v>
      </c>
      <c r="U1954" s="3">
        <f>YEAR(SalesDataTable[[#This Row],[Order Date]])</f>
        <v>2026</v>
      </c>
    </row>
    <row r="1955" spans="1:21" ht="15.6">
      <c r="A1955" s="9">
        <v>808</v>
      </c>
      <c r="B1955" s="10">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11" t="s">
        <v>6</v>
      </c>
      <c r="H1955" s="11" t="s">
        <v>43</v>
      </c>
      <c r="I1955" s="11" t="s">
        <v>8</v>
      </c>
      <c r="J1955" s="2" t="s">
        <v>16</v>
      </c>
      <c r="K1955" s="2" t="s">
        <v>34</v>
      </c>
      <c r="L1955" s="2" t="s">
        <v>35</v>
      </c>
      <c r="M1955" s="7">
        <v>8</v>
      </c>
      <c r="N1955" s="4">
        <v>39.630000000000003</v>
      </c>
      <c r="O1955" s="5">
        <v>0.15</v>
      </c>
      <c r="P1955" s="4">
        <v>14.61</v>
      </c>
      <c r="Q1955" s="4">
        <f t="shared" si="120"/>
        <v>269.48400000000004</v>
      </c>
      <c r="R1955" s="4">
        <f t="shared" si="121"/>
        <v>116.88</v>
      </c>
      <c r="S1955" s="4">
        <f t="shared" si="122"/>
        <v>152.60400000000004</v>
      </c>
      <c r="T1955" s="6">
        <f t="shared" si="123"/>
        <v>0.56628222825844954</v>
      </c>
      <c r="U1955" s="3">
        <f>YEAR(SalesDataTable[[#This Row],[Order Date]])</f>
        <v>2026</v>
      </c>
    </row>
    <row r="1956" spans="1:21" ht="15.6">
      <c r="A1956" s="9">
        <v>1029</v>
      </c>
      <c r="B1956" s="10">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11" t="s">
        <v>6</v>
      </c>
      <c r="H1956" s="11" t="s">
        <v>27</v>
      </c>
      <c r="I1956" s="11" t="s">
        <v>2</v>
      </c>
      <c r="J1956" s="2" t="s">
        <v>3</v>
      </c>
      <c r="K1956" s="2" t="s">
        <v>14</v>
      </c>
      <c r="L1956" s="2" t="s">
        <v>44</v>
      </c>
      <c r="M1956" s="7">
        <v>1</v>
      </c>
      <c r="N1956" s="4">
        <v>132.36000000000001</v>
      </c>
      <c r="O1956" s="5">
        <v>0.05</v>
      </c>
      <c r="P1956" s="4">
        <v>66.63</v>
      </c>
      <c r="Q1956" s="4">
        <f t="shared" si="120"/>
        <v>125.742</v>
      </c>
      <c r="R1956" s="4">
        <f t="shared" si="121"/>
        <v>66.63</v>
      </c>
      <c r="S1956" s="4">
        <f t="shared" si="122"/>
        <v>59.112000000000009</v>
      </c>
      <c r="T1956" s="6">
        <f t="shared" si="123"/>
        <v>0.47010545402490822</v>
      </c>
      <c r="U1956" s="3">
        <f>YEAR(SalesDataTable[[#This Row],[Order Date]])</f>
        <v>2026</v>
      </c>
    </row>
    <row r="1957" spans="1:21" ht="15.6">
      <c r="A1957" s="9">
        <v>1721</v>
      </c>
      <c r="B1957" s="10">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11" t="s">
        <v>20</v>
      </c>
      <c r="H1957" s="11" t="s">
        <v>31</v>
      </c>
      <c r="I1957" s="11" t="s">
        <v>2</v>
      </c>
      <c r="J1957" s="2" t="s">
        <v>16</v>
      </c>
      <c r="K1957" s="2" t="s">
        <v>9</v>
      </c>
      <c r="L1957" s="2" t="s">
        <v>37</v>
      </c>
      <c r="M1957" s="7">
        <v>1</v>
      </c>
      <c r="N1957" s="4">
        <v>156.81</v>
      </c>
      <c r="O1957" s="5">
        <v>0</v>
      </c>
      <c r="P1957" s="4">
        <v>78.2</v>
      </c>
      <c r="Q1957" s="4">
        <f t="shared" si="120"/>
        <v>156.81</v>
      </c>
      <c r="R1957" s="4">
        <f t="shared" si="121"/>
        <v>78.2</v>
      </c>
      <c r="S1957" s="4">
        <f t="shared" si="122"/>
        <v>78.61</v>
      </c>
      <c r="T1957" s="6">
        <f t="shared" si="123"/>
        <v>0.50130731458452904</v>
      </c>
      <c r="U1957" s="3">
        <f>YEAR(SalesDataTable[[#This Row],[Order Date]])</f>
        <v>2026</v>
      </c>
    </row>
    <row r="1958" spans="1:21" ht="15.6">
      <c r="A1958" s="9">
        <v>2425</v>
      </c>
      <c r="B1958" s="10">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11" t="s">
        <v>20</v>
      </c>
      <c r="H1958" s="11" t="s">
        <v>33</v>
      </c>
      <c r="I1958" s="11" t="s">
        <v>28</v>
      </c>
      <c r="J1958" s="2" t="s">
        <v>13</v>
      </c>
      <c r="K1958" s="2" t="s">
        <v>14</v>
      </c>
      <c r="L1958" s="2" t="s">
        <v>44</v>
      </c>
      <c r="M1958" s="7">
        <v>3</v>
      </c>
      <c r="N1958" s="4">
        <v>134.52000000000001</v>
      </c>
      <c r="O1958" s="5">
        <v>0.05</v>
      </c>
      <c r="P1958" s="4">
        <v>65.19</v>
      </c>
      <c r="Q1958" s="4">
        <f t="shared" si="120"/>
        <v>383.38200000000006</v>
      </c>
      <c r="R1958" s="4">
        <f t="shared" si="121"/>
        <v>195.57</v>
      </c>
      <c r="S1958" s="4">
        <f t="shared" si="122"/>
        <v>187.81200000000007</v>
      </c>
      <c r="T1958" s="6">
        <f t="shared" si="123"/>
        <v>0.48988215409174152</v>
      </c>
      <c r="U1958" s="3">
        <f>YEAR(SalesDataTable[[#This Row],[Order Date]])</f>
        <v>2026</v>
      </c>
    </row>
    <row r="1959" spans="1:21" ht="15.6">
      <c r="A1959" s="9">
        <v>3322</v>
      </c>
      <c r="B1959" s="10">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11" t="s">
        <v>20</v>
      </c>
      <c r="H1959" s="11" t="s">
        <v>33</v>
      </c>
      <c r="I1959" s="11" t="s">
        <v>2</v>
      </c>
      <c r="J1959" s="2" t="s">
        <v>3</v>
      </c>
      <c r="K1959" s="2" t="s">
        <v>23</v>
      </c>
      <c r="L1959" s="2" t="s">
        <v>51</v>
      </c>
      <c r="M1959" s="7">
        <v>1</v>
      </c>
      <c r="N1959" s="4">
        <v>124.51</v>
      </c>
      <c r="O1959" s="5">
        <v>0</v>
      </c>
      <c r="P1959" s="4">
        <v>59.97</v>
      </c>
      <c r="Q1959" s="4">
        <f t="shared" si="120"/>
        <v>124.51</v>
      </c>
      <c r="R1959" s="4">
        <f t="shared" si="121"/>
        <v>59.97</v>
      </c>
      <c r="S1959" s="4">
        <f t="shared" si="122"/>
        <v>64.540000000000006</v>
      </c>
      <c r="T1959" s="6">
        <f t="shared" si="123"/>
        <v>0.51835193960324477</v>
      </c>
      <c r="U1959" s="3">
        <f>YEAR(SalesDataTable[[#This Row],[Order Date]])</f>
        <v>2026</v>
      </c>
    </row>
    <row r="1960" spans="1:21" ht="15.6">
      <c r="A1960" s="9">
        <v>3821</v>
      </c>
      <c r="B1960" s="10">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11" t="s">
        <v>11</v>
      </c>
      <c r="H1960" s="11" t="s">
        <v>18</v>
      </c>
      <c r="I1960" s="11" t="s">
        <v>2</v>
      </c>
      <c r="J1960" s="2" t="s">
        <v>3</v>
      </c>
      <c r="K1960" s="2" t="s">
        <v>9</v>
      </c>
      <c r="L1960" s="2" t="s">
        <v>17</v>
      </c>
      <c r="M1960" s="7">
        <v>1</v>
      </c>
      <c r="N1960" s="4">
        <v>141</v>
      </c>
      <c r="O1960" s="5">
        <v>0</v>
      </c>
      <c r="P1960" s="4">
        <v>79.010000000000005</v>
      </c>
      <c r="Q1960" s="4">
        <f t="shared" si="120"/>
        <v>141</v>
      </c>
      <c r="R1960" s="4">
        <f t="shared" si="121"/>
        <v>79.010000000000005</v>
      </c>
      <c r="S1960" s="4">
        <f t="shared" si="122"/>
        <v>61.989999999999995</v>
      </c>
      <c r="T1960" s="6">
        <f t="shared" si="123"/>
        <v>0.43964539007092196</v>
      </c>
      <c r="U1960" s="3">
        <f>YEAR(SalesDataTable[[#This Row],[Order Date]])</f>
        <v>2026</v>
      </c>
    </row>
    <row r="1961" spans="1:21" ht="15.6">
      <c r="A1961" s="9">
        <v>3899</v>
      </c>
      <c r="B1961" s="10">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11" t="s">
        <v>20</v>
      </c>
      <c r="H1961" s="11" t="s">
        <v>21</v>
      </c>
      <c r="I1961" s="11" t="s">
        <v>8</v>
      </c>
      <c r="J1961" s="2" t="s">
        <v>3</v>
      </c>
      <c r="K1961" s="2" t="s">
        <v>23</v>
      </c>
      <c r="L1961" s="2" t="s">
        <v>51</v>
      </c>
      <c r="M1961" s="7">
        <v>6</v>
      </c>
      <c r="N1961" s="4">
        <v>121.7</v>
      </c>
      <c r="O1961" s="5">
        <v>0.15</v>
      </c>
      <c r="P1961" s="4">
        <v>61.26</v>
      </c>
      <c r="Q1961" s="4">
        <f t="shared" si="120"/>
        <v>620.67000000000007</v>
      </c>
      <c r="R1961" s="4">
        <f t="shared" si="121"/>
        <v>367.56</v>
      </c>
      <c r="S1961" s="4">
        <f t="shared" si="122"/>
        <v>253.11000000000007</v>
      </c>
      <c r="T1961" s="6">
        <f t="shared" si="123"/>
        <v>0.40780124703948967</v>
      </c>
      <c r="U1961" s="3">
        <f>YEAR(SalesDataTable[[#This Row],[Order Date]])</f>
        <v>2026</v>
      </c>
    </row>
    <row r="1962" spans="1:21" ht="15.6">
      <c r="A1962" s="9">
        <v>4807</v>
      </c>
      <c r="B1962" s="10">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11" t="s">
        <v>20</v>
      </c>
      <c r="H1962" s="11" t="s">
        <v>31</v>
      </c>
      <c r="I1962" s="11" t="s">
        <v>8</v>
      </c>
      <c r="J1962" s="2" t="s">
        <v>16</v>
      </c>
      <c r="K1962" s="2" t="s">
        <v>4</v>
      </c>
      <c r="L1962" s="2" t="s">
        <v>30</v>
      </c>
      <c r="M1962" s="7">
        <v>4</v>
      </c>
      <c r="N1962" s="4">
        <v>103.86</v>
      </c>
      <c r="O1962" s="5">
        <v>0.1</v>
      </c>
      <c r="P1962" s="4">
        <v>50.12</v>
      </c>
      <c r="Q1962" s="4">
        <f t="shared" si="120"/>
        <v>373.89600000000002</v>
      </c>
      <c r="R1962" s="4">
        <f t="shared" si="121"/>
        <v>200.48</v>
      </c>
      <c r="S1962" s="4">
        <f t="shared" si="122"/>
        <v>173.41600000000003</v>
      </c>
      <c r="T1962" s="6">
        <f t="shared" si="123"/>
        <v>0.46380811776536796</v>
      </c>
      <c r="U1962" s="3">
        <f>YEAR(SalesDataTable[[#This Row],[Order Date]])</f>
        <v>2026</v>
      </c>
    </row>
    <row r="1963" spans="1:21" ht="15.6">
      <c r="A1963" s="9">
        <v>30</v>
      </c>
      <c r="B1963" s="10">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11" t="s">
        <v>11</v>
      </c>
      <c r="H1963" s="11" t="s">
        <v>25</v>
      </c>
      <c r="I1963" s="11" t="s">
        <v>28</v>
      </c>
      <c r="J1963" s="2" t="s">
        <v>3</v>
      </c>
      <c r="K1963" s="2" t="s">
        <v>9</v>
      </c>
      <c r="L1963" s="2" t="s">
        <v>10</v>
      </c>
      <c r="M1963" s="7">
        <v>2</v>
      </c>
      <c r="N1963" s="4">
        <v>93.82</v>
      </c>
      <c r="O1963" s="5">
        <v>0.05</v>
      </c>
      <c r="P1963" s="4">
        <v>45.57</v>
      </c>
      <c r="Q1963" s="4">
        <f t="shared" si="120"/>
        <v>178.25799999999998</v>
      </c>
      <c r="R1963" s="4">
        <f t="shared" si="121"/>
        <v>91.14</v>
      </c>
      <c r="S1963" s="4">
        <f t="shared" si="122"/>
        <v>87.117999999999981</v>
      </c>
      <c r="T1963" s="6">
        <f t="shared" si="123"/>
        <v>0.48871859888476249</v>
      </c>
      <c r="U1963" s="3">
        <f>YEAR(SalesDataTable[[#This Row],[Order Date]])</f>
        <v>2026</v>
      </c>
    </row>
    <row r="1964" spans="1:21" ht="15.6">
      <c r="A1964" s="9">
        <v>3027</v>
      </c>
      <c r="B1964" s="10">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11" t="s">
        <v>20</v>
      </c>
      <c r="H1964" s="11" t="s">
        <v>33</v>
      </c>
      <c r="I1964" s="11" t="s">
        <v>8</v>
      </c>
      <c r="J1964" s="2" t="s">
        <v>16</v>
      </c>
      <c r="K1964" s="2" t="s">
        <v>9</v>
      </c>
      <c r="L1964" s="2" t="s">
        <v>37</v>
      </c>
      <c r="M1964" s="7">
        <v>8</v>
      </c>
      <c r="N1964" s="4">
        <v>155.13999999999999</v>
      </c>
      <c r="O1964" s="5">
        <v>0.1</v>
      </c>
      <c r="P1964" s="4">
        <v>76.87</v>
      </c>
      <c r="Q1964" s="4">
        <f t="shared" si="120"/>
        <v>1117.008</v>
      </c>
      <c r="R1964" s="4">
        <f t="shared" si="121"/>
        <v>614.96</v>
      </c>
      <c r="S1964" s="4">
        <f t="shared" si="122"/>
        <v>502.048</v>
      </c>
      <c r="T1964" s="6">
        <f t="shared" si="123"/>
        <v>0.44945783736553363</v>
      </c>
      <c r="U1964" s="3">
        <f>YEAR(SalesDataTable[[#This Row],[Order Date]])</f>
        <v>2026</v>
      </c>
    </row>
    <row r="1965" spans="1:21" ht="15.6">
      <c r="A1965" s="9">
        <v>3690</v>
      </c>
      <c r="B1965" s="10">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11" t="s">
        <v>20</v>
      </c>
      <c r="H1965" s="11" t="s">
        <v>33</v>
      </c>
      <c r="I1965" s="11" t="s">
        <v>2</v>
      </c>
      <c r="J1965" s="2" t="s">
        <v>3</v>
      </c>
      <c r="K1965" s="2" t="s">
        <v>9</v>
      </c>
      <c r="L1965" s="2" t="s">
        <v>10</v>
      </c>
      <c r="M1965" s="7">
        <v>3</v>
      </c>
      <c r="N1965" s="4">
        <v>92.14</v>
      </c>
      <c r="O1965" s="5">
        <v>0.05</v>
      </c>
      <c r="P1965" s="4">
        <v>45.25</v>
      </c>
      <c r="Q1965" s="4">
        <f t="shared" si="120"/>
        <v>262.59899999999999</v>
      </c>
      <c r="R1965" s="4">
        <f t="shared" si="121"/>
        <v>135.75</v>
      </c>
      <c r="S1965" s="4">
        <f t="shared" si="122"/>
        <v>126.84899999999999</v>
      </c>
      <c r="T1965" s="6">
        <f t="shared" si="123"/>
        <v>0.48305210606285626</v>
      </c>
      <c r="U1965" s="3">
        <f>YEAR(SalesDataTable[[#This Row],[Order Date]])</f>
        <v>2026</v>
      </c>
    </row>
    <row r="1966" spans="1:21" ht="15.6">
      <c r="A1966" s="9">
        <v>600</v>
      </c>
      <c r="B1966" s="10">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11" t="s">
        <v>6</v>
      </c>
      <c r="H1966" s="11" t="s">
        <v>43</v>
      </c>
      <c r="I1966" s="11" t="s">
        <v>19</v>
      </c>
      <c r="J1966" s="2" t="s">
        <v>3</v>
      </c>
      <c r="K1966" s="2" t="s">
        <v>4</v>
      </c>
      <c r="L1966" s="2" t="s">
        <v>26</v>
      </c>
      <c r="M1966" s="7">
        <v>6</v>
      </c>
      <c r="N1966" s="4">
        <v>39.880000000000003</v>
      </c>
      <c r="O1966" s="5">
        <v>0.05</v>
      </c>
      <c r="P1966" s="4">
        <v>16.79</v>
      </c>
      <c r="Q1966" s="4">
        <f t="shared" si="120"/>
        <v>227.31600000000003</v>
      </c>
      <c r="R1966" s="4">
        <f t="shared" si="121"/>
        <v>100.74</v>
      </c>
      <c r="S1966" s="4">
        <f t="shared" si="122"/>
        <v>126.57600000000004</v>
      </c>
      <c r="T1966" s="6">
        <f t="shared" si="123"/>
        <v>0.5568283798764716</v>
      </c>
      <c r="U1966" s="3">
        <f>YEAR(SalesDataTable[[#This Row],[Order Date]])</f>
        <v>2026</v>
      </c>
    </row>
    <row r="1967" spans="1:21" ht="15.6">
      <c r="A1967" s="9">
        <v>1931</v>
      </c>
      <c r="B1967" s="10">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11" t="s">
        <v>11</v>
      </c>
      <c r="H1967" s="11" t="s">
        <v>52</v>
      </c>
      <c r="I1967" s="11" t="s">
        <v>2</v>
      </c>
      <c r="J1967" s="2" t="s">
        <v>3</v>
      </c>
      <c r="K1967" s="2" t="s">
        <v>14</v>
      </c>
      <c r="L1967" s="2" t="s">
        <v>15</v>
      </c>
      <c r="M1967" s="7">
        <v>4</v>
      </c>
      <c r="N1967" s="4">
        <v>35.700000000000003</v>
      </c>
      <c r="O1967" s="5">
        <v>0</v>
      </c>
      <c r="P1967" s="4">
        <v>13.91</v>
      </c>
      <c r="Q1967" s="4">
        <f t="shared" si="120"/>
        <v>142.80000000000001</v>
      </c>
      <c r="R1967" s="4">
        <f t="shared" si="121"/>
        <v>55.64</v>
      </c>
      <c r="S1967" s="4">
        <f t="shared" si="122"/>
        <v>87.160000000000011</v>
      </c>
      <c r="T1967" s="6">
        <f t="shared" si="123"/>
        <v>0.61036414565826336</v>
      </c>
      <c r="U1967" s="3">
        <f>YEAR(SalesDataTable[[#This Row],[Order Date]])</f>
        <v>2026</v>
      </c>
    </row>
    <row r="1968" spans="1:21" ht="15.6">
      <c r="A1968" s="9">
        <v>2124</v>
      </c>
      <c r="B1968" s="10">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11" t="s">
        <v>20</v>
      </c>
      <c r="H1968" s="11" t="s">
        <v>33</v>
      </c>
      <c r="I1968" s="11" t="s">
        <v>19</v>
      </c>
      <c r="J1968" s="2" t="s">
        <v>13</v>
      </c>
      <c r="K1968" s="2" t="s">
        <v>4</v>
      </c>
      <c r="L1968" s="2" t="s">
        <v>30</v>
      </c>
      <c r="M1968" s="7">
        <v>6</v>
      </c>
      <c r="N1968" s="4">
        <v>104.16</v>
      </c>
      <c r="O1968" s="5">
        <v>0</v>
      </c>
      <c r="P1968" s="4">
        <v>51.76</v>
      </c>
      <c r="Q1968" s="4">
        <f t="shared" si="120"/>
        <v>624.96</v>
      </c>
      <c r="R1968" s="4">
        <f t="shared" si="121"/>
        <v>310.56</v>
      </c>
      <c r="S1968" s="4">
        <f t="shared" si="122"/>
        <v>314.40000000000003</v>
      </c>
      <c r="T1968" s="6">
        <f t="shared" si="123"/>
        <v>0.50307219662058378</v>
      </c>
      <c r="U1968" s="3">
        <f>YEAR(SalesDataTable[[#This Row],[Order Date]])</f>
        <v>2026</v>
      </c>
    </row>
    <row r="1969" spans="1:21" ht="15.6">
      <c r="A1969" s="9">
        <v>2789</v>
      </c>
      <c r="B1969" s="10">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11" t="s">
        <v>11</v>
      </c>
      <c r="H1969" s="11" t="s">
        <v>52</v>
      </c>
      <c r="I1969" s="11" t="s">
        <v>2</v>
      </c>
      <c r="J1969" s="2" t="s">
        <v>13</v>
      </c>
      <c r="K1969" s="2" t="s">
        <v>9</v>
      </c>
      <c r="L1969" s="2" t="s">
        <v>17</v>
      </c>
      <c r="M1969" s="7">
        <v>5</v>
      </c>
      <c r="N1969" s="4">
        <v>147.21</v>
      </c>
      <c r="O1969" s="5">
        <v>0.05</v>
      </c>
      <c r="P1969" s="4">
        <v>79.14</v>
      </c>
      <c r="Q1969" s="4">
        <f t="shared" si="120"/>
        <v>699.24750000000006</v>
      </c>
      <c r="R1969" s="4">
        <f t="shared" si="121"/>
        <v>395.7</v>
      </c>
      <c r="S1969" s="4">
        <f t="shared" si="122"/>
        <v>303.54750000000007</v>
      </c>
      <c r="T1969" s="6">
        <f t="shared" si="123"/>
        <v>0.43410594961011667</v>
      </c>
      <c r="U1969" s="3">
        <f>YEAR(SalesDataTable[[#This Row],[Order Date]])</f>
        <v>2026</v>
      </c>
    </row>
    <row r="1970" spans="1:21" ht="15.6">
      <c r="A1970" s="9">
        <v>2921</v>
      </c>
      <c r="B1970" s="10">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11" t="s">
        <v>0</v>
      </c>
      <c r="H1970" s="11" t="s">
        <v>1</v>
      </c>
      <c r="I1970" s="11" t="s">
        <v>2</v>
      </c>
      <c r="J1970" s="2" t="s">
        <v>13</v>
      </c>
      <c r="K1970" s="2" t="s">
        <v>23</v>
      </c>
      <c r="L1970" s="2" t="s">
        <v>29</v>
      </c>
      <c r="M1970" s="7">
        <v>3</v>
      </c>
      <c r="N1970" s="4">
        <v>195.68</v>
      </c>
      <c r="O1970" s="5">
        <v>0.05</v>
      </c>
      <c r="P1970" s="4">
        <v>102.16</v>
      </c>
      <c r="Q1970" s="4">
        <f t="shared" si="120"/>
        <v>557.68799999999999</v>
      </c>
      <c r="R1970" s="4">
        <f t="shared" si="121"/>
        <v>306.48</v>
      </c>
      <c r="S1970" s="4">
        <f t="shared" si="122"/>
        <v>251.20799999999997</v>
      </c>
      <c r="T1970" s="6">
        <f t="shared" si="123"/>
        <v>0.45044541033696256</v>
      </c>
      <c r="U1970" s="3">
        <f>YEAR(SalesDataTable[[#This Row],[Order Date]])</f>
        <v>2026</v>
      </c>
    </row>
    <row r="1971" spans="1:21" ht="15.6">
      <c r="A1971" s="9">
        <v>3108</v>
      </c>
      <c r="B1971" s="10">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11" t="s">
        <v>6</v>
      </c>
      <c r="H1971" s="11" t="s">
        <v>41</v>
      </c>
      <c r="I1971" s="11" t="s">
        <v>8</v>
      </c>
      <c r="J1971" s="2" t="s">
        <v>16</v>
      </c>
      <c r="K1971" s="2" t="s">
        <v>9</v>
      </c>
      <c r="L1971" s="2" t="s">
        <v>10</v>
      </c>
      <c r="M1971" s="7">
        <v>5</v>
      </c>
      <c r="N1971" s="4">
        <v>90.05</v>
      </c>
      <c r="O1971" s="5">
        <v>0.15</v>
      </c>
      <c r="P1971" s="4">
        <v>44.12</v>
      </c>
      <c r="Q1971" s="4">
        <f t="shared" si="120"/>
        <v>382.71249999999998</v>
      </c>
      <c r="R1971" s="4">
        <f t="shared" si="121"/>
        <v>220.6</v>
      </c>
      <c r="S1971" s="4">
        <f t="shared" si="122"/>
        <v>162.11249999999998</v>
      </c>
      <c r="T1971" s="6">
        <f t="shared" si="123"/>
        <v>0.42358820263252439</v>
      </c>
      <c r="U1971" s="3">
        <f>YEAR(SalesDataTable[[#This Row],[Order Date]])</f>
        <v>2026</v>
      </c>
    </row>
    <row r="1972" spans="1:21" ht="15.6">
      <c r="A1972" s="9">
        <v>3226</v>
      </c>
      <c r="B1972" s="10">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11" t="s">
        <v>20</v>
      </c>
      <c r="H1972" s="11" t="s">
        <v>47</v>
      </c>
      <c r="I1972" s="11" t="s">
        <v>28</v>
      </c>
      <c r="J1972" s="2" t="s">
        <v>3</v>
      </c>
      <c r="K1972" s="2" t="s">
        <v>23</v>
      </c>
      <c r="L1972" s="2" t="s">
        <v>24</v>
      </c>
      <c r="M1972" s="7">
        <v>1</v>
      </c>
      <c r="N1972" s="4">
        <v>345.48</v>
      </c>
      <c r="O1972" s="5">
        <v>0</v>
      </c>
      <c r="P1972" s="4">
        <v>196.31</v>
      </c>
      <c r="Q1972" s="4">
        <f t="shared" si="120"/>
        <v>345.48</v>
      </c>
      <c r="R1972" s="4">
        <f t="shared" si="121"/>
        <v>196.31</v>
      </c>
      <c r="S1972" s="4">
        <f t="shared" si="122"/>
        <v>149.17000000000002</v>
      </c>
      <c r="T1972" s="6">
        <f t="shared" si="123"/>
        <v>0.43177607965728843</v>
      </c>
      <c r="U1972" s="3">
        <f>YEAR(SalesDataTable[[#This Row],[Order Date]])</f>
        <v>2026</v>
      </c>
    </row>
    <row r="1973" spans="1:21" ht="15.6">
      <c r="A1973" s="9">
        <v>3286</v>
      </c>
      <c r="B1973" s="10">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11" t="s">
        <v>20</v>
      </c>
      <c r="H1973" s="11" t="s">
        <v>21</v>
      </c>
      <c r="I1973" s="11" t="s">
        <v>2</v>
      </c>
      <c r="J1973" s="2" t="s">
        <v>13</v>
      </c>
      <c r="K1973" s="2" t="s">
        <v>14</v>
      </c>
      <c r="L1973" s="2" t="s">
        <v>32</v>
      </c>
      <c r="M1973" s="7">
        <v>1</v>
      </c>
      <c r="N1973" s="4">
        <v>46.23</v>
      </c>
      <c r="O1973" s="5">
        <v>0.1</v>
      </c>
      <c r="P1973" s="4">
        <v>18.34</v>
      </c>
      <c r="Q1973" s="4">
        <f t="shared" si="120"/>
        <v>41.606999999999999</v>
      </c>
      <c r="R1973" s="4">
        <f t="shared" si="121"/>
        <v>18.34</v>
      </c>
      <c r="S1973" s="4">
        <f t="shared" si="122"/>
        <v>23.266999999999999</v>
      </c>
      <c r="T1973" s="6">
        <f t="shared" si="123"/>
        <v>0.55920878698295962</v>
      </c>
      <c r="U1973" s="3">
        <f>YEAR(SalesDataTable[[#This Row],[Order Date]])</f>
        <v>2026</v>
      </c>
    </row>
    <row r="1974" spans="1:21" ht="15.6">
      <c r="A1974" s="9">
        <v>4510</v>
      </c>
      <c r="B1974" s="10">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11" t="s">
        <v>0</v>
      </c>
      <c r="H1974" s="11" t="s">
        <v>1</v>
      </c>
      <c r="I1974" s="11" t="s">
        <v>28</v>
      </c>
      <c r="J1974" s="2" t="s">
        <v>3</v>
      </c>
      <c r="K1974" s="2" t="s">
        <v>23</v>
      </c>
      <c r="L1974" s="2" t="s">
        <v>40</v>
      </c>
      <c r="M1974" s="7">
        <v>3</v>
      </c>
      <c r="N1974" s="4">
        <v>82.38</v>
      </c>
      <c r="O1974" s="5">
        <v>0.15</v>
      </c>
      <c r="P1974" s="4">
        <v>39.020000000000003</v>
      </c>
      <c r="Q1974" s="4">
        <f t="shared" si="120"/>
        <v>210.06899999999999</v>
      </c>
      <c r="R1974" s="4">
        <f t="shared" si="121"/>
        <v>117.06</v>
      </c>
      <c r="S1974" s="4">
        <f t="shared" si="122"/>
        <v>93.008999999999986</v>
      </c>
      <c r="T1974" s="6">
        <f t="shared" si="123"/>
        <v>0.44275452351370259</v>
      </c>
      <c r="U1974" s="3">
        <f>YEAR(SalesDataTable[[#This Row],[Order Date]])</f>
        <v>2026</v>
      </c>
    </row>
    <row r="1975" spans="1:21" ht="15.6">
      <c r="A1975" s="9">
        <v>2069</v>
      </c>
      <c r="B1975" s="10">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11" t="s">
        <v>20</v>
      </c>
      <c r="H1975" s="11" t="s">
        <v>31</v>
      </c>
      <c r="I1975" s="11" t="s">
        <v>2</v>
      </c>
      <c r="J1975" s="2" t="s">
        <v>13</v>
      </c>
      <c r="K1975" s="2" t="s">
        <v>23</v>
      </c>
      <c r="L1975" s="2" t="s">
        <v>24</v>
      </c>
      <c r="M1975" s="7">
        <v>1</v>
      </c>
      <c r="N1975" s="4">
        <v>344.79</v>
      </c>
      <c r="O1975" s="5">
        <v>0</v>
      </c>
      <c r="P1975" s="4">
        <v>189.63</v>
      </c>
      <c r="Q1975" s="4">
        <f t="shared" si="120"/>
        <v>344.79</v>
      </c>
      <c r="R1975" s="4">
        <f t="shared" si="121"/>
        <v>189.63</v>
      </c>
      <c r="S1975" s="4">
        <f t="shared" si="122"/>
        <v>155.16000000000003</v>
      </c>
      <c r="T1975" s="6">
        <f t="shared" si="123"/>
        <v>0.45001305142260511</v>
      </c>
      <c r="U1975" s="3">
        <f>YEAR(SalesDataTable[[#This Row],[Order Date]])</f>
        <v>2026</v>
      </c>
    </row>
    <row r="1976" spans="1:21" ht="15.6">
      <c r="A1976" s="9">
        <v>95</v>
      </c>
      <c r="B1976" s="10">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11" t="s">
        <v>0</v>
      </c>
      <c r="H1976" s="11" t="s">
        <v>1</v>
      </c>
      <c r="I1976" s="11" t="s">
        <v>28</v>
      </c>
      <c r="J1976" s="2" t="s">
        <v>3</v>
      </c>
      <c r="K1976" s="2" t="s">
        <v>9</v>
      </c>
      <c r="L1976" s="2" t="s">
        <v>46</v>
      </c>
      <c r="M1976" s="7">
        <v>1</v>
      </c>
      <c r="N1976" s="4">
        <v>73.06</v>
      </c>
      <c r="O1976" s="5">
        <v>0.05</v>
      </c>
      <c r="P1976" s="4">
        <v>31.42</v>
      </c>
      <c r="Q1976" s="4">
        <f t="shared" si="120"/>
        <v>69.406999999999996</v>
      </c>
      <c r="R1976" s="4">
        <f t="shared" si="121"/>
        <v>31.42</v>
      </c>
      <c r="S1976" s="4">
        <f t="shared" si="122"/>
        <v>37.986999999999995</v>
      </c>
      <c r="T1976" s="6">
        <f t="shared" si="123"/>
        <v>0.54730790842422228</v>
      </c>
      <c r="U1976" s="3">
        <f>YEAR(SalesDataTable[[#This Row],[Order Date]])</f>
        <v>2026</v>
      </c>
    </row>
    <row r="1977" spans="1:21" ht="15.6">
      <c r="A1977" s="9">
        <v>160</v>
      </c>
      <c r="B1977" s="10">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11" t="s">
        <v>20</v>
      </c>
      <c r="H1977" s="11" t="s">
        <v>33</v>
      </c>
      <c r="I1977" s="11" t="s">
        <v>2</v>
      </c>
      <c r="J1977" s="2" t="s">
        <v>3</v>
      </c>
      <c r="K1977" s="2" t="s">
        <v>23</v>
      </c>
      <c r="L1977" s="2" t="s">
        <v>40</v>
      </c>
      <c r="M1977" s="7">
        <v>1</v>
      </c>
      <c r="N1977" s="4">
        <v>81.58</v>
      </c>
      <c r="O1977" s="5">
        <v>0.1</v>
      </c>
      <c r="P1977" s="4">
        <v>38.89</v>
      </c>
      <c r="Q1977" s="4">
        <f t="shared" si="120"/>
        <v>73.421999999999997</v>
      </c>
      <c r="R1977" s="4">
        <f t="shared" si="121"/>
        <v>38.89</v>
      </c>
      <c r="S1977" s="4">
        <f t="shared" si="122"/>
        <v>34.531999999999996</v>
      </c>
      <c r="T1977" s="6">
        <f t="shared" si="123"/>
        <v>0.47032224673803491</v>
      </c>
      <c r="U1977" s="3">
        <f>YEAR(SalesDataTable[[#This Row],[Order Date]])</f>
        <v>2026</v>
      </c>
    </row>
    <row r="1978" spans="1:21" ht="15.6">
      <c r="A1978" s="9">
        <v>407</v>
      </c>
      <c r="B1978" s="10">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11" t="s">
        <v>6</v>
      </c>
      <c r="H1978" s="11" t="s">
        <v>43</v>
      </c>
      <c r="I1978" s="11" t="s">
        <v>8</v>
      </c>
      <c r="J1978" s="2" t="s">
        <v>3</v>
      </c>
      <c r="K1978" s="2" t="s">
        <v>34</v>
      </c>
      <c r="L1978" s="2" t="s">
        <v>45</v>
      </c>
      <c r="M1978" s="7">
        <v>6</v>
      </c>
      <c r="N1978" s="4">
        <v>49.87</v>
      </c>
      <c r="O1978" s="5">
        <v>0.1</v>
      </c>
      <c r="P1978" s="4">
        <v>21.75</v>
      </c>
      <c r="Q1978" s="4">
        <f t="shared" si="120"/>
        <v>269.298</v>
      </c>
      <c r="R1978" s="4">
        <f t="shared" si="121"/>
        <v>130.5</v>
      </c>
      <c r="S1978" s="4">
        <f t="shared" si="122"/>
        <v>138.798</v>
      </c>
      <c r="T1978" s="6">
        <f t="shared" si="123"/>
        <v>0.51540672414945521</v>
      </c>
      <c r="U1978" s="3">
        <f>YEAR(SalesDataTable[[#This Row],[Order Date]])</f>
        <v>2026</v>
      </c>
    </row>
    <row r="1979" spans="1:21" ht="15.6">
      <c r="A1979" s="9">
        <v>1395</v>
      </c>
      <c r="B1979" s="10">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11" t="s">
        <v>11</v>
      </c>
      <c r="H1979" s="11" t="s">
        <v>18</v>
      </c>
      <c r="I1979" s="11" t="s">
        <v>2</v>
      </c>
      <c r="J1979" s="2" t="s">
        <v>13</v>
      </c>
      <c r="K1979" s="2" t="s">
        <v>4</v>
      </c>
      <c r="L1979" s="2" t="s">
        <v>26</v>
      </c>
      <c r="M1979" s="7">
        <v>2</v>
      </c>
      <c r="N1979" s="4">
        <v>39.81</v>
      </c>
      <c r="O1979" s="5">
        <v>0.05</v>
      </c>
      <c r="P1979" s="4">
        <v>16.87</v>
      </c>
      <c r="Q1979" s="4">
        <f t="shared" si="120"/>
        <v>75.638999999999996</v>
      </c>
      <c r="R1979" s="4">
        <f t="shared" si="121"/>
        <v>33.74</v>
      </c>
      <c r="S1979" s="4">
        <f t="shared" si="122"/>
        <v>41.898999999999994</v>
      </c>
      <c r="T1979" s="6">
        <f t="shared" si="123"/>
        <v>0.55393381721069812</v>
      </c>
      <c r="U1979" s="3">
        <f>YEAR(SalesDataTable[[#This Row],[Order Date]])</f>
        <v>2026</v>
      </c>
    </row>
    <row r="1980" spans="1:21" ht="15.6">
      <c r="A1980" s="9">
        <v>2085</v>
      </c>
      <c r="B1980" s="10">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11" t="s">
        <v>11</v>
      </c>
      <c r="H1980" s="11" t="s">
        <v>12</v>
      </c>
      <c r="I1980" s="11" t="s">
        <v>2</v>
      </c>
      <c r="J1980" s="2" t="s">
        <v>3</v>
      </c>
      <c r="K1980" s="2" t="s">
        <v>23</v>
      </c>
      <c r="L1980" s="2" t="s">
        <v>29</v>
      </c>
      <c r="M1980" s="7">
        <v>3</v>
      </c>
      <c r="N1980" s="4">
        <v>191.46</v>
      </c>
      <c r="O1980" s="5">
        <v>0</v>
      </c>
      <c r="P1980" s="4">
        <v>104.06</v>
      </c>
      <c r="Q1980" s="4">
        <f t="shared" si="120"/>
        <v>574.38</v>
      </c>
      <c r="R1980" s="4">
        <f t="shared" si="121"/>
        <v>312.18</v>
      </c>
      <c r="S1980" s="4">
        <f t="shared" si="122"/>
        <v>262.2</v>
      </c>
      <c r="T1980" s="6">
        <f t="shared" si="123"/>
        <v>0.45649221769560222</v>
      </c>
      <c r="U1980" s="3">
        <f>YEAR(SalesDataTable[[#This Row],[Order Date]])</f>
        <v>2026</v>
      </c>
    </row>
    <row r="1981" spans="1:21" ht="15.6">
      <c r="A1981" s="9">
        <v>3124</v>
      </c>
      <c r="B1981" s="10">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11" t="s">
        <v>11</v>
      </c>
      <c r="H1981" s="11" t="s">
        <v>25</v>
      </c>
      <c r="I1981" s="11" t="s">
        <v>2</v>
      </c>
      <c r="J1981" s="2" t="s">
        <v>3</v>
      </c>
      <c r="K1981" s="2" t="s">
        <v>14</v>
      </c>
      <c r="L1981" s="2" t="s">
        <v>32</v>
      </c>
      <c r="M1981" s="7">
        <v>3</v>
      </c>
      <c r="N1981" s="4">
        <v>46.48</v>
      </c>
      <c r="O1981" s="5">
        <v>0.05</v>
      </c>
      <c r="P1981" s="4">
        <v>18.82</v>
      </c>
      <c r="Q1981" s="4">
        <f t="shared" si="120"/>
        <v>132.46799999999999</v>
      </c>
      <c r="R1981" s="4">
        <f t="shared" si="121"/>
        <v>56.46</v>
      </c>
      <c r="S1981" s="4">
        <f t="shared" si="122"/>
        <v>76.007999999999981</v>
      </c>
      <c r="T1981" s="6">
        <f t="shared" si="123"/>
        <v>0.57378385723344494</v>
      </c>
      <c r="U1981" s="3">
        <f>YEAR(SalesDataTable[[#This Row],[Order Date]])</f>
        <v>2026</v>
      </c>
    </row>
    <row r="1982" spans="1:21" ht="15.6">
      <c r="A1982" s="9">
        <v>3216</v>
      </c>
      <c r="B1982" s="10">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11" t="s">
        <v>6</v>
      </c>
      <c r="H1982" s="11" t="s">
        <v>43</v>
      </c>
      <c r="I1982" s="11" t="s">
        <v>19</v>
      </c>
      <c r="J1982" s="2" t="s">
        <v>3</v>
      </c>
      <c r="K1982" s="2" t="s">
        <v>14</v>
      </c>
      <c r="L1982" s="2" t="s">
        <v>15</v>
      </c>
      <c r="M1982" s="7">
        <v>2</v>
      </c>
      <c r="N1982" s="4">
        <v>35.44</v>
      </c>
      <c r="O1982" s="5">
        <v>0.1</v>
      </c>
      <c r="P1982" s="4">
        <v>13.2</v>
      </c>
      <c r="Q1982" s="4">
        <f t="shared" si="120"/>
        <v>63.791999999999994</v>
      </c>
      <c r="R1982" s="4">
        <f t="shared" si="121"/>
        <v>26.4</v>
      </c>
      <c r="S1982" s="4">
        <f t="shared" si="122"/>
        <v>37.391999999999996</v>
      </c>
      <c r="T1982" s="6">
        <f t="shared" si="123"/>
        <v>0.58615500376222718</v>
      </c>
      <c r="U1982" s="3">
        <f>YEAR(SalesDataTable[[#This Row],[Order Date]])</f>
        <v>2026</v>
      </c>
    </row>
    <row r="1983" spans="1:21" ht="15.6">
      <c r="A1983" s="9">
        <v>3743</v>
      </c>
      <c r="B1983" s="10">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11" t="s">
        <v>11</v>
      </c>
      <c r="H1983" s="11" t="s">
        <v>12</v>
      </c>
      <c r="I1983" s="11" t="s">
        <v>2</v>
      </c>
      <c r="J1983" s="2" t="s">
        <v>13</v>
      </c>
      <c r="K1983" s="2" t="s">
        <v>34</v>
      </c>
      <c r="L1983" s="2" t="s">
        <v>42</v>
      </c>
      <c r="M1983" s="7">
        <v>4</v>
      </c>
      <c r="N1983" s="4">
        <v>36.159999999999997</v>
      </c>
      <c r="O1983" s="5">
        <v>0.05</v>
      </c>
      <c r="P1983" s="4">
        <v>13.68</v>
      </c>
      <c r="Q1983" s="4">
        <f t="shared" si="120"/>
        <v>137.40799999999999</v>
      </c>
      <c r="R1983" s="4">
        <f t="shared" si="121"/>
        <v>54.72</v>
      </c>
      <c r="S1983" s="4">
        <f t="shared" si="122"/>
        <v>82.687999999999988</v>
      </c>
      <c r="T1983" s="6">
        <f t="shared" si="123"/>
        <v>0.60176991150442471</v>
      </c>
      <c r="U1983" s="3">
        <f>YEAR(SalesDataTable[[#This Row],[Order Date]])</f>
        <v>2026</v>
      </c>
    </row>
    <row r="1984" spans="1:21" ht="15.6">
      <c r="A1984" s="9">
        <v>3788</v>
      </c>
      <c r="B1984" s="10">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11" t="s">
        <v>20</v>
      </c>
      <c r="H1984" s="11" t="s">
        <v>33</v>
      </c>
      <c r="I1984" s="11" t="s">
        <v>2</v>
      </c>
      <c r="J1984" s="2" t="s">
        <v>3</v>
      </c>
      <c r="K1984" s="2" t="s">
        <v>34</v>
      </c>
      <c r="L1984" s="2" t="s">
        <v>42</v>
      </c>
      <c r="M1984" s="7">
        <v>2</v>
      </c>
      <c r="N1984" s="4">
        <v>35.93</v>
      </c>
      <c r="O1984" s="5">
        <v>0</v>
      </c>
      <c r="P1984" s="4">
        <v>13.91</v>
      </c>
      <c r="Q1984" s="4">
        <f t="shared" si="120"/>
        <v>71.86</v>
      </c>
      <c r="R1984" s="4">
        <f t="shared" si="121"/>
        <v>27.82</v>
      </c>
      <c r="S1984" s="4">
        <f t="shared" si="122"/>
        <v>44.04</v>
      </c>
      <c r="T1984" s="6">
        <f t="shared" si="123"/>
        <v>0.6128583356526579</v>
      </c>
      <c r="U1984" s="3">
        <f>YEAR(SalesDataTable[[#This Row],[Order Date]])</f>
        <v>2026</v>
      </c>
    </row>
    <row r="1985" spans="1:21" ht="15.6">
      <c r="A1985" s="9">
        <v>4883</v>
      </c>
      <c r="B1985" s="10">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11" t="s">
        <v>20</v>
      </c>
      <c r="H1985" s="11" t="s">
        <v>33</v>
      </c>
      <c r="I1985" s="11" t="s">
        <v>2</v>
      </c>
      <c r="J1985" s="2" t="s">
        <v>16</v>
      </c>
      <c r="K1985" s="2" t="s">
        <v>23</v>
      </c>
      <c r="L1985" s="2" t="s">
        <v>29</v>
      </c>
      <c r="M1985" s="7">
        <v>1</v>
      </c>
      <c r="N1985" s="4">
        <v>199.7</v>
      </c>
      <c r="O1985" s="5">
        <v>0</v>
      </c>
      <c r="P1985" s="4">
        <v>103.77</v>
      </c>
      <c r="Q1985" s="4">
        <f t="shared" si="120"/>
        <v>199.7</v>
      </c>
      <c r="R1985" s="4">
        <f t="shared" si="121"/>
        <v>103.77</v>
      </c>
      <c r="S1985" s="4">
        <f t="shared" si="122"/>
        <v>95.929999999999993</v>
      </c>
      <c r="T1985" s="6">
        <f t="shared" si="123"/>
        <v>0.4803705558337506</v>
      </c>
      <c r="U1985" s="3">
        <f>YEAR(SalesDataTable[[#This Row],[Order Date]])</f>
        <v>2026</v>
      </c>
    </row>
    <row r="1986" spans="1:21" ht="15.6">
      <c r="A1986" s="9">
        <v>1577</v>
      </c>
      <c r="B1986" s="10">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11" t="s">
        <v>20</v>
      </c>
      <c r="H1986" s="11" t="s">
        <v>21</v>
      </c>
      <c r="I1986" s="11" t="s">
        <v>2</v>
      </c>
      <c r="J1986" s="2" t="s">
        <v>13</v>
      </c>
      <c r="K1986" s="2" t="s">
        <v>9</v>
      </c>
      <c r="L1986" s="2" t="s">
        <v>37</v>
      </c>
      <c r="M1986" s="7">
        <v>4</v>
      </c>
      <c r="N1986" s="4">
        <v>154.28</v>
      </c>
      <c r="O1986" s="5">
        <v>0.05</v>
      </c>
      <c r="P1986" s="4">
        <v>78.180000000000007</v>
      </c>
      <c r="Q1986" s="4">
        <f t="shared" ref="Q1986:Q2049" si="124">M1986*N1986*(1-O1986)</f>
        <v>586.26400000000001</v>
      </c>
      <c r="R1986" s="4">
        <f t="shared" ref="R1986:R2049" si="125">M1986*P1986</f>
        <v>312.72000000000003</v>
      </c>
      <c r="S1986" s="4">
        <f t="shared" ref="S1986:S2049" si="126">Q1986-R1986</f>
        <v>273.54399999999998</v>
      </c>
      <c r="T1986" s="6">
        <f t="shared" ref="T1986:T2049" si="127">IFERROR(S1986/Q1986,0)</f>
        <v>0.46658843115047144</v>
      </c>
      <c r="U1986" s="3">
        <f>YEAR(SalesDataTable[[#This Row],[Order Date]])</f>
        <v>2026</v>
      </c>
    </row>
    <row r="1987" spans="1:21" ht="15.6">
      <c r="A1987" s="9">
        <v>2310</v>
      </c>
      <c r="B1987" s="10">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11" t="s">
        <v>0</v>
      </c>
      <c r="H1987" s="11" t="s">
        <v>50</v>
      </c>
      <c r="I1987" s="11" t="s">
        <v>2</v>
      </c>
      <c r="J1987" s="2" t="s">
        <v>3</v>
      </c>
      <c r="K1987" s="2" t="s">
        <v>14</v>
      </c>
      <c r="L1987" s="2" t="s">
        <v>48</v>
      </c>
      <c r="M1987" s="7">
        <v>1</v>
      </c>
      <c r="N1987" s="4">
        <v>165.44</v>
      </c>
      <c r="O1987" s="5">
        <v>0</v>
      </c>
      <c r="P1987" s="4">
        <v>88.25</v>
      </c>
      <c r="Q1987" s="4">
        <f t="shared" si="124"/>
        <v>165.44</v>
      </c>
      <c r="R1987" s="4">
        <f t="shared" si="125"/>
        <v>88.25</v>
      </c>
      <c r="S1987" s="4">
        <f t="shared" si="126"/>
        <v>77.19</v>
      </c>
      <c r="T1987" s="6">
        <f t="shared" si="127"/>
        <v>0.46657398452611215</v>
      </c>
      <c r="U1987" s="3">
        <f>YEAR(SalesDataTable[[#This Row],[Order Date]])</f>
        <v>2026</v>
      </c>
    </row>
    <row r="1988" spans="1:21" ht="15.6">
      <c r="A1988" s="9">
        <v>2383</v>
      </c>
      <c r="B1988" s="10">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11" t="s">
        <v>20</v>
      </c>
      <c r="H1988" s="11" t="s">
        <v>31</v>
      </c>
      <c r="I1988" s="11" t="s">
        <v>2</v>
      </c>
      <c r="J1988" s="2" t="s">
        <v>3</v>
      </c>
      <c r="K1988" s="2" t="s">
        <v>14</v>
      </c>
      <c r="L1988" s="2" t="s">
        <v>44</v>
      </c>
      <c r="M1988" s="7">
        <v>2</v>
      </c>
      <c r="N1988" s="4">
        <v>130.29</v>
      </c>
      <c r="O1988" s="5">
        <v>0.1</v>
      </c>
      <c r="P1988" s="4">
        <v>67.97</v>
      </c>
      <c r="Q1988" s="4">
        <f t="shared" si="124"/>
        <v>234.52199999999999</v>
      </c>
      <c r="R1988" s="4">
        <f t="shared" si="125"/>
        <v>135.94</v>
      </c>
      <c r="S1988" s="4">
        <f t="shared" si="126"/>
        <v>98.581999999999994</v>
      </c>
      <c r="T1988" s="6">
        <f t="shared" si="127"/>
        <v>0.42035288800197845</v>
      </c>
      <c r="U1988" s="3">
        <f>YEAR(SalesDataTable[[#This Row],[Order Date]])</f>
        <v>2026</v>
      </c>
    </row>
    <row r="1989" spans="1:21" ht="15.6">
      <c r="A1989" s="9">
        <v>2803</v>
      </c>
      <c r="B1989" s="10">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11" t="s">
        <v>6</v>
      </c>
      <c r="H1989" s="11" t="s">
        <v>43</v>
      </c>
      <c r="I1989" s="11" t="s">
        <v>2</v>
      </c>
      <c r="J1989" s="2" t="s">
        <v>3</v>
      </c>
      <c r="K1989" s="2" t="s">
        <v>34</v>
      </c>
      <c r="L1989" s="2" t="s">
        <v>42</v>
      </c>
      <c r="M1989" s="7">
        <v>3</v>
      </c>
      <c r="N1989" s="4">
        <v>36.909999999999997</v>
      </c>
      <c r="O1989" s="5">
        <v>0.05</v>
      </c>
      <c r="P1989" s="4">
        <v>13.7</v>
      </c>
      <c r="Q1989" s="4">
        <f t="shared" si="124"/>
        <v>105.19349999999999</v>
      </c>
      <c r="R1989" s="4">
        <f t="shared" si="125"/>
        <v>41.099999999999994</v>
      </c>
      <c r="S1989" s="4">
        <f t="shared" si="126"/>
        <v>64.093499999999992</v>
      </c>
      <c r="T1989" s="6">
        <f t="shared" si="127"/>
        <v>0.60929144861612172</v>
      </c>
      <c r="U1989" s="3">
        <f>YEAR(SalesDataTable[[#This Row],[Order Date]])</f>
        <v>2026</v>
      </c>
    </row>
    <row r="1990" spans="1:21" ht="15.6">
      <c r="A1990" s="9">
        <v>4199</v>
      </c>
      <c r="B1990" s="10">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11" t="s">
        <v>11</v>
      </c>
      <c r="H1990" s="11" t="s">
        <v>25</v>
      </c>
      <c r="I1990" s="11" t="s">
        <v>28</v>
      </c>
      <c r="J1990" s="2" t="s">
        <v>16</v>
      </c>
      <c r="K1990" s="2" t="s">
        <v>4</v>
      </c>
      <c r="L1990" s="2" t="s">
        <v>22</v>
      </c>
      <c r="M1990" s="7">
        <v>1</v>
      </c>
      <c r="N1990" s="4">
        <v>50.02</v>
      </c>
      <c r="O1990" s="5">
        <v>0</v>
      </c>
      <c r="P1990" s="4">
        <v>22.65</v>
      </c>
      <c r="Q1990" s="4">
        <f t="shared" si="124"/>
        <v>50.02</v>
      </c>
      <c r="R1990" s="4">
        <f t="shared" si="125"/>
        <v>22.65</v>
      </c>
      <c r="S1990" s="4">
        <f t="shared" si="126"/>
        <v>27.370000000000005</v>
      </c>
      <c r="T1990" s="6">
        <f t="shared" si="127"/>
        <v>0.54718112754898052</v>
      </c>
      <c r="U1990" s="3">
        <f>YEAR(SalesDataTable[[#This Row],[Order Date]])</f>
        <v>2026</v>
      </c>
    </row>
    <row r="1991" spans="1:21" ht="15.6">
      <c r="A1991" s="9">
        <v>4517</v>
      </c>
      <c r="B1991" s="10">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11" t="s">
        <v>6</v>
      </c>
      <c r="H1991" s="11" t="s">
        <v>43</v>
      </c>
      <c r="I1991" s="11" t="s">
        <v>2</v>
      </c>
      <c r="J1991" s="2" t="s">
        <v>3</v>
      </c>
      <c r="K1991" s="2" t="s">
        <v>23</v>
      </c>
      <c r="L1991" s="2" t="s">
        <v>40</v>
      </c>
      <c r="M1991" s="7">
        <v>1</v>
      </c>
      <c r="N1991" s="4">
        <v>83.32</v>
      </c>
      <c r="O1991" s="5">
        <v>0.05</v>
      </c>
      <c r="P1991" s="4">
        <v>38.93</v>
      </c>
      <c r="Q1991" s="4">
        <f t="shared" si="124"/>
        <v>79.153999999999996</v>
      </c>
      <c r="R1991" s="4">
        <f t="shared" si="125"/>
        <v>38.93</v>
      </c>
      <c r="S1991" s="4">
        <f t="shared" si="126"/>
        <v>40.223999999999997</v>
      </c>
      <c r="T1991" s="6">
        <f t="shared" si="127"/>
        <v>0.50817393940925282</v>
      </c>
      <c r="U1991" s="3">
        <f>YEAR(SalesDataTable[[#This Row],[Order Date]])</f>
        <v>2026</v>
      </c>
    </row>
    <row r="1992" spans="1:21" ht="15.6">
      <c r="A1992" s="9">
        <v>80</v>
      </c>
      <c r="B1992" s="10">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11" t="s">
        <v>0</v>
      </c>
      <c r="H1992" s="11" t="s">
        <v>50</v>
      </c>
      <c r="I1992" s="11" t="s">
        <v>8</v>
      </c>
      <c r="J1992" s="2" t="s">
        <v>16</v>
      </c>
      <c r="K1992" s="2" t="s">
        <v>9</v>
      </c>
      <c r="L1992" s="2" t="s">
        <v>46</v>
      </c>
      <c r="M1992" s="7">
        <v>10</v>
      </c>
      <c r="N1992" s="4">
        <v>71.040000000000006</v>
      </c>
      <c r="O1992" s="5">
        <v>0.2</v>
      </c>
      <c r="P1992" s="4">
        <v>31.7</v>
      </c>
      <c r="Q1992" s="4">
        <f t="shared" si="124"/>
        <v>568.32000000000005</v>
      </c>
      <c r="R1992" s="4">
        <f t="shared" si="125"/>
        <v>317</v>
      </c>
      <c r="S1992" s="4">
        <f t="shared" si="126"/>
        <v>251.32000000000005</v>
      </c>
      <c r="T1992" s="6">
        <f t="shared" si="127"/>
        <v>0.4422156531531532</v>
      </c>
      <c r="U1992" s="3">
        <f>YEAR(SalesDataTable[[#This Row],[Order Date]])</f>
        <v>2026</v>
      </c>
    </row>
    <row r="1993" spans="1:21" ht="15.6">
      <c r="A1993" s="9">
        <v>370</v>
      </c>
      <c r="B1993" s="10">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11" t="s">
        <v>20</v>
      </c>
      <c r="H1993" s="11" t="s">
        <v>31</v>
      </c>
      <c r="I1993" s="11" t="s">
        <v>19</v>
      </c>
      <c r="J1993" s="2" t="s">
        <v>3</v>
      </c>
      <c r="K1993" s="2" t="s">
        <v>4</v>
      </c>
      <c r="L1993" s="2" t="s">
        <v>26</v>
      </c>
      <c r="M1993" s="7">
        <v>2</v>
      </c>
      <c r="N1993" s="4">
        <v>40.83</v>
      </c>
      <c r="O1993" s="5">
        <v>0</v>
      </c>
      <c r="P1993" s="4">
        <v>16.850000000000001</v>
      </c>
      <c r="Q1993" s="4">
        <f t="shared" si="124"/>
        <v>81.66</v>
      </c>
      <c r="R1993" s="4">
        <f t="shared" si="125"/>
        <v>33.700000000000003</v>
      </c>
      <c r="S1993" s="4">
        <f t="shared" si="126"/>
        <v>47.959999999999994</v>
      </c>
      <c r="T1993" s="6">
        <f t="shared" si="127"/>
        <v>0.58731325006122947</v>
      </c>
      <c r="U1993" s="3">
        <f>YEAR(SalesDataTable[[#This Row],[Order Date]])</f>
        <v>2026</v>
      </c>
    </row>
    <row r="1994" spans="1:21" ht="15.6">
      <c r="A1994" s="9">
        <v>417</v>
      </c>
      <c r="B1994" s="10">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11" t="s">
        <v>6</v>
      </c>
      <c r="H1994" s="11" t="s">
        <v>49</v>
      </c>
      <c r="I1994" s="11" t="s">
        <v>28</v>
      </c>
      <c r="J1994" s="2" t="s">
        <v>3</v>
      </c>
      <c r="K1994" s="2" t="s">
        <v>23</v>
      </c>
      <c r="L1994" s="2" t="s">
        <v>51</v>
      </c>
      <c r="M1994" s="7">
        <v>1</v>
      </c>
      <c r="N1994" s="4">
        <v>121.64</v>
      </c>
      <c r="O1994" s="5">
        <v>0.15</v>
      </c>
      <c r="P1994" s="4">
        <v>61.56</v>
      </c>
      <c r="Q1994" s="4">
        <f t="shared" si="124"/>
        <v>103.39399999999999</v>
      </c>
      <c r="R1994" s="4">
        <f t="shared" si="125"/>
        <v>61.56</v>
      </c>
      <c r="S1994" s="4">
        <f t="shared" si="126"/>
        <v>41.833999999999989</v>
      </c>
      <c r="T1994" s="6">
        <f t="shared" si="127"/>
        <v>0.40460761746329565</v>
      </c>
      <c r="U1994" s="3">
        <f>YEAR(SalesDataTable[[#This Row],[Order Date]])</f>
        <v>2026</v>
      </c>
    </row>
    <row r="1995" spans="1:21" ht="15.6">
      <c r="A1995" s="9">
        <v>437</v>
      </c>
      <c r="B1995" s="10">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11" t="s">
        <v>6</v>
      </c>
      <c r="H1995" s="11" t="s">
        <v>7</v>
      </c>
      <c r="I1995" s="11" t="s">
        <v>19</v>
      </c>
      <c r="J1995" s="2" t="s">
        <v>13</v>
      </c>
      <c r="K1995" s="2" t="s">
        <v>14</v>
      </c>
      <c r="L1995" s="2" t="s">
        <v>48</v>
      </c>
      <c r="M1995" s="7">
        <v>1</v>
      </c>
      <c r="N1995" s="4">
        <v>164.7</v>
      </c>
      <c r="O1995" s="5">
        <v>0</v>
      </c>
      <c r="P1995" s="4">
        <v>86.02</v>
      </c>
      <c r="Q1995" s="4">
        <f t="shared" si="124"/>
        <v>164.7</v>
      </c>
      <c r="R1995" s="4">
        <f t="shared" si="125"/>
        <v>86.02</v>
      </c>
      <c r="S1995" s="4">
        <f t="shared" si="126"/>
        <v>78.679999999999993</v>
      </c>
      <c r="T1995" s="6">
        <f t="shared" si="127"/>
        <v>0.47771706132361869</v>
      </c>
      <c r="U1995" s="3">
        <f>YEAR(SalesDataTable[[#This Row],[Order Date]])</f>
        <v>2026</v>
      </c>
    </row>
    <row r="1996" spans="1:21" ht="15.6">
      <c r="A1996" s="9">
        <v>790</v>
      </c>
      <c r="B1996" s="10">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11" t="s">
        <v>20</v>
      </c>
      <c r="H1996" s="11" t="s">
        <v>31</v>
      </c>
      <c r="I1996" s="11" t="s">
        <v>28</v>
      </c>
      <c r="J1996" s="2" t="s">
        <v>13</v>
      </c>
      <c r="K1996" s="2" t="s">
        <v>23</v>
      </c>
      <c r="L1996" s="2" t="s">
        <v>29</v>
      </c>
      <c r="M1996" s="7">
        <v>1</v>
      </c>
      <c r="N1996" s="4">
        <v>199.09</v>
      </c>
      <c r="O1996" s="5">
        <v>0.05</v>
      </c>
      <c r="P1996" s="4">
        <v>106.57</v>
      </c>
      <c r="Q1996" s="4">
        <f t="shared" si="124"/>
        <v>189.13550000000001</v>
      </c>
      <c r="R1996" s="4">
        <f t="shared" si="125"/>
        <v>106.57</v>
      </c>
      <c r="S1996" s="4">
        <f t="shared" si="126"/>
        <v>82.565500000000014</v>
      </c>
      <c r="T1996" s="6">
        <f t="shared" si="127"/>
        <v>0.43654152710622812</v>
      </c>
      <c r="U1996" s="3">
        <f>YEAR(SalesDataTable[[#This Row],[Order Date]])</f>
        <v>2026</v>
      </c>
    </row>
    <row r="1997" spans="1:21" ht="15.6">
      <c r="A1997" s="9">
        <v>1151</v>
      </c>
      <c r="B1997" s="10">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11" t="s">
        <v>0</v>
      </c>
      <c r="H1997" s="11" t="s">
        <v>1</v>
      </c>
      <c r="I1997" s="11" t="s">
        <v>28</v>
      </c>
      <c r="J1997" s="2" t="s">
        <v>3</v>
      </c>
      <c r="K1997" s="2" t="s">
        <v>4</v>
      </c>
      <c r="L1997" s="2" t="s">
        <v>5</v>
      </c>
      <c r="M1997" s="7">
        <v>1</v>
      </c>
      <c r="N1997" s="4">
        <v>81.48</v>
      </c>
      <c r="O1997" s="5">
        <v>0</v>
      </c>
      <c r="P1997" s="4">
        <v>41.47</v>
      </c>
      <c r="Q1997" s="4">
        <f t="shared" si="124"/>
        <v>81.48</v>
      </c>
      <c r="R1997" s="4">
        <f t="shared" si="125"/>
        <v>41.47</v>
      </c>
      <c r="S1997" s="4">
        <f t="shared" si="126"/>
        <v>40.010000000000005</v>
      </c>
      <c r="T1997" s="6">
        <f t="shared" si="127"/>
        <v>0.4910407461953854</v>
      </c>
      <c r="U1997" s="3">
        <f>YEAR(SalesDataTable[[#This Row],[Order Date]])</f>
        <v>2026</v>
      </c>
    </row>
    <row r="1998" spans="1:21" ht="15.6">
      <c r="A1998" s="9">
        <v>1331</v>
      </c>
      <c r="B1998" s="10">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11" t="s">
        <v>0</v>
      </c>
      <c r="H1998" s="11" t="s">
        <v>1</v>
      </c>
      <c r="I1998" s="11" t="s">
        <v>2</v>
      </c>
      <c r="J1998" s="2" t="s">
        <v>13</v>
      </c>
      <c r="K1998" s="2" t="s">
        <v>34</v>
      </c>
      <c r="L1998" s="2" t="s">
        <v>35</v>
      </c>
      <c r="M1998" s="7">
        <v>3</v>
      </c>
      <c r="N1998" s="4">
        <v>39.450000000000003</v>
      </c>
      <c r="O1998" s="5">
        <v>0.05</v>
      </c>
      <c r="P1998" s="4">
        <v>15.1</v>
      </c>
      <c r="Q1998" s="4">
        <f t="shared" si="124"/>
        <v>112.4325</v>
      </c>
      <c r="R1998" s="4">
        <f t="shared" si="125"/>
        <v>45.3</v>
      </c>
      <c r="S1998" s="4">
        <f t="shared" si="126"/>
        <v>67.132500000000007</v>
      </c>
      <c r="T1998" s="6">
        <f t="shared" si="127"/>
        <v>0.59709158828630515</v>
      </c>
      <c r="U1998" s="3">
        <f>YEAR(SalesDataTable[[#This Row],[Order Date]])</f>
        <v>2026</v>
      </c>
    </row>
    <row r="1999" spans="1:21" ht="15.6">
      <c r="A1999" s="9">
        <v>2388</v>
      </c>
      <c r="B1999" s="10">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11" t="s">
        <v>20</v>
      </c>
      <c r="H1999" s="11" t="s">
        <v>33</v>
      </c>
      <c r="I1999" s="11" t="s">
        <v>2</v>
      </c>
      <c r="J1999" s="2" t="s">
        <v>3</v>
      </c>
      <c r="K1999" s="2" t="s">
        <v>9</v>
      </c>
      <c r="L1999" s="2" t="s">
        <v>10</v>
      </c>
      <c r="M1999" s="7">
        <v>3</v>
      </c>
      <c r="N1999" s="4">
        <v>93.22</v>
      </c>
      <c r="O1999" s="5">
        <v>0</v>
      </c>
      <c r="P1999" s="4">
        <v>46.75</v>
      </c>
      <c r="Q1999" s="4">
        <f t="shared" si="124"/>
        <v>279.65999999999997</v>
      </c>
      <c r="R1999" s="4">
        <f t="shared" si="125"/>
        <v>140.25</v>
      </c>
      <c r="S1999" s="4">
        <f t="shared" si="126"/>
        <v>139.40999999999997</v>
      </c>
      <c r="T1999" s="6">
        <f t="shared" si="127"/>
        <v>0.49849817635700489</v>
      </c>
      <c r="U1999" s="3">
        <f>YEAR(SalesDataTable[[#This Row],[Order Date]])</f>
        <v>2026</v>
      </c>
    </row>
    <row r="2000" spans="1:21" ht="15.6">
      <c r="A2000" s="9">
        <v>2795</v>
      </c>
      <c r="B2000" s="10">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11" t="s">
        <v>6</v>
      </c>
      <c r="H2000" s="11" t="s">
        <v>43</v>
      </c>
      <c r="I2000" s="11" t="s">
        <v>2</v>
      </c>
      <c r="J2000" s="2" t="s">
        <v>13</v>
      </c>
      <c r="K2000" s="2" t="s">
        <v>9</v>
      </c>
      <c r="L2000" s="2" t="s">
        <v>17</v>
      </c>
      <c r="M2000" s="7">
        <v>3</v>
      </c>
      <c r="N2000" s="4">
        <v>142.19</v>
      </c>
      <c r="O2000" s="5">
        <v>0.05</v>
      </c>
      <c r="P2000" s="4">
        <v>78.37</v>
      </c>
      <c r="Q2000" s="4">
        <f t="shared" si="124"/>
        <v>405.24149999999997</v>
      </c>
      <c r="R2000" s="4">
        <f t="shared" si="125"/>
        <v>235.11</v>
      </c>
      <c r="S2000" s="4">
        <f t="shared" si="126"/>
        <v>170.13149999999996</v>
      </c>
      <c r="T2000" s="6">
        <f t="shared" si="127"/>
        <v>0.41982743623246871</v>
      </c>
      <c r="U2000" s="3">
        <f>YEAR(SalesDataTable[[#This Row],[Order Date]])</f>
        <v>2026</v>
      </c>
    </row>
    <row r="2001" spans="1:21" ht="15.6">
      <c r="A2001" s="9">
        <v>2840</v>
      </c>
      <c r="B2001" s="10">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11" t="s">
        <v>0</v>
      </c>
      <c r="H2001" s="11" t="s">
        <v>1</v>
      </c>
      <c r="I2001" s="11" t="s">
        <v>2</v>
      </c>
      <c r="J2001" s="2" t="s">
        <v>3</v>
      </c>
      <c r="K2001" s="2" t="s">
        <v>9</v>
      </c>
      <c r="L2001" s="2" t="s">
        <v>37</v>
      </c>
      <c r="M2001" s="7">
        <v>2</v>
      </c>
      <c r="N2001" s="4">
        <v>151.69999999999999</v>
      </c>
      <c r="O2001" s="5">
        <v>0</v>
      </c>
      <c r="P2001" s="4">
        <v>77.19</v>
      </c>
      <c r="Q2001" s="4">
        <f t="shared" si="124"/>
        <v>303.39999999999998</v>
      </c>
      <c r="R2001" s="4">
        <f t="shared" si="125"/>
        <v>154.38</v>
      </c>
      <c r="S2001" s="4">
        <f t="shared" si="126"/>
        <v>149.01999999999998</v>
      </c>
      <c r="T2001" s="6">
        <f t="shared" si="127"/>
        <v>0.49116677653263019</v>
      </c>
      <c r="U2001" s="3">
        <f>YEAR(SalesDataTable[[#This Row],[Order Date]])</f>
        <v>2026</v>
      </c>
    </row>
    <row r="2002" spans="1:21" ht="15.6">
      <c r="A2002" s="9">
        <v>2863</v>
      </c>
      <c r="B2002" s="10">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11" t="s">
        <v>11</v>
      </c>
      <c r="H2002" s="11" t="s">
        <v>12</v>
      </c>
      <c r="I2002" s="11" t="s">
        <v>19</v>
      </c>
      <c r="J2002" s="2" t="s">
        <v>13</v>
      </c>
      <c r="K2002" s="2" t="s">
        <v>14</v>
      </c>
      <c r="L2002" s="2" t="s">
        <v>44</v>
      </c>
      <c r="M2002" s="7">
        <v>1</v>
      </c>
      <c r="N2002" s="4">
        <v>133.85</v>
      </c>
      <c r="O2002" s="5">
        <v>0.05</v>
      </c>
      <c r="P2002" s="4">
        <v>66.41</v>
      </c>
      <c r="Q2002" s="4">
        <f t="shared" si="124"/>
        <v>127.15749999999998</v>
      </c>
      <c r="R2002" s="4">
        <f t="shared" si="125"/>
        <v>66.41</v>
      </c>
      <c r="S2002" s="4">
        <f t="shared" si="126"/>
        <v>60.747499999999988</v>
      </c>
      <c r="T2002" s="6">
        <f t="shared" si="127"/>
        <v>0.47773430588050247</v>
      </c>
      <c r="U2002" s="3">
        <f>YEAR(SalesDataTable[[#This Row],[Order Date]])</f>
        <v>2026</v>
      </c>
    </row>
    <row r="2003" spans="1:21" ht="15.6">
      <c r="A2003" s="9">
        <v>4522</v>
      </c>
      <c r="B2003" s="10">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11" t="s">
        <v>20</v>
      </c>
      <c r="H2003" s="11" t="s">
        <v>47</v>
      </c>
      <c r="I2003" s="11" t="s">
        <v>28</v>
      </c>
      <c r="J2003" s="2" t="s">
        <v>16</v>
      </c>
      <c r="K2003" s="2" t="s">
        <v>23</v>
      </c>
      <c r="L2003" s="2" t="s">
        <v>51</v>
      </c>
      <c r="M2003" s="7">
        <v>6</v>
      </c>
      <c r="N2003" s="4">
        <v>125.62</v>
      </c>
      <c r="O2003" s="5">
        <v>0</v>
      </c>
      <c r="P2003" s="4">
        <v>61.34</v>
      </c>
      <c r="Q2003" s="4">
        <f t="shared" si="124"/>
        <v>753.72</v>
      </c>
      <c r="R2003" s="4">
        <f t="shared" si="125"/>
        <v>368.04</v>
      </c>
      <c r="S2003" s="4">
        <f t="shared" si="126"/>
        <v>385.68</v>
      </c>
      <c r="T2003" s="6">
        <f t="shared" si="127"/>
        <v>0.51170195828689702</v>
      </c>
      <c r="U2003" s="3">
        <f>YEAR(SalesDataTable[[#This Row],[Order Date]])</f>
        <v>2026</v>
      </c>
    </row>
    <row r="2004" spans="1:21" ht="15.6">
      <c r="A2004" s="9">
        <v>5200</v>
      </c>
      <c r="B2004" s="10">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11" t="s">
        <v>6</v>
      </c>
      <c r="H2004" s="11" t="s">
        <v>43</v>
      </c>
      <c r="I2004" s="11" t="s">
        <v>2</v>
      </c>
      <c r="J2004" s="2" t="s">
        <v>13</v>
      </c>
      <c r="K2004" s="2" t="s">
        <v>23</v>
      </c>
      <c r="L2004" s="2" t="s">
        <v>29</v>
      </c>
      <c r="M2004" s="7">
        <v>3</v>
      </c>
      <c r="N2004" s="4">
        <v>196.87</v>
      </c>
      <c r="O2004" s="5">
        <v>0.1</v>
      </c>
      <c r="P2004" s="4">
        <v>105.93</v>
      </c>
      <c r="Q2004" s="4">
        <f t="shared" si="124"/>
        <v>531.54899999999998</v>
      </c>
      <c r="R2004" s="4">
        <f t="shared" si="125"/>
        <v>317.79000000000002</v>
      </c>
      <c r="S2004" s="4">
        <f t="shared" si="126"/>
        <v>213.75899999999996</v>
      </c>
      <c r="T2004" s="6">
        <f t="shared" si="127"/>
        <v>0.40214354650276823</v>
      </c>
      <c r="U2004" s="3">
        <f>YEAR(SalesDataTable[[#This Row],[Order Date]])</f>
        <v>2026</v>
      </c>
    </row>
    <row r="2005" spans="1:21" ht="15.6">
      <c r="A2005" s="9">
        <v>452</v>
      </c>
      <c r="B2005" s="10">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11" t="s">
        <v>6</v>
      </c>
      <c r="H2005" s="11" t="s">
        <v>7</v>
      </c>
      <c r="I2005" s="11" t="s">
        <v>2</v>
      </c>
      <c r="J2005" s="2" t="s">
        <v>3</v>
      </c>
      <c r="K2005" s="2" t="s">
        <v>14</v>
      </c>
      <c r="L2005" s="2" t="s">
        <v>15</v>
      </c>
      <c r="M2005" s="7">
        <v>4</v>
      </c>
      <c r="N2005" s="4">
        <v>36.869999999999997</v>
      </c>
      <c r="O2005" s="5">
        <v>0</v>
      </c>
      <c r="P2005" s="4">
        <v>13.43</v>
      </c>
      <c r="Q2005" s="4">
        <f t="shared" si="124"/>
        <v>147.47999999999999</v>
      </c>
      <c r="R2005" s="4">
        <f t="shared" si="125"/>
        <v>53.72</v>
      </c>
      <c r="S2005" s="4">
        <f t="shared" si="126"/>
        <v>93.759999999999991</v>
      </c>
      <c r="T2005" s="6">
        <f t="shared" si="127"/>
        <v>0.63574721996202876</v>
      </c>
      <c r="U2005" s="3">
        <f>YEAR(SalesDataTable[[#This Row],[Order Date]])</f>
        <v>2026</v>
      </c>
    </row>
    <row r="2006" spans="1:21" ht="15.6">
      <c r="A2006" s="9">
        <v>871</v>
      </c>
      <c r="B2006" s="10">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11" t="s">
        <v>6</v>
      </c>
      <c r="H2006" s="11" t="s">
        <v>43</v>
      </c>
      <c r="I2006" s="11" t="s">
        <v>2</v>
      </c>
      <c r="J2006" s="2" t="s">
        <v>13</v>
      </c>
      <c r="K2006" s="2" t="s">
        <v>14</v>
      </c>
      <c r="L2006" s="2" t="s">
        <v>32</v>
      </c>
      <c r="M2006" s="7">
        <v>1</v>
      </c>
      <c r="N2006" s="4">
        <v>47.37</v>
      </c>
      <c r="O2006" s="5">
        <v>0</v>
      </c>
      <c r="P2006" s="4">
        <v>18.2</v>
      </c>
      <c r="Q2006" s="4">
        <f t="shared" si="124"/>
        <v>47.37</v>
      </c>
      <c r="R2006" s="4">
        <f t="shared" si="125"/>
        <v>18.2</v>
      </c>
      <c r="S2006" s="4">
        <f t="shared" si="126"/>
        <v>29.169999999999998</v>
      </c>
      <c r="T2006" s="6">
        <f t="shared" si="127"/>
        <v>0.61579058475828585</v>
      </c>
      <c r="U2006" s="3">
        <f>YEAR(SalesDataTable[[#This Row],[Order Date]])</f>
        <v>2026</v>
      </c>
    </row>
    <row r="2007" spans="1:21" ht="15.6">
      <c r="A2007" s="9">
        <v>922</v>
      </c>
      <c r="B2007" s="10">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11" t="s">
        <v>20</v>
      </c>
      <c r="H2007" s="11" t="s">
        <v>33</v>
      </c>
      <c r="I2007" s="11" t="s">
        <v>28</v>
      </c>
      <c r="J2007" s="2" t="s">
        <v>16</v>
      </c>
      <c r="K2007" s="2" t="s">
        <v>9</v>
      </c>
      <c r="L2007" s="2" t="s">
        <v>17</v>
      </c>
      <c r="M2007" s="7">
        <v>1</v>
      </c>
      <c r="N2007" s="4">
        <v>145.62</v>
      </c>
      <c r="O2007" s="5">
        <v>0.05</v>
      </c>
      <c r="P2007" s="4">
        <v>80.25</v>
      </c>
      <c r="Q2007" s="4">
        <f t="shared" si="124"/>
        <v>138.339</v>
      </c>
      <c r="R2007" s="4">
        <f t="shared" si="125"/>
        <v>80.25</v>
      </c>
      <c r="S2007" s="4">
        <f t="shared" si="126"/>
        <v>58.088999999999999</v>
      </c>
      <c r="T2007" s="6">
        <f t="shared" si="127"/>
        <v>0.41990328107041397</v>
      </c>
      <c r="U2007" s="3">
        <f>YEAR(SalesDataTable[[#This Row],[Order Date]])</f>
        <v>2026</v>
      </c>
    </row>
    <row r="2008" spans="1:21" ht="15.6">
      <c r="A2008" s="9">
        <v>1491</v>
      </c>
      <c r="B2008" s="10">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11" t="s">
        <v>20</v>
      </c>
      <c r="H2008" s="11" t="s">
        <v>33</v>
      </c>
      <c r="I2008" s="11" t="s">
        <v>19</v>
      </c>
      <c r="J2008" s="2" t="s">
        <v>13</v>
      </c>
      <c r="K2008" s="2" t="s">
        <v>34</v>
      </c>
      <c r="L2008" s="2" t="s">
        <v>42</v>
      </c>
      <c r="M2008" s="7">
        <v>2</v>
      </c>
      <c r="N2008" s="4">
        <v>36.1</v>
      </c>
      <c r="O2008" s="5">
        <v>0.05</v>
      </c>
      <c r="P2008" s="4">
        <v>13.71</v>
      </c>
      <c r="Q2008" s="4">
        <f t="shared" si="124"/>
        <v>68.59</v>
      </c>
      <c r="R2008" s="4">
        <f t="shared" si="125"/>
        <v>27.42</v>
      </c>
      <c r="S2008" s="4">
        <f t="shared" si="126"/>
        <v>41.17</v>
      </c>
      <c r="T2008" s="6">
        <f t="shared" si="127"/>
        <v>0.60023327015599937</v>
      </c>
      <c r="U2008" s="3">
        <f>YEAR(SalesDataTable[[#This Row],[Order Date]])</f>
        <v>2026</v>
      </c>
    </row>
    <row r="2009" spans="1:21" ht="15.6">
      <c r="A2009" s="9">
        <v>1548</v>
      </c>
      <c r="B2009" s="10">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11" t="s">
        <v>0</v>
      </c>
      <c r="H2009" s="11" t="s">
        <v>36</v>
      </c>
      <c r="I2009" s="11" t="s">
        <v>19</v>
      </c>
      <c r="J2009" s="2" t="s">
        <v>3</v>
      </c>
      <c r="K2009" s="2" t="s">
        <v>9</v>
      </c>
      <c r="L2009" s="2" t="s">
        <v>46</v>
      </c>
      <c r="M2009" s="7">
        <v>2</v>
      </c>
      <c r="N2009" s="4">
        <v>73</v>
      </c>
      <c r="O2009" s="5">
        <v>0.05</v>
      </c>
      <c r="P2009" s="4">
        <v>31.41</v>
      </c>
      <c r="Q2009" s="4">
        <f t="shared" si="124"/>
        <v>138.69999999999999</v>
      </c>
      <c r="R2009" s="4">
        <f t="shared" si="125"/>
        <v>62.82</v>
      </c>
      <c r="S2009" s="4">
        <f t="shared" si="126"/>
        <v>75.88</v>
      </c>
      <c r="T2009" s="6">
        <f t="shared" si="127"/>
        <v>0.54708002883922136</v>
      </c>
      <c r="U2009" s="3">
        <f>YEAR(SalesDataTable[[#This Row],[Order Date]])</f>
        <v>2026</v>
      </c>
    </row>
    <row r="2010" spans="1:21" ht="15.6">
      <c r="A2010" s="9">
        <v>2299</v>
      </c>
      <c r="B2010" s="10">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11" t="s">
        <v>6</v>
      </c>
      <c r="H2010" s="11" t="s">
        <v>41</v>
      </c>
      <c r="I2010" s="11" t="s">
        <v>2</v>
      </c>
      <c r="J2010" s="2" t="s">
        <v>13</v>
      </c>
      <c r="K2010" s="2" t="s">
        <v>14</v>
      </c>
      <c r="L2010" s="2" t="s">
        <v>15</v>
      </c>
      <c r="M2010" s="7">
        <v>2</v>
      </c>
      <c r="N2010" s="4">
        <v>36.93</v>
      </c>
      <c r="O2010" s="5">
        <v>0.1</v>
      </c>
      <c r="P2010" s="4">
        <v>13.4</v>
      </c>
      <c r="Q2010" s="4">
        <f t="shared" si="124"/>
        <v>66.474000000000004</v>
      </c>
      <c r="R2010" s="4">
        <f t="shared" si="125"/>
        <v>26.8</v>
      </c>
      <c r="S2010" s="4">
        <f t="shared" si="126"/>
        <v>39.674000000000007</v>
      </c>
      <c r="T2010" s="6">
        <f t="shared" si="127"/>
        <v>0.59683485272437353</v>
      </c>
      <c r="U2010" s="3">
        <f>YEAR(SalesDataTable[[#This Row],[Order Date]])</f>
        <v>2026</v>
      </c>
    </row>
    <row r="2011" spans="1:21" ht="15.6">
      <c r="A2011" s="9">
        <v>3051</v>
      </c>
      <c r="B2011" s="10">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11" t="s">
        <v>6</v>
      </c>
      <c r="H2011" s="11" t="s">
        <v>49</v>
      </c>
      <c r="I2011" s="11" t="s">
        <v>2</v>
      </c>
      <c r="J2011" s="2" t="s">
        <v>13</v>
      </c>
      <c r="K2011" s="2" t="s">
        <v>34</v>
      </c>
      <c r="L2011" s="2" t="s">
        <v>45</v>
      </c>
      <c r="M2011" s="7">
        <v>2</v>
      </c>
      <c r="N2011" s="4">
        <v>51.52</v>
      </c>
      <c r="O2011" s="5">
        <v>0</v>
      </c>
      <c r="P2011" s="4">
        <v>21.47</v>
      </c>
      <c r="Q2011" s="4">
        <f t="shared" si="124"/>
        <v>103.04</v>
      </c>
      <c r="R2011" s="4">
        <f t="shared" si="125"/>
        <v>42.94</v>
      </c>
      <c r="S2011" s="4">
        <f t="shared" si="126"/>
        <v>60.100000000000009</v>
      </c>
      <c r="T2011" s="6">
        <f t="shared" si="127"/>
        <v>0.58326863354037273</v>
      </c>
      <c r="U2011" s="3">
        <f>YEAR(SalesDataTable[[#This Row],[Order Date]])</f>
        <v>2026</v>
      </c>
    </row>
    <row r="2012" spans="1:21" ht="15.6">
      <c r="A2012" s="9">
        <v>4018</v>
      </c>
      <c r="B2012" s="10">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11" t="s">
        <v>6</v>
      </c>
      <c r="H2012" s="11" t="s">
        <v>27</v>
      </c>
      <c r="I2012" s="11" t="s">
        <v>2</v>
      </c>
      <c r="J2012" s="2" t="s">
        <v>13</v>
      </c>
      <c r="K2012" s="2" t="s">
        <v>34</v>
      </c>
      <c r="L2012" s="2" t="s">
        <v>45</v>
      </c>
      <c r="M2012" s="7">
        <v>1</v>
      </c>
      <c r="N2012" s="4">
        <v>50.42</v>
      </c>
      <c r="O2012" s="5">
        <v>0</v>
      </c>
      <c r="P2012" s="4">
        <v>21.68</v>
      </c>
      <c r="Q2012" s="4">
        <f t="shared" si="124"/>
        <v>50.42</v>
      </c>
      <c r="R2012" s="4">
        <f t="shared" si="125"/>
        <v>21.68</v>
      </c>
      <c r="S2012" s="4">
        <f t="shared" si="126"/>
        <v>28.740000000000002</v>
      </c>
      <c r="T2012" s="6">
        <f t="shared" si="127"/>
        <v>0.57001190003966684</v>
      </c>
      <c r="U2012" s="3">
        <f>YEAR(SalesDataTable[[#This Row],[Order Date]])</f>
        <v>2026</v>
      </c>
    </row>
    <row r="2013" spans="1:21" ht="15.6">
      <c r="A2013" s="9">
        <v>4118</v>
      </c>
      <c r="B2013" s="10">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11" t="s">
        <v>6</v>
      </c>
      <c r="H2013" s="11" t="s">
        <v>49</v>
      </c>
      <c r="I2013" s="11" t="s">
        <v>8</v>
      </c>
      <c r="J2013" s="2" t="s">
        <v>3</v>
      </c>
      <c r="K2013" s="2" t="s">
        <v>9</v>
      </c>
      <c r="L2013" s="2" t="s">
        <v>37</v>
      </c>
      <c r="M2013" s="7">
        <v>10</v>
      </c>
      <c r="N2013" s="4">
        <v>157.79</v>
      </c>
      <c r="O2013" s="5">
        <v>0.1</v>
      </c>
      <c r="P2013" s="4">
        <v>77.900000000000006</v>
      </c>
      <c r="Q2013" s="4">
        <f t="shared" si="124"/>
        <v>1420.11</v>
      </c>
      <c r="R2013" s="4">
        <f t="shared" si="125"/>
        <v>779</v>
      </c>
      <c r="S2013" s="4">
        <f t="shared" si="126"/>
        <v>641.1099999999999</v>
      </c>
      <c r="T2013" s="6">
        <f t="shared" si="127"/>
        <v>0.4514509439409623</v>
      </c>
      <c r="U2013" s="3">
        <f>YEAR(SalesDataTable[[#This Row],[Order Date]])</f>
        <v>2026</v>
      </c>
    </row>
    <row r="2014" spans="1:21" ht="15.6">
      <c r="A2014" s="9">
        <v>4251</v>
      </c>
      <c r="B2014" s="10">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11" t="s">
        <v>6</v>
      </c>
      <c r="H2014" s="11" t="s">
        <v>41</v>
      </c>
      <c r="I2014" s="11" t="s">
        <v>2</v>
      </c>
      <c r="J2014" s="2" t="s">
        <v>3</v>
      </c>
      <c r="K2014" s="2" t="s">
        <v>4</v>
      </c>
      <c r="L2014" s="2" t="s">
        <v>26</v>
      </c>
      <c r="M2014" s="7">
        <v>1</v>
      </c>
      <c r="N2014" s="4">
        <v>40.409999999999997</v>
      </c>
      <c r="O2014" s="5">
        <v>0.15</v>
      </c>
      <c r="P2014" s="4">
        <v>16.3</v>
      </c>
      <c r="Q2014" s="4">
        <f t="shared" si="124"/>
        <v>34.348499999999994</v>
      </c>
      <c r="R2014" s="4">
        <f t="shared" si="125"/>
        <v>16.3</v>
      </c>
      <c r="S2014" s="4">
        <f t="shared" si="126"/>
        <v>18.048499999999994</v>
      </c>
      <c r="T2014" s="6">
        <f t="shared" si="127"/>
        <v>0.52545234871974023</v>
      </c>
      <c r="U2014" s="3">
        <f>YEAR(SalesDataTable[[#This Row],[Order Date]])</f>
        <v>2026</v>
      </c>
    </row>
    <row r="2015" spans="1:21" ht="15.6">
      <c r="A2015" s="9">
        <v>4557</v>
      </c>
      <c r="B2015" s="10">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11" t="s">
        <v>20</v>
      </c>
      <c r="H2015" s="11" t="s">
        <v>33</v>
      </c>
      <c r="I2015" s="11" t="s">
        <v>2</v>
      </c>
      <c r="J2015" s="2" t="s">
        <v>13</v>
      </c>
      <c r="K2015" s="2" t="s">
        <v>4</v>
      </c>
      <c r="L2015" s="2" t="s">
        <v>22</v>
      </c>
      <c r="M2015" s="7">
        <v>2</v>
      </c>
      <c r="N2015" s="4">
        <v>50.17</v>
      </c>
      <c r="O2015" s="5">
        <v>0.05</v>
      </c>
      <c r="P2015" s="4">
        <v>22.83</v>
      </c>
      <c r="Q2015" s="4">
        <f t="shared" si="124"/>
        <v>95.322999999999993</v>
      </c>
      <c r="R2015" s="4">
        <f t="shared" si="125"/>
        <v>45.66</v>
      </c>
      <c r="S2015" s="4">
        <f t="shared" si="126"/>
        <v>49.662999999999997</v>
      </c>
      <c r="T2015" s="6">
        <f t="shared" si="127"/>
        <v>0.52099703114673268</v>
      </c>
      <c r="U2015" s="3">
        <f>YEAR(SalesDataTable[[#This Row],[Order Date]])</f>
        <v>2026</v>
      </c>
    </row>
    <row r="2016" spans="1:21" ht="15.6">
      <c r="A2016" s="9">
        <v>4811</v>
      </c>
      <c r="B2016" s="10">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11" t="s">
        <v>6</v>
      </c>
      <c r="H2016" s="11" t="s">
        <v>49</v>
      </c>
      <c r="I2016" s="11" t="s">
        <v>2</v>
      </c>
      <c r="J2016" s="2" t="s">
        <v>13</v>
      </c>
      <c r="K2016" s="2" t="s">
        <v>9</v>
      </c>
      <c r="L2016" s="2" t="s">
        <v>37</v>
      </c>
      <c r="M2016" s="7">
        <v>1</v>
      </c>
      <c r="N2016" s="4">
        <v>155.55000000000001</v>
      </c>
      <c r="O2016" s="5">
        <v>0.1</v>
      </c>
      <c r="P2016" s="4">
        <v>79.2</v>
      </c>
      <c r="Q2016" s="4">
        <f t="shared" si="124"/>
        <v>139.995</v>
      </c>
      <c r="R2016" s="4">
        <f t="shared" si="125"/>
        <v>79.2</v>
      </c>
      <c r="S2016" s="4">
        <f t="shared" si="126"/>
        <v>60.795000000000002</v>
      </c>
      <c r="T2016" s="6">
        <f t="shared" si="127"/>
        <v>0.43426550948248149</v>
      </c>
      <c r="U2016" s="3">
        <f>YEAR(SalesDataTable[[#This Row],[Order Date]])</f>
        <v>2026</v>
      </c>
    </row>
    <row r="2017" spans="1:21" ht="15.6">
      <c r="A2017" s="9">
        <v>306</v>
      </c>
      <c r="B2017" s="10">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11" t="s">
        <v>11</v>
      </c>
      <c r="H2017" s="11" t="s">
        <v>39</v>
      </c>
      <c r="I2017" s="11" t="s">
        <v>19</v>
      </c>
      <c r="J2017" s="2" t="s">
        <v>16</v>
      </c>
      <c r="K2017" s="2" t="s">
        <v>4</v>
      </c>
      <c r="L2017" s="2" t="s">
        <v>22</v>
      </c>
      <c r="M2017" s="7">
        <v>1</v>
      </c>
      <c r="N2017" s="4">
        <v>51.81</v>
      </c>
      <c r="O2017" s="5">
        <v>0.1</v>
      </c>
      <c r="P2017" s="4">
        <v>22.65</v>
      </c>
      <c r="Q2017" s="4">
        <f t="shared" si="124"/>
        <v>46.629000000000005</v>
      </c>
      <c r="R2017" s="4">
        <f t="shared" si="125"/>
        <v>22.65</v>
      </c>
      <c r="S2017" s="4">
        <f t="shared" si="126"/>
        <v>23.979000000000006</v>
      </c>
      <c r="T2017" s="6">
        <f t="shared" si="127"/>
        <v>0.51425078813613856</v>
      </c>
      <c r="U2017" s="3">
        <f>YEAR(SalesDataTable[[#This Row],[Order Date]])</f>
        <v>2026</v>
      </c>
    </row>
    <row r="2018" spans="1:21" ht="15.6">
      <c r="A2018" s="9">
        <v>1158</v>
      </c>
      <c r="B2018" s="10">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11" t="s">
        <v>0</v>
      </c>
      <c r="H2018" s="11" t="s">
        <v>36</v>
      </c>
      <c r="I2018" s="11" t="s">
        <v>19</v>
      </c>
      <c r="J2018" s="2" t="s">
        <v>3</v>
      </c>
      <c r="K2018" s="2" t="s">
        <v>34</v>
      </c>
      <c r="L2018" s="2" t="s">
        <v>35</v>
      </c>
      <c r="M2018" s="7">
        <v>1</v>
      </c>
      <c r="N2018" s="4">
        <v>40.61</v>
      </c>
      <c r="O2018" s="5">
        <v>0.1</v>
      </c>
      <c r="P2018" s="4">
        <v>14.28</v>
      </c>
      <c r="Q2018" s="4">
        <f t="shared" si="124"/>
        <v>36.548999999999999</v>
      </c>
      <c r="R2018" s="4">
        <f t="shared" si="125"/>
        <v>14.28</v>
      </c>
      <c r="S2018" s="4">
        <f t="shared" si="126"/>
        <v>22.268999999999998</v>
      </c>
      <c r="T2018" s="6">
        <f t="shared" si="127"/>
        <v>0.60929163588607071</v>
      </c>
      <c r="U2018" s="3">
        <f>YEAR(SalesDataTable[[#This Row],[Order Date]])</f>
        <v>2026</v>
      </c>
    </row>
    <row r="2019" spans="1:21" ht="15.6">
      <c r="A2019" s="9">
        <v>1639</v>
      </c>
      <c r="B2019" s="10">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11" t="s">
        <v>11</v>
      </c>
      <c r="H2019" s="11" t="s">
        <v>12</v>
      </c>
      <c r="I2019" s="11" t="s">
        <v>19</v>
      </c>
      <c r="J2019" s="2" t="s">
        <v>16</v>
      </c>
      <c r="K2019" s="2" t="s">
        <v>9</v>
      </c>
      <c r="L2019" s="2" t="s">
        <v>17</v>
      </c>
      <c r="M2019" s="7">
        <v>1</v>
      </c>
      <c r="N2019" s="4">
        <v>140.78</v>
      </c>
      <c r="O2019" s="5">
        <v>0.05</v>
      </c>
      <c r="P2019" s="4">
        <v>80.8</v>
      </c>
      <c r="Q2019" s="4">
        <f t="shared" si="124"/>
        <v>133.74099999999999</v>
      </c>
      <c r="R2019" s="4">
        <f t="shared" si="125"/>
        <v>80.8</v>
      </c>
      <c r="S2019" s="4">
        <f t="shared" si="126"/>
        <v>52.940999999999988</v>
      </c>
      <c r="T2019" s="6">
        <f t="shared" si="127"/>
        <v>0.39584719719457756</v>
      </c>
      <c r="U2019" s="3">
        <f>YEAR(SalesDataTable[[#This Row],[Order Date]])</f>
        <v>2026</v>
      </c>
    </row>
    <row r="2020" spans="1:21" ht="15.6">
      <c r="A2020" s="9">
        <v>2247</v>
      </c>
      <c r="B2020" s="10">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11" t="s">
        <v>6</v>
      </c>
      <c r="H2020" s="11" t="s">
        <v>27</v>
      </c>
      <c r="I2020" s="11" t="s">
        <v>19</v>
      </c>
      <c r="J2020" s="2" t="s">
        <v>16</v>
      </c>
      <c r="K2020" s="2" t="s">
        <v>14</v>
      </c>
      <c r="L2020" s="2" t="s">
        <v>48</v>
      </c>
      <c r="M2020" s="7">
        <v>1</v>
      </c>
      <c r="N2020" s="4">
        <v>163.13999999999999</v>
      </c>
      <c r="O2020" s="5">
        <v>0</v>
      </c>
      <c r="P2020" s="4">
        <v>87.53</v>
      </c>
      <c r="Q2020" s="4">
        <f t="shared" si="124"/>
        <v>163.13999999999999</v>
      </c>
      <c r="R2020" s="4">
        <f t="shared" si="125"/>
        <v>87.53</v>
      </c>
      <c r="S2020" s="4">
        <f t="shared" si="126"/>
        <v>75.609999999999985</v>
      </c>
      <c r="T2020" s="6">
        <f t="shared" si="127"/>
        <v>0.4634669608924849</v>
      </c>
      <c r="U2020" s="3">
        <f>YEAR(SalesDataTable[[#This Row],[Order Date]])</f>
        <v>2026</v>
      </c>
    </row>
    <row r="2021" spans="1:21" ht="15.6">
      <c r="A2021" s="9">
        <v>3119</v>
      </c>
      <c r="B2021" s="10">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11" t="s">
        <v>20</v>
      </c>
      <c r="H2021" s="11" t="s">
        <v>21</v>
      </c>
      <c r="I2021" s="11" t="s">
        <v>19</v>
      </c>
      <c r="J2021" s="2" t="s">
        <v>3</v>
      </c>
      <c r="K2021" s="2" t="s">
        <v>9</v>
      </c>
      <c r="L2021" s="2" t="s">
        <v>46</v>
      </c>
      <c r="M2021" s="7">
        <v>1</v>
      </c>
      <c r="N2021" s="4">
        <v>70.91</v>
      </c>
      <c r="O2021" s="5">
        <v>0</v>
      </c>
      <c r="P2021" s="4">
        <v>31.73</v>
      </c>
      <c r="Q2021" s="4">
        <f t="shared" si="124"/>
        <v>70.91</v>
      </c>
      <c r="R2021" s="4">
        <f t="shared" si="125"/>
        <v>31.73</v>
      </c>
      <c r="S2021" s="4">
        <f t="shared" si="126"/>
        <v>39.179999999999993</v>
      </c>
      <c r="T2021" s="6">
        <f t="shared" si="127"/>
        <v>0.55253137780284856</v>
      </c>
      <c r="U2021" s="3">
        <f>YEAR(SalesDataTable[[#This Row],[Order Date]])</f>
        <v>2026</v>
      </c>
    </row>
    <row r="2022" spans="1:21" ht="15.6">
      <c r="A2022" s="9">
        <v>3267</v>
      </c>
      <c r="B2022" s="10">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11" t="s">
        <v>20</v>
      </c>
      <c r="H2022" s="11" t="s">
        <v>47</v>
      </c>
      <c r="I2022" s="11" t="s">
        <v>28</v>
      </c>
      <c r="J2022" s="2" t="s">
        <v>3</v>
      </c>
      <c r="K2022" s="2" t="s">
        <v>4</v>
      </c>
      <c r="L2022" s="2" t="s">
        <v>5</v>
      </c>
      <c r="M2022" s="7">
        <v>2</v>
      </c>
      <c r="N2022" s="4">
        <v>81.99</v>
      </c>
      <c r="O2022" s="5">
        <v>0</v>
      </c>
      <c r="P2022" s="4">
        <v>43.95</v>
      </c>
      <c r="Q2022" s="4">
        <f t="shared" si="124"/>
        <v>163.98</v>
      </c>
      <c r="R2022" s="4">
        <f t="shared" si="125"/>
        <v>87.9</v>
      </c>
      <c r="S2022" s="4">
        <f t="shared" si="126"/>
        <v>76.079999999999984</v>
      </c>
      <c r="T2022" s="6">
        <f t="shared" si="127"/>
        <v>0.46395901939260881</v>
      </c>
      <c r="U2022" s="3">
        <f>YEAR(SalesDataTable[[#This Row],[Order Date]])</f>
        <v>2026</v>
      </c>
    </row>
    <row r="2023" spans="1:21" ht="15.6">
      <c r="A2023" s="9">
        <v>3382</v>
      </c>
      <c r="B2023" s="10">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11" t="s">
        <v>20</v>
      </c>
      <c r="H2023" s="11" t="s">
        <v>21</v>
      </c>
      <c r="I2023" s="11" t="s">
        <v>28</v>
      </c>
      <c r="J2023" s="2" t="s">
        <v>13</v>
      </c>
      <c r="K2023" s="2" t="s">
        <v>4</v>
      </c>
      <c r="L2023" s="2" t="s">
        <v>5</v>
      </c>
      <c r="M2023" s="7">
        <v>2</v>
      </c>
      <c r="N2023" s="4">
        <v>81.13</v>
      </c>
      <c r="O2023" s="5">
        <v>0</v>
      </c>
      <c r="P2023" s="4">
        <v>43.7</v>
      </c>
      <c r="Q2023" s="4">
        <f t="shared" si="124"/>
        <v>162.26</v>
      </c>
      <c r="R2023" s="4">
        <f t="shared" si="125"/>
        <v>87.4</v>
      </c>
      <c r="S2023" s="4">
        <f t="shared" si="126"/>
        <v>74.859999999999985</v>
      </c>
      <c r="T2023" s="6">
        <f t="shared" si="127"/>
        <v>0.46135831381733017</v>
      </c>
      <c r="U2023" s="3">
        <f>YEAR(SalesDataTable[[#This Row],[Order Date]])</f>
        <v>2026</v>
      </c>
    </row>
    <row r="2024" spans="1:21" ht="15.6">
      <c r="A2024" s="9">
        <v>3814</v>
      </c>
      <c r="B2024" s="10">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11" t="s">
        <v>6</v>
      </c>
      <c r="H2024" s="11" t="s">
        <v>43</v>
      </c>
      <c r="I2024" s="11" t="s">
        <v>8</v>
      </c>
      <c r="J2024" s="2" t="s">
        <v>3</v>
      </c>
      <c r="K2024" s="2" t="s">
        <v>9</v>
      </c>
      <c r="L2024" s="2" t="s">
        <v>17</v>
      </c>
      <c r="M2024" s="7">
        <v>5</v>
      </c>
      <c r="N2024" s="4">
        <v>141.08000000000001</v>
      </c>
      <c r="O2024" s="5">
        <v>0.05</v>
      </c>
      <c r="P2024" s="4">
        <v>78.23</v>
      </c>
      <c r="Q2024" s="4">
        <f t="shared" si="124"/>
        <v>670.13000000000011</v>
      </c>
      <c r="R2024" s="4">
        <f t="shared" si="125"/>
        <v>391.15000000000003</v>
      </c>
      <c r="S2024" s="4">
        <f t="shared" si="126"/>
        <v>278.98000000000008</v>
      </c>
      <c r="T2024" s="6">
        <f t="shared" si="127"/>
        <v>0.4163072836613792</v>
      </c>
      <c r="U2024" s="3">
        <f>YEAR(SalesDataTable[[#This Row],[Order Date]])</f>
        <v>2026</v>
      </c>
    </row>
    <row r="2025" spans="1:21" ht="15.6">
      <c r="A2025" s="9">
        <v>3818</v>
      </c>
      <c r="B2025" s="10">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11" t="s">
        <v>0</v>
      </c>
      <c r="H2025" s="11" t="s">
        <v>50</v>
      </c>
      <c r="I2025" s="11" t="s">
        <v>2</v>
      </c>
      <c r="J2025" s="2" t="s">
        <v>3</v>
      </c>
      <c r="K2025" s="2" t="s">
        <v>14</v>
      </c>
      <c r="L2025" s="2" t="s">
        <v>15</v>
      </c>
      <c r="M2025" s="7">
        <v>5</v>
      </c>
      <c r="N2025" s="4">
        <v>36.18</v>
      </c>
      <c r="O2025" s="5">
        <v>0</v>
      </c>
      <c r="P2025" s="4">
        <v>13.66</v>
      </c>
      <c r="Q2025" s="4">
        <f t="shared" si="124"/>
        <v>180.9</v>
      </c>
      <c r="R2025" s="4">
        <f t="shared" si="125"/>
        <v>68.3</v>
      </c>
      <c r="S2025" s="4">
        <f t="shared" si="126"/>
        <v>112.60000000000001</v>
      </c>
      <c r="T2025" s="6">
        <f t="shared" si="127"/>
        <v>0.62244333886124936</v>
      </c>
      <c r="U2025" s="3">
        <f>YEAR(SalesDataTable[[#This Row],[Order Date]])</f>
        <v>2026</v>
      </c>
    </row>
    <row r="2026" spans="1:21" ht="15.6">
      <c r="A2026" s="9">
        <v>4347</v>
      </c>
      <c r="B2026" s="10">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11" t="s">
        <v>20</v>
      </c>
      <c r="H2026" s="11" t="s">
        <v>47</v>
      </c>
      <c r="I2026" s="11" t="s">
        <v>28</v>
      </c>
      <c r="J2026" s="2" t="s">
        <v>13</v>
      </c>
      <c r="K2026" s="2" t="s">
        <v>4</v>
      </c>
      <c r="L2026" s="2" t="s">
        <v>5</v>
      </c>
      <c r="M2026" s="7">
        <v>1</v>
      </c>
      <c r="N2026" s="4">
        <v>81.06</v>
      </c>
      <c r="O2026" s="5">
        <v>0.05</v>
      </c>
      <c r="P2026" s="4">
        <v>43.54</v>
      </c>
      <c r="Q2026" s="4">
        <f t="shared" si="124"/>
        <v>77.007000000000005</v>
      </c>
      <c r="R2026" s="4">
        <f t="shared" si="125"/>
        <v>43.54</v>
      </c>
      <c r="S2026" s="4">
        <f t="shared" si="126"/>
        <v>33.467000000000006</v>
      </c>
      <c r="T2026" s="6">
        <f t="shared" si="127"/>
        <v>0.434596854831379</v>
      </c>
      <c r="U2026" s="3">
        <f>YEAR(SalesDataTable[[#This Row],[Order Date]])</f>
        <v>2026</v>
      </c>
    </row>
    <row r="2027" spans="1:21" ht="15.6">
      <c r="A2027" s="9">
        <v>4646</v>
      </c>
      <c r="B2027" s="10">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11" t="s">
        <v>11</v>
      </c>
      <c r="H2027" s="11" t="s">
        <v>18</v>
      </c>
      <c r="I2027" s="11" t="s">
        <v>2</v>
      </c>
      <c r="J2027" s="2" t="s">
        <v>16</v>
      </c>
      <c r="K2027" s="2" t="s">
        <v>34</v>
      </c>
      <c r="L2027" s="2" t="s">
        <v>45</v>
      </c>
      <c r="M2027" s="7">
        <v>1</v>
      </c>
      <c r="N2027" s="4">
        <v>49.51</v>
      </c>
      <c r="O2027" s="5">
        <v>0.15</v>
      </c>
      <c r="P2027" s="4">
        <v>21.4</v>
      </c>
      <c r="Q2027" s="4">
        <f t="shared" si="124"/>
        <v>42.083499999999994</v>
      </c>
      <c r="R2027" s="4">
        <f t="shared" si="125"/>
        <v>21.4</v>
      </c>
      <c r="S2027" s="4">
        <f t="shared" si="126"/>
        <v>20.683499999999995</v>
      </c>
      <c r="T2027" s="6">
        <f t="shared" si="127"/>
        <v>0.49148716242707946</v>
      </c>
      <c r="U2027" s="3">
        <f>YEAR(SalesDataTable[[#This Row],[Order Date]])</f>
        <v>2026</v>
      </c>
    </row>
    <row r="2028" spans="1:21" ht="15.6">
      <c r="A2028" s="9">
        <v>5102</v>
      </c>
      <c r="B2028" s="10">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11" t="s">
        <v>6</v>
      </c>
      <c r="H2028" s="11" t="s">
        <v>49</v>
      </c>
      <c r="I2028" s="11" t="s">
        <v>2</v>
      </c>
      <c r="J2028" s="2" t="s">
        <v>13</v>
      </c>
      <c r="K2028" s="2" t="s">
        <v>23</v>
      </c>
      <c r="L2028" s="2" t="s">
        <v>29</v>
      </c>
      <c r="M2028" s="7">
        <v>1</v>
      </c>
      <c r="N2028" s="4">
        <v>196.74</v>
      </c>
      <c r="O2028" s="5">
        <v>0.15</v>
      </c>
      <c r="P2028" s="4">
        <v>102.01</v>
      </c>
      <c r="Q2028" s="4">
        <f t="shared" si="124"/>
        <v>167.22900000000001</v>
      </c>
      <c r="R2028" s="4">
        <f t="shared" si="125"/>
        <v>102.01</v>
      </c>
      <c r="S2028" s="4">
        <f t="shared" si="126"/>
        <v>65.219000000000008</v>
      </c>
      <c r="T2028" s="6">
        <f t="shared" si="127"/>
        <v>0.38999814625453721</v>
      </c>
      <c r="U2028" s="3">
        <f>YEAR(SalesDataTable[[#This Row],[Order Date]])</f>
        <v>2026</v>
      </c>
    </row>
    <row r="2029" spans="1:21" ht="15.6">
      <c r="A2029" s="9">
        <v>5152</v>
      </c>
      <c r="B2029" s="10">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11" t="s">
        <v>20</v>
      </c>
      <c r="H2029" s="11" t="s">
        <v>47</v>
      </c>
      <c r="I2029" s="11" t="s">
        <v>2</v>
      </c>
      <c r="J2029" s="2" t="s">
        <v>13</v>
      </c>
      <c r="K2029" s="2" t="s">
        <v>9</v>
      </c>
      <c r="L2029" s="2" t="s">
        <v>10</v>
      </c>
      <c r="M2029" s="7">
        <v>2</v>
      </c>
      <c r="N2029" s="4">
        <v>91.78</v>
      </c>
      <c r="O2029" s="5">
        <v>0.1</v>
      </c>
      <c r="P2029" s="4">
        <v>45.51</v>
      </c>
      <c r="Q2029" s="4">
        <f t="shared" si="124"/>
        <v>165.20400000000001</v>
      </c>
      <c r="R2029" s="4">
        <f t="shared" si="125"/>
        <v>91.02</v>
      </c>
      <c r="S2029" s="4">
        <f t="shared" si="126"/>
        <v>74.184000000000012</v>
      </c>
      <c r="T2029" s="6">
        <f t="shared" si="127"/>
        <v>0.44904481731677204</v>
      </c>
      <c r="U2029" s="3">
        <f>YEAR(SalesDataTable[[#This Row],[Order Date]])</f>
        <v>2026</v>
      </c>
    </row>
    <row r="2030" spans="1:21" ht="15.6">
      <c r="A2030" s="9">
        <v>151</v>
      </c>
      <c r="B2030" s="10">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11" t="s">
        <v>11</v>
      </c>
      <c r="H2030" s="11" t="s">
        <v>39</v>
      </c>
      <c r="I2030" s="11" t="s">
        <v>2</v>
      </c>
      <c r="J2030" s="2" t="s">
        <v>13</v>
      </c>
      <c r="K2030" s="2" t="s">
        <v>9</v>
      </c>
      <c r="L2030" s="2" t="s">
        <v>17</v>
      </c>
      <c r="M2030" s="7">
        <v>5</v>
      </c>
      <c r="N2030" s="4">
        <v>146.69</v>
      </c>
      <c r="O2030" s="5">
        <v>0</v>
      </c>
      <c r="P2030" s="4">
        <v>79</v>
      </c>
      <c r="Q2030" s="4">
        <f t="shared" si="124"/>
        <v>733.45</v>
      </c>
      <c r="R2030" s="4">
        <f t="shared" si="125"/>
        <v>395</v>
      </c>
      <c r="S2030" s="4">
        <f t="shared" si="126"/>
        <v>338.45000000000005</v>
      </c>
      <c r="T2030" s="6">
        <f t="shared" si="127"/>
        <v>0.46144931488172342</v>
      </c>
      <c r="U2030" s="3">
        <f>YEAR(SalesDataTable[[#This Row],[Order Date]])</f>
        <v>2026</v>
      </c>
    </row>
    <row r="2031" spans="1:21" ht="15.6">
      <c r="A2031" s="9">
        <v>1292</v>
      </c>
      <c r="B2031" s="10">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11" t="s">
        <v>0</v>
      </c>
      <c r="H2031" s="11" t="s">
        <v>36</v>
      </c>
      <c r="I2031" s="11" t="s">
        <v>19</v>
      </c>
      <c r="J2031" s="2" t="s">
        <v>13</v>
      </c>
      <c r="K2031" s="2" t="s">
        <v>23</v>
      </c>
      <c r="L2031" s="2" t="s">
        <v>40</v>
      </c>
      <c r="M2031" s="7">
        <v>1</v>
      </c>
      <c r="N2031" s="4">
        <v>79.81</v>
      </c>
      <c r="O2031" s="5">
        <v>0</v>
      </c>
      <c r="P2031" s="4">
        <v>39.08</v>
      </c>
      <c r="Q2031" s="4">
        <f t="shared" si="124"/>
        <v>79.81</v>
      </c>
      <c r="R2031" s="4">
        <f t="shared" si="125"/>
        <v>39.08</v>
      </c>
      <c r="S2031" s="4">
        <f t="shared" si="126"/>
        <v>40.730000000000004</v>
      </c>
      <c r="T2031" s="6">
        <f t="shared" si="127"/>
        <v>0.5103370504949255</v>
      </c>
      <c r="U2031" s="3">
        <f>YEAR(SalesDataTable[[#This Row],[Order Date]])</f>
        <v>2026</v>
      </c>
    </row>
    <row r="2032" spans="1:21" ht="15.6">
      <c r="A2032" s="9">
        <v>1862</v>
      </c>
      <c r="B2032" s="10">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11" t="s">
        <v>20</v>
      </c>
      <c r="H2032" s="11" t="s">
        <v>33</v>
      </c>
      <c r="I2032" s="11" t="s">
        <v>2</v>
      </c>
      <c r="J2032" s="2" t="s">
        <v>13</v>
      </c>
      <c r="K2032" s="2" t="s">
        <v>23</v>
      </c>
      <c r="L2032" s="2" t="s">
        <v>51</v>
      </c>
      <c r="M2032" s="7">
        <v>5</v>
      </c>
      <c r="N2032" s="4">
        <v>121.63</v>
      </c>
      <c r="O2032" s="5">
        <v>0.05</v>
      </c>
      <c r="P2032" s="4">
        <v>61.7</v>
      </c>
      <c r="Q2032" s="4">
        <f t="shared" si="124"/>
        <v>577.74249999999995</v>
      </c>
      <c r="R2032" s="4">
        <f t="shared" si="125"/>
        <v>308.5</v>
      </c>
      <c r="S2032" s="4">
        <f t="shared" si="126"/>
        <v>269.24249999999995</v>
      </c>
      <c r="T2032" s="6">
        <f t="shared" si="127"/>
        <v>0.46602508903187834</v>
      </c>
      <c r="U2032" s="3">
        <f>YEAR(SalesDataTable[[#This Row],[Order Date]])</f>
        <v>2026</v>
      </c>
    </row>
    <row r="2033" spans="1:21" ht="15.6">
      <c r="A2033" s="9">
        <v>2569</v>
      </c>
      <c r="B2033" s="10">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11" t="s">
        <v>20</v>
      </c>
      <c r="H2033" s="11" t="s">
        <v>47</v>
      </c>
      <c r="I2033" s="11" t="s">
        <v>8</v>
      </c>
      <c r="J2033" s="2" t="s">
        <v>16</v>
      </c>
      <c r="K2033" s="2" t="s">
        <v>4</v>
      </c>
      <c r="L2033" s="2" t="s">
        <v>22</v>
      </c>
      <c r="M2033" s="7">
        <v>10</v>
      </c>
      <c r="N2033" s="4">
        <v>50.42</v>
      </c>
      <c r="O2033" s="5">
        <v>0.05</v>
      </c>
      <c r="P2033" s="4">
        <v>22.5</v>
      </c>
      <c r="Q2033" s="4">
        <f t="shared" si="124"/>
        <v>478.99</v>
      </c>
      <c r="R2033" s="4">
        <f t="shared" si="125"/>
        <v>225</v>
      </c>
      <c r="S2033" s="4">
        <f t="shared" si="126"/>
        <v>253.99</v>
      </c>
      <c r="T2033" s="6">
        <f t="shared" si="127"/>
        <v>0.53026159210004387</v>
      </c>
      <c r="U2033" s="3">
        <f>YEAR(SalesDataTable[[#This Row],[Order Date]])</f>
        <v>2026</v>
      </c>
    </row>
    <row r="2034" spans="1:21" ht="15.6">
      <c r="A2034" s="9">
        <v>3333</v>
      </c>
      <c r="B2034" s="10">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11" t="s">
        <v>11</v>
      </c>
      <c r="H2034" s="11" t="s">
        <v>25</v>
      </c>
      <c r="I2034" s="11" t="s">
        <v>2</v>
      </c>
      <c r="J2034" s="2" t="s">
        <v>13</v>
      </c>
      <c r="K2034" s="2" t="s">
        <v>23</v>
      </c>
      <c r="L2034" s="2" t="s">
        <v>40</v>
      </c>
      <c r="M2034" s="7">
        <v>3</v>
      </c>
      <c r="N2034" s="4">
        <v>80.67</v>
      </c>
      <c r="O2034" s="5">
        <v>0</v>
      </c>
      <c r="P2034" s="4">
        <v>39.94</v>
      </c>
      <c r="Q2034" s="4">
        <f t="shared" si="124"/>
        <v>242.01</v>
      </c>
      <c r="R2034" s="4">
        <f t="shared" si="125"/>
        <v>119.82</v>
      </c>
      <c r="S2034" s="4">
        <f t="shared" si="126"/>
        <v>122.19</v>
      </c>
      <c r="T2034" s="6">
        <f t="shared" si="127"/>
        <v>0.50489649188050079</v>
      </c>
      <c r="U2034" s="3">
        <f>YEAR(SalesDataTable[[#This Row],[Order Date]])</f>
        <v>2026</v>
      </c>
    </row>
    <row r="2035" spans="1:21" ht="15.6">
      <c r="A2035" s="9">
        <v>3830</v>
      </c>
      <c r="B2035" s="10">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11" t="s">
        <v>20</v>
      </c>
      <c r="H2035" s="11" t="s">
        <v>47</v>
      </c>
      <c r="I2035" s="11" t="s">
        <v>2</v>
      </c>
      <c r="J2035" s="2" t="s">
        <v>16</v>
      </c>
      <c r="K2035" s="2" t="s">
        <v>9</v>
      </c>
      <c r="L2035" s="2" t="s">
        <v>37</v>
      </c>
      <c r="M2035" s="7">
        <v>2</v>
      </c>
      <c r="N2035" s="4">
        <v>152.12</v>
      </c>
      <c r="O2035" s="5">
        <v>0</v>
      </c>
      <c r="P2035" s="4">
        <v>79.53</v>
      </c>
      <c r="Q2035" s="4">
        <f t="shared" si="124"/>
        <v>304.24</v>
      </c>
      <c r="R2035" s="4">
        <f t="shared" si="125"/>
        <v>159.06</v>
      </c>
      <c r="S2035" s="4">
        <f t="shared" si="126"/>
        <v>145.18</v>
      </c>
      <c r="T2035" s="6">
        <f t="shared" si="127"/>
        <v>0.47718906126742044</v>
      </c>
      <c r="U2035" s="3">
        <f>YEAR(SalesDataTable[[#This Row],[Order Date]])</f>
        <v>2026</v>
      </c>
    </row>
    <row r="2036" spans="1:21" ht="15.6">
      <c r="A2036" s="9">
        <v>4868</v>
      </c>
      <c r="B2036" s="10">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11" t="s">
        <v>11</v>
      </c>
      <c r="H2036" s="11" t="s">
        <v>25</v>
      </c>
      <c r="I2036" s="11" t="s">
        <v>8</v>
      </c>
      <c r="J2036" s="2" t="s">
        <v>13</v>
      </c>
      <c r="K2036" s="2" t="s">
        <v>23</v>
      </c>
      <c r="L2036" s="2" t="s">
        <v>40</v>
      </c>
      <c r="M2036" s="7">
        <v>4</v>
      </c>
      <c r="N2036" s="4">
        <v>82.54</v>
      </c>
      <c r="O2036" s="5">
        <v>0.15</v>
      </c>
      <c r="P2036" s="4">
        <v>39.74</v>
      </c>
      <c r="Q2036" s="4">
        <f t="shared" si="124"/>
        <v>280.63600000000002</v>
      </c>
      <c r="R2036" s="4">
        <f t="shared" si="125"/>
        <v>158.96</v>
      </c>
      <c r="S2036" s="4">
        <f t="shared" si="126"/>
        <v>121.67600000000002</v>
      </c>
      <c r="T2036" s="6">
        <f t="shared" si="127"/>
        <v>0.43357231431462823</v>
      </c>
      <c r="U2036" s="3">
        <f>YEAR(SalesDataTable[[#This Row],[Order Date]])</f>
        <v>2026</v>
      </c>
    </row>
    <row r="2037" spans="1:21" ht="15.6">
      <c r="A2037" s="9">
        <v>2250</v>
      </c>
      <c r="B2037" s="10">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11" t="s">
        <v>20</v>
      </c>
      <c r="H2037" s="11" t="s">
        <v>47</v>
      </c>
      <c r="I2037" s="11" t="s">
        <v>19</v>
      </c>
      <c r="J2037" s="2" t="s">
        <v>3</v>
      </c>
      <c r="K2037" s="2" t="s">
        <v>4</v>
      </c>
      <c r="L2037" s="2" t="s">
        <v>22</v>
      </c>
      <c r="M2037" s="7">
        <v>2</v>
      </c>
      <c r="N2037" s="4">
        <v>50.43</v>
      </c>
      <c r="O2037" s="5">
        <v>0</v>
      </c>
      <c r="P2037" s="4">
        <v>23.04</v>
      </c>
      <c r="Q2037" s="4">
        <f t="shared" si="124"/>
        <v>100.86</v>
      </c>
      <c r="R2037" s="4">
        <f t="shared" si="125"/>
        <v>46.08</v>
      </c>
      <c r="S2037" s="4">
        <f t="shared" si="126"/>
        <v>54.78</v>
      </c>
      <c r="T2037" s="6">
        <f t="shared" si="127"/>
        <v>0.54312908982748365</v>
      </c>
      <c r="U2037" s="3">
        <f>YEAR(SalesDataTable[[#This Row],[Order Date]])</f>
        <v>2026</v>
      </c>
    </row>
    <row r="2038" spans="1:21" ht="15.6">
      <c r="A2038" s="9">
        <v>2516</v>
      </c>
      <c r="B2038" s="10">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11" t="s">
        <v>11</v>
      </c>
      <c r="H2038" s="11" t="s">
        <v>39</v>
      </c>
      <c r="I2038" s="11" t="s">
        <v>2</v>
      </c>
      <c r="J2038" s="2" t="s">
        <v>13</v>
      </c>
      <c r="K2038" s="2" t="s">
        <v>23</v>
      </c>
      <c r="L2038" s="2" t="s">
        <v>29</v>
      </c>
      <c r="M2038" s="7">
        <v>2</v>
      </c>
      <c r="N2038" s="4">
        <v>198.57</v>
      </c>
      <c r="O2038" s="5">
        <v>0.15</v>
      </c>
      <c r="P2038" s="4">
        <v>101.08</v>
      </c>
      <c r="Q2038" s="4">
        <f t="shared" si="124"/>
        <v>337.56899999999996</v>
      </c>
      <c r="R2038" s="4">
        <f t="shared" si="125"/>
        <v>202.16</v>
      </c>
      <c r="S2038" s="4">
        <f t="shared" si="126"/>
        <v>135.40899999999996</v>
      </c>
      <c r="T2038" s="6">
        <f t="shared" si="127"/>
        <v>0.4011298430839324</v>
      </c>
      <c r="U2038" s="3">
        <f>YEAR(SalesDataTable[[#This Row],[Order Date]])</f>
        <v>2026</v>
      </c>
    </row>
    <row r="2039" spans="1:21" ht="15.6">
      <c r="A2039" s="9">
        <v>809</v>
      </c>
      <c r="B2039" s="10">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11" t="s">
        <v>20</v>
      </c>
      <c r="H2039" s="11" t="s">
        <v>33</v>
      </c>
      <c r="I2039" s="11" t="s">
        <v>2</v>
      </c>
      <c r="J2039" s="2" t="s">
        <v>13</v>
      </c>
      <c r="K2039" s="2" t="s">
        <v>34</v>
      </c>
      <c r="L2039" s="2" t="s">
        <v>35</v>
      </c>
      <c r="M2039" s="7">
        <v>2</v>
      </c>
      <c r="N2039" s="4">
        <v>41.06</v>
      </c>
      <c r="O2039" s="5">
        <v>0.05</v>
      </c>
      <c r="P2039" s="4">
        <v>14.54</v>
      </c>
      <c r="Q2039" s="4">
        <f t="shared" si="124"/>
        <v>78.013999999999996</v>
      </c>
      <c r="R2039" s="4">
        <f t="shared" si="125"/>
        <v>29.08</v>
      </c>
      <c r="S2039" s="4">
        <f t="shared" si="126"/>
        <v>48.933999999999997</v>
      </c>
      <c r="T2039" s="6">
        <f t="shared" si="127"/>
        <v>0.62724639167328944</v>
      </c>
      <c r="U2039" s="3">
        <f>YEAR(SalesDataTable[[#This Row],[Order Date]])</f>
        <v>2026</v>
      </c>
    </row>
    <row r="2040" spans="1:21" ht="15.6">
      <c r="A2040" s="9">
        <v>1852</v>
      </c>
      <c r="B2040" s="10">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11" t="s">
        <v>6</v>
      </c>
      <c r="H2040" s="11" t="s">
        <v>43</v>
      </c>
      <c r="I2040" s="11" t="s">
        <v>8</v>
      </c>
      <c r="J2040" s="2" t="s">
        <v>16</v>
      </c>
      <c r="K2040" s="2" t="s">
        <v>14</v>
      </c>
      <c r="L2040" s="2" t="s">
        <v>48</v>
      </c>
      <c r="M2040" s="7">
        <v>4</v>
      </c>
      <c r="N2040" s="4">
        <v>162.19</v>
      </c>
      <c r="O2040" s="5">
        <v>0.15</v>
      </c>
      <c r="P2040" s="4">
        <v>89.81</v>
      </c>
      <c r="Q2040" s="4">
        <f t="shared" si="124"/>
        <v>551.44600000000003</v>
      </c>
      <c r="R2040" s="4">
        <f t="shared" si="125"/>
        <v>359.24</v>
      </c>
      <c r="S2040" s="4">
        <f t="shared" si="126"/>
        <v>192.20600000000002</v>
      </c>
      <c r="T2040" s="6">
        <f t="shared" si="127"/>
        <v>0.34854908730863948</v>
      </c>
      <c r="U2040" s="3">
        <f>YEAR(SalesDataTable[[#This Row],[Order Date]])</f>
        <v>2026</v>
      </c>
    </row>
    <row r="2041" spans="1:21" ht="15.6">
      <c r="A2041" s="9">
        <v>3627</v>
      </c>
      <c r="B2041" s="10">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11" t="s">
        <v>20</v>
      </c>
      <c r="H2041" s="11" t="s">
        <v>21</v>
      </c>
      <c r="I2041" s="11" t="s">
        <v>19</v>
      </c>
      <c r="J2041" s="2" t="s">
        <v>13</v>
      </c>
      <c r="K2041" s="2" t="s">
        <v>23</v>
      </c>
      <c r="L2041" s="2" t="s">
        <v>29</v>
      </c>
      <c r="M2041" s="7">
        <v>2</v>
      </c>
      <c r="N2041" s="4">
        <v>192.99</v>
      </c>
      <c r="O2041" s="5">
        <v>0</v>
      </c>
      <c r="P2041" s="4">
        <v>101.73</v>
      </c>
      <c r="Q2041" s="4">
        <f t="shared" si="124"/>
        <v>385.98</v>
      </c>
      <c r="R2041" s="4">
        <f t="shared" si="125"/>
        <v>203.46</v>
      </c>
      <c r="S2041" s="4">
        <f t="shared" si="126"/>
        <v>182.52</v>
      </c>
      <c r="T2041" s="6">
        <f t="shared" si="127"/>
        <v>0.47287424218871443</v>
      </c>
      <c r="U2041" s="3">
        <f>YEAR(SalesDataTable[[#This Row],[Order Date]])</f>
        <v>2026</v>
      </c>
    </row>
    <row r="2042" spans="1:21" ht="15.6">
      <c r="A2042" s="9">
        <v>4135</v>
      </c>
      <c r="B2042" s="10">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11" t="s">
        <v>0</v>
      </c>
      <c r="H2042" s="11" t="s">
        <v>50</v>
      </c>
      <c r="I2042" s="11" t="s">
        <v>2</v>
      </c>
      <c r="J2042" s="2" t="s">
        <v>13</v>
      </c>
      <c r="K2042" s="2" t="s">
        <v>9</v>
      </c>
      <c r="L2042" s="2" t="s">
        <v>17</v>
      </c>
      <c r="M2042" s="7">
        <v>3</v>
      </c>
      <c r="N2042" s="4">
        <v>142.33000000000001</v>
      </c>
      <c r="O2042" s="5">
        <v>0.1</v>
      </c>
      <c r="P2042" s="4">
        <v>79.19</v>
      </c>
      <c r="Q2042" s="4">
        <f t="shared" si="124"/>
        <v>384.291</v>
      </c>
      <c r="R2042" s="4">
        <f t="shared" si="125"/>
        <v>237.57</v>
      </c>
      <c r="S2042" s="4">
        <f t="shared" si="126"/>
        <v>146.721</v>
      </c>
      <c r="T2042" s="6">
        <f t="shared" si="127"/>
        <v>0.3817966072585619</v>
      </c>
      <c r="U2042" s="3">
        <f>YEAR(SalesDataTable[[#This Row],[Order Date]])</f>
        <v>2026</v>
      </c>
    </row>
    <row r="2043" spans="1:21" ht="15.6">
      <c r="A2043" s="9">
        <v>4138</v>
      </c>
      <c r="B2043" s="10">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11" t="s">
        <v>6</v>
      </c>
      <c r="H2043" s="11" t="s">
        <v>41</v>
      </c>
      <c r="I2043" s="11" t="s">
        <v>19</v>
      </c>
      <c r="J2043" s="2" t="s">
        <v>16</v>
      </c>
      <c r="K2043" s="2" t="s">
        <v>9</v>
      </c>
      <c r="L2043" s="2" t="s">
        <v>17</v>
      </c>
      <c r="M2043" s="7">
        <v>4</v>
      </c>
      <c r="N2043" s="4">
        <v>143.63</v>
      </c>
      <c r="O2043" s="5">
        <v>0</v>
      </c>
      <c r="P2043" s="4">
        <v>80.510000000000005</v>
      </c>
      <c r="Q2043" s="4">
        <f t="shared" si="124"/>
        <v>574.52</v>
      </c>
      <c r="R2043" s="4">
        <f t="shared" si="125"/>
        <v>322.04000000000002</v>
      </c>
      <c r="S2043" s="4">
        <f t="shared" si="126"/>
        <v>252.47999999999996</v>
      </c>
      <c r="T2043" s="6">
        <f t="shared" si="127"/>
        <v>0.43946250783262542</v>
      </c>
      <c r="U2043" s="3">
        <f>YEAR(SalesDataTable[[#This Row],[Order Date]])</f>
        <v>2026</v>
      </c>
    </row>
    <row r="2044" spans="1:21" ht="15.6">
      <c r="A2044" s="9">
        <v>4286</v>
      </c>
      <c r="B2044" s="10">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11" t="s">
        <v>6</v>
      </c>
      <c r="H2044" s="11" t="s">
        <v>27</v>
      </c>
      <c r="I2044" s="11" t="s">
        <v>19</v>
      </c>
      <c r="J2044" s="2" t="s">
        <v>3</v>
      </c>
      <c r="K2044" s="2" t="s">
        <v>23</v>
      </c>
      <c r="L2044" s="2" t="s">
        <v>24</v>
      </c>
      <c r="M2044" s="7">
        <v>4</v>
      </c>
      <c r="N2044" s="4">
        <v>341.95</v>
      </c>
      <c r="O2044" s="5">
        <v>0.05</v>
      </c>
      <c r="P2044" s="4">
        <v>199.9</v>
      </c>
      <c r="Q2044" s="4">
        <f t="shared" si="124"/>
        <v>1299.4099999999999</v>
      </c>
      <c r="R2044" s="4">
        <f t="shared" si="125"/>
        <v>799.6</v>
      </c>
      <c r="S2044" s="4">
        <f t="shared" si="126"/>
        <v>499.80999999999983</v>
      </c>
      <c r="T2044" s="6">
        <f t="shared" si="127"/>
        <v>0.38464379987840625</v>
      </c>
      <c r="U2044" s="3">
        <f>YEAR(SalesDataTable[[#This Row],[Order Date]])</f>
        <v>2026</v>
      </c>
    </row>
    <row r="2045" spans="1:21" ht="15.6">
      <c r="A2045" s="9">
        <v>4371</v>
      </c>
      <c r="B2045" s="10">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11" t="s">
        <v>6</v>
      </c>
      <c r="H2045" s="11" t="s">
        <v>27</v>
      </c>
      <c r="I2045" s="11" t="s">
        <v>2</v>
      </c>
      <c r="J2045" s="2" t="s">
        <v>3</v>
      </c>
      <c r="K2045" s="2" t="s">
        <v>34</v>
      </c>
      <c r="L2045" s="2" t="s">
        <v>38</v>
      </c>
      <c r="M2045" s="7">
        <v>1</v>
      </c>
      <c r="N2045" s="4">
        <v>123.81</v>
      </c>
      <c r="O2045" s="5">
        <v>0</v>
      </c>
      <c r="P2045" s="4">
        <v>68.72</v>
      </c>
      <c r="Q2045" s="4">
        <f t="shared" si="124"/>
        <v>123.81</v>
      </c>
      <c r="R2045" s="4">
        <f t="shared" si="125"/>
        <v>68.72</v>
      </c>
      <c r="S2045" s="4">
        <f t="shared" si="126"/>
        <v>55.09</v>
      </c>
      <c r="T2045" s="6">
        <f t="shared" si="127"/>
        <v>0.44495598093853489</v>
      </c>
      <c r="U2045" s="3">
        <f>YEAR(SalesDataTable[[#This Row],[Order Date]])</f>
        <v>2026</v>
      </c>
    </row>
    <row r="2046" spans="1:21" ht="15.6">
      <c r="A2046" s="9">
        <v>905</v>
      </c>
      <c r="B2046" s="10">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11" t="s">
        <v>11</v>
      </c>
      <c r="H2046" s="11" t="s">
        <v>18</v>
      </c>
      <c r="I2046" s="11" t="s">
        <v>2</v>
      </c>
      <c r="J2046" s="2" t="s">
        <v>13</v>
      </c>
      <c r="K2046" s="2" t="s">
        <v>9</v>
      </c>
      <c r="L2046" s="2" t="s">
        <v>17</v>
      </c>
      <c r="M2046" s="7">
        <v>1</v>
      </c>
      <c r="N2046" s="4">
        <v>146.1</v>
      </c>
      <c r="O2046" s="5">
        <v>0</v>
      </c>
      <c r="P2046" s="4">
        <v>79.739999999999995</v>
      </c>
      <c r="Q2046" s="4">
        <f t="shared" si="124"/>
        <v>146.1</v>
      </c>
      <c r="R2046" s="4">
        <f t="shared" si="125"/>
        <v>79.739999999999995</v>
      </c>
      <c r="S2046" s="4">
        <f t="shared" si="126"/>
        <v>66.36</v>
      </c>
      <c r="T2046" s="6">
        <f t="shared" si="127"/>
        <v>0.45420944558521564</v>
      </c>
      <c r="U2046" s="3">
        <f>YEAR(SalesDataTable[[#This Row],[Order Date]])</f>
        <v>2026</v>
      </c>
    </row>
    <row r="2047" spans="1:21" ht="15.6">
      <c r="A2047" s="9">
        <v>1415</v>
      </c>
      <c r="B2047" s="10">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11" t="s">
        <v>6</v>
      </c>
      <c r="H2047" s="11" t="s">
        <v>41</v>
      </c>
      <c r="I2047" s="11" t="s">
        <v>28</v>
      </c>
      <c r="J2047" s="2" t="s">
        <v>3</v>
      </c>
      <c r="K2047" s="2" t="s">
        <v>14</v>
      </c>
      <c r="L2047" s="2" t="s">
        <v>48</v>
      </c>
      <c r="M2047" s="7">
        <v>1</v>
      </c>
      <c r="N2047" s="4">
        <v>161.07</v>
      </c>
      <c r="O2047" s="5">
        <v>0.05</v>
      </c>
      <c r="P2047" s="4">
        <v>89.81</v>
      </c>
      <c r="Q2047" s="4">
        <f t="shared" si="124"/>
        <v>153.01649999999998</v>
      </c>
      <c r="R2047" s="4">
        <f t="shared" si="125"/>
        <v>89.81</v>
      </c>
      <c r="S2047" s="4">
        <f t="shared" si="126"/>
        <v>63.206499999999977</v>
      </c>
      <c r="T2047" s="6">
        <f t="shared" si="127"/>
        <v>0.41306983233834249</v>
      </c>
      <c r="U2047" s="3">
        <f>YEAR(SalesDataTable[[#This Row],[Order Date]])</f>
        <v>2026</v>
      </c>
    </row>
    <row r="2048" spans="1:21" ht="15.6">
      <c r="A2048" s="9">
        <v>2205</v>
      </c>
      <c r="B2048" s="10">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11" t="s">
        <v>20</v>
      </c>
      <c r="H2048" s="11" t="s">
        <v>47</v>
      </c>
      <c r="I2048" s="11" t="s">
        <v>2</v>
      </c>
      <c r="J2048" s="2" t="s">
        <v>13</v>
      </c>
      <c r="K2048" s="2" t="s">
        <v>9</v>
      </c>
      <c r="L2048" s="2" t="s">
        <v>10</v>
      </c>
      <c r="M2048" s="7">
        <v>5</v>
      </c>
      <c r="N2048" s="4">
        <v>90.12</v>
      </c>
      <c r="O2048" s="5">
        <v>0</v>
      </c>
      <c r="P2048" s="4">
        <v>46.67</v>
      </c>
      <c r="Q2048" s="4">
        <f t="shared" si="124"/>
        <v>450.6</v>
      </c>
      <c r="R2048" s="4">
        <f t="shared" si="125"/>
        <v>233.35000000000002</v>
      </c>
      <c r="S2048" s="4">
        <f t="shared" si="126"/>
        <v>217.25</v>
      </c>
      <c r="T2048" s="6">
        <f t="shared" si="127"/>
        <v>0.48213493120284062</v>
      </c>
      <c r="U2048" s="3">
        <f>YEAR(SalesDataTable[[#This Row],[Order Date]])</f>
        <v>2026</v>
      </c>
    </row>
    <row r="2049" spans="1:21" ht="15.6">
      <c r="A2049" s="9">
        <v>2374</v>
      </c>
      <c r="B2049" s="10">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11" t="s">
        <v>20</v>
      </c>
      <c r="H2049" s="11" t="s">
        <v>47</v>
      </c>
      <c r="I2049" s="11" t="s">
        <v>28</v>
      </c>
      <c r="J2049" s="2" t="s">
        <v>3</v>
      </c>
      <c r="K2049" s="2" t="s">
        <v>9</v>
      </c>
      <c r="L2049" s="2" t="s">
        <v>46</v>
      </c>
      <c r="M2049" s="7">
        <v>1</v>
      </c>
      <c r="N2049" s="4">
        <v>70.400000000000006</v>
      </c>
      <c r="O2049" s="5">
        <v>0</v>
      </c>
      <c r="P2049" s="4">
        <v>32.43</v>
      </c>
      <c r="Q2049" s="4">
        <f t="shared" si="124"/>
        <v>70.400000000000006</v>
      </c>
      <c r="R2049" s="4">
        <f t="shared" si="125"/>
        <v>32.43</v>
      </c>
      <c r="S2049" s="4">
        <f t="shared" si="126"/>
        <v>37.970000000000006</v>
      </c>
      <c r="T2049" s="6">
        <f t="shared" si="127"/>
        <v>0.53934659090909098</v>
      </c>
      <c r="U2049" s="3">
        <f>YEAR(SalesDataTable[[#This Row],[Order Date]])</f>
        <v>2026</v>
      </c>
    </row>
    <row r="2050" spans="1:21" ht="15.6">
      <c r="A2050" s="9">
        <v>4840</v>
      </c>
      <c r="B2050" s="10">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11" t="s">
        <v>6</v>
      </c>
      <c r="H2050" s="11" t="s">
        <v>43</v>
      </c>
      <c r="I2050" s="11" t="s">
        <v>8</v>
      </c>
      <c r="J2050" s="2" t="s">
        <v>16</v>
      </c>
      <c r="K2050" s="2" t="s">
        <v>23</v>
      </c>
      <c r="L2050" s="2" t="s">
        <v>29</v>
      </c>
      <c r="M2050" s="7">
        <v>6</v>
      </c>
      <c r="N2050" s="4">
        <v>191.08</v>
      </c>
      <c r="O2050" s="5">
        <v>0.1</v>
      </c>
      <c r="P2050" s="4">
        <v>102.93</v>
      </c>
      <c r="Q2050" s="4">
        <f t="shared" ref="Q2050:Q2113" si="128">M2050*N2050*(1-O2050)</f>
        <v>1031.8320000000001</v>
      </c>
      <c r="R2050" s="4">
        <f t="shared" ref="R2050:R2113" si="129">M2050*P2050</f>
        <v>617.58000000000004</v>
      </c>
      <c r="S2050" s="4">
        <f t="shared" ref="S2050:S2113" si="130">Q2050-R2050</f>
        <v>414.25200000000007</v>
      </c>
      <c r="T2050" s="6">
        <f t="shared" ref="T2050:T2113" si="131">IFERROR(S2050/Q2050,0)</f>
        <v>0.40147233270532412</v>
      </c>
      <c r="U2050" s="3">
        <f>YEAR(SalesDataTable[[#This Row],[Order Date]])</f>
        <v>2026</v>
      </c>
    </row>
    <row r="2051" spans="1:21" ht="15.6">
      <c r="A2051" s="9">
        <v>4984</v>
      </c>
      <c r="B2051" s="10">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11" t="s">
        <v>11</v>
      </c>
      <c r="H2051" s="11" t="s">
        <v>52</v>
      </c>
      <c r="I2051" s="11" t="s">
        <v>2</v>
      </c>
      <c r="J2051" s="2" t="s">
        <v>3</v>
      </c>
      <c r="K2051" s="2" t="s">
        <v>34</v>
      </c>
      <c r="L2051" s="2" t="s">
        <v>42</v>
      </c>
      <c r="M2051" s="7">
        <v>1</v>
      </c>
      <c r="N2051" s="4">
        <v>36.590000000000003</v>
      </c>
      <c r="O2051" s="5">
        <v>0</v>
      </c>
      <c r="P2051" s="4">
        <v>13.62</v>
      </c>
      <c r="Q2051" s="4">
        <f t="shared" si="128"/>
        <v>36.590000000000003</v>
      </c>
      <c r="R2051" s="4">
        <f t="shared" si="129"/>
        <v>13.62</v>
      </c>
      <c r="S2051" s="4">
        <f t="shared" si="130"/>
        <v>22.970000000000006</v>
      </c>
      <c r="T2051" s="6">
        <f t="shared" si="131"/>
        <v>0.62776714949439749</v>
      </c>
      <c r="U2051" s="3">
        <f>YEAR(SalesDataTable[[#This Row],[Order Date]])</f>
        <v>2026</v>
      </c>
    </row>
    <row r="2052" spans="1:21" ht="15.6">
      <c r="A2052" s="9">
        <v>641</v>
      </c>
      <c r="B2052" s="10">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11" t="s">
        <v>6</v>
      </c>
      <c r="H2052" s="11" t="s">
        <v>41</v>
      </c>
      <c r="I2052" s="11" t="s">
        <v>19</v>
      </c>
      <c r="J2052" s="2" t="s">
        <v>3</v>
      </c>
      <c r="K2052" s="2" t="s">
        <v>23</v>
      </c>
      <c r="L2052" s="2" t="s">
        <v>51</v>
      </c>
      <c r="M2052" s="7">
        <v>2</v>
      </c>
      <c r="N2052" s="4">
        <v>125.38</v>
      </c>
      <c r="O2052" s="5">
        <v>0.05</v>
      </c>
      <c r="P2052" s="4">
        <v>59.12</v>
      </c>
      <c r="Q2052" s="4">
        <f t="shared" si="128"/>
        <v>238.22199999999998</v>
      </c>
      <c r="R2052" s="4">
        <f t="shared" si="129"/>
        <v>118.24</v>
      </c>
      <c r="S2052" s="4">
        <f t="shared" si="130"/>
        <v>119.98199999999999</v>
      </c>
      <c r="T2052" s="6">
        <f t="shared" si="131"/>
        <v>0.5036562534106841</v>
      </c>
      <c r="U2052" s="3">
        <f>YEAR(SalesDataTable[[#This Row],[Order Date]])</f>
        <v>2026</v>
      </c>
    </row>
    <row r="2053" spans="1:21" ht="15.6">
      <c r="A2053" s="9">
        <v>1358</v>
      </c>
      <c r="B2053" s="10">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11" t="s">
        <v>0</v>
      </c>
      <c r="H2053" s="11" t="s">
        <v>1</v>
      </c>
      <c r="I2053" s="11" t="s">
        <v>2</v>
      </c>
      <c r="J2053" s="2" t="s">
        <v>13</v>
      </c>
      <c r="K2053" s="2" t="s">
        <v>14</v>
      </c>
      <c r="L2053" s="2" t="s">
        <v>15</v>
      </c>
      <c r="M2053" s="7">
        <v>1</v>
      </c>
      <c r="N2053" s="4">
        <v>35.71</v>
      </c>
      <c r="O2053" s="5">
        <v>0</v>
      </c>
      <c r="P2053" s="4">
        <v>13.3</v>
      </c>
      <c r="Q2053" s="4">
        <f t="shared" si="128"/>
        <v>35.71</v>
      </c>
      <c r="R2053" s="4">
        <f t="shared" si="129"/>
        <v>13.3</v>
      </c>
      <c r="S2053" s="4">
        <f t="shared" si="130"/>
        <v>22.41</v>
      </c>
      <c r="T2053" s="6">
        <f t="shared" si="131"/>
        <v>0.62755530663679637</v>
      </c>
      <c r="U2053" s="3">
        <f>YEAR(SalesDataTable[[#This Row],[Order Date]])</f>
        <v>2026</v>
      </c>
    </row>
    <row r="2054" spans="1:21" ht="15.6">
      <c r="A2054" s="9">
        <v>3904</v>
      </c>
      <c r="B2054" s="10">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11" t="s">
        <v>6</v>
      </c>
      <c r="H2054" s="11" t="s">
        <v>27</v>
      </c>
      <c r="I2054" s="11" t="s">
        <v>2</v>
      </c>
      <c r="J2054" s="2" t="s">
        <v>3</v>
      </c>
      <c r="K2054" s="2" t="s">
        <v>14</v>
      </c>
      <c r="L2054" s="2" t="s">
        <v>32</v>
      </c>
      <c r="M2054" s="7">
        <v>2</v>
      </c>
      <c r="N2054" s="4">
        <v>46.72</v>
      </c>
      <c r="O2054" s="5">
        <v>0</v>
      </c>
      <c r="P2054" s="4">
        <v>18.39</v>
      </c>
      <c r="Q2054" s="4">
        <f t="shared" si="128"/>
        <v>93.44</v>
      </c>
      <c r="R2054" s="4">
        <f t="shared" si="129"/>
        <v>36.78</v>
      </c>
      <c r="S2054" s="4">
        <f t="shared" si="130"/>
        <v>56.66</v>
      </c>
      <c r="T2054" s="6">
        <f t="shared" si="131"/>
        <v>0.60637842465753422</v>
      </c>
      <c r="U2054" s="3">
        <f>YEAR(SalesDataTable[[#This Row],[Order Date]])</f>
        <v>2026</v>
      </c>
    </row>
    <row r="2055" spans="1:21" ht="15.6">
      <c r="A2055" s="9">
        <v>4336</v>
      </c>
      <c r="B2055" s="10">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11" t="s">
        <v>0</v>
      </c>
      <c r="H2055" s="11" t="s">
        <v>50</v>
      </c>
      <c r="I2055" s="11" t="s">
        <v>28</v>
      </c>
      <c r="J2055" s="2" t="s">
        <v>3</v>
      </c>
      <c r="K2055" s="2" t="s">
        <v>9</v>
      </c>
      <c r="L2055" s="2" t="s">
        <v>17</v>
      </c>
      <c r="M2055" s="7">
        <v>1</v>
      </c>
      <c r="N2055" s="4">
        <v>143.16999999999999</v>
      </c>
      <c r="O2055" s="5">
        <v>0.05</v>
      </c>
      <c r="P2055" s="4">
        <v>81.290000000000006</v>
      </c>
      <c r="Q2055" s="4">
        <f t="shared" si="128"/>
        <v>136.01149999999998</v>
      </c>
      <c r="R2055" s="4">
        <f t="shared" si="129"/>
        <v>81.290000000000006</v>
      </c>
      <c r="S2055" s="4">
        <f t="shared" si="130"/>
        <v>54.721499999999978</v>
      </c>
      <c r="T2055" s="6">
        <f t="shared" si="131"/>
        <v>0.40232995004098904</v>
      </c>
      <c r="U2055" s="3">
        <f>YEAR(SalesDataTable[[#This Row],[Order Date]])</f>
        <v>2026</v>
      </c>
    </row>
    <row r="2056" spans="1:21" ht="15.6">
      <c r="A2056" s="9">
        <v>4705</v>
      </c>
      <c r="B2056" s="10">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11" t="s">
        <v>0</v>
      </c>
      <c r="H2056" s="11" t="s">
        <v>1</v>
      </c>
      <c r="I2056" s="11" t="s">
        <v>19</v>
      </c>
      <c r="J2056" s="2" t="s">
        <v>3</v>
      </c>
      <c r="K2056" s="2" t="s">
        <v>23</v>
      </c>
      <c r="L2056" s="2" t="s">
        <v>51</v>
      </c>
      <c r="M2056" s="7">
        <v>1</v>
      </c>
      <c r="N2056" s="4">
        <v>125.88</v>
      </c>
      <c r="O2056" s="5">
        <v>0</v>
      </c>
      <c r="P2056" s="4">
        <v>62.46</v>
      </c>
      <c r="Q2056" s="4">
        <f t="shared" si="128"/>
        <v>125.88</v>
      </c>
      <c r="R2056" s="4">
        <f t="shared" si="129"/>
        <v>62.46</v>
      </c>
      <c r="S2056" s="4">
        <f t="shared" si="130"/>
        <v>63.419999999999995</v>
      </c>
      <c r="T2056" s="6">
        <f t="shared" si="131"/>
        <v>0.50381315538608196</v>
      </c>
      <c r="U2056" s="3">
        <f>YEAR(SalesDataTable[[#This Row],[Order Date]])</f>
        <v>2026</v>
      </c>
    </row>
    <row r="2057" spans="1:21" ht="15.6">
      <c r="A2057" s="9">
        <v>1094</v>
      </c>
      <c r="B2057" s="10">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11" t="s">
        <v>20</v>
      </c>
      <c r="H2057" s="11" t="s">
        <v>21</v>
      </c>
      <c r="I2057" s="11" t="s">
        <v>2</v>
      </c>
      <c r="J2057" s="2" t="s">
        <v>13</v>
      </c>
      <c r="K2057" s="2" t="s">
        <v>34</v>
      </c>
      <c r="L2057" s="2" t="s">
        <v>38</v>
      </c>
      <c r="M2057" s="7">
        <v>2</v>
      </c>
      <c r="N2057" s="4">
        <v>121.81</v>
      </c>
      <c r="O2057" s="5">
        <v>0.05</v>
      </c>
      <c r="P2057" s="4">
        <v>67.72</v>
      </c>
      <c r="Q2057" s="4">
        <f t="shared" si="128"/>
        <v>231.43899999999999</v>
      </c>
      <c r="R2057" s="4">
        <f t="shared" si="129"/>
        <v>135.44</v>
      </c>
      <c r="S2057" s="4">
        <f t="shared" si="130"/>
        <v>95.998999999999995</v>
      </c>
      <c r="T2057" s="6">
        <f t="shared" si="131"/>
        <v>0.41479180259161158</v>
      </c>
      <c r="U2057" s="3">
        <f>YEAR(SalesDataTable[[#This Row],[Order Date]])</f>
        <v>2026</v>
      </c>
    </row>
    <row r="2058" spans="1:21" ht="15.6">
      <c r="A2058" s="9">
        <v>3926</v>
      </c>
      <c r="B2058" s="10">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11" t="s">
        <v>11</v>
      </c>
      <c r="H2058" s="11" t="s">
        <v>25</v>
      </c>
      <c r="I2058" s="11" t="s">
        <v>2</v>
      </c>
      <c r="J2058" s="2" t="s">
        <v>16</v>
      </c>
      <c r="K2058" s="2" t="s">
        <v>9</v>
      </c>
      <c r="L2058" s="2" t="s">
        <v>37</v>
      </c>
      <c r="M2058" s="7">
        <v>6</v>
      </c>
      <c r="N2058" s="4">
        <v>154.93</v>
      </c>
      <c r="O2058" s="5">
        <v>0.05</v>
      </c>
      <c r="P2058" s="4">
        <v>79.430000000000007</v>
      </c>
      <c r="Q2058" s="4">
        <f t="shared" si="128"/>
        <v>883.101</v>
      </c>
      <c r="R2058" s="4">
        <f t="shared" si="129"/>
        <v>476.58000000000004</v>
      </c>
      <c r="S2058" s="4">
        <f t="shared" si="130"/>
        <v>406.52099999999996</v>
      </c>
      <c r="T2058" s="6">
        <f t="shared" si="131"/>
        <v>0.46033352923391546</v>
      </c>
      <c r="U2058" s="3">
        <f>YEAR(SalesDataTable[[#This Row],[Order Date]])</f>
        <v>2026</v>
      </c>
    </row>
    <row r="2059" spans="1:21" ht="15.6">
      <c r="A2059" s="9">
        <v>524</v>
      </c>
      <c r="B2059" s="10">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11" t="s">
        <v>20</v>
      </c>
      <c r="H2059" s="11" t="s">
        <v>33</v>
      </c>
      <c r="I2059" s="11" t="s">
        <v>19</v>
      </c>
      <c r="J2059" s="2" t="s">
        <v>13</v>
      </c>
      <c r="K2059" s="2" t="s">
        <v>4</v>
      </c>
      <c r="L2059" s="2" t="s">
        <v>30</v>
      </c>
      <c r="M2059" s="7">
        <v>2</v>
      </c>
      <c r="N2059" s="4">
        <v>101.1</v>
      </c>
      <c r="O2059" s="5">
        <v>0.15</v>
      </c>
      <c r="P2059" s="4">
        <v>51.61</v>
      </c>
      <c r="Q2059" s="4">
        <f t="shared" si="128"/>
        <v>171.86999999999998</v>
      </c>
      <c r="R2059" s="4">
        <f t="shared" si="129"/>
        <v>103.22</v>
      </c>
      <c r="S2059" s="4">
        <f t="shared" si="130"/>
        <v>68.649999999999977</v>
      </c>
      <c r="T2059" s="6">
        <f t="shared" si="131"/>
        <v>0.39942980159422814</v>
      </c>
      <c r="U2059" s="3">
        <f>YEAR(SalesDataTable[[#This Row],[Order Date]])</f>
        <v>2026</v>
      </c>
    </row>
    <row r="2060" spans="1:21" ht="15.6">
      <c r="A2060" s="9">
        <v>2277</v>
      </c>
      <c r="B2060" s="10">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11" t="s">
        <v>0</v>
      </c>
      <c r="H2060" s="11" t="s">
        <v>1</v>
      </c>
      <c r="I2060" s="11" t="s">
        <v>2</v>
      </c>
      <c r="J2060" s="2" t="s">
        <v>13</v>
      </c>
      <c r="K2060" s="2" t="s">
        <v>4</v>
      </c>
      <c r="L2060" s="2" t="s">
        <v>30</v>
      </c>
      <c r="M2060" s="7">
        <v>2</v>
      </c>
      <c r="N2060" s="4">
        <v>105</v>
      </c>
      <c r="O2060" s="5">
        <v>0</v>
      </c>
      <c r="P2060" s="4">
        <v>50.3</v>
      </c>
      <c r="Q2060" s="4">
        <f t="shared" si="128"/>
        <v>210</v>
      </c>
      <c r="R2060" s="4">
        <f t="shared" si="129"/>
        <v>100.6</v>
      </c>
      <c r="S2060" s="4">
        <f t="shared" si="130"/>
        <v>109.4</v>
      </c>
      <c r="T2060" s="6">
        <f t="shared" si="131"/>
        <v>0.52095238095238094</v>
      </c>
      <c r="U2060" s="3">
        <f>YEAR(SalesDataTable[[#This Row],[Order Date]])</f>
        <v>2026</v>
      </c>
    </row>
    <row r="2061" spans="1:21" ht="15.6">
      <c r="A2061" s="9">
        <v>2442</v>
      </c>
      <c r="B2061" s="10">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11" t="s">
        <v>11</v>
      </c>
      <c r="H2061" s="11" t="s">
        <v>12</v>
      </c>
      <c r="I2061" s="11" t="s">
        <v>8</v>
      </c>
      <c r="J2061" s="2" t="s">
        <v>16</v>
      </c>
      <c r="K2061" s="2" t="s">
        <v>9</v>
      </c>
      <c r="L2061" s="2" t="s">
        <v>37</v>
      </c>
      <c r="M2061" s="7">
        <v>4</v>
      </c>
      <c r="N2061" s="4">
        <v>157.12</v>
      </c>
      <c r="O2061" s="5">
        <v>0.15</v>
      </c>
      <c r="P2061" s="4">
        <v>77.98</v>
      </c>
      <c r="Q2061" s="4">
        <f t="shared" si="128"/>
        <v>534.20799999999997</v>
      </c>
      <c r="R2061" s="4">
        <f t="shared" si="129"/>
        <v>311.92</v>
      </c>
      <c r="S2061" s="4">
        <f t="shared" si="130"/>
        <v>222.28799999999995</v>
      </c>
      <c r="T2061" s="6">
        <f t="shared" si="131"/>
        <v>0.41610758356295668</v>
      </c>
      <c r="U2061" s="3">
        <f>YEAR(SalesDataTable[[#This Row],[Order Date]])</f>
        <v>2026</v>
      </c>
    </row>
    <row r="2062" spans="1:21" ht="15.6">
      <c r="A2062" s="9">
        <v>2809</v>
      </c>
      <c r="B2062" s="10">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11" t="s">
        <v>20</v>
      </c>
      <c r="H2062" s="11" t="s">
        <v>33</v>
      </c>
      <c r="I2062" s="11" t="s">
        <v>2</v>
      </c>
      <c r="J2062" s="2" t="s">
        <v>3</v>
      </c>
      <c r="K2062" s="2" t="s">
        <v>9</v>
      </c>
      <c r="L2062" s="2" t="s">
        <v>46</v>
      </c>
      <c r="M2062" s="7">
        <v>3</v>
      </c>
      <c r="N2062" s="4">
        <v>70.239999999999995</v>
      </c>
      <c r="O2062" s="5">
        <v>0.05</v>
      </c>
      <c r="P2062" s="4">
        <v>31.96</v>
      </c>
      <c r="Q2062" s="4">
        <f t="shared" si="128"/>
        <v>200.18399999999997</v>
      </c>
      <c r="R2062" s="4">
        <f t="shared" si="129"/>
        <v>95.88</v>
      </c>
      <c r="S2062" s="4">
        <f t="shared" si="130"/>
        <v>104.30399999999997</v>
      </c>
      <c r="T2062" s="6">
        <f t="shared" si="131"/>
        <v>0.5210406426087999</v>
      </c>
      <c r="U2062" s="3">
        <f>YEAR(SalesDataTable[[#This Row],[Order Date]])</f>
        <v>2026</v>
      </c>
    </row>
    <row r="2063" spans="1:21" ht="15.6">
      <c r="A2063" s="9">
        <v>2946</v>
      </c>
      <c r="B2063" s="10">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11" t="s">
        <v>11</v>
      </c>
      <c r="H2063" s="11" t="s">
        <v>52</v>
      </c>
      <c r="I2063" s="11" t="s">
        <v>2</v>
      </c>
      <c r="J2063" s="2" t="s">
        <v>3</v>
      </c>
      <c r="K2063" s="2" t="s">
        <v>4</v>
      </c>
      <c r="L2063" s="2" t="s">
        <v>30</v>
      </c>
      <c r="M2063" s="7">
        <v>1</v>
      </c>
      <c r="N2063" s="4">
        <v>103.48</v>
      </c>
      <c r="O2063" s="5">
        <v>0.1</v>
      </c>
      <c r="P2063" s="4">
        <v>51.33</v>
      </c>
      <c r="Q2063" s="4">
        <f t="shared" si="128"/>
        <v>93.132000000000005</v>
      </c>
      <c r="R2063" s="4">
        <f t="shared" si="129"/>
        <v>51.33</v>
      </c>
      <c r="S2063" s="4">
        <f t="shared" si="130"/>
        <v>41.802000000000007</v>
      </c>
      <c r="T2063" s="6">
        <f t="shared" si="131"/>
        <v>0.4488467980930293</v>
      </c>
      <c r="U2063" s="3">
        <f>YEAR(SalesDataTable[[#This Row],[Order Date]])</f>
        <v>2026</v>
      </c>
    </row>
    <row r="2064" spans="1:21" ht="15.6">
      <c r="A2064" s="9">
        <v>4147</v>
      </c>
      <c r="B2064" s="10">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11" t="s">
        <v>6</v>
      </c>
      <c r="H2064" s="11" t="s">
        <v>43</v>
      </c>
      <c r="I2064" s="11" t="s">
        <v>19</v>
      </c>
      <c r="J2064" s="2" t="s">
        <v>3</v>
      </c>
      <c r="K2064" s="2" t="s">
        <v>4</v>
      </c>
      <c r="L2064" s="2" t="s">
        <v>26</v>
      </c>
      <c r="M2064" s="7">
        <v>3</v>
      </c>
      <c r="N2064" s="4">
        <v>40.770000000000003</v>
      </c>
      <c r="O2064" s="5">
        <v>0.05</v>
      </c>
      <c r="P2064" s="4">
        <v>16.68</v>
      </c>
      <c r="Q2064" s="4">
        <f t="shared" si="128"/>
        <v>116.19449999999999</v>
      </c>
      <c r="R2064" s="4">
        <f t="shared" si="129"/>
        <v>50.04</v>
      </c>
      <c r="S2064" s="4">
        <f t="shared" si="130"/>
        <v>66.154499999999985</v>
      </c>
      <c r="T2064" s="6">
        <f t="shared" si="131"/>
        <v>0.56934278300608021</v>
      </c>
      <c r="U2064" s="3">
        <f>YEAR(SalesDataTable[[#This Row],[Order Date]])</f>
        <v>2026</v>
      </c>
    </row>
    <row r="2065" spans="1:21" ht="15.6">
      <c r="A2065" s="9">
        <v>4164</v>
      </c>
      <c r="B2065" s="10">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11" t="s">
        <v>0</v>
      </c>
      <c r="H2065" s="11" t="s">
        <v>36</v>
      </c>
      <c r="I2065" s="11" t="s">
        <v>19</v>
      </c>
      <c r="J2065" s="2" t="s">
        <v>13</v>
      </c>
      <c r="K2065" s="2" t="s">
        <v>9</v>
      </c>
      <c r="L2065" s="2" t="s">
        <v>17</v>
      </c>
      <c r="M2065" s="7">
        <v>2</v>
      </c>
      <c r="N2065" s="4">
        <v>143.41999999999999</v>
      </c>
      <c r="O2065" s="5">
        <v>0</v>
      </c>
      <c r="P2065" s="4">
        <v>81.44</v>
      </c>
      <c r="Q2065" s="4">
        <f t="shared" si="128"/>
        <v>286.83999999999997</v>
      </c>
      <c r="R2065" s="4">
        <f t="shared" si="129"/>
        <v>162.88</v>
      </c>
      <c r="S2065" s="4">
        <f t="shared" si="130"/>
        <v>123.95999999999998</v>
      </c>
      <c r="T2065" s="6">
        <f t="shared" si="131"/>
        <v>0.43215730023706594</v>
      </c>
      <c r="U2065" s="3">
        <f>YEAR(SalesDataTable[[#This Row],[Order Date]])</f>
        <v>2026</v>
      </c>
    </row>
    <row r="2066" spans="1:21" ht="15.6">
      <c r="A2066" s="9">
        <v>4275</v>
      </c>
      <c r="B2066" s="10">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11" t="s">
        <v>20</v>
      </c>
      <c r="H2066" s="11" t="s">
        <v>31</v>
      </c>
      <c r="I2066" s="11" t="s">
        <v>28</v>
      </c>
      <c r="J2066" s="2" t="s">
        <v>3</v>
      </c>
      <c r="K2066" s="2" t="s">
        <v>4</v>
      </c>
      <c r="L2066" s="2" t="s">
        <v>22</v>
      </c>
      <c r="M2066" s="7">
        <v>1</v>
      </c>
      <c r="N2066" s="4">
        <v>49.56</v>
      </c>
      <c r="O2066" s="5">
        <v>0.05</v>
      </c>
      <c r="P2066" s="4">
        <v>22.88</v>
      </c>
      <c r="Q2066" s="4">
        <f t="shared" si="128"/>
        <v>47.082000000000001</v>
      </c>
      <c r="R2066" s="4">
        <f t="shared" si="129"/>
        <v>22.88</v>
      </c>
      <c r="S2066" s="4">
        <f t="shared" si="130"/>
        <v>24.202000000000002</v>
      </c>
      <c r="T2066" s="6">
        <f t="shared" si="131"/>
        <v>0.51403933562720361</v>
      </c>
      <c r="U2066" s="3">
        <f>YEAR(SalesDataTable[[#This Row],[Order Date]])</f>
        <v>2026</v>
      </c>
    </row>
    <row r="2067" spans="1:21" ht="15.6">
      <c r="A2067" s="9">
        <v>5062</v>
      </c>
      <c r="B2067" s="10">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11" t="s">
        <v>6</v>
      </c>
      <c r="H2067" s="11" t="s">
        <v>43</v>
      </c>
      <c r="I2067" s="11" t="s">
        <v>2</v>
      </c>
      <c r="J2067" s="2" t="s">
        <v>3</v>
      </c>
      <c r="K2067" s="2" t="s">
        <v>14</v>
      </c>
      <c r="L2067" s="2" t="s">
        <v>44</v>
      </c>
      <c r="M2067" s="7">
        <v>4</v>
      </c>
      <c r="N2067" s="4">
        <v>131.05000000000001</v>
      </c>
      <c r="O2067" s="5">
        <v>0</v>
      </c>
      <c r="P2067" s="4">
        <v>67.37</v>
      </c>
      <c r="Q2067" s="4">
        <f t="shared" si="128"/>
        <v>524.20000000000005</v>
      </c>
      <c r="R2067" s="4">
        <f t="shared" si="129"/>
        <v>269.48</v>
      </c>
      <c r="S2067" s="4">
        <f t="shared" si="130"/>
        <v>254.72000000000003</v>
      </c>
      <c r="T2067" s="6">
        <f t="shared" si="131"/>
        <v>0.48592140404425793</v>
      </c>
      <c r="U2067" s="3">
        <f>YEAR(SalesDataTable[[#This Row],[Order Date]])</f>
        <v>2026</v>
      </c>
    </row>
    <row r="2068" spans="1:21" ht="15.6">
      <c r="A2068" s="9">
        <v>1126</v>
      </c>
      <c r="B2068" s="10">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11" t="s">
        <v>0</v>
      </c>
      <c r="H2068" s="11" t="s">
        <v>36</v>
      </c>
      <c r="I2068" s="11" t="s">
        <v>2</v>
      </c>
      <c r="J2068" s="2" t="s">
        <v>16</v>
      </c>
      <c r="K2068" s="2" t="s">
        <v>4</v>
      </c>
      <c r="L2068" s="2" t="s">
        <v>22</v>
      </c>
      <c r="M2068" s="7">
        <v>1</v>
      </c>
      <c r="N2068" s="4">
        <v>51.35</v>
      </c>
      <c r="O2068" s="5">
        <v>0</v>
      </c>
      <c r="P2068" s="4">
        <v>22.98</v>
      </c>
      <c r="Q2068" s="4">
        <f t="shared" si="128"/>
        <v>51.35</v>
      </c>
      <c r="R2068" s="4">
        <f t="shared" si="129"/>
        <v>22.98</v>
      </c>
      <c r="S2068" s="4">
        <f t="shared" si="130"/>
        <v>28.37</v>
      </c>
      <c r="T2068" s="6">
        <f t="shared" si="131"/>
        <v>0.55248296007789677</v>
      </c>
      <c r="U2068" s="3">
        <f>YEAR(SalesDataTable[[#This Row],[Order Date]])</f>
        <v>2026</v>
      </c>
    </row>
    <row r="2069" spans="1:21" ht="15.6">
      <c r="A2069" s="9">
        <v>1865</v>
      </c>
      <c r="B2069" s="10">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11" t="s">
        <v>20</v>
      </c>
      <c r="H2069" s="11" t="s">
        <v>33</v>
      </c>
      <c r="I2069" s="11" t="s">
        <v>2</v>
      </c>
      <c r="J2069" s="2" t="s">
        <v>3</v>
      </c>
      <c r="K2069" s="2" t="s">
        <v>34</v>
      </c>
      <c r="L2069" s="2" t="s">
        <v>35</v>
      </c>
      <c r="M2069" s="7">
        <v>1</v>
      </c>
      <c r="N2069" s="4">
        <v>39.659999999999997</v>
      </c>
      <c r="O2069" s="5">
        <v>0</v>
      </c>
      <c r="P2069" s="4">
        <v>14.39</v>
      </c>
      <c r="Q2069" s="4">
        <f t="shared" si="128"/>
        <v>39.659999999999997</v>
      </c>
      <c r="R2069" s="4">
        <f t="shared" si="129"/>
        <v>14.39</v>
      </c>
      <c r="S2069" s="4">
        <f t="shared" si="130"/>
        <v>25.269999999999996</v>
      </c>
      <c r="T2069" s="6">
        <f t="shared" si="131"/>
        <v>0.63716591023701463</v>
      </c>
      <c r="U2069" s="3">
        <f>YEAR(SalesDataTable[[#This Row],[Order Date]])</f>
        <v>2026</v>
      </c>
    </row>
    <row r="2070" spans="1:21" ht="15.6">
      <c r="A2070" s="9">
        <v>2471</v>
      </c>
      <c r="B2070" s="10">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11" t="s">
        <v>20</v>
      </c>
      <c r="H2070" s="11" t="s">
        <v>47</v>
      </c>
      <c r="I2070" s="11" t="s">
        <v>19</v>
      </c>
      <c r="J2070" s="2" t="s">
        <v>13</v>
      </c>
      <c r="K2070" s="2" t="s">
        <v>34</v>
      </c>
      <c r="L2070" s="2" t="s">
        <v>35</v>
      </c>
      <c r="M2070" s="7">
        <v>1</v>
      </c>
      <c r="N2070" s="4">
        <v>39.79</v>
      </c>
      <c r="O2070" s="5">
        <v>0</v>
      </c>
      <c r="P2070" s="4">
        <v>14.76</v>
      </c>
      <c r="Q2070" s="4">
        <f t="shared" si="128"/>
        <v>39.79</v>
      </c>
      <c r="R2070" s="4">
        <f t="shared" si="129"/>
        <v>14.76</v>
      </c>
      <c r="S2070" s="4">
        <f t="shared" si="130"/>
        <v>25.03</v>
      </c>
      <c r="T2070" s="6">
        <f t="shared" si="131"/>
        <v>0.62905252576024129</v>
      </c>
      <c r="U2070" s="3">
        <f>YEAR(SalesDataTable[[#This Row],[Order Date]])</f>
        <v>2026</v>
      </c>
    </row>
    <row r="2071" spans="1:21" ht="15.6">
      <c r="A2071" s="9">
        <v>3208</v>
      </c>
      <c r="B2071" s="10">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11" t="s">
        <v>11</v>
      </c>
      <c r="H2071" s="11" t="s">
        <v>39</v>
      </c>
      <c r="I2071" s="11" t="s">
        <v>8</v>
      </c>
      <c r="J2071" s="2" t="s">
        <v>13</v>
      </c>
      <c r="K2071" s="2" t="s">
        <v>4</v>
      </c>
      <c r="L2071" s="2" t="s">
        <v>26</v>
      </c>
      <c r="M2071" s="7">
        <v>6</v>
      </c>
      <c r="N2071" s="4">
        <v>41.27</v>
      </c>
      <c r="O2071" s="5">
        <v>0.1</v>
      </c>
      <c r="P2071" s="4">
        <v>16.61</v>
      </c>
      <c r="Q2071" s="4">
        <f t="shared" si="128"/>
        <v>222.858</v>
      </c>
      <c r="R2071" s="4">
        <f t="shared" si="129"/>
        <v>99.66</v>
      </c>
      <c r="S2071" s="4">
        <f t="shared" si="130"/>
        <v>123.19800000000001</v>
      </c>
      <c r="T2071" s="6">
        <f t="shared" si="131"/>
        <v>0.55280941227149127</v>
      </c>
      <c r="U2071" s="3">
        <f>YEAR(SalesDataTable[[#This Row],[Order Date]])</f>
        <v>2026</v>
      </c>
    </row>
    <row r="2072" spans="1:21" ht="15.6">
      <c r="A2072" s="9">
        <v>4285</v>
      </c>
      <c r="B2072" s="10">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11" t="s">
        <v>20</v>
      </c>
      <c r="H2072" s="11" t="s">
        <v>21</v>
      </c>
      <c r="I2072" s="11" t="s">
        <v>2</v>
      </c>
      <c r="J2072" s="2" t="s">
        <v>3</v>
      </c>
      <c r="K2072" s="2" t="s">
        <v>9</v>
      </c>
      <c r="L2072" s="2" t="s">
        <v>10</v>
      </c>
      <c r="M2072" s="7">
        <v>1</v>
      </c>
      <c r="N2072" s="4">
        <v>93.39</v>
      </c>
      <c r="O2072" s="5">
        <v>0</v>
      </c>
      <c r="P2072" s="4">
        <v>45.98</v>
      </c>
      <c r="Q2072" s="4">
        <f t="shared" si="128"/>
        <v>93.39</v>
      </c>
      <c r="R2072" s="4">
        <f t="shared" si="129"/>
        <v>45.98</v>
      </c>
      <c r="S2072" s="4">
        <f t="shared" si="130"/>
        <v>47.410000000000004</v>
      </c>
      <c r="T2072" s="6">
        <f t="shared" si="131"/>
        <v>0.50765606595995294</v>
      </c>
      <c r="U2072" s="3">
        <f>YEAR(SalesDataTable[[#This Row],[Order Date]])</f>
        <v>2026</v>
      </c>
    </row>
    <row r="2073" spans="1:21" ht="15.6">
      <c r="A2073" s="9">
        <v>261</v>
      </c>
      <c r="B2073" s="10">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11" t="s">
        <v>11</v>
      </c>
      <c r="H2073" s="11" t="s">
        <v>18</v>
      </c>
      <c r="I2073" s="11" t="s">
        <v>2</v>
      </c>
      <c r="J2073" s="2" t="s">
        <v>16</v>
      </c>
      <c r="K2073" s="2" t="s">
        <v>23</v>
      </c>
      <c r="L2073" s="2" t="s">
        <v>24</v>
      </c>
      <c r="M2073" s="7">
        <v>1</v>
      </c>
      <c r="N2073" s="4">
        <v>336.56</v>
      </c>
      <c r="O2073" s="5">
        <v>0</v>
      </c>
      <c r="P2073" s="4">
        <v>189.74</v>
      </c>
      <c r="Q2073" s="4">
        <f t="shared" si="128"/>
        <v>336.56</v>
      </c>
      <c r="R2073" s="4">
        <f t="shared" si="129"/>
        <v>189.74</v>
      </c>
      <c r="S2073" s="4">
        <f t="shared" si="130"/>
        <v>146.82</v>
      </c>
      <c r="T2073" s="6">
        <f t="shared" si="131"/>
        <v>0.43623722367482765</v>
      </c>
      <c r="U2073" s="3">
        <f>YEAR(SalesDataTable[[#This Row],[Order Date]])</f>
        <v>2026</v>
      </c>
    </row>
    <row r="2074" spans="1:21" ht="15.6">
      <c r="A2074" s="9">
        <v>291</v>
      </c>
      <c r="B2074" s="10">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11" t="s">
        <v>11</v>
      </c>
      <c r="H2074" s="11" t="s">
        <v>12</v>
      </c>
      <c r="I2074" s="11" t="s">
        <v>2</v>
      </c>
      <c r="J2074" s="2" t="s">
        <v>13</v>
      </c>
      <c r="K2074" s="2" t="s">
        <v>14</v>
      </c>
      <c r="L2074" s="2" t="s">
        <v>44</v>
      </c>
      <c r="M2074" s="7">
        <v>2</v>
      </c>
      <c r="N2074" s="4">
        <v>132.47999999999999</v>
      </c>
      <c r="O2074" s="5">
        <v>0.1</v>
      </c>
      <c r="P2074" s="4">
        <v>67.48</v>
      </c>
      <c r="Q2074" s="4">
        <f t="shared" si="128"/>
        <v>238.464</v>
      </c>
      <c r="R2074" s="4">
        <f t="shared" si="129"/>
        <v>134.96</v>
      </c>
      <c r="S2074" s="4">
        <f t="shared" si="130"/>
        <v>103.50399999999999</v>
      </c>
      <c r="T2074" s="6">
        <f t="shared" si="131"/>
        <v>0.43404455179817497</v>
      </c>
      <c r="U2074" s="3">
        <f>YEAR(SalesDataTable[[#This Row],[Order Date]])</f>
        <v>2026</v>
      </c>
    </row>
    <row r="2075" spans="1:21" ht="15.6">
      <c r="A2075" s="9">
        <v>670</v>
      </c>
      <c r="B2075" s="10">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11" t="s">
        <v>6</v>
      </c>
      <c r="H2075" s="11" t="s">
        <v>49</v>
      </c>
      <c r="I2075" s="11" t="s">
        <v>19</v>
      </c>
      <c r="J2075" s="2" t="s">
        <v>3</v>
      </c>
      <c r="K2075" s="2" t="s">
        <v>9</v>
      </c>
      <c r="L2075" s="2" t="s">
        <v>10</v>
      </c>
      <c r="M2075" s="7">
        <v>1</v>
      </c>
      <c r="N2075" s="4">
        <v>92.59</v>
      </c>
      <c r="O2075" s="5">
        <v>0</v>
      </c>
      <c r="P2075" s="4">
        <v>44.46</v>
      </c>
      <c r="Q2075" s="4">
        <f t="shared" si="128"/>
        <v>92.59</v>
      </c>
      <c r="R2075" s="4">
        <f t="shared" si="129"/>
        <v>44.46</v>
      </c>
      <c r="S2075" s="4">
        <f t="shared" si="130"/>
        <v>48.13</v>
      </c>
      <c r="T2075" s="6">
        <f t="shared" si="131"/>
        <v>0.51981855491953777</v>
      </c>
      <c r="U2075" s="3">
        <f>YEAR(SalesDataTable[[#This Row],[Order Date]])</f>
        <v>2026</v>
      </c>
    </row>
    <row r="2076" spans="1:21" ht="15.6">
      <c r="A2076" s="9">
        <v>1306</v>
      </c>
      <c r="B2076" s="10">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11" t="s">
        <v>20</v>
      </c>
      <c r="H2076" s="11" t="s">
        <v>33</v>
      </c>
      <c r="I2076" s="11" t="s">
        <v>19</v>
      </c>
      <c r="J2076" s="2" t="s">
        <v>16</v>
      </c>
      <c r="K2076" s="2" t="s">
        <v>34</v>
      </c>
      <c r="L2076" s="2" t="s">
        <v>42</v>
      </c>
      <c r="M2076" s="7">
        <v>1</v>
      </c>
      <c r="N2076" s="4">
        <v>35.450000000000003</v>
      </c>
      <c r="O2076" s="5">
        <v>0.05</v>
      </c>
      <c r="P2076" s="4">
        <v>14.23</v>
      </c>
      <c r="Q2076" s="4">
        <f t="shared" si="128"/>
        <v>33.677500000000002</v>
      </c>
      <c r="R2076" s="4">
        <f t="shared" si="129"/>
        <v>14.23</v>
      </c>
      <c r="S2076" s="4">
        <f t="shared" si="130"/>
        <v>19.447500000000002</v>
      </c>
      <c r="T2076" s="6">
        <f t="shared" si="131"/>
        <v>0.57746269764679681</v>
      </c>
      <c r="U2076" s="3">
        <f>YEAR(SalesDataTable[[#This Row],[Order Date]])</f>
        <v>2026</v>
      </c>
    </row>
    <row r="2077" spans="1:21" ht="15.6">
      <c r="A2077" s="9">
        <v>2400</v>
      </c>
      <c r="B2077" s="10">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11" t="s">
        <v>11</v>
      </c>
      <c r="H2077" s="11" t="s">
        <v>12</v>
      </c>
      <c r="I2077" s="11" t="s">
        <v>2</v>
      </c>
      <c r="J2077" s="2" t="s">
        <v>13</v>
      </c>
      <c r="K2077" s="2" t="s">
        <v>9</v>
      </c>
      <c r="L2077" s="2" t="s">
        <v>10</v>
      </c>
      <c r="M2077" s="7">
        <v>2</v>
      </c>
      <c r="N2077" s="4">
        <v>93.83</v>
      </c>
      <c r="O2077" s="5">
        <v>0.1</v>
      </c>
      <c r="P2077" s="4">
        <v>44.27</v>
      </c>
      <c r="Q2077" s="4">
        <f t="shared" si="128"/>
        <v>168.89400000000001</v>
      </c>
      <c r="R2077" s="4">
        <f t="shared" si="129"/>
        <v>88.54</v>
      </c>
      <c r="S2077" s="4">
        <f t="shared" si="130"/>
        <v>80.353999999999999</v>
      </c>
      <c r="T2077" s="6">
        <f t="shared" si="131"/>
        <v>0.47576586498040191</v>
      </c>
      <c r="U2077" s="3">
        <f>YEAR(SalesDataTable[[#This Row],[Order Date]])</f>
        <v>2026</v>
      </c>
    </row>
    <row r="2078" spans="1:21" ht="15.6">
      <c r="A2078" s="9">
        <v>3816</v>
      </c>
      <c r="B2078" s="10">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11" t="s">
        <v>6</v>
      </c>
      <c r="H2078" s="11" t="s">
        <v>43</v>
      </c>
      <c r="I2078" s="11" t="s">
        <v>2</v>
      </c>
      <c r="J2078" s="2" t="s">
        <v>13</v>
      </c>
      <c r="K2078" s="2" t="s">
        <v>34</v>
      </c>
      <c r="L2078" s="2" t="s">
        <v>42</v>
      </c>
      <c r="M2078" s="7">
        <v>1</v>
      </c>
      <c r="N2078" s="4">
        <v>36.32</v>
      </c>
      <c r="O2078" s="5">
        <v>0</v>
      </c>
      <c r="P2078" s="4">
        <v>13.6</v>
      </c>
      <c r="Q2078" s="4">
        <f t="shared" si="128"/>
        <v>36.32</v>
      </c>
      <c r="R2078" s="4">
        <f t="shared" si="129"/>
        <v>13.6</v>
      </c>
      <c r="S2078" s="4">
        <f t="shared" si="130"/>
        <v>22.72</v>
      </c>
      <c r="T2078" s="6">
        <f t="shared" si="131"/>
        <v>0.62555066079295152</v>
      </c>
      <c r="U2078" s="3">
        <f>YEAR(SalesDataTable[[#This Row],[Order Date]])</f>
        <v>2026</v>
      </c>
    </row>
    <row r="2079" spans="1:21" ht="15.6">
      <c r="A2079" s="9">
        <v>4038</v>
      </c>
      <c r="B2079" s="10">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11" t="s">
        <v>0</v>
      </c>
      <c r="H2079" s="11" t="s">
        <v>50</v>
      </c>
      <c r="I2079" s="11" t="s">
        <v>2</v>
      </c>
      <c r="J2079" s="2" t="s">
        <v>3</v>
      </c>
      <c r="K2079" s="2" t="s">
        <v>34</v>
      </c>
      <c r="L2079" s="2" t="s">
        <v>38</v>
      </c>
      <c r="M2079" s="7">
        <v>2</v>
      </c>
      <c r="N2079" s="4">
        <v>125.56</v>
      </c>
      <c r="O2079" s="5">
        <v>0.1</v>
      </c>
      <c r="P2079" s="4">
        <v>67.260000000000005</v>
      </c>
      <c r="Q2079" s="4">
        <f t="shared" si="128"/>
        <v>226.00800000000001</v>
      </c>
      <c r="R2079" s="4">
        <f t="shared" si="129"/>
        <v>134.52000000000001</v>
      </c>
      <c r="S2079" s="4">
        <f t="shared" si="130"/>
        <v>91.488</v>
      </c>
      <c r="T2079" s="6">
        <f t="shared" si="131"/>
        <v>0.40479983009450993</v>
      </c>
      <c r="U2079" s="3">
        <f>YEAR(SalesDataTable[[#This Row],[Order Date]])</f>
        <v>2026</v>
      </c>
    </row>
    <row r="2080" spans="1:21" ht="15.6">
      <c r="A2080" s="9">
        <v>4686</v>
      </c>
      <c r="B2080" s="10">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11" t="s">
        <v>0</v>
      </c>
      <c r="H2080" s="11" t="s">
        <v>50</v>
      </c>
      <c r="I2080" s="11" t="s">
        <v>28</v>
      </c>
      <c r="J2080" s="2" t="s">
        <v>13</v>
      </c>
      <c r="K2080" s="2" t="s">
        <v>23</v>
      </c>
      <c r="L2080" s="2" t="s">
        <v>51</v>
      </c>
      <c r="M2080" s="7">
        <v>2</v>
      </c>
      <c r="N2080" s="4">
        <v>124.91</v>
      </c>
      <c r="O2080" s="5">
        <v>0</v>
      </c>
      <c r="P2080" s="4">
        <v>60.33</v>
      </c>
      <c r="Q2080" s="4">
        <f t="shared" si="128"/>
        <v>249.82</v>
      </c>
      <c r="R2080" s="4">
        <f t="shared" si="129"/>
        <v>120.66</v>
      </c>
      <c r="S2080" s="4">
        <f t="shared" si="130"/>
        <v>129.16</v>
      </c>
      <c r="T2080" s="6">
        <f t="shared" si="131"/>
        <v>0.51701224881914976</v>
      </c>
      <c r="U2080" s="3">
        <f>YEAR(SalesDataTable[[#This Row],[Order Date]])</f>
        <v>2026</v>
      </c>
    </row>
    <row r="2081" spans="1:21" ht="15.6">
      <c r="A2081" s="9">
        <v>5076</v>
      </c>
      <c r="B2081" s="10">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11" t="s">
        <v>6</v>
      </c>
      <c r="H2081" s="11" t="s">
        <v>43</v>
      </c>
      <c r="I2081" s="11" t="s">
        <v>2</v>
      </c>
      <c r="J2081" s="2" t="s">
        <v>13</v>
      </c>
      <c r="K2081" s="2" t="s">
        <v>23</v>
      </c>
      <c r="L2081" s="2" t="s">
        <v>29</v>
      </c>
      <c r="M2081" s="7">
        <v>1</v>
      </c>
      <c r="N2081" s="4">
        <v>199.32</v>
      </c>
      <c r="O2081" s="5">
        <v>0</v>
      </c>
      <c r="P2081" s="4">
        <v>103.83</v>
      </c>
      <c r="Q2081" s="4">
        <f t="shared" si="128"/>
        <v>199.32</v>
      </c>
      <c r="R2081" s="4">
        <f t="shared" si="129"/>
        <v>103.83</v>
      </c>
      <c r="S2081" s="4">
        <f t="shared" si="130"/>
        <v>95.49</v>
      </c>
      <c r="T2081" s="6">
        <f t="shared" si="131"/>
        <v>0.4790788681517158</v>
      </c>
      <c r="U2081" s="3">
        <f>YEAR(SalesDataTable[[#This Row],[Order Date]])</f>
        <v>2026</v>
      </c>
    </row>
    <row r="2082" spans="1:21" ht="15.6">
      <c r="A2082" s="9">
        <v>1339</v>
      </c>
      <c r="B2082" s="10">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11" t="s">
        <v>6</v>
      </c>
      <c r="H2082" s="11" t="s">
        <v>41</v>
      </c>
      <c r="I2082" s="11" t="s">
        <v>2</v>
      </c>
      <c r="J2082" s="2" t="s">
        <v>3</v>
      </c>
      <c r="K2082" s="2" t="s">
        <v>23</v>
      </c>
      <c r="L2082" s="2" t="s">
        <v>24</v>
      </c>
      <c r="M2082" s="7">
        <v>4</v>
      </c>
      <c r="N2082" s="4">
        <v>337.38</v>
      </c>
      <c r="O2082" s="5">
        <v>0.05</v>
      </c>
      <c r="P2082" s="4">
        <v>194.94</v>
      </c>
      <c r="Q2082" s="4">
        <f t="shared" si="128"/>
        <v>1282.0439999999999</v>
      </c>
      <c r="R2082" s="4">
        <f t="shared" si="129"/>
        <v>779.76</v>
      </c>
      <c r="S2082" s="4">
        <f t="shared" si="130"/>
        <v>502.28399999999988</v>
      </c>
      <c r="T2082" s="6">
        <f t="shared" si="131"/>
        <v>0.39178374533167343</v>
      </c>
      <c r="U2082" s="3">
        <f>YEAR(SalesDataTable[[#This Row],[Order Date]])</f>
        <v>2026</v>
      </c>
    </row>
    <row r="2083" spans="1:21" ht="15.6">
      <c r="A2083" s="9">
        <v>1884</v>
      </c>
      <c r="B2083" s="10">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11" t="s">
        <v>11</v>
      </c>
      <c r="H2083" s="11" t="s">
        <v>12</v>
      </c>
      <c r="I2083" s="11" t="s">
        <v>2</v>
      </c>
      <c r="J2083" s="2" t="s">
        <v>16</v>
      </c>
      <c r="K2083" s="2" t="s">
        <v>23</v>
      </c>
      <c r="L2083" s="2" t="s">
        <v>40</v>
      </c>
      <c r="M2083" s="7">
        <v>3</v>
      </c>
      <c r="N2083" s="4">
        <v>82.18</v>
      </c>
      <c r="O2083" s="5">
        <v>0.1</v>
      </c>
      <c r="P2083" s="4">
        <v>39.82</v>
      </c>
      <c r="Q2083" s="4">
        <f t="shared" si="128"/>
        <v>221.88600000000002</v>
      </c>
      <c r="R2083" s="4">
        <f t="shared" si="129"/>
        <v>119.46000000000001</v>
      </c>
      <c r="S2083" s="4">
        <f t="shared" si="130"/>
        <v>102.42600000000002</v>
      </c>
      <c r="T2083" s="6">
        <f t="shared" si="131"/>
        <v>0.46161542413671885</v>
      </c>
      <c r="U2083" s="3">
        <f>YEAR(SalesDataTable[[#This Row],[Order Date]])</f>
        <v>2026</v>
      </c>
    </row>
    <row r="2084" spans="1:21" ht="15.6">
      <c r="A2084" s="9">
        <v>3568</v>
      </c>
      <c r="B2084" s="10">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11" t="s">
        <v>0</v>
      </c>
      <c r="H2084" s="11" t="s">
        <v>50</v>
      </c>
      <c r="I2084" s="11" t="s">
        <v>8</v>
      </c>
      <c r="J2084" s="2" t="s">
        <v>13</v>
      </c>
      <c r="K2084" s="2" t="s">
        <v>9</v>
      </c>
      <c r="L2084" s="2" t="s">
        <v>46</v>
      </c>
      <c r="M2084" s="7">
        <v>15</v>
      </c>
      <c r="N2084" s="4">
        <v>70.25</v>
      </c>
      <c r="O2084" s="5">
        <v>0.1</v>
      </c>
      <c r="P2084" s="4">
        <v>32.19</v>
      </c>
      <c r="Q2084" s="4">
        <f t="shared" si="128"/>
        <v>948.375</v>
      </c>
      <c r="R2084" s="4">
        <f t="shared" si="129"/>
        <v>482.84999999999997</v>
      </c>
      <c r="S2084" s="4">
        <f t="shared" si="130"/>
        <v>465.52500000000003</v>
      </c>
      <c r="T2084" s="6">
        <f t="shared" si="131"/>
        <v>0.49086595492289448</v>
      </c>
      <c r="U2084" s="3">
        <f>YEAR(SalesDataTable[[#This Row],[Order Date]])</f>
        <v>2026</v>
      </c>
    </row>
    <row r="2085" spans="1:21" ht="15.6">
      <c r="A2085" s="9">
        <v>4171</v>
      </c>
      <c r="B2085" s="10">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11" t="s">
        <v>20</v>
      </c>
      <c r="H2085" s="11" t="s">
        <v>31</v>
      </c>
      <c r="I2085" s="11" t="s">
        <v>19</v>
      </c>
      <c r="J2085" s="2" t="s">
        <v>13</v>
      </c>
      <c r="K2085" s="2" t="s">
        <v>14</v>
      </c>
      <c r="L2085" s="2" t="s">
        <v>15</v>
      </c>
      <c r="M2085" s="7">
        <v>2</v>
      </c>
      <c r="N2085" s="4">
        <v>35.36</v>
      </c>
      <c r="O2085" s="5">
        <v>0</v>
      </c>
      <c r="P2085" s="4">
        <v>13.49</v>
      </c>
      <c r="Q2085" s="4">
        <f t="shared" si="128"/>
        <v>70.72</v>
      </c>
      <c r="R2085" s="4">
        <f t="shared" si="129"/>
        <v>26.98</v>
      </c>
      <c r="S2085" s="4">
        <f t="shared" si="130"/>
        <v>43.739999999999995</v>
      </c>
      <c r="T2085" s="6">
        <f t="shared" si="131"/>
        <v>0.61849547511312208</v>
      </c>
      <c r="U2085" s="3">
        <f>YEAR(SalesDataTable[[#This Row],[Order Date]])</f>
        <v>2026</v>
      </c>
    </row>
    <row r="2086" spans="1:21" ht="15.6">
      <c r="A2086" s="9">
        <v>4477</v>
      </c>
      <c r="B2086" s="10">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11" t="s">
        <v>11</v>
      </c>
      <c r="H2086" s="11" t="s">
        <v>25</v>
      </c>
      <c r="I2086" s="11" t="s">
        <v>19</v>
      </c>
      <c r="J2086" s="2" t="s">
        <v>13</v>
      </c>
      <c r="K2086" s="2" t="s">
        <v>14</v>
      </c>
      <c r="L2086" s="2" t="s">
        <v>32</v>
      </c>
      <c r="M2086" s="7">
        <v>1</v>
      </c>
      <c r="N2086" s="4">
        <v>46.01</v>
      </c>
      <c r="O2086" s="5">
        <v>0</v>
      </c>
      <c r="P2086" s="4">
        <v>18.239999999999998</v>
      </c>
      <c r="Q2086" s="4">
        <f t="shared" si="128"/>
        <v>46.01</v>
      </c>
      <c r="R2086" s="4">
        <f t="shared" si="129"/>
        <v>18.239999999999998</v>
      </c>
      <c r="S2086" s="4">
        <f t="shared" si="130"/>
        <v>27.77</v>
      </c>
      <c r="T2086" s="6">
        <f t="shared" si="131"/>
        <v>0.6035644425124973</v>
      </c>
      <c r="U2086" s="3">
        <f>YEAR(SalesDataTable[[#This Row],[Order Date]])</f>
        <v>2026</v>
      </c>
    </row>
    <row r="2087" spans="1:21" ht="15.6">
      <c r="A2087" s="9">
        <v>3368</v>
      </c>
      <c r="B2087" s="10">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11" t="s">
        <v>0</v>
      </c>
      <c r="H2087" s="11" t="s">
        <v>36</v>
      </c>
      <c r="I2087" s="11" t="s">
        <v>2</v>
      </c>
      <c r="J2087" s="2" t="s">
        <v>3</v>
      </c>
      <c r="K2087" s="2" t="s">
        <v>9</v>
      </c>
      <c r="L2087" s="2" t="s">
        <v>10</v>
      </c>
      <c r="M2087" s="7">
        <v>1</v>
      </c>
      <c r="N2087" s="4">
        <v>89.88</v>
      </c>
      <c r="O2087" s="5">
        <v>0</v>
      </c>
      <c r="P2087" s="4">
        <v>46.15</v>
      </c>
      <c r="Q2087" s="4">
        <f t="shared" si="128"/>
        <v>89.88</v>
      </c>
      <c r="R2087" s="4">
        <f t="shared" si="129"/>
        <v>46.15</v>
      </c>
      <c r="S2087" s="4">
        <f t="shared" si="130"/>
        <v>43.73</v>
      </c>
      <c r="T2087" s="6">
        <f t="shared" si="131"/>
        <v>0.48653760569648419</v>
      </c>
      <c r="U2087" s="3">
        <f>YEAR(SalesDataTable[[#This Row],[Order Date]])</f>
        <v>2026</v>
      </c>
    </row>
    <row r="2088" spans="1:21" ht="15.6">
      <c r="A2088" s="9">
        <v>3566</v>
      </c>
      <c r="B2088" s="10">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11" t="s">
        <v>6</v>
      </c>
      <c r="H2088" s="11" t="s">
        <v>43</v>
      </c>
      <c r="I2088" s="11" t="s">
        <v>2</v>
      </c>
      <c r="J2088" s="2" t="s">
        <v>13</v>
      </c>
      <c r="K2088" s="2" t="s">
        <v>34</v>
      </c>
      <c r="L2088" s="2" t="s">
        <v>35</v>
      </c>
      <c r="M2088" s="7">
        <v>1</v>
      </c>
      <c r="N2088" s="4">
        <v>41.33</v>
      </c>
      <c r="O2088" s="5">
        <v>0</v>
      </c>
      <c r="P2088" s="4">
        <v>14.47</v>
      </c>
      <c r="Q2088" s="4">
        <f t="shared" si="128"/>
        <v>41.33</v>
      </c>
      <c r="R2088" s="4">
        <f t="shared" si="129"/>
        <v>14.47</v>
      </c>
      <c r="S2088" s="4">
        <f t="shared" si="130"/>
        <v>26.86</v>
      </c>
      <c r="T2088" s="6">
        <f t="shared" si="131"/>
        <v>0.6498911202516332</v>
      </c>
      <c r="U2088" s="3">
        <f>YEAR(SalesDataTable[[#This Row],[Order Date]])</f>
        <v>2026</v>
      </c>
    </row>
    <row r="2089" spans="1:21" ht="15.6">
      <c r="A2089" s="9">
        <v>4420</v>
      </c>
      <c r="B2089" s="10">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11" t="s">
        <v>11</v>
      </c>
      <c r="H2089" s="11" t="s">
        <v>25</v>
      </c>
      <c r="I2089" s="11" t="s">
        <v>8</v>
      </c>
      <c r="J2089" s="2" t="s">
        <v>16</v>
      </c>
      <c r="K2089" s="2" t="s">
        <v>4</v>
      </c>
      <c r="L2089" s="2" t="s">
        <v>26</v>
      </c>
      <c r="M2089" s="7">
        <v>15</v>
      </c>
      <c r="N2089" s="4">
        <v>40.78</v>
      </c>
      <c r="O2089" s="5">
        <v>0.15</v>
      </c>
      <c r="P2089" s="4">
        <v>17.07</v>
      </c>
      <c r="Q2089" s="4">
        <f t="shared" si="128"/>
        <v>519.94500000000005</v>
      </c>
      <c r="R2089" s="4">
        <f t="shared" si="129"/>
        <v>256.05</v>
      </c>
      <c r="S2089" s="4">
        <f t="shared" si="130"/>
        <v>263.89500000000004</v>
      </c>
      <c r="T2089" s="6">
        <f t="shared" si="131"/>
        <v>0.5075440671609498</v>
      </c>
      <c r="U2089" s="3">
        <f>YEAR(SalesDataTable[[#This Row],[Order Date]])</f>
        <v>2026</v>
      </c>
    </row>
    <row r="2090" spans="1:21" ht="15.6">
      <c r="A2090" s="9">
        <v>513</v>
      </c>
      <c r="B2090" s="10">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11" t="s">
        <v>20</v>
      </c>
      <c r="H2090" s="11" t="s">
        <v>31</v>
      </c>
      <c r="I2090" s="11" t="s">
        <v>2</v>
      </c>
      <c r="J2090" s="2" t="s">
        <v>16</v>
      </c>
      <c r="K2090" s="2" t="s">
        <v>14</v>
      </c>
      <c r="L2090" s="2" t="s">
        <v>48</v>
      </c>
      <c r="M2090" s="7">
        <v>1</v>
      </c>
      <c r="N2090" s="4">
        <v>163.87</v>
      </c>
      <c r="O2090" s="5">
        <v>0</v>
      </c>
      <c r="P2090" s="4">
        <v>85.76</v>
      </c>
      <c r="Q2090" s="4">
        <f t="shared" si="128"/>
        <v>163.87</v>
      </c>
      <c r="R2090" s="4">
        <f t="shared" si="129"/>
        <v>85.76</v>
      </c>
      <c r="S2090" s="4">
        <f t="shared" si="130"/>
        <v>78.11</v>
      </c>
      <c r="T2090" s="6">
        <f t="shared" si="131"/>
        <v>0.47665832672240188</v>
      </c>
      <c r="U2090" s="3">
        <f>YEAR(SalesDataTable[[#This Row],[Order Date]])</f>
        <v>2026</v>
      </c>
    </row>
    <row r="2091" spans="1:21" ht="15.6">
      <c r="A2091" s="9">
        <v>786</v>
      </c>
      <c r="B2091" s="10">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11" t="s">
        <v>11</v>
      </c>
      <c r="H2091" s="11" t="s">
        <v>18</v>
      </c>
      <c r="I2091" s="11" t="s">
        <v>2</v>
      </c>
      <c r="J2091" s="2" t="s">
        <v>13</v>
      </c>
      <c r="K2091" s="2" t="s">
        <v>34</v>
      </c>
      <c r="L2091" s="2" t="s">
        <v>42</v>
      </c>
      <c r="M2091" s="7">
        <v>1</v>
      </c>
      <c r="N2091" s="4">
        <v>35.39</v>
      </c>
      <c r="O2091" s="5">
        <v>0.05</v>
      </c>
      <c r="P2091" s="4">
        <v>13.68</v>
      </c>
      <c r="Q2091" s="4">
        <f t="shared" si="128"/>
        <v>33.6205</v>
      </c>
      <c r="R2091" s="4">
        <f t="shared" si="129"/>
        <v>13.68</v>
      </c>
      <c r="S2091" s="4">
        <f t="shared" si="130"/>
        <v>19.9405</v>
      </c>
      <c r="T2091" s="6">
        <f t="shared" si="131"/>
        <v>0.59310539700480358</v>
      </c>
      <c r="U2091" s="3">
        <f>YEAR(SalesDataTable[[#This Row],[Order Date]])</f>
        <v>2026</v>
      </c>
    </row>
    <row r="2092" spans="1:21" ht="15.6">
      <c r="A2092" s="9">
        <v>3771</v>
      </c>
      <c r="B2092" s="10">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11" t="s">
        <v>11</v>
      </c>
      <c r="H2092" s="11" t="s">
        <v>18</v>
      </c>
      <c r="I2092" s="11" t="s">
        <v>2</v>
      </c>
      <c r="J2092" s="2" t="s">
        <v>16</v>
      </c>
      <c r="K2092" s="2" t="s">
        <v>23</v>
      </c>
      <c r="L2092" s="2" t="s">
        <v>40</v>
      </c>
      <c r="M2092" s="7">
        <v>2</v>
      </c>
      <c r="N2092" s="4">
        <v>80.2</v>
      </c>
      <c r="O2092" s="5">
        <v>0</v>
      </c>
      <c r="P2092" s="4">
        <v>39.590000000000003</v>
      </c>
      <c r="Q2092" s="4">
        <f t="shared" si="128"/>
        <v>160.4</v>
      </c>
      <c r="R2092" s="4">
        <f t="shared" si="129"/>
        <v>79.180000000000007</v>
      </c>
      <c r="S2092" s="4">
        <f t="shared" si="130"/>
        <v>81.22</v>
      </c>
      <c r="T2092" s="6">
        <f t="shared" si="131"/>
        <v>0.50635910224438896</v>
      </c>
      <c r="U2092" s="3">
        <f>YEAR(SalesDataTable[[#This Row],[Order Date]])</f>
        <v>2026</v>
      </c>
    </row>
    <row r="2093" spans="1:21" ht="15.6">
      <c r="A2093" s="9">
        <v>3910</v>
      </c>
      <c r="B2093" s="10">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11" t="s">
        <v>11</v>
      </c>
      <c r="H2093" s="11" t="s">
        <v>12</v>
      </c>
      <c r="I2093" s="11" t="s">
        <v>2</v>
      </c>
      <c r="J2093" s="2" t="s">
        <v>16</v>
      </c>
      <c r="K2093" s="2" t="s">
        <v>4</v>
      </c>
      <c r="L2093" s="2" t="s">
        <v>26</v>
      </c>
      <c r="M2093" s="7">
        <v>3</v>
      </c>
      <c r="N2093" s="4">
        <v>41.09</v>
      </c>
      <c r="O2093" s="5">
        <v>0</v>
      </c>
      <c r="P2093" s="4">
        <v>17.18</v>
      </c>
      <c r="Q2093" s="4">
        <f t="shared" si="128"/>
        <v>123.27000000000001</v>
      </c>
      <c r="R2093" s="4">
        <f t="shared" si="129"/>
        <v>51.54</v>
      </c>
      <c r="S2093" s="4">
        <f t="shared" si="130"/>
        <v>71.730000000000018</v>
      </c>
      <c r="T2093" s="6">
        <f t="shared" si="131"/>
        <v>0.58189340472134354</v>
      </c>
      <c r="U2093" s="3">
        <f>YEAR(SalesDataTable[[#This Row],[Order Date]])</f>
        <v>2026</v>
      </c>
    </row>
    <row r="2094" spans="1:21" ht="15.6">
      <c r="A2094" s="9">
        <v>330</v>
      </c>
      <c r="B2094" s="10">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11" t="s">
        <v>6</v>
      </c>
      <c r="H2094" s="11" t="s">
        <v>43</v>
      </c>
      <c r="I2094" s="11" t="s">
        <v>8</v>
      </c>
      <c r="J2094" s="2" t="s">
        <v>16</v>
      </c>
      <c r="K2094" s="2" t="s">
        <v>14</v>
      </c>
      <c r="L2094" s="2" t="s">
        <v>15</v>
      </c>
      <c r="M2094" s="7">
        <v>5</v>
      </c>
      <c r="N2094" s="4">
        <v>36.97</v>
      </c>
      <c r="O2094" s="5">
        <v>0.15</v>
      </c>
      <c r="P2094" s="4">
        <v>13.93</v>
      </c>
      <c r="Q2094" s="4">
        <f t="shared" si="128"/>
        <v>157.1225</v>
      </c>
      <c r="R2094" s="4">
        <f t="shared" si="129"/>
        <v>69.650000000000006</v>
      </c>
      <c r="S2094" s="4">
        <f t="shared" si="130"/>
        <v>87.472499999999997</v>
      </c>
      <c r="T2094" s="6">
        <f t="shared" si="131"/>
        <v>0.55671530175500006</v>
      </c>
      <c r="U2094" s="3">
        <f>YEAR(SalesDataTable[[#This Row],[Order Date]])</f>
        <v>2026</v>
      </c>
    </row>
    <row r="2095" spans="1:21" ht="15.6">
      <c r="A2095" s="9">
        <v>707</v>
      </c>
      <c r="B2095" s="10">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11" t="s">
        <v>11</v>
      </c>
      <c r="H2095" s="11" t="s">
        <v>25</v>
      </c>
      <c r="I2095" s="11" t="s">
        <v>19</v>
      </c>
      <c r="J2095" s="2" t="s">
        <v>13</v>
      </c>
      <c r="K2095" s="2" t="s">
        <v>14</v>
      </c>
      <c r="L2095" s="2" t="s">
        <v>15</v>
      </c>
      <c r="M2095" s="7">
        <v>4</v>
      </c>
      <c r="N2095" s="4">
        <v>35.880000000000003</v>
      </c>
      <c r="O2095" s="5">
        <v>0.05</v>
      </c>
      <c r="P2095" s="4">
        <v>13.45</v>
      </c>
      <c r="Q2095" s="4">
        <f t="shared" si="128"/>
        <v>136.34399999999999</v>
      </c>
      <c r="R2095" s="4">
        <f t="shared" si="129"/>
        <v>53.8</v>
      </c>
      <c r="S2095" s="4">
        <f t="shared" si="130"/>
        <v>82.543999999999997</v>
      </c>
      <c r="T2095" s="6">
        <f t="shared" si="131"/>
        <v>0.60540984568444522</v>
      </c>
      <c r="U2095" s="3">
        <f>YEAR(SalesDataTable[[#This Row],[Order Date]])</f>
        <v>2026</v>
      </c>
    </row>
    <row r="2096" spans="1:21" ht="15.6">
      <c r="A2096" s="9">
        <v>989</v>
      </c>
      <c r="B2096" s="10">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11" t="s">
        <v>6</v>
      </c>
      <c r="H2096" s="11" t="s">
        <v>41</v>
      </c>
      <c r="I2096" s="11" t="s">
        <v>2</v>
      </c>
      <c r="J2096" s="2" t="s">
        <v>3</v>
      </c>
      <c r="K2096" s="2" t="s">
        <v>4</v>
      </c>
      <c r="L2096" s="2" t="s">
        <v>26</v>
      </c>
      <c r="M2096" s="7">
        <v>3</v>
      </c>
      <c r="N2096" s="4">
        <v>40.42</v>
      </c>
      <c r="O2096" s="5">
        <v>0</v>
      </c>
      <c r="P2096" s="4">
        <v>16.79</v>
      </c>
      <c r="Q2096" s="4">
        <f t="shared" si="128"/>
        <v>121.26</v>
      </c>
      <c r="R2096" s="4">
        <f t="shared" si="129"/>
        <v>50.37</v>
      </c>
      <c r="S2096" s="4">
        <f t="shared" si="130"/>
        <v>70.890000000000015</v>
      </c>
      <c r="T2096" s="6">
        <f t="shared" si="131"/>
        <v>0.58461157842652167</v>
      </c>
      <c r="U2096" s="3">
        <f>YEAR(SalesDataTable[[#This Row],[Order Date]])</f>
        <v>2026</v>
      </c>
    </row>
    <row r="2097" spans="1:21" ht="15.6">
      <c r="A2097" s="9">
        <v>1904</v>
      </c>
      <c r="B2097" s="10">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11" t="s">
        <v>20</v>
      </c>
      <c r="H2097" s="11" t="s">
        <v>33</v>
      </c>
      <c r="I2097" s="11" t="s">
        <v>19</v>
      </c>
      <c r="J2097" s="2" t="s">
        <v>3</v>
      </c>
      <c r="K2097" s="2" t="s">
        <v>4</v>
      </c>
      <c r="L2097" s="2" t="s">
        <v>22</v>
      </c>
      <c r="M2097" s="7">
        <v>1</v>
      </c>
      <c r="N2097" s="4">
        <v>50.34</v>
      </c>
      <c r="O2097" s="5">
        <v>0.15</v>
      </c>
      <c r="P2097" s="4">
        <v>22.56</v>
      </c>
      <c r="Q2097" s="4">
        <f t="shared" si="128"/>
        <v>42.789000000000001</v>
      </c>
      <c r="R2097" s="4">
        <f t="shared" si="129"/>
        <v>22.56</v>
      </c>
      <c r="S2097" s="4">
        <f t="shared" si="130"/>
        <v>20.229000000000003</v>
      </c>
      <c r="T2097" s="6">
        <f t="shared" si="131"/>
        <v>0.47276169108883132</v>
      </c>
      <c r="U2097" s="3">
        <f>YEAR(SalesDataTable[[#This Row],[Order Date]])</f>
        <v>2026</v>
      </c>
    </row>
    <row r="2098" spans="1:21" ht="15.6">
      <c r="A2098" s="9">
        <v>2854</v>
      </c>
      <c r="B2098" s="10">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11" t="s">
        <v>0</v>
      </c>
      <c r="H2098" s="11" t="s">
        <v>50</v>
      </c>
      <c r="I2098" s="11" t="s">
        <v>19</v>
      </c>
      <c r="J2098" s="2" t="s">
        <v>13</v>
      </c>
      <c r="K2098" s="2" t="s">
        <v>14</v>
      </c>
      <c r="L2098" s="2" t="s">
        <v>15</v>
      </c>
      <c r="M2098" s="7">
        <v>3</v>
      </c>
      <c r="N2098" s="4">
        <v>36.049999999999997</v>
      </c>
      <c r="O2098" s="5">
        <v>0.1</v>
      </c>
      <c r="P2098" s="4">
        <v>13.87</v>
      </c>
      <c r="Q2098" s="4">
        <f t="shared" si="128"/>
        <v>97.334999999999994</v>
      </c>
      <c r="R2098" s="4">
        <f t="shared" si="129"/>
        <v>41.61</v>
      </c>
      <c r="S2098" s="4">
        <f t="shared" si="130"/>
        <v>55.724999999999994</v>
      </c>
      <c r="T2098" s="6">
        <f t="shared" si="131"/>
        <v>0.57250732008013561</v>
      </c>
      <c r="U2098" s="3">
        <f>YEAR(SalesDataTable[[#This Row],[Order Date]])</f>
        <v>2026</v>
      </c>
    </row>
    <row r="2099" spans="1:21" ht="15.6">
      <c r="A2099" s="9">
        <v>3212</v>
      </c>
      <c r="B2099" s="10">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11" t="s">
        <v>11</v>
      </c>
      <c r="H2099" s="11" t="s">
        <v>12</v>
      </c>
      <c r="I2099" s="11" t="s">
        <v>8</v>
      </c>
      <c r="J2099" s="2" t="s">
        <v>3</v>
      </c>
      <c r="K2099" s="2" t="s">
        <v>4</v>
      </c>
      <c r="L2099" s="2" t="s">
        <v>26</v>
      </c>
      <c r="M2099" s="7">
        <v>15</v>
      </c>
      <c r="N2099" s="4">
        <v>40</v>
      </c>
      <c r="O2099" s="5">
        <v>0.1</v>
      </c>
      <c r="P2099" s="4">
        <v>16.420000000000002</v>
      </c>
      <c r="Q2099" s="4">
        <f t="shared" si="128"/>
        <v>540</v>
      </c>
      <c r="R2099" s="4">
        <f t="shared" si="129"/>
        <v>246.3</v>
      </c>
      <c r="S2099" s="4">
        <f t="shared" si="130"/>
        <v>293.7</v>
      </c>
      <c r="T2099" s="6">
        <f t="shared" si="131"/>
        <v>0.54388888888888887</v>
      </c>
      <c r="U2099" s="3">
        <f>YEAR(SalesDataTable[[#This Row],[Order Date]])</f>
        <v>2026</v>
      </c>
    </row>
    <row r="2100" spans="1:21" ht="15.6">
      <c r="A2100" s="9">
        <v>4479</v>
      </c>
      <c r="B2100" s="10">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11" t="s">
        <v>20</v>
      </c>
      <c r="H2100" s="11" t="s">
        <v>31</v>
      </c>
      <c r="I2100" s="11" t="s">
        <v>19</v>
      </c>
      <c r="J2100" s="2" t="s">
        <v>3</v>
      </c>
      <c r="K2100" s="2" t="s">
        <v>9</v>
      </c>
      <c r="L2100" s="2" t="s">
        <v>37</v>
      </c>
      <c r="M2100" s="7">
        <v>1</v>
      </c>
      <c r="N2100" s="4">
        <v>151.68</v>
      </c>
      <c r="O2100" s="5">
        <v>0.05</v>
      </c>
      <c r="P2100" s="4">
        <v>78.98</v>
      </c>
      <c r="Q2100" s="4">
        <f t="shared" si="128"/>
        <v>144.096</v>
      </c>
      <c r="R2100" s="4">
        <f t="shared" si="129"/>
        <v>78.98</v>
      </c>
      <c r="S2100" s="4">
        <f t="shared" si="130"/>
        <v>65.116</v>
      </c>
      <c r="T2100" s="6">
        <f t="shared" si="131"/>
        <v>0.45189318232289583</v>
      </c>
      <c r="U2100" s="3">
        <f>YEAR(SalesDataTable[[#This Row],[Order Date]])</f>
        <v>2026</v>
      </c>
    </row>
    <row r="2101" spans="1:21" ht="15.6">
      <c r="A2101" s="9">
        <v>4574</v>
      </c>
      <c r="B2101" s="10">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11" t="s">
        <v>6</v>
      </c>
      <c r="H2101" s="11" t="s">
        <v>49</v>
      </c>
      <c r="I2101" s="11" t="s">
        <v>2</v>
      </c>
      <c r="J2101" s="2" t="s">
        <v>16</v>
      </c>
      <c r="K2101" s="2" t="s">
        <v>34</v>
      </c>
      <c r="L2101" s="2" t="s">
        <v>42</v>
      </c>
      <c r="M2101" s="7">
        <v>1</v>
      </c>
      <c r="N2101" s="4">
        <v>36.53</v>
      </c>
      <c r="O2101" s="5">
        <v>0</v>
      </c>
      <c r="P2101" s="4">
        <v>14.01</v>
      </c>
      <c r="Q2101" s="4">
        <f t="shared" si="128"/>
        <v>36.53</v>
      </c>
      <c r="R2101" s="4">
        <f t="shared" si="129"/>
        <v>14.01</v>
      </c>
      <c r="S2101" s="4">
        <f t="shared" si="130"/>
        <v>22.520000000000003</v>
      </c>
      <c r="T2101" s="6">
        <f t="shared" si="131"/>
        <v>0.61647960580344929</v>
      </c>
      <c r="U2101" s="3">
        <f>YEAR(SalesDataTable[[#This Row],[Order Date]])</f>
        <v>2026</v>
      </c>
    </row>
    <row r="2102" spans="1:21" ht="15.6">
      <c r="A2102" s="9">
        <v>4815</v>
      </c>
      <c r="B2102" s="10">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11" t="s">
        <v>0</v>
      </c>
      <c r="H2102" s="11" t="s">
        <v>1</v>
      </c>
      <c r="I2102" s="11" t="s">
        <v>19</v>
      </c>
      <c r="J2102" s="2" t="s">
        <v>16</v>
      </c>
      <c r="K2102" s="2" t="s">
        <v>4</v>
      </c>
      <c r="L2102" s="2" t="s">
        <v>26</v>
      </c>
      <c r="M2102" s="7">
        <v>1</v>
      </c>
      <c r="N2102" s="4">
        <v>39.89</v>
      </c>
      <c r="O2102" s="5">
        <v>0.05</v>
      </c>
      <c r="P2102" s="4">
        <v>16.91</v>
      </c>
      <c r="Q2102" s="4">
        <f t="shared" si="128"/>
        <v>37.895499999999998</v>
      </c>
      <c r="R2102" s="4">
        <f t="shared" si="129"/>
        <v>16.91</v>
      </c>
      <c r="S2102" s="4">
        <f t="shared" si="130"/>
        <v>20.985499999999998</v>
      </c>
      <c r="T2102" s="6">
        <f t="shared" si="131"/>
        <v>0.55377287540737019</v>
      </c>
      <c r="U2102" s="3">
        <f>YEAR(SalesDataTable[[#This Row],[Order Date]])</f>
        <v>2026</v>
      </c>
    </row>
    <row r="2103" spans="1:21" ht="15.6">
      <c r="A2103" s="9">
        <v>5027</v>
      </c>
      <c r="B2103" s="10">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11" t="s">
        <v>11</v>
      </c>
      <c r="H2103" s="11" t="s">
        <v>39</v>
      </c>
      <c r="I2103" s="11" t="s">
        <v>2</v>
      </c>
      <c r="J2103" s="2" t="s">
        <v>13</v>
      </c>
      <c r="K2103" s="2" t="s">
        <v>9</v>
      </c>
      <c r="L2103" s="2" t="s">
        <v>37</v>
      </c>
      <c r="M2103" s="7">
        <v>1</v>
      </c>
      <c r="N2103" s="4">
        <v>154.53</v>
      </c>
      <c r="O2103" s="5">
        <v>0</v>
      </c>
      <c r="P2103" s="4">
        <v>77.930000000000007</v>
      </c>
      <c r="Q2103" s="4">
        <f t="shared" si="128"/>
        <v>154.53</v>
      </c>
      <c r="R2103" s="4">
        <f t="shared" si="129"/>
        <v>77.930000000000007</v>
      </c>
      <c r="S2103" s="4">
        <f t="shared" si="130"/>
        <v>76.599999999999994</v>
      </c>
      <c r="T2103" s="6">
        <f t="shared" si="131"/>
        <v>0.49569662848637802</v>
      </c>
      <c r="U2103" s="3">
        <f>YEAR(SalesDataTable[[#This Row],[Order Date]])</f>
        <v>2026</v>
      </c>
    </row>
    <row r="2104" spans="1:21" ht="15.6">
      <c r="A2104" s="9">
        <v>1794</v>
      </c>
      <c r="B2104" s="10">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11" t="s">
        <v>20</v>
      </c>
      <c r="H2104" s="11" t="s">
        <v>33</v>
      </c>
      <c r="I2104" s="11" t="s">
        <v>28</v>
      </c>
      <c r="J2104" s="2" t="s">
        <v>16</v>
      </c>
      <c r="K2104" s="2" t="s">
        <v>4</v>
      </c>
      <c r="L2104" s="2" t="s">
        <v>22</v>
      </c>
      <c r="M2104" s="7">
        <v>2</v>
      </c>
      <c r="N2104" s="4">
        <v>50.64</v>
      </c>
      <c r="O2104" s="5">
        <v>0.05</v>
      </c>
      <c r="P2104" s="4">
        <v>22.28</v>
      </c>
      <c r="Q2104" s="4">
        <f t="shared" si="128"/>
        <v>96.215999999999994</v>
      </c>
      <c r="R2104" s="4">
        <f t="shared" si="129"/>
        <v>44.56</v>
      </c>
      <c r="S2104" s="4">
        <f t="shared" si="130"/>
        <v>51.655999999999992</v>
      </c>
      <c r="T2104" s="6">
        <f t="shared" si="131"/>
        <v>0.53687536376486233</v>
      </c>
      <c r="U2104" s="3">
        <f>YEAR(SalesDataTable[[#This Row],[Order Date]])</f>
        <v>2026</v>
      </c>
    </row>
    <row r="2105" spans="1:21" ht="15.6">
      <c r="A2105" s="9">
        <v>1867</v>
      </c>
      <c r="B2105" s="10">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11" t="s">
        <v>0</v>
      </c>
      <c r="H2105" s="11" t="s">
        <v>1</v>
      </c>
      <c r="I2105" s="11" t="s">
        <v>2</v>
      </c>
      <c r="J2105" s="2" t="s">
        <v>13</v>
      </c>
      <c r="K2105" s="2" t="s">
        <v>34</v>
      </c>
      <c r="L2105" s="2" t="s">
        <v>35</v>
      </c>
      <c r="M2105" s="7">
        <v>3</v>
      </c>
      <c r="N2105" s="4">
        <v>40.880000000000003</v>
      </c>
      <c r="O2105" s="5">
        <v>0.05</v>
      </c>
      <c r="P2105" s="4">
        <v>14.59</v>
      </c>
      <c r="Q2105" s="4">
        <f t="shared" si="128"/>
        <v>116.50800000000001</v>
      </c>
      <c r="R2105" s="4">
        <f t="shared" si="129"/>
        <v>43.769999999999996</v>
      </c>
      <c r="S2105" s="4">
        <f t="shared" si="130"/>
        <v>72.738000000000014</v>
      </c>
      <c r="T2105" s="6">
        <f t="shared" si="131"/>
        <v>0.62431764342362761</v>
      </c>
      <c r="U2105" s="3">
        <f>YEAR(SalesDataTable[[#This Row],[Order Date]])</f>
        <v>2026</v>
      </c>
    </row>
    <row r="2106" spans="1:21" ht="15.6">
      <c r="A2106" s="9">
        <v>2088</v>
      </c>
      <c r="B2106" s="10">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11" t="s">
        <v>20</v>
      </c>
      <c r="H2106" s="11" t="s">
        <v>21</v>
      </c>
      <c r="I2106" s="11" t="s">
        <v>19</v>
      </c>
      <c r="J2106" s="2" t="s">
        <v>3</v>
      </c>
      <c r="K2106" s="2" t="s">
        <v>9</v>
      </c>
      <c r="L2106" s="2" t="s">
        <v>17</v>
      </c>
      <c r="M2106" s="7">
        <v>1</v>
      </c>
      <c r="N2106" s="4">
        <v>141.77000000000001</v>
      </c>
      <c r="O2106" s="5">
        <v>0</v>
      </c>
      <c r="P2106" s="4">
        <v>78.48</v>
      </c>
      <c r="Q2106" s="4">
        <f t="shared" si="128"/>
        <v>141.77000000000001</v>
      </c>
      <c r="R2106" s="4">
        <f t="shared" si="129"/>
        <v>78.48</v>
      </c>
      <c r="S2106" s="4">
        <f t="shared" si="130"/>
        <v>63.290000000000006</v>
      </c>
      <c r="T2106" s="6">
        <f t="shared" si="131"/>
        <v>0.44642731184312623</v>
      </c>
      <c r="U2106" s="3">
        <f>YEAR(SalesDataTable[[#This Row],[Order Date]])</f>
        <v>2026</v>
      </c>
    </row>
    <row r="2107" spans="1:21" ht="15.6">
      <c r="A2107" s="9">
        <v>2270</v>
      </c>
      <c r="B2107" s="10">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11" t="s">
        <v>20</v>
      </c>
      <c r="H2107" s="11" t="s">
        <v>31</v>
      </c>
      <c r="I2107" s="11" t="s">
        <v>2</v>
      </c>
      <c r="J2107" s="2" t="s">
        <v>13</v>
      </c>
      <c r="K2107" s="2" t="s">
        <v>23</v>
      </c>
      <c r="L2107" s="2" t="s">
        <v>29</v>
      </c>
      <c r="M2107" s="7">
        <v>3</v>
      </c>
      <c r="N2107" s="4">
        <v>199.99</v>
      </c>
      <c r="O2107" s="5">
        <v>0.15</v>
      </c>
      <c r="P2107" s="4">
        <v>101.86</v>
      </c>
      <c r="Q2107" s="4">
        <f t="shared" si="128"/>
        <v>509.97450000000003</v>
      </c>
      <c r="R2107" s="4">
        <f t="shared" si="129"/>
        <v>305.58</v>
      </c>
      <c r="S2107" s="4">
        <f t="shared" si="130"/>
        <v>204.39450000000005</v>
      </c>
      <c r="T2107" s="6">
        <f t="shared" si="131"/>
        <v>0.40079356909021929</v>
      </c>
      <c r="U2107" s="3">
        <f>YEAR(SalesDataTable[[#This Row],[Order Date]])</f>
        <v>2026</v>
      </c>
    </row>
    <row r="2108" spans="1:21" ht="15.6">
      <c r="A2108" s="9">
        <v>3789</v>
      </c>
      <c r="B2108" s="10">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11" t="s">
        <v>20</v>
      </c>
      <c r="H2108" s="11" t="s">
        <v>21</v>
      </c>
      <c r="I2108" s="11" t="s">
        <v>28</v>
      </c>
      <c r="J2108" s="2" t="s">
        <v>13</v>
      </c>
      <c r="K2108" s="2" t="s">
        <v>4</v>
      </c>
      <c r="L2108" s="2" t="s">
        <v>22</v>
      </c>
      <c r="M2108" s="7">
        <v>2</v>
      </c>
      <c r="N2108" s="4">
        <v>50.56</v>
      </c>
      <c r="O2108" s="5">
        <v>0</v>
      </c>
      <c r="P2108" s="4">
        <v>23.04</v>
      </c>
      <c r="Q2108" s="4">
        <f t="shared" si="128"/>
        <v>101.12</v>
      </c>
      <c r="R2108" s="4">
        <f t="shared" si="129"/>
        <v>46.08</v>
      </c>
      <c r="S2108" s="4">
        <f t="shared" si="130"/>
        <v>55.040000000000006</v>
      </c>
      <c r="T2108" s="6">
        <f t="shared" si="131"/>
        <v>0.54430379746835444</v>
      </c>
      <c r="U2108" s="3">
        <f>YEAR(SalesDataTable[[#This Row],[Order Date]])</f>
        <v>2026</v>
      </c>
    </row>
    <row r="2109" spans="1:21" ht="15.6">
      <c r="A2109" s="9">
        <v>4323</v>
      </c>
      <c r="B2109" s="10">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11" t="s">
        <v>20</v>
      </c>
      <c r="H2109" s="11" t="s">
        <v>31</v>
      </c>
      <c r="I2109" s="11" t="s">
        <v>2</v>
      </c>
      <c r="J2109" s="2" t="s">
        <v>13</v>
      </c>
      <c r="K2109" s="2" t="s">
        <v>14</v>
      </c>
      <c r="L2109" s="2" t="s">
        <v>32</v>
      </c>
      <c r="M2109" s="7">
        <v>1</v>
      </c>
      <c r="N2109" s="4">
        <v>47.38</v>
      </c>
      <c r="O2109" s="5">
        <v>0</v>
      </c>
      <c r="P2109" s="4">
        <v>17.86</v>
      </c>
      <c r="Q2109" s="4">
        <f t="shared" si="128"/>
        <v>47.38</v>
      </c>
      <c r="R2109" s="4">
        <f t="shared" si="129"/>
        <v>17.86</v>
      </c>
      <c r="S2109" s="4">
        <f t="shared" si="130"/>
        <v>29.520000000000003</v>
      </c>
      <c r="T2109" s="6">
        <f t="shared" si="131"/>
        <v>0.62304769945124527</v>
      </c>
      <c r="U2109" s="3">
        <f>YEAR(SalesDataTable[[#This Row],[Order Date]])</f>
        <v>2026</v>
      </c>
    </row>
    <row r="2110" spans="1:21" ht="15.6">
      <c r="A2110" s="9">
        <v>276</v>
      </c>
      <c r="B2110" s="10">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11" t="s">
        <v>11</v>
      </c>
      <c r="H2110" s="11" t="s">
        <v>12</v>
      </c>
      <c r="I2110" s="11" t="s">
        <v>2</v>
      </c>
      <c r="J2110" s="2" t="s">
        <v>16</v>
      </c>
      <c r="K2110" s="2" t="s">
        <v>9</v>
      </c>
      <c r="L2110" s="2" t="s">
        <v>10</v>
      </c>
      <c r="M2110" s="7">
        <v>1</v>
      </c>
      <c r="N2110" s="4">
        <v>92.74</v>
      </c>
      <c r="O2110" s="5">
        <v>0.15</v>
      </c>
      <c r="P2110" s="4">
        <v>44.52</v>
      </c>
      <c r="Q2110" s="4">
        <f t="shared" si="128"/>
        <v>78.828999999999994</v>
      </c>
      <c r="R2110" s="4">
        <f t="shared" si="129"/>
        <v>44.52</v>
      </c>
      <c r="S2110" s="4">
        <f t="shared" si="130"/>
        <v>34.30899999999999</v>
      </c>
      <c r="T2110" s="6">
        <f t="shared" si="131"/>
        <v>0.43523322635070844</v>
      </c>
      <c r="U2110" s="3">
        <f>YEAR(SalesDataTable[[#This Row],[Order Date]])</f>
        <v>2026</v>
      </c>
    </row>
    <row r="2111" spans="1:21" ht="15.6">
      <c r="A2111" s="9">
        <v>791</v>
      </c>
      <c r="B2111" s="10">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11" t="s">
        <v>20</v>
      </c>
      <c r="H2111" s="11" t="s">
        <v>47</v>
      </c>
      <c r="I2111" s="11" t="s">
        <v>19</v>
      </c>
      <c r="J2111" s="2" t="s">
        <v>3</v>
      </c>
      <c r="K2111" s="2" t="s">
        <v>4</v>
      </c>
      <c r="L2111" s="2" t="s">
        <v>22</v>
      </c>
      <c r="M2111" s="7">
        <v>3</v>
      </c>
      <c r="N2111" s="4">
        <v>51.57</v>
      </c>
      <c r="O2111" s="5">
        <v>0.1</v>
      </c>
      <c r="P2111" s="4">
        <v>21.82</v>
      </c>
      <c r="Q2111" s="4">
        <f t="shared" si="128"/>
        <v>139.239</v>
      </c>
      <c r="R2111" s="4">
        <f t="shared" si="129"/>
        <v>65.460000000000008</v>
      </c>
      <c r="S2111" s="4">
        <f t="shared" si="130"/>
        <v>73.778999999999996</v>
      </c>
      <c r="T2111" s="6">
        <f t="shared" si="131"/>
        <v>0.52987309589985565</v>
      </c>
      <c r="U2111" s="3">
        <f>YEAR(SalesDataTable[[#This Row],[Order Date]])</f>
        <v>2026</v>
      </c>
    </row>
    <row r="2112" spans="1:21" ht="15.6">
      <c r="A2112" s="9">
        <v>1033</v>
      </c>
      <c r="B2112" s="10">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11" t="s">
        <v>6</v>
      </c>
      <c r="H2112" s="11" t="s">
        <v>43</v>
      </c>
      <c r="I2112" s="11" t="s">
        <v>2</v>
      </c>
      <c r="J2112" s="2" t="s">
        <v>13</v>
      </c>
      <c r="K2112" s="2" t="s">
        <v>9</v>
      </c>
      <c r="L2112" s="2" t="s">
        <v>46</v>
      </c>
      <c r="M2112" s="7">
        <v>1</v>
      </c>
      <c r="N2112" s="4">
        <v>70.47</v>
      </c>
      <c r="O2112" s="5">
        <v>0.1</v>
      </c>
      <c r="P2112" s="4">
        <v>31.52</v>
      </c>
      <c r="Q2112" s="4">
        <f t="shared" si="128"/>
        <v>63.423000000000002</v>
      </c>
      <c r="R2112" s="4">
        <f t="shared" si="129"/>
        <v>31.52</v>
      </c>
      <c r="S2112" s="4">
        <f t="shared" si="130"/>
        <v>31.903000000000002</v>
      </c>
      <c r="T2112" s="6">
        <f t="shared" si="131"/>
        <v>0.50301940936253409</v>
      </c>
      <c r="U2112" s="3">
        <f>YEAR(SalesDataTable[[#This Row],[Order Date]])</f>
        <v>2026</v>
      </c>
    </row>
    <row r="2113" spans="1:21" ht="15.6">
      <c r="A2113" s="9">
        <v>1247</v>
      </c>
      <c r="B2113" s="10">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11" t="s">
        <v>0</v>
      </c>
      <c r="H2113" s="11" t="s">
        <v>1</v>
      </c>
      <c r="I2113" s="11" t="s">
        <v>2</v>
      </c>
      <c r="J2113" s="2" t="s">
        <v>13</v>
      </c>
      <c r="K2113" s="2" t="s">
        <v>9</v>
      </c>
      <c r="L2113" s="2" t="s">
        <v>46</v>
      </c>
      <c r="M2113" s="7">
        <v>1</v>
      </c>
      <c r="N2113" s="4">
        <v>71.05</v>
      </c>
      <c r="O2113" s="5">
        <v>0</v>
      </c>
      <c r="P2113" s="4">
        <v>33.32</v>
      </c>
      <c r="Q2113" s="4">
        <f t="shared" si="128"/>
        <v>71.05</v>
      </c>
      <c r="R2113" s="4">
        <f t="shared" si="129"/>
        <v>33.32</v>
      </c>
      <c r="S2113" s="4">
        <f t="shared" si="130"/>
        <v>37.729999999999997</v>
      </c>
      <c r="T2113" s="6">
        <f t="shared" si="131"/>
        <v>0.53103448275862064</v>
      </c>
      <c r="U2113" s="3">
        <f>YEAR(SalesDataTable[[#This Row],[Order Date]])</f>
        <v>2026</v>
      </c>
    </row>
    <row r="2114" spans="1:21" ht="15.6">
      <c r="A2114" s="9">
        <v>1321</v>
      </c>
      <c r="B2114" s="10">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11" t="s">
        <v>20</v>
      </c>
      <c r="H2114" s="11" t="s">
        <v>47</v>
      </c>
      <c r="I2114" s="11" t="s">
        <v>19</v>
      </c>
      <c r="J2114" s="2" t="s">
        <v>3</v>
      </c>
      <c r="K2114" s="2" t="s">
        <v>4</v>
      </c>
      <c r="L2114" s="2" t="s">
        <v>26</v>
      </c>
      <c r="M2114" s="7">
        <v>3</v>
      </c>
      <c r="N2114" s="4">
        <v>39.83</v>
      </c>
      <c r="O2114" s="5">
        <v>0.1</v>
      </c>
      <c r="P2114" s="4">
        <v>16.93</v>
      </c>
      <c r="Q2114" s="4">
        <f t="shared" ref="Q2114:Q2177" si="132">M2114*N2114*(1-O2114)</f>
        <v>107.541</v>
      </c>
      <c r="R2114" s="4">
        <f t="shared" ref="R2114:R2177" si="133">M2114*P2114</f>
        <v>50.79</v>
      </c>
      <c r="S2114" s="4">
        <f t="shared" ref="S2114:S2177" si="134">Q2114-R2114</f>
        <v>56.750999999999998</v>
      </c>
      <c r="T2114" s="6">
        <f t="shared" ref="T2114:T2177" si="135">IFERROR(S2114/Q2114,0)</f>
        <v>0.52771501101905316</v>
      </c>
      <c r="U2114" s="3">
        <f>YEAR(SalesDataTable[[#This Row],[Order Date]])</f>
        <v>2026</v>
      </c>
    </row>
    <row r="2115" spans="1:21" ht="15.6">
      <c r="A2115" s="9">
        <v>2048</v>
      </c>
      <c r="B2115" s="10">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11" t="s">
        <v>20</v>
      </c>
      <c r="H2115" s="11" t="s">
        <v>31</v>
      </c>
      <c r="I2115" s="11" t="s">
        <v>2</v>
      </c>
      <c r="J2115" s="2" t="s">
        <v>13</v>
      </c>
      <c r="K2115" s="2" t="s">
        <v>34</v>
      </c>
      <c r="L2115" s="2" t="s">
        <v>45</v>
      </c>
      <c r="M2115" s="7">
        <v>3</v>
      </c>
      <c r="N2115" s="4">
        <v>49.5</v>
      </c>
      <c r="O2115" s="5">
        <v>0.05</v>
      </c>
      <c r="P2115" s="4">
        <v>22</v>
      </c>
      <c r="Q2115" s="4">
        <f t="shared" si="132"/>
        <v>141.07499999999999</v>
      </c>
      <c r="R2115" s="4">
        <f t="shared" si="133"/>
        <v>66</v>
      </c>
      <c r="S2115" s="4">
        <f t="shared" si="134"/>
        <v>75.074999999999989</v>
      </c>
      <c r="T2115" s="6">
        <f t="shared" si="135"/>
        <v>0.53216374269005839</v>
      </c>
      <c r="U2115" s="3">
        <f>YEAR(SalesDataTable[[#This Row],[Order Date]])</f>
        <v>2026</v>
      </c>
    </row>
    <row r="2116" spans="1:21" ht="15.6">
      <c r="A2116" s="9">
        <v>2082</v>
      </c>
      <c r="B2116" s="10">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11" t="s">
        <v>6</v>
      </c>
      <c r="H2116" s="11" t="s">
        <v>27</v>
      </c>
      <c r="I2116" s="11" t="s">
        <v>28</v>
      </c>
      <c r="J2116" s="2" t="s">
        <v>13</v>
      </c>
      <c r="K2116" s="2" t="s">
        <v>9</v>
      </c>
      <c r="L2116" s="2" t="s">
        <v>10</v>
      </c>
      <c r="M2116" s="7">
        <v>1</v>
      </c>
      <c r="N2116" s="4">
        <v>91.99</v>
      </c>
      <c r="O2116" s="5">
        <v>0</v>
      </c>
      <c r="P2116" s="4">
        <v>44.86</v>
      </c>
      <c r="Q2116" s="4">
        <f t="shared" si="132"/>
        <v>91.99</v>
      </c>
      <c r="R2116" s="4">
        <f t="shared" si="133"/>
        <v>44.86</v>
      </c>
      <c r="S2116" s="4">
        <f t="shared" si="134"/>
        <v>47.129999999999995</v>
      </c>
      <c r="T2116" s="6">
        <f t="shared" si="135"/>
        <v>0.51233829764104788</v>
      </c>
      <c r="U2116" s="3">
        <f>YEAR(SalesDataTable[[#This Row],[Order Date]])</f>
        <v>2026</v>
      </c>
    </row>
    <row r="2117" spans="1:21" ht="15.6">
      <c r="A2117" s="9">
        <v>2177</v>
      </c>
      <c r="B2117" s="10">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11" t="s">
        <v>0</v>
      </c>
      <c r="H2117" s="11" t="s">
        <v>50</v>
      </c>
      <c r="I2117" s="11" t="s">
        <v>28</v>
      </c>
      <c r="J2117" s="2" t="s">
        <v>3</v>
      </c>
      <c r="K2117" s="2" t="s">
        <v>4</v>
      </c>
      <c r="L2117" s="2" t="s">
        <v>5</v>
      </c>
      <c r="M2117" s="7">
        <v>1</v>
      </c>
      <c r="N2117" s="4">
        <v>79.78</v>
      </c>
      <c r="O2117" s="5">
        <v>0.05</v>
      </c>
      <c r="P2117" s="4">
        <v>41.59</v>
      </c>
      <c r="Q2117" s="4">
        <f t="shared" si="132"/>
        <v>75.790999999999997</v>
      </c>
      <c r="R2117" s="4">
        <f t="shared" si="133"/>
        <v>41.59</v>
      </c>
      <c r="S2117" s="4">
        <f t="shared" si="134"/>
        <v>34.200999999999993</v>
      </c>
      <c r="T2117" s="6">
        <f t="shared" si="135"/>
        <v>0.45125410668812915</v>
      </c>
      <c r="U2117" s="3">
        <f>YEAR(SalesDataTable[[#This Row],[Order Date]])</f>
        <v>2026</v>
      </c>
    </row>
    <row r="2118" spans="1:21" ht="15.6">
      <c r="A2118" s="9">
        <v>3776</v>
      </c>
      <c r="B2118" s="10">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11" t="s">
        <v>20</v>
      </c>
      <c r="H2118" s="11" t="s">
        <v>33</v>
      </c>
      <c r="I2118" s="11" t="s">
        <v>2</v>
      </c>
      <c r="J2118" s="2" t="s">
        <v>3</v>
      </c>
      <c r="K2118" s="2" t="s">
        <v>4</v>
      </c>
      <c r="L2118" s="2" t="s">
        <v>5</v>
      </c>
      <c r="M2118" s="7">
        <v>1</v>
      </c>
      <c r="N2118" s="4">
        <v>82.97</v>
      </c>
      <c r="O2118" s="5">
        <v>0</v>
      </c>
      <c r="P2118" s="4">
        <v>43.09</v>
      </c>
      <c r="Q2118" s="4">
        <f t="shared" si="132"/>
        <v>82.97</v>
      </c>
      <c r="R2118" s="4">
        <f t="shared" si="133"/>
        <v>43.09</v>
      </c>
      <c r="S2118" s="4">
        <f t="shared" si="134"/>
        <v>39.879999999999995</v>
      </c>
      <c r="T2118" s="6">
        <f t="shared" si="135"/>
        <v>0.48065565867180904</v>
      </c>
      <c r="U2118" s="3">
        <f>YEAR(SalesDataTable[[#This Row],[Order Date]])</f>
        <v>2026</v>
      </c>
    </row>
    <row r="2119" spans="1:21" ht="15.6">
      <c r="A2119" s="9">
        <v>4542</v>
      </c>
      <c r="B2119" s="10">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11" t="s">
        <v>0</v>
      </c>
      <c r="H2119" s="11" t="s">
        <v>36</v>
      </c>
      <c r="I2119" s="11" t="s">
        <v>2</v>
      </c>
      <c r="J2119" s="2" t="s">
        <v>16</v>
      </c>
      <c r="K2119" s="2" t="s">
        <v>4</v>
      </c>
      <c r="L2119" s="2" t="s">
        <v>30</v>
      </c>
      <c r="M2119" s="7">
        <v>1</v>
      </c>
      <c r="N2119" s="4">
        <v>103.33</v>
      </c>
      <c r="O2119" s="5">
        <v>0</v>
      </c>
      <c r="P2119" s="4">
        <v>50.85</v>
      </c>
      <c r="Q2119" s="4">
        <f t="shared" si="132"/>
        <v>103.33</v>
      </c>
      <c r="R2119" s="4">
        <f t="shared" si="133"/>
        <v>50.85</v>
      </c>
      <c r="S2119" s="4">
        <f t="shared" si="134"/>
        <v>52.48</v>
      </c>
      <c r="T2119" s="6">
        <f t="shared" si="135"/>
        <v>0.5078873512048776</v>
      </c>
      <c r="U2119" s="3">
        <f>YEAR(SalesDataTable[[#This Row],[Order Date]])</f>
        <v>2026</v>
      </c>
    </row>
    <row r="2120" spans="1:21" ht="15.6">
      <c r="A2120" s="9">
        <v>36</v>
      </c>
      <c r="B2120" s="10">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11" t="s">
        <v>0</v>
      </c>
      <c r="H2120" s="11" t="s">
        <v>36</v>
      </c>
      <c r="I2120" s="11" t="s">
        <v>2</v>
      </c>
      <c r="J2120" s="2" t="s">
        <v>13</v>
      </c>
      <c r="K2120" s="2" t="s">
        <v>9</v>
      </c>
      <c r="L2120" s="2" t="s">
        <v>17</v>
      </c>
      <c r="M2120" s="7">
        <v>3</v>
      </c>
      <c r="N2120" s="4">
        <v>142.54</v>
      </c>
      <c r="O2120" s="5">
        <v>0.05</v>
      </c>
      <c r="P2120" s="4">
        <v>81.599999999999994</v>
      </c>
      <c r="Q2120" s="4">
        <f t="shared" si="132"/>
        <v>406.23899999999998</v>
      </c>
      <c r="R2120" s="4">
        <f t="shared" si="133"/>
        <v>244.79999999999998</v>
      </c>
      <c r="S2120" s="4">
        <f t="shared" si="134"/>
        <v>161.43899999999999</v>
      </c>
      <c r="T2120" s="6">
        <f t="shared" si="135"/>
        <v>0.39739906803630376</v>
      </c>
      <c r="U2120" s="3">
        <f>YEAR(SalesDataTable[[#This Row],[Order Date]])</f>
        <v>2026</v>
      </c>
    </row>
    <row r="2121" spans="1:21" ht="15.6">
      <c r="A2121" s="9">
        <v>64</v>
      </c>
      <c r="B2121" s="10">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11" t="s">
        <v>11</v>
      </c>
      <c r="H2121" s="11" t="s">
        <v>52</v>
      </c>
      <c r="I2121" s="11" t="s">
        <v>2</v>
      </c>
      <c r="J2121" s="2" t="s">
        <v>13</v>
      </c>
      <c r="K2121" s="2" t="s">
        <v>9</v>
      </c>
      <c r="L2121" s="2" t="s">
        <v>10</v>
      </c>
      <c r="M2121" s="7">
        <v>3</v>
      </c>
      <c r="N2121" s="4">
        <v>92.14</v>
      </c>
      <c r="O2121" s="5">
        <v>0.1</v>
      </c>
      <c r="P2121" s="4">
        <v>46.43</v>
      </c>
      <c r="Q2121" s="4">
        <f t="shared" si="132"/>
        <v>248.77800000000002</v>
      </c>
      <c r="R2121" s="4">
        <f t="shared" si="133"/>
        <v>139.29</v>
      </c>
      <c r="S2121" s="4">
        <f t="shared" si="134"/>
        <v>109.48800000000003</v>
      </c>
      <c r="T2121" s="6">
        <f t="shared" si="135"/>
        <v>0.44010322456165746</v>
      </c>
      <c r="U2121" s="3">
        <f>YEAR(SalesDataTable[[#This Row],[Order Date]])</f>
        <v>2026</v>
      </c>
    </row>
    <row r="2122" spans="1:21" ht="15.6">
      <c r="A2122" s="9">
        <v>529</v>
      </c>
      <c r="B2122" s="10">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11" t="s">
        <v>20</v>
      </c>
      <c r="H2122" s="11" t="s">
        <v>31</v>
      </c>
      <c r="I2122" s="11" t="s">
        <v>19</v>
      </c>
      <c r="J2122" s="2" t="s">
        <v>16</v>
      </c>
      <c r="K2122" s="2" t="s">
        <v>14</v>
      </c>
      <c r="L2122" s="2" t="s">
        <v>48</v>
      </c>
      <c r="M2122" s="7">
        <v>2</v>
      </c>
      <c r="N2122" s="4">
        <v>165.23</v>
      </c>
      <c r="O2122" s="5">
        <v>0</v>
      </c>
      <c r="P2122" s="4">
        <v>88.87</v>
      </c>
      <c r="Q2122" s="4">
        <f t="shared" si="132"/>
        <v>330.46</v>
      </c>
      <c r="R2122" s="4">
        <f t="shared" si="133"/>
        <v>177.74</v>
      </c>
      <c r="S2122" s="4">
        <f t="shared" si="134"/>
        <v>152.71999999999997</v>
      </c>
      <c r="T2122" s="6">
        <f t="shared" si="135"/>
        <v>0.46214367850874533</v>
      </c>
      <c r="U2122" s="3">
        <f>YEAR(SalesDataTable[[#This Row],[Order Date]])</f>
        <v>2026</v>
      </c>
    </row>
    <row r="2123" spans="1:21" ht="15.6">
      <c r="A2123" s="9">
        <v>1815</v>
      </c>
      <c r="B2123" s="10">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11" t="s">
        <v>20</v>
      </c>
      <c r="H2123" s="11" t="s">
        <v>21</v>
      </c>
      <c r="I2123" s="11" t="s">
        <v>2</v>
      </c>
      <c r="J2123" s="2" t="s">
        <v>16</v>
      </c>
      <c r="K2123" s="2" t="s">
        <v>34</v>
      </c>
      <c r="L2123" s="2" t="s">
        <v>38</v>
      </c>
      <c r="M2123" s="7">
        <v>1</v>
      </c>
      <c r="N2123" s="4">
        <v>121.92</v>
      </c>
      <c r="O2123" s="5">
        <v>0</v>
      </c>
      <c r="P2123" s="4">
        <v>71.02</v>
      </c>
      <c r="Q2123" s="4">
        <f t="shared" si="132"/>
        <v>121.92</v>
      </c>
      <c r="R2123" s="4">
        <f t="shared" si="133"/>
        <v>71.02</v>
      </c>
      <c r="S2123" s="4">
        <f t="shared" si="134"/>
        <v>50.900000000000006</v>
      </c>
      <c r="T2123" s="6">
        <f t="shared" si="135"/>
        <v>0.41748687664042</v>
      </c>
      <c r="U2123" s="3">
        <f>YEAR(SalesDataTable[[#This Row],[Order Date]])</f>
        <v>2026</v>
      </c>
    </row>
    <row r="2124" spans="1:21" ht="15.6">
      <c r="A2124" s="9">
        <v>1820</v>
      </c>
      <c r="B2124" s="10">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11" t="s">
        <v>6</v>
      </c>
      <c r="H2124" s="11" t="s">
        <v>7</v>
      </c>
      <c r="I2124" s="11" t="s">
        <v>2</v>
      </c>
      <c r="J2124" s="2" t="s">
        <v>3</v>
      </c>
      <c r="K2124" s="2" t="s">
        <v>14</v>
      </c>
      <c r="L2124" s="2" t="s">
        <v>15</v>
      </c>
      <c r="M2124" s="7">
        <v>3</v>
      </c>
      <c r="N2124" s="4">
        <v>36.46</v>
      </c>
      <c r="O2124" s="5">
        <v>0.05</v>
      </c>
      <c r="P2124" s="4">
        <v>13.9</v>
      </c>
      <c r="Q2124" s="4">
        <f t="shared" si="132"/>
        <v>103.91099999999999</v>
      </c>
      <c r="R2124" s="4">
        <f t="shared" si="133"/>
        <v>41.7</v>
      </c>
      <c r="S2124" s="4">
        <f t="shared" si="134"/>
        <v>62.210999999999984</v>
      </c>
      <c r="T2124" s="6">
        <f t="shared" si="135"/>
        <v>0.5986950370990558</v>
      </c>
      <c r="U2124" s="3">
        <f>YEAR(SalesDataTable[[#This Row],[Order Date]])</f>
        <v>2026</v>
      </c>
    </row>
    <row r="2125" spans="1:21" ht="15.6">
      <c r="A2125" s="9">
        <v>2028</v>
      </c>
      <c r="B2125" s="10">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11" t="s">
        <v>20</v>
      </c>
      <c r="H2125" s="11" t="s">
        <v>21</v>
      </c>
      <c r="I2125" s="11" t="s">
        <v>19</v>
      </c>
      <c r="J2125" s="2" t="s">
        <v>16</v>
      </c>
      <c r="K2125" s="2" t="s">
        <v>34</v>
      </c>
      <c r="L2125" s="2" t="s">
        <v>45</v>
      </c>
      <c r="M2125" s="7">
        <v>3</v>
      </c>
      <c r="N2125" s="4">
        <v>51.89</v>
      </c>
      <c r="O2125" s="5">
        <v>0.1</v>
      </c>
      <c r="P2125" s="4">
        <v>21.56</v>
      </c>
      <c r="Q2125" s="4">
        <f t="shared" si="132"/>
        <v>140.10300000000001</v>
      </c>
      <c r="R2125" s="4">
        <f t="shared" si="133"/>
        <v>64.679999999999993</v>
      </c>
      <c r="S2125" s="4">
        <f t="shared" si="134"/>
        <v>75.423000000000016</v>
      </c>
      <c r="T2125" s="6">
        <f t="shared" si="135"/>
        <v>0.53833965011455864</v>
      </c>
      <c r="U2125" s="3">
        <f>YEAR(SalesDataTable[[#This Row],[Order Date]])</f>
        <v>2026</v>
      </c>
    </row>
    <row r="2126" spans="1:21" ht="15.6">
      <c r="A2126" s="9">
        <v>2741</v>
      </c>
      <c r="B2126" s="10">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11" t="s">
        <v>20</v>
      </c>
      <c r="H2126" s="11" t="s">
        <v>21</v>
      </c>
      <c r="I2126" s="11" t="s">
        <v>2</v>
      </c>
      <c r="J2126" s="2" t="s">
        <v>3</v>
      </c>
      <c r="K2126" s="2" t="s">
        <v>34</v>
      </c>
      <c r="L2126" s="2" t="s">
        <v>35</v>
      </c>
      <c r="M2126" s="7">
        <v>1</v>
      </c>
      <c r="N2126" s="4">
        <v>40.75</v>
      </c>
      <c r="O2126" s="5">
        <v>0</v>
      </c>
      <c r="P2126" s="4">
        <v>14.7</v>
      </c>
      <c r="Q2126" s="4">
        <f t="shared" si="132"/>
        <v>40.75</v>
      </c>
      <c r="R2126" s="4">
        <f t="shared" si="133"/>
        <v>14.7</v>
      </c>
      <c r="S2126" s="4">
        <f t="shared" si="134"/>
        <v>26.05</v>
      </c>
      <c r="T2126" s="6">
        <f t="shared" si="135"/>
        <v>0.63926380368098157</v>
      </c>
      <c r="U2126" s="3">
        <f>YEAR(SalesDataTable[[#This Row],[Order Date]])</f>
        <v>2026</v>
      </c>
    </row>
    <row r="2127" spans="1:21" ht="15.6">
      <c r="A2127" s="9">
        <v>3602</v>
      </c>
      <c r="B2127" s="10">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11" t="s">
        <v>11</v>
      </c>
      <c r="H2127" s="11" t="s">
        <v>25</v>
      </c>
      <c r="I2127" s="11" t="s">
        <v>8</v>
      </c>
      <c r="J2127" s="2" t="s">
        <v>16</v>
      </c>
      <c r="K2127" s="2" t="s">
        <v>23</v>
      </c>
      <c r="L2127" s="2" t="s">
        <v>24</v>
      </c>
      <c r="M2127" s="7">
        <v>4</v>
      </c>
      <c r="N2127" s="4">
        <v>345.13</v>
      </c>
      <c r="O2127" s="5">
        <v>0.05</v>
      </c>
      <c r="P2127" s="4">
        <v>200.02</v>
      </c>
      <c r="Q2127" s="4">
        <f t="shared" si="132"/>
        <v>1311.4939999999999</v>
      </c>
      <c r="R2127" s="4">
        <f t="shared" si="133"/>
        <v>800.08</v>
      </c>
      <c r="S2127" s="4">
        <f t="shared" si="134"/>
        <v>511.41399999999987</v>
      </c>
      <c r="T2127" s="6">
        <f t="shared" si="135"/>
        <v>0.38994764749209671</v>
      </c>
      <c r="U2127" s="3">
        <f>YEAR(SalesDataTable[[#This Row],[Order Date]])</f>
        <v>2026</v>
      </c>
    </row>
    <row r="2128" spans="1:21" ht="15.6">
      <c r="A2128" s="9">
        <v>4116</v>
      </c>
      <c r="B2128" s="10">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11" t="s">
        <v>6</v>
      </c>
      <c r="H2128" s="11" t="s">
        <v>27</v>
      </c>
      <c r="I2128" s="11" t="s">
        <v>19</v>
      </c>
      <c r="J2128" s="2" t="s">
        <v>13</v>
      </c>
      <c r="K2128" s="2" t="s">
        <v>14</v>
      </c>
      <c r="L2128" s="2" t="s">
        <v>15</v>
      </c>
      <c r="M2128" s="7">
        <v>2</v>
      </c>
      <c r="N2128" s="4">
        <v>37.1</v>
      </c>
      <c r="O2128" s="5">
        <v>0</v>
      </c>
      <c r="P2128" s="4">
        <v>13.31</v>
      </c>
      <c r="Q2128" s="4">
        <f t="shared" si="132"/>
        <v>74.2</v>
      </c>
      <c r="R2128" s="4">
        <f t="shared" si="133"/>
        <v>26.62</v>
      </c>
      <c r="S2128" s="4">
        <f t="shared" si="134"/>
        <v>47.58</v>
      </c>
      <c r="T2128" s="6">
        <f t="shared" si="135"/>
        <v>0.64123989218328836</v>
      </c>
      <c r="U2128" s="3">
        <f>YEAR(SalesDataTable[[#This Row],[Order Date]])</f>
        <v>2026</v>
      </c>
    </row>
    <row r="2129" spans="1:21" ht="15.6">
      <c r="A2129" s="9">
        <v>4197</v>
      </c>
      <c r="B2129" s="10">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11" t="s">
        <v>20</v>
      </c>
      <c r="H2129" s="11" t="s">
        <v>31</v>
      </c>
      <c r="I2129" s="11" t="s">
        <v>28</v>
      </c>
      <c r="J2129" s="2" t="s">
        <v>13</v>
      </c>
      <c r="K2129" s="2" t="s">
        <v>9</v>
      </c>
      <c r="L2129" s="2" t="s">
        <v>10</v>
      </c>
      <c r="M2129" s="7">
        <v>3</v>
      </c>
      <c r="N2129" s="4">
        <v>94.19</v>
      </c>
      <c r="O2129" s="5">
        <v>0</v>
      </c>
      <c r="P2129" s="4">
        <v>44.89</v>
      </c>
      <c r="Q2129" s="4">
        <f t="shared" si="132"/>
        <v>282.57</v>
      </c>
      <c r="R2129" s="4">
        <f t="shared" si="133"/>
        <v>134.67000000000002</v>
      </c>
      <c r="S2129" s="4">
        <f t="shared" si="134"/>
        <v>147.89999999999998</v>
      </c>
      <c r="T2129" s="6">
        <f t="shared" si="135"/>
        <v>0.52341012846374346</v>
      </c>
      <c r="U2129" s="3">
        <f>YEAR(SalesDataTable[[#This Row],[Order Date]])</f>
        <v>2026</v>
      </c>
    </row>
    <row r="2130" spans="1:21" ht="15.6">
      <c r="A2130" s="9">
        <v>360</v>
      </c>
      <c r="B2130" s="10">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11" t="s">
        <v>20</v>
      </c>
      <c r="H2130" s="11" t="s">
        <v>33</v>
      </c>
      <c r="I2130" s="11" t="s">
        <v>2</v>
      </c>
      <c r="J2130" s="2" t="s">
        <v>3</v>
      </c>
      <c r="K2130" s="2" t="s">
        <v>23</v>
      </c>
      <c r="L2130" s="2" t="s">
        <v>40</v>
      </c>
      <c r="M2130" s="7">
        <v>2</v>
      </c>
      <c r="N2130" s="4">
        <v>82.52</v>
      </c>
      <c r="O2130" s="5">
        <v>0.05</v>
      </c>
      <c r="P2130" s="4">
        <v>38.61</v>
      </c>
      <c r="Q2130" s="4">
        <f t="shared" si="132"/>
        <v>156.78799999999998</v>
      </c>
      <c r="R2130" s="4">
        <f t="shared" si="133"/>
        <v>77.22</v>
      </c>
      <c r="S2130" s="4">
        <f t="shared" si="134"/>
        <v>79.567999999999984</v>
      </c>
      <c r="T2130" s="6">
        <f t="shared" si="135"/>
        <v>0.50748781794525089</v>
      </c>
      <c r="U2130" s="3">
        <f>YEAR(SalesDataTable[[#This Row],[Order Date]])</f>
        <v>2026</v>
      </c>
    </row>
    <row r="2131" spans="1:21" ht="15.6">
      <c r="A2131" s="9">
        <v>427</v>
      </c>
      <c r="B2131" s="10">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11" t="s">
        <v>20</v>
      </c>
      <c r="H2131" s="11" t="s">
        <v>47</v>
      </c>
      <c r="I2131" s="11" t="s">
        <v>2</v>
      </c>
      <c r="J2131" s="2" t="s">
        <v>16</v>
      </c>
      <c r="K2131" s="2" t="s">
        <v>9</v>
      </c>
      <c r="L2131" s="2" t="s">
        <v>37</v>
      </c>
      <c r="M2131" s="7">
        <v>1</v>
      </c>
      <c r="N2131" s="4">
        <v>155.16</v>
      </c>
      <c r="O2131" s="5">
        <v>0</v>
      </c>
      <c r="P2131" s="4">
        <v>78.84</v>
      </c>
      <c r="Q2131" s="4">
        <f t="shared" si="132"/>
        <v>155.16</v>
      </c>
      <c r="R2131" s="4">
        <f t="shared" si="133"/>
        <v>78.84</v>
      </c>
      <c r="S2131" s="4">
        <f t="shared" si="134"/>
        <v>76.319999999999993</v>
      </c>
      <c r="T2131" s="6">
        <f t="shared" si="135"/>
        <v>0.49187935034802782</v>
      </c>
      <c r="U2131" s="3">
        <f>YEAR(SalesDataTable[[#This Row],[Order Date]])</f>
        <v>2026</v>
      </c>
    </row>
    <row r="2132" spans="1:21" ht="15.6">
      <c r="A2132" s="9">
        <v>1018</v>
      </c>
      <c r="B2132" s="10">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11" t="s">
        <v>20</v>
      </c>
      <c r="H2132" s="11" t="s">
        <v>47</v>
      </c>
      <c r="I2132" s="11" t="s">
        <v>28</v>
      </c>
      <c r="J2132" s="2" t="s">
        <v>3</v>
      </c>
      <c r="K2132" s="2" t="s">
        <v>14</v>
      </c>
      <c r="L2132" s="2" t="s">
        <v>32</v>
      </c>
      <c r="M2132" s="7">
        <v>1</v>
      </c>
      <c r="N2132" s="4">
        <v>46.36</v>
      </c>
      <c r="O2132" s="5">
        <v>0.05</v>
      </c>
      <c r="P2132" s="4">
        <v>18.399999999999999</v>
      </c>
      <c r="Q2132" s="4">
        <f t="shared" si="132"/>
        <v>44.041999999999994</v>
      </c>
      <c r="R2132" s="4">
        <f t="shared" si="133"/>
        <v>18.399999999999999</v>
      </c>
      <c r="S2132" s="4">
        <f t="shared" si="134"/>
        <v>25.641999999999996</v>
      </c>
      <c r="T2132" s="6">
        <f t="shared" si="135"/>
        <v>0.58221697470596245</v>
      </c>
      <c r="U2132" s="3">
        <f>YEAR(SalesDataTable[[#This Row],[Order Date]])</f>
        <v>2026</v>
      </c>
    </row>
    <row r="2133" spans="1:21" ht="15.6">
      <c r="A2133" s="9">
        <v>1179</v>
      </c>
      <c r="B2133" s="10">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11" t="s">
        <v>11</v>
      </c>
      <c r="H2133" s="11" t="s">
        <v>52</v>
      </c>
      <c r="I2133" s="11" t="s">
        <v>2</v>
      </c>
      <c r="J2133" s="2" t="s">
        <v>16</v>
      </c>
      <c r="K2133" s="2" t="s">
        <v>4</v>
      </c>
      <c r="L2133" s="2" t="s">
        <v>5</v>
      </c>
      <c r="M2133" s="7">
        <v>1</v>
      </c>
      <c r="N2133" s="4">
        <v>81.47</v>
      </c>
      <c r="O2133" s="5">
        <v>0</v>
      </c>
      <c r="P2133" s="4">
        <v>43.67</v>
      </c>
      <c r="Q2133" s="4">
        <f t="shared" si="132"/>
        <v>81.47</v>
      </c>
      <c r="R2133" s="4">
        <f t="shared" si="133"/>
        <v>43.67</v>
      </c>
      <c r="S2133" s="4">
        <f t="shared" si="134"/>
        <v>37.799999999999997</v>
      </c>
      <c r="T2133" s="6">
        <f t="shared" si="135"/>
        <v>0.463974469129741</v>
      </c>
      <c r="U2133" s="3">
        <f>YEAR(SalesDataTable[[#This Row],[Order Date]])</f>
        <v>2026</v>
      </c>
    </row>
    <row r="2134" spans="1:21" ht="15.6">
      <c r="A2134" s="9">
        <v>2267</v>
      </c>
      <c r="B2134" s="10">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11" t="s">
        <v>0</v>
      </c>
      <c r="H2134" s="11" t="s">
        <v>50</v>
      </c>
      <c r="I2134" s="11" t="s">
        <v>2</v>
      </c>
      <c r="J2134" s="2" t="s">
        <v>3</v>
      </c>
      <c r="K2134" s="2" t="s">
        <v>14</v>
      </c>
      <c r="L2134" s="2" t="s">
        <v>44</v>
      </c>
      <c r="M2134" s="7">
        <v>1</v>
      </c>
      <c r="N2134" s="4">
        <v>134.31</v>
      </c>
      <c r="O2134" s="5">
        <v>0.05</v>
      </c>
      <c r="P2134" s="4">
        <v>67.239999999999995</v>
      </c>
      <c r="Q2134" s="4">
        <f t="shared" si="132"/>
        <v>127.5945</v>
      </c>
      <c r="R2134" s="4">
        <f t="shared" si="133"/>
        <v>67.239999999999995</v>
      </c>
      <c r="S2134" s="4">
        <f t="shared" si="134"/>
        <v>60.354500000000002</v>
      </c>
      <c r="T2134" s="6">
        <f t="shared" si="135"/>
        <v>0.47301803761133909</v>
      </c>
      <c r="U2134" s="3">
        <f>YEAR(SalesDataTable[[#This Row],[Order Date]])</f>
        <v>2026</v>
      </c>
    </row>
    <row r="2135" spans="1:21" ht="15.6">
      <c r="A2135" s="9">
        <v>2656</v>
      </c>
      <c r="B2135" s="10">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11" t="s">
        <v>11</v>
      </c>
      <c r="H2135" s="11" t="s">
        <v>52</v>
      </c>
      <c r="I2135" s="11" t="s">
        <v>2</v>
      </c>
      <c r="J2135" s="2" t="s">
        <v>13</v>
      </c>
      <c r="K2135" s="2" t="s">
        <v>23</v>
      </c>
      <c r="L2135" s="2" t="s">
        <v>51</v>
      </c>
      <c r="M2135" s="7">
        <v>1</v>
      </c>
      <c r="N2135" s="4">
        <v>123.11</v>
      </c>
      <c r="O2135" s="5">
        <v>0</v>
      </c>
      <c r="P2135" s="4">
        <v>58.99</v>
      </c>
      <c r="Q2135" s="4">
        <f t="shared" si="132"/>
        <v>123.11</v>
      </c>
      <c r="R2135" s="4">
        <f t="shared" si="133"/>
        <v>58.99</v>
      </c>
      <c r="S2135" s="4">
        <f t="shared" si="134"/>
        <v>64.12</v>
      </c>
      <c r="T2135" s="6">
        <f t="shared" si="135"/>
        <v>0.52083502558687356</v>
      </c>
      <c r="U2135" s="3">
        <f>YEAR(SalesDataTable[[#This Row],[Order Date]])</f>
        <v>2026</v>
      </c>
    </row>
    <row r="2136" spans="1:21" ht="15.6">
      <c r="A2136" s="9">
        <v>2867</v>
      </c>
      <c r="B2136" s="10">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11" t="s">
        <v>6</v>
      </c>
      <c r="H2136" s="11" t="s">
        <v>27</v>
      </c>
      <c r="I2136" s="11" t="s">
        <v>2</v>
      </c>
      <c r="J2136" s="2" t="s">
        <v>13</v>
      </c>
      <c r="K2136" s="2" t="s">
        <v>23</v>
      </c>
      <c r="L2136" s="2" t="s">
        <v>40</v>
      </c>
      <c r="M2136" s="7">
        <v>1</v>
      </c>
      <c r="N2136" s="4">
        <v>81.239999999999995</v>
      </c>
      <c r="O2136" s="5">
        <v>0</v>
      </c>
      <c r="P2136" s="4">
        <v>38.65</v>
      </c>
      <c r="Q2136" s="4">
        <f t="shared" si="132"/>
        <v>81.239999999999995</v>
      </c>
      <c r="R2136" s="4">
        <f t="shared" si="133"/>
        <v>38.65</v>
      </c>
      <c r="S2136" s="4">
        <f t="shared" si="134"/>
        <v>42.589999999999996</v>
      </c>
      <c r="T2136" s="6">
        <f t="shared" si="135"/>
        <v>0.52424913835548992</v>
      </c>
      <c r="U2136" s="3">
        <f>YEAR(SalesDataTable[[#This Row],[Order Date]])</f>
        <v>2026</v>
      </c>
    </row>
    <row r="2137" spans="1:21" ht="15.6">
      <c r="A2137" s="9">
        <v>3335</v>
      </c>
      <c r="B2137" s="10">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11" t="s">
        <v>0</v>
      </c>
      <c r="H2137" s="11" t="s">
        <v>36</v>
      </c>
      <c r="I2137" s="11" t="s">
        <v>28</v>
      </c>
      <c r="J2137" s="2" t="s">
        <v>3</v>
      </c>
      <c r="K2137" s="2" t="s">
        <v>9</v>
      </c>
      <c r="L2137" s="2" t="s">
        <v>46</v>
      </c>
      <c r="M2137" s="7">
        <v>1</v>
      </c>
      <c r="N2137" s="4">
        <v>70.81</v>
      </c>
      <c r="O2137" s="5">
        <v>0.15</v>
      </c>
      <c r="P2137" s="4">
        <v>32.93</v>
      </c>
      <c r="Q2137" s="4">
        <f t="shared" si="132"/>
        <v>60.188499999999998</v>
      </c>
      <c r="R2137" s="4">
        <f t="shared" si="133"/>
        <v>32.93</v>
      </c>
      <c r="S2137" s="4">
        <f t="shared" si="134"/>
        <v>27.258499999999998</v>
      </c>
      <c r="T2137" s="6">
        <f t="shared" si="135"/>
        <v>0.45288551799762411</v>
      </c>
      <c r="U2137" s="3">
        <f>YEAR(SalesDataTable[[#This Row],[Order Date]])</f>
        <v>2026</v>
      </c>
    </row>
    <row r="2138" spans="1:21" ht="15.6">
      <c r="A2138" s="9">
        <v>3770</v>
      </c>
      <c r="B2138" s="10">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11" t="s">
        <v>20</v>
      </c>
      <c r="H2138" s="11" t="s">
        <v>47</v>
      </c>
      <c r="I2138" s="11" t="s">
        <v>2</v>
      </c>
      <c r="J2138" s="2" t="s">
        <v>16</v>
      </c>
      <c r="K2138" s="2" t="s">
        <v>23</v>
      </c>
      <c r="L2138" s="2" t="s">
        <v>29</v>
      </c>
      <c r="M2138" s="7">
        <v>6</v>
      </c>
      <c r="N2138" s="4">
        <v>200.26</v>
      </c>
      <c r="O2138" s="5">
        <v>0</v>
      </c>
      <c r="P2138" s="4">
        <v>106.71</v>
      </c>
      <c r="Q2138" s="4">
        <f t="shared" si="132"/>
        <v>1201.56</v>
      </c>
      <c r="R2138" s="4">
        <f t="shared" si="133"/>
        <v>640.26</v>
      </c>
      <c r="S2138" s="4">
        <f t="shared" si="134"/>
        <v>561.29999999999995</v>
      </c>
      <c r="T2138" s="6">
        <f t="shared" si="135"/>
        <v>0.46714271447118744</v>
      </c>
      <c r="U2138" s="3">
        <f>YEAR(SalesDataTable[[#This Row],[Order Date]])</f>
        <v>2026</v>
      </c>
    </row>
    <row r="2139" spans="1:21" ht="15.6">
      <c r="A2139" s="9">
        <v>4065</v>
      </c>
      <c r="B2139" s="10">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11" t="s">
        <v>20</v>
      </c>
      <c r="H2139" s="11" t="s">
        <v>21</v>
      </c>
      <c r="I2139" s="11" t="s">
        <v>2</v>
      </c>
      <c r="J2139" s="2" t="s">
        <v>13</v>
      </c>
      <c r="K2139" s="2" t="s">
        <v>34</v>
      </c>
      <c r="L2139" s="2" t="s">
        <v>42</v>
      </c>
      <c r="M2139" s="7">
        <v>3</v>
      </c>
      <c r="N2139" s="4">
        <v>36.75</v>
      </c>
      <c r="O2139" s="5">
        <v>0.05</v>
      </c>
      <c r="P2139" s="4">
        <v>13.71</v>
      </c>
      <c r="Q2139" s="4">
        <f t="shared" si="132"/>
        <v>104.7375</v>
      </c>
      <c r="R2139" s="4">
        <f t="shared" si="133"/>
        <v>41.13</v>
      </c>
      <c r="S2139" s="4">
        <f t="shared" si="134"/>
        <v>63.607499999999995</v>
      </c>
      <c r="T2139" s="6">
        <f t="shared" si="135"/>
        <v>0.60730397422126747</v>
      </c>
      <c r="U2139" s="3">
        <f>YEAR(SalesDataTable[[#This Row],[Order Date]])</f>
        <v>2026</v>
      </c>
    </row>
    <row r="2140" spans="1:21" ht="15.6">
      <c r="A2140" s="9">
        <v>4222</v>
      </c>
      <c r="B2140" s="10">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11" t="s">
        <v>11</v>
      </c>
      <c r="H2140" s="11" t="s">
        <v>52</v>
      </c>
      <c r="I2140" s="11" t="s">
        <v>2</v>
      </c>
      <c r="J2140" s="2" t="s">
        <v>3</v>
      </c>
      <c r="K2140" s="2" t="s">
        <v>9</v>
      </c>
      <c r="L2140" s="2" t="s">
        <v>10</v>
      </c>
      <c r="M2140" s="7">
        <v>2</v>
      </c>
      <c r="N2140" s="4">
        <v>92.41</v>
      </c>
      <c r="O2140" s="5">
        <v>0.1</v>
      </c>
      <c r="P2140" s="4">
        <v>45.42</v>
      </c>
      <c r="Q2140" s="4">
        <f t="shared" si="132"/>
        <v>166.33799999999999</v>
      </c>
      <c r="R2140" s="4">
        <f t="shared" si="133"/>
        <v>90.84</v>
      </c>
      <c r="S2140" s="4">
        <f t="shared" si="134"/>
        <v>75.49799999999999</v>
      </c>
      <c r="T2140" s="6">
        <f t="shared" si="135"/>
        <v>0.4538830573891714</v>
      </c>
      <c r="U2140" s="3">
        <f>YEAR(SalesDataTable[[#This Row],[Order Date]])</f>
        <v>2026</v>
      </c>
    </row>
    <row r="2141" spans="1:21" ht="15.6">
      <c r="A2141" s="9">
        <v>4304</v>
      </c>
      <c r="B2141" s="10">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11" t="s">
        <v>6</v>
      </c>
      <c r="H2141" s="11" t="s">
        <v>49</v>
      </c>
      <c r="I2141" s="11" t="s">
        <v>19</v>
      </c>
      <c r="J2141" s="2" t="s">
        <v>13</v>
      </c>
      <c r="K2141" s="2" t="s">
        <v>34</v>
      </c>
      <c r="L2141" s="2" t="s">
        <v>35</v>
      </c>
      <c r="M2141" s="7">
        <v>1</v>
      </c>
      <c r="N2141" s="4">
        <v>40.67</v>
      </c>
      <c r="O2141" s="5">
        <v>0</v>
      </c>
      <c r="P2141" s="4">
        <v>15.09</v>
      </c>
      <c r="Q2141" s="4">
        <f t="shared" si="132"/>
        <v>40.67</v>
      </c>
      <c r="R2141" s="4">
        <f t="shared" si="133"/>
        <v>15.09</v>
      </c>
      <c r="S2141" s="4">
        <f t="shared" si="134"/>
        <v>25.580000000000002</v>
      </c>
      <c r="T2141" s="6">
        <f t="shared" si="135"/>
        <v>0.62896483894762722</v>
      </c>
      <c r="U2141" s="3">
        <f>YEAR(SalesDataTable[[#This Row],[Order Date]])</f>
        <v>2026</v>
      </c>
    </row>
    <row r="2142" spans="1:21" ht="15.6">
      <c r="A2142" s="9">
        <v>109</v>
      </c>
      <c r="B2142" s="10">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11" t="s">
        <v>6</v>
      </c>
      <c r="H2142" s="11" t="s">
        <v>7</v>
      </c>
      <c r="I2142" s="11" t="s">
        <v>2</v>
      </c>
      <c r="J2142" s="2" t="s">
        <v>3</v>
      </c>
      <c r="K2142" s="2" t="s">
        <v>9</v>
      </c>
      <c r="L2142" s="2" t="s">
        <v>10</v>
      </c>
      <c r="M2142" s="7">
        <v>1</v>
      </c>
      <c r="N2142" s="4">
        <v>90.09</v>
      </c>
      <c r="O2142" s="5">
        <v>0</v>
      </c>
      <c r="P2142" s="4">
        <v>45.17</v>
      </c>
      <c r="Q2142" s="4">
        <f t="shared" si="132"/>
        <v>90.09</v>
      </c>
      <c r="R2142" s="4">
        <f t="shared" si="133"/>
        <v>45.17</v>
      </c>
      <c r="S2142" s="4">
        <f t="shared" si="134"/>
        <v>44.92</v>
      </c>
      <c r="T2142" s="6">
        <f t="shared" si="135"/>
        <v>0.49861249861249862</v>
      </c>
      <c r="U2142" s="3">
        <f>YEAR(SalesDataTable[[#This Row],[Order Date]])</f>
        <v>2026</v>
      </c>
    </row>
    <row r="2143" spans="1:21" ht="15.6">
      <c r="A2143" s="9">
        <v>744</v>
      </c>
      <c r="B2143" s="10">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11" t="s">
        <v>11</v>
      </c>
      <c r="H2143" s="11" t="s">
        <v>39</v>
      </c>
      <c r="I2143" s="11" t="s">
        <v>2</v>
      </c>
      <c r="J2143" s="2" t="s">
        <v>3</v>
      </c>
      <c r="K2143" s="2" t="s">
        <v>14</v>
      </c>
      <c r="L2143" s="2" t="s">
        <v>15</v>
      </c>
      <c r="M2143" s="7">
        <v>1</v>
      </c>
      <c r="N2143" s="4">
        <v>36.83</v>
      </c>
      <c r="O2143" s="5">
        <v>0</v>
      </c>
      <c r="P2143" s="4">
        <v>13.64</v>
      </c>
      <c r="Q2143" s="4">
        <f t="shared" si="132"/>
        <v>36.83</v>
      </c>
      <c r="R2143" s="4">
        <f t="shared" si="133"/>
        <v>13.64</v>
      </c>
      <c r="S2143" s="4">
        <f t="shared" si="134"/>
        <v>23.189999999999998</v>
      </c>
      <c r="T2143" s="6">
        <f t="shared" si="135"/>
        <v>0.62964974205810476</v>
      </c>
      <c r="U2143" s="3">
        <f>YEAR(SalesDataTable[[#This Row],[Order Date]])</f>
        <v>2026</v>
      </c>
    </row>
    <row r="2144" spans="1:21" ht="15.6">
      <c r="A2144" s="9">
        <v>960</v>
      </c>
      <c r="B2144" s="10">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11" t="s">
        <v>6</v>
      </c>
      <c r="H2144" s="11" t="s">
        <v>43</v>
      </c>
      <c r="I2144" s="11" t="s">
        <v>28</v>
      </c>
      <c r="J2144" s="2" t="s">
        <v>3</v>
      </c>
      <c r="K2144" s="2" t="s">
        <v>23</v>
      </c>
      <c r="L2144" s="2" t="s">
        <v>29</v>
      </c>
      <c r="M2144" s="7">
        <v>5</v>
      </c>
      <c r="N2144" s="4">
        <v>196.37</v>
      </c>
      <c r="O2144" s="5">
        <v>0.05</v>
      </c>
      <c r="P2144" s="4">
        <v>103.51</v>
      </c>
      <c r="Q2144" s="4">
        <f t="shared" si="132"/>
        <v>932.75749999999994</v>
      </c>
      <c r="R2144" s="4">
        <f t="shared" si="133"/>
        <v>517.55000000000007</v>
      </c>
      <c r="S2144" s="4">
        <f t="shared" si="134"/>
        <v>415.20749999999987</v>
      </c>
      <c r="T2144" s="6">
        <f t="shared" si="135"/>
        <v>0.44513981393877816</v>
      </c>
      <c r="U2144" s="3">
        <f>YEAR(SalesDataTable[[#This Row],[Order Date]])</f>
        <v>2026</v>
      </c>
    </row>
    <row r="2145" spans="1:21" ht="15.6">
      <c r="A2145" s="9">
        <v>1389</v>
      </c>
      <c r="B2145" s="10">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11" t="s">
        <v>0</v>
      </c>
      <c r="H2145" s="11" t="s">
        <v>50</v>
      </c>
      <c r="I2145" s="11" t="s">
        <v>2</v>
      </c>
      <c r="J2145" s="2" t="s">
        <v>13</v>
      </c>
      <c r="K2145" s="2" t="s">
        <v>9</v>
      </c>
      <c r="L2145" s="2" t="s">
        <v>10</v>
      </c>
      <c r="M2145" s="7">
        <v>2</v>
      </c>
      <c r="N2145" s="4">
        <v>93.73</v>
      </c>
      <c r="O2145" s="5">
        <v>0</v>
      </c>
      <c r="P2145" s="4">
        <v>44.79</v>
      </c>
      <c r="Q2145" s="4">
        <f t="shared" si="132"/>
        <v>187.46</v>
      </c>
      <c r="R2145" s="4">
        <f t="shared" si="133"/>
        <v>89.58</v>
      </c>
      <c r="S2145" s="4">
        <f t="shared" si="134"/>
        <v>97.88000000000001</v>
      </c>
      <c r="T2145" s="6">
        <f t="shared" si="135"/>
        <v>0.52213805611863873</v>
      </c>
      <c r="U2145" s="3">
        <f>YEAR(SalesDataTable[[#This Row],[Order Date]])</f>
        <v>2026</v>
      </c>
    </row>
    <row r="2146" spans="1:21" ht="15.6">
      <c r="A2146" s="9">
        <v>1493</v>
      </c>
      <c r="B2146" s="10">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11" t="s">
        <v>11</v>
      </c>
      <c r="H2146" s="11" t="s">
        <v>39</v>
      </c>
      <c r="I2146" s="11" t="s">
        <v>2</v>
      </c>
      <c r="J2146" s="2" t="s">
        <v>16</v>
      </c>
      <c r="K2146" s="2" t="s">
        <v>14</v>
      </c>
      <c r="L2146" s="2" t="s">
        <v>15</v>
      </c>
      <c r="M2146" s="7">
        <v>1</v>
      </c>
      <c r="N2146" s="4">
        <v>36.46</v>
      </c>
      <c r="O2146" s="5">
        <v>0.05</v>
      </c>
      <c r="P2146" s="4">
        <v>13.35</v>
      </c>
      <c r="Q2146" s="4">
        <f t="shared" si="132"/>
        <v>34.637</v>
      </c>
      <c r="R2146" s="4">
        <f t="shared" si="133"/>
        <v>13.35</v>
      </c>
      <c r="S2146" s="4">
        <f t="shared" si="134"/>
        <v>21.286999999999999</v>
      </c>
      <c r="T2146" s="6">
        <f t="shared" si="135"/>
        <v>0.61457401045125148</v>
      </c>
      <c r="U2146" s="3">
        <f>YEAR(SalesDataTable[[#This Row],[Order Date]])</f>
        <v>2026</v>
      </c>
    </row>
    <row r="2147" spans="1:21" ht="15.6">
      <c r="A2147" s="9">
        <v>1967</v>
      </c>
      <c r="B2147" s="10">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11" t="s">
        <v>6</v>
      </c>
      <c r="H2147" s="11" t="s">
        <v>49</v>
      </c>
      <c r="I2147" s="11" t="s">
        <v>2</v>
      </c>
      <c r="J2147" s="2" t="s">
        <v>3</v>
      </c>
      <c r="K2147" s="2" t="s">
        <v>23</v>
      </c>
      <c r="L2147" s="2" t="s">
        <v>51</v>
      </c>
      <c r="M2147" s="7">
        <v>2</v>
      </c>
      <c r="N2147" s="4">
        <v>125.91</v>
      </c>
      <c r="O2147" s="5">
        <v>0</v>
      </c>
      <c r="P2147" s="4">
        <v>61.95</v>
      </c>
      <c r="Q2147" s="4">
        <f t="shared" si="132"/>
        <v>251.82</v>
      </c>
      <c r="R2147" s="4">
        <f t="shared" si="133"/>
        <v>123.9</v>
      </c>
      <c r="S2147" s="4">
        <f t="shared" si="134"/>
        <v>127.91999999999999</v>
      </c>
      <c r="T2147" s="6">
        <f t="shared" si="135"/>
        <v>0.50798189182749576</v>
      </c>
      <c r="U2147" s="3">
        <f>YEAR(SalesDataTable[[#This Row],[Order Date]])</f>
        <v>2026</v>
      </c>
    </row>
    <row r="2148" spans="1:21" ht="15.6">
      <c r="A2148" s="9">
        <v>2132</v>
      </c>
      <c r="B2148" s="10">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11" t="s">
        <v>20</v>
      </c>
      <c r="H2148" s="11" t="s">
        <v>33</v>
      </c>
      <c r="I2148" s="11" t="s">
        <v>19</v>
      </c>
      <c r="J2148" s="2" t="s">
        <v>13</v>
      </c>
      <c r="K2148" s="2" t="s">
        <v>9</v>
      </c>
      <c r="L2148" s="2" t="s">
        <v>10</v>
      </c>
      <c r="M2148" s="7">
        <v>1</v>
      </c>
      <c r="N2148" s="4">
        <v>92.56</v>
      </c>
      <c r="O2148" s="5">
        <v>0.1</v>
      </c>
      <c r="P2148" s="4">
        <v>44.23</v>
      </c>
      <c r="Q2148" s="4">
        <f t="shared" si="132"/>
        <v>83.304000000000002</v>
      </c>
      <c r="R2148" s="4">
        <f t="shared" si="133"/>
        <v>44.23</v>
      </c>
      <c r="S2148" s="4">
        <f t="shared" si="134"/>
        <v>39.074000000000005</v>
      </c>
      <c r="T2148" s="6">
        <f t="shared" si="135"/>
        <v>0.46905310669355621</v>
      </c>
      <c r="U2148" s="3">
        <f>YEAR(SalesDataTable[[#This Row],[Order Date]])</f>
        <v>2026</v>
      </c>
    </row>
    <row r="2149" spans="1:21" ht="15.6">
      <c r="A2149" s="9">
        <v>2882</v>
      </c>
      <c r="B2149" s="10">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11" t="s">
        <v>20</v>
      </c>
      <c r="H2149" s="11" t="s">
        <v>33</v>
      </c>
      <c r="I2149" s="11" t="s">
        <v>28</v>
      </c>
      <c r="J2149" s="2" t="s">
        <v>13</v>
      </c>
      <c r="K2149" s="2" t="s">
        <v>9</v>
      </c>
      <c r="L2149" s="2" t="s">
        <v>46</v>
      </c>
      <c r="M2149" s="7">
        <v>4</v>
      </c>
      <c r="N2149" s="4">
        <v>70.02</v>
      </c>
      <c r="O2149" s="5">
        <v>0</v>
      </c>
      <c r="P2149" s="4">
        <v>32.86</v>
      </c>
      <c r="Q2149" s="4">
        <f t="shared" si="132"/>
        <v>280.08</v>
      </c>
      <c r="R2149" s="4">
        <f t="shared" si="133"/>
        <v>131.44</v>
      </c>
      <c r="S2149" s="4">
        <f t="shared" si="134"/>
        <v>148.63999999999999</v>
      </c>
      <c r="T2149" s="6">
        <f t="shared" si="135"/>
        <v>0.53070551271065403</v>
      </c>
      <c r="U2149" s="3">
        <f>YEAR(SalesDataTable[[#This Row],[Order Date]])</f>
        <v>2026</v>
      </c>
    </row>
    <row r="2150" spans="1:21" ht="15.6">
      <c r="A2150" s="9">
        <v>3345</v>
      </c>
      <c r="B2150" s="10">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11" t="s">
        <v>0</v>
      </c>
      <c r="H2150" s="11" t="s">
        <v>50</v>
      </c>
      <c r="I2150" s="11" t="s">
        <v>2</v>
      </c>
      <c r="J2150" s="2" t="s">
        <v>3</v>
      </c>
      <c r="K2150" s="2" t="s">
        <v>4</v>
      </c>
      <c r="L2150" s="2" t="s">
        <v>22</v>
      </c>
      <c r="M2150" s="7">
        <v>3</v>
      </c>
      <c r="N2150" s="4">
        <v>51.62</v>
      </c>
      <c r="O2150" s="5">
        <v>0.1</v>
      </c>
      <c r="P2150" s="4">
        <v>22.94</v>
      </c>
      <c r="Q2150" s="4">
        <f t="shared" si="132"/>
        <v>139.374</v>
      </c>
      <c r="R2150" s="4">
        <f t="shared" si="133"/>
        <v>68.820000000000007</v>
      </c>
      <c r="S2150" s="4">
        <f t="shared" si="134"/>
        <v>70.553999999999988</v>
      </c>
      <c r="T2150" s="6">
        <f t="shared" si="135"/>
        <v>0.50622067243531788</v>
      </c>
      <c r="U2150" s="3">
        <f>YEAR(SalesDataTable[[#This Row],[Order Date]])</f>
        <v>2026</v>
      </c>
    </row>
    <row r="2151" spans="1:21" ht="15.6">
      <c r="A2151" s="9">
        <v>4089</v>
      </c>
      <c r="B2151" s="10">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11" t="s">
        <v>11</v>
      </c>
      <c r="H2151" s="11" t="s">
        <v>12</v>
      </c>
      <c r="I2151" s="11" t="s">
        <v>2</v>
      </c>
      <c r="J2151" s="2" t="s">
        <v>13</v>
      </c>
      <c r="K2151" s="2" t="s">
        <v>23</v>
      </c>
      <c r="L2151" s="2" t="s">
        <v>29</v>
      </c>
      <c r="M2151" s="7">
        <v>1</v>
      </c>
      <c r="N2151" s="4">
        <v>196.39</v>
      </c>
      <c r="O2151" s="5">
        <v>0</v>
      </c>
      <c r="P2151" s="4">
        <v>104.66</v>
      </c>
      <c r="Q2151" s="4">
        <f t="shared" si="132"/>
        <v>196.39</v>
      </c>
      <c r="R2151" s="4">
        <f t="shared" si="133"/>
        <v>104.66</v>
      </c>
      <c r="S2151" s="4">
        <f t="shared" si="134"/>
        <v>91.72999999999999</v>
      </c>
      <c r="T2151" s="6">
        <f t="shared" si="135"/>
        <v>0.46708080859514228</v>
      </c>
      <c r="U2151" s="3">
        <f>YEAR(SalesDataTable[[#This Row],[Order Date]])</f>
        <v>2026</v>
      </c>
    </row>
    <row r="2152" spans="1:21" ht="15.6">
      <c r="A2152" s="9">
        <v>4119</v>
      </c>
      <c r="B2152" s="10">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11" t="s">
        <v>20</v>
      </c>
      <c r="H2152" s="11" t="s">
        <v>33</v>
      </c>
      <c r="I2152" s="11" t="s">
        <v>8</v>
      </c>
      <c r="J2152" s="2" t="s">
        <v>16</v>
      </c>
      <c r="K2152" s="2" t="s">
        <v>34</v>
      </c>
      <c r="L2152" s="2" t="s">
        <v>35</v>
      </c>
      <c r="M2152" s="7">
        <v>10</v>
      </c>
      <c r="N2152" s="4">
        <v>41.26</v>
      </c>
      <c r="O2152" s="5">
        <v>0.1</v>
      </c>
      <c r="P2152" s="4">
        <v>15.06</v>
      </c>
      <c r="Q2152" s="4">
        <f t="shared" si="132"/>
        <v>371.34</v>
      </c>
      <c r="R2152" s="4">
        <f t="shared" si="133"/>
        <v>150.6</v>
      </c>
      <c r="S2152" s="4">
        <f t="shared" si="134"/>
        <v>220.73999999999998</v>
      </c>
      <c r="T2152" s="6">
        <f t="shared" si="135"/>
        <v>0.59444175149458711</v>
      </c>
      <c r="U2152" s="3">
        <f>YEAR(SalesDataTable[[#This Row],[Order Date]])</f>
        <v>2026</v>
      </c>
    </row>
    <row r="2153" spans="1:21" ht="15.6">
      <c r="A2153" s="9">
        <v>4968</v>
      </c>
      <c r="B2153" s="10">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11" t="s">
        <v>11</v>
      </c>
      <c r="H2153" s="11" t="s">
        <v>18</v>
      </c>
      <c r="I2153" s="11" t="s">
        <v>28</v>
      </c>
      <c r="J2153" s="2" t="s">
        <v>13</v>
      </c>
      <c r="K2153" s="2" t="s">
        <v>14</v>
      </c>
      <c r="L2153" s="2" t="s">
        <v>15</v>
      </c>
      <c r="M2153" s="7">
        <v>1</v>
      </c>
      <c r="N2153" s="4">
        <v>35.549999999999997</v>
      </c>
      <c r="O2153" s="5">
        <v>0.05</v>
      </c>
      <c r="P2153" s="4">
        <v>13.44</v>
      </c>
      <c r="Q2153" s="4">
        <f t="shared" si="132"/>
        <v>33.772499999999994</v>
      </c>
      <c r="R2153" s="4">
        <f t="shared" si="133"/>
        <v>13.44</v>
      </c>
      <c r="S2153" s="4">
        <f t="shared" si="134"/>
        <v>20.332499999999996</v>
      </c>
      <c r="T2153" s="6">
        <f t="shared" si="135"/>
        <v>0.60204308238951809</v>
      </c>
      <c r="U2153" s="3">
        <f>YEAR(SalesDataTable[[#This Row],[Order Date]])</f>
        <v>2026</v>
      </c>
    </row>
    <row r="2154" spans="1:21" ht="15.6">
      <c r="A2154" s="9">
        <v>5197</v>
      </c>
      <c r="B2154" s="10">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11" t="s">
        <v>20</v>
      </c>
      <c r="H2154" s="11" t="s">
        <v>33</v>
      </c>
      <c r="I2154" s="11" t="s">
        <v>2</v>
      </c>
      <c r="J2154" s="2" t="s">
        <v>13</v>
      </c>
      <c r="K2154" s="2" t="s">
        <v>4</v>
      </c>
      <c r="L2154" s="2" t="s">
        <v>22</v>
      </c>
      <c r="M2154" s="7">
        <v>1</v>
      </c>
      <c r="N2154" s="4">
        <v>49.5</v>
      </c>
      <c r="O2154" s="5">
        <v>0</v>
      </c>
      <c r="P2154" s="4">
        <v>22.36</v>
      </c>
      <c r="Q2154" s="4">
        <f t="shared" si="132"/>
        <v>49.5</v>
      </c>
      <c r="R2154" s="4">
        <f t="shared" si="133"/>
        <v>22.36</v>
      </c>
      <c r="S2154" s="4">
        <f t="shared" si="134"/>
        <v>27.14</v>
      </c>
      <c r="T2154" s="6">
        <f t="shared" si="135"/>
        <v>0.54828282828282826</v>
      </c>
      <c r="U2154" s="3">
        <f>YEAR(SalesDataTable[[#This Row],[Order Date]])</f>
        <v>2026</v>
      </c>
    </row>
    <row r="2155" spans="1:21" ht="15.6">
      <c r="A2155" s="9">
        <v>66</v>
      </c>
      <c r="B2155" s="10">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11" t="s">
        <v>0</v>
      </c>
      <c r="H2155" s="11" t="s">
        <v>50</v>
      </c>
      <c r="I2155" s="11" t="s">
        <v>2</v>
      </c>
      <c r="J2155" s="2" t="s">
        <v>16</v>
      </c>
      <c r="K2155" s="2" t="s">
        <v>23</v>
      </c>
      <c r="L2155" s="2" t="s">
        <v>40</v>
      </c>
      <c r="M2155" s="7">
        <v>1</v>
      </c>
      <c r="N2155" s="4">
        <v>80.58</v>
      </c>
      <c r="O2155" s="5">
        <v>0</v>
      </c>
      <c r="P2155" s="4">
        <v>40.43</v>
      </c>
      <c r="Q2155" s="4">
        <f t="shared" si="132"/>
        <v>80.58</v>
      </c>
      <c r="R2155" s="4">
        <f t="shared" si="133"/>
        <v>40.43</v>
      </c>
      <c r="S2155" s="4">
        <f t="shared" si="134"/>
        <v>40.15</v>
      </c>
      <c r="T2155" s="6">
        <f t="shared" si="135"/>
        <v>0.49826259617771157</v>
      </c>
      <c r="U2155" s="3">
        <f>YEAR(SalesDataTable[[#This Row],[Order Date]])</f>
        <v>2026</v>
      </c>
    </row>
    <row r="2156" spans="1:21" ht="15.6">
      <c r="A2156" s="9">
        <v>585</v>
      </c>
      <c r="B2156" s="10">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11" t="s">
        <v>11</v>
      </c>
      <c r="H2156" s="11" t="s">
        <v>25</v>
      </c>
      <c r="I2156" s="11" t="s">
        <v>19</v>
      </c>
      <c r="J2156" s="2" t="s">
        <v>16</v>
      </c>
      <c r="K2156" s="2" t="s">
        <v>14</v>
      </c>
      <c r="L2156" s="2" t="s">
        <v>48</v>
      </c>
      <c r="M2156" s="7">
        <v>2</v>
      </c>
      <c r="N2156" s="4">
        <v>161.59</v>
      </c>
      <c r="O2156" s="5">
        <v>0.05</v>
      </c>
      <c r="P2156" s="4">
        <v>89.57</v>
      </c>
      <c r="Q2156" s="4">
        <f t="shared" si="132"/>
        <v>307.02100000000002</v>
      </c>
      <c r="R2156" s="4">
        <f t="shared" si="133"/>
        <v>179.14</v>
      </c>
      <c r="S2156" s="4">
        <f t="shared" si="134"/>
        <v>127.88100000000003</v>
      </c>
      <c r="T2156" s="6">
        <f t="shared" si="135"/>
        <v>0.41652199686666391</v>
      </c>
      <c r="U2156" s="3">
        <f>YEAR(SalesDataTable[[#This Row],[Order Date]])</f>
        <v>2026</v>
      </c>
    </row>
    <row r="2157" spans="1:21" ht="15.6">
      <c r="A2157" s="9">
        <v>856</v>
      </c>
      <c r="B2157" s="10">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11" t="s">
        <v>20</v>
      </c>
      <c r="H2157" s="11" t="s">
        <v>33</v>
      </c>
      <c r="I2157" s="11" t="s">
        <v>2</v>
      </c>
      <c r="J2157" s="2" t="s">
        <v>16</v>
      </c>
      <c r="K2157" s="2" t="s">
        <v>23</v>
      </c>
      <c r="L2157" s="2" t="s">
        <v>40</v>
      </c>
      <c r="M2157" s="7">
        <v>1</v>
      </c>
      <c r="N2157" s="4">
        <v>80.319999999999993</v>
      </c>
      <c r="O2157" s="5">
        <v>0</v>
      </c>
      <c r="P2157" s="4">
        <v>39.729999999999997</v>
      </c>
      <c r="Q2157" s="4">
        <f t="shared" si="132"/>
        <v>80.319999999999993</v>
      </c>
      <c r="R2157" s="4">
        <f t="shared" si="133"/>
        <v>39.729999999999997</v>
      </c>
      <c r="S2157" s="4">
        <f t="shared" si="134"/>
        <v>40.589999999999996</v>
      </c>
      <c r="T2157" s="6">
        <f t="shared" si="135"/>
        <v>0.50535358565737054</v>
      </c>
      <c r="U2157" s="3">
        <f>YEAR(SalesDataTable[[#This Row],[Order Date]])</f>
        <v>2026</v>
      </c>
    </row>
    <row r="2158" spans="1:21" ht="15.6">
      <c r="A2158" s="9">
        <v>1793</v>
      </c>
      <c r="B2158" s="10">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11" t="s">
        <v>0</v>
      </c>
      <c r="H2158" s="11" t="s">
        <v>36</v>
      </c>
      <c r="I2158" s="11" t="s">
        <v>28</v>
      </c>
      <c r="J2158" s="2" t="s">
        <v>13</v>
      </c>
      <c r="K2158" s="2" t="s">
        <v>14</v>
      </c>
      <c r="L2158" s="2" t="s">
        <v>48</v>
      </c>
      <c r="M2158" s="7">
        <v>1</v>
      </c>
      <c r="N2158" s="4">
        <v>164.25</v>
      </c>
      <c r="O2158" s="5">
        <v>0</v>
      </c>
      <c r="P2158" s="4">
        <v>86.6</v>
      </c>
      <c r="Q2158" s="4">
        <f t="shared" si="132"/>
        <v>164.25</v>
      </c>
      <c r="R2158" s="4">
        <f t="shared" si="133"/>
        <v>86.6</v>
      </c>
      <c r="S2158" s="4">
        <f t="shared" si="134"/>
        <v>77.650000000000006</v>
      </c>
      <c r="T2158" s="6">
        <f t="shared" si="135"/>
        <v>0.47275494672754947</v>
      </c>
      <c r="U2158" s="3">
        <f>YEAR(SalesDataTable[[#This Row],[Order Date]])</f>
        <v>2026</v>
      </c>
    </row>
    <row r="2159" spans="1:21" ht="15.6">
      <c r="A2159" s="9">
        <v>4763</v>
      </c>
      <c r="B2159" s="10">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11" t="s">
        <v>20</v>
      </c>
      <c r="H2159" s="11" t="s">
        <v>33</v>
      </c>
      <c r="I2159" s="11" t="s">
        <v>28</v>
      </c>
      <c r="J2159" s="2" t="s">
        <v>13</v>
      </c>
      <c r="K2159" s="2" t="s">
        <v>4</v>
      </c>
      <c r="L2159" s="2" t="s">
        <v>30</v>
      </c>
      <c r="M2159" s="7">
        <v>6</v>
      </c>
      <c r="N2159" s="4">
        <v>101.6</v>
      </c>
      <c r="O2159" s="5">
        <v>0</v>
      </c>
      <c r="P2159" s="4">
        <v>50.17</v>
      </c>
      <c r="Q2159" s="4">
        <f t="shared" si="132"/>
        <v>609.59999999999991</v>
      </c>
      <c r="R2159" s="4">
        <f t="shared" si="133"/>
        <v>301.02</v>
      </c>
      <c r="S2159" s="4">
        <f t="shared" si="134"/>
        <v>308.57999999999993</v>
      </c>
      <c r="T2159" s="6">
        <f t="shared" si="135"/>
        <v>0.50620078740157481</v>
      </c>
      <c r="U2159" s="3">
        <f>YEAR(SalesDataTable[[#This Row],[Order Date]])</f>
        <v>2026</v>
      </c>
    </row>
    <row r="2160" spans="1:21" ht="15.6">
      <c r="A2160" s="9">
        <v>1716</v>
      </c>
      <c r="B2160" s="10">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11" t="s">
        <v>0</v>
      </c>
      <c r="H2160" s="11" t="s">
        <v>1</v>
      </c>
      <c r="I2160" s="11" t="s">
        <v>19</v>
      </c>
      <c r="J2160" s="2" t="s">
        <v>3</v>
      </c>
      <c r="K2160" s="2" t="s">
        <v>34</v>
      </c>
      <c r="L2160" s="2" t="s">
        <v>42</v>
      </c>
      <c r="M2160" s="7">
        <v>5</v>
      </c>
      <c r="N2160" s="4">
        <v>35.99</v>
      </c>
      <c r="O2160" s="5">
        <v>0</v>
      </c>
      <c r="P2160" s="4">
        <v>14.19</v>
      </c>
      <c r="Q2160" s="4">
        <f t="shared" si="132"/>
        <v>179.95000000000002</v>
      </c>
      <c r="R2160" s="4">
        <f t="shared" si="133"/>
        <v>70.95</v>
      </c>
      <c r="S2160" s="4">
        <f t="shared" si="134"/>
        <v>109.00000000000001</v>
      </c>
      <c r="T2160" s="6">
        <f t="shared" si="135"/>
        <v>0.60572381217004723</v>
      </c>
      <c r="U2160" s="3">
        <f>YEAR(SalesDataTable[[#This Row],[Order Date]])</f>
        <v>2026</v>
      </c>
    </row>
    <row r="2161" spans="1:21" ht="15.6">
      <c r="A2161" s="9">
        <v>1759</v>
      </c>
      <c r="B2161" s="10">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11" t="s">
        <v>20</v>
      </c>
      <c r="H2161" s="11" t="s">
        <v>33</v>
      </c>
      <c r="I2161" s="11" t="s">
        <v>2</v>
      </c>
      <c r="J2161" s="2" t="s">
        <v>3</v>
      </c>
      <c r="K2161" s="2" t="s">
        <v>34</v>
      </c>
      <c r="L2161" s="2" t="s">
        <v>42</v>
      </c>
      <c r="M2161" s="7">
        <v>2</v>
      </c>
      <c r="N2161" s="4">
        <v>36.57</v>
      </c>
      <c r="O2161" s="5">
        <v>0.1</v>
      </c>
      <c r="P2161" s="4">
        <v>13.79</v>
      </c>
      <c r="Q2161" s="4">
        <f t="shared" si="132"/>
        <v>65.826000000000008</v>
      </c>
      <c r="R2161" s="4">
        <f t="shared" si="133"/>
        <v>27.58</v>
      </c>
      <c r="S2161" s="4">
        <f t="shared" si="134"/>
        <v>38.246000000000009</v>
      </c>
      <c r="T2161" s="6">
        <f t="shared" si="135"/>
        <v>0.58101661957281325</v>
      </c>
      <c r="U2161" s="3">
        <f>YEAR(SalesDataTable[[#This Row],[Order Date]])</f>
        <v>2026</v>
      </c>
    </row>
    <row r="2162" spans="1:21" ht="15.6">
      <c r="A2162" s="9">
        <v>1811</v>
      </c>
      <c r="B2162" s="10">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11" t="s">
        <v>6</v>
      </c>
      <c r="H2162" s="11" t="s">
        <v>27</v>
      </c>
      <c r="I2162" s="11" t="s">
        <v>2</v>
      </c>
      <c r="J2162" s="2" t="s">
        <v>13</v>
      </c>
      <c r="K2162" s="2" t="s">
        <v>4</v>
      </c>
      <c r="L2162" s="2" t="s">
        <v>26</v>
      </c>
      <c r="M2162" s="7">
        <v>1</v>
      </c>
      <c r="N2162" s="4">
        <v>40.99</v>
      </c>
      <c r="O2162" s="5">
        <v>0.1</v>
      </c>
      <c r="P2162" s="4">
        <v>17.16</v>
      </c>
      <c r="Q2162" s="4">
        <f t="shared" si="132"/>
        <v>36.891000000000005</v>
      </c>
      <c r="R2162" s="4">
        <f t="shared" si="133"/>
        <v>17.16</v>
      </c>
      <c r="S2162" s="4">
        <f t="shared" si="134"/>
        <v>19.731000000000005</v>
      </c>
      <c r="T2162" s="6">
        <f t="shared" si="135"/>
        <v>0.5348458973733432</v>
      </c>
      <c r="U2162" s="3">
        <f>YEAR(SalesDataTable[[#This Row],[Order Date]])</f>
        <v>2026</v>
      </c>
    </row>
    <row r="2163" spans="1:21" ht="15.6">
      <c r="A2163" s="9">
        <v>2918</v>
      </c>
      <c r="B2163" s="10">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11" t="s">
        <v>20</v>
      </c>
      <c r="H2163" s="11" t="s">
        <v>33</v>
      </c>
      <c r="I2163" s="11" t="s">
        <v>19</v>
      </c>
      <c r="J2163" s="2" t="s">
        <v>3</v>
      </c>
      <c r="K2163" s="2" t="s">
        <v>23</v>
      </c>
      <c r="L2163" s="2" t="s">
        <v>40</v>
      </c>
      <c r="M2163" s="7">
        <v>3</v>
      </c>
      <c r="N2163" s="4">
        <v>80.47</v>
      </c>
      <c r="O2163" s="5">
        <v>0</v>
      </c>
      <c r="P2163" s="4">
        <v>40.090000000000003</v>
      </c>
      <c r="Q2163" s="4">
        <f t="shared" si="132"/>
        <v>241.41</v>
      </c>
      <c r="R2163" s="4">
        <f t="shared" si="133"/>
        <v>120.27000000000001</v>
      </c>
      <c r="S2163" s="4">
        <f t="shared" si="134"/>
        <v>121.13999999999999</v>
      </c>
      <c r="T2163" s="6">
        <f t="shared" si="135"/>
        <v>0.50180191375667949</v>
      </c>
      <c r="U2163" s="3">
        <f>YEAR(SalesDataTable[[#This Row],[Order Date]])</f>
        <v>2026</v>
      </c>
    </row>
    <row r="2164" spans="1:21" ht="15.6">
      <c r="A2164" s="9">
        <v>4150</v>
      </c>
      <c r="B2164" s="10">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11" t="s">
        <v>20</v>
      </c>
      <c r="H2164" s="11" t="s">
        <v>47</v>
      </c>
      <c r="I2164" s="11" t="s">
        <v>19</v>
      </c>
      <c r="J2164" s="2" t="s">
        <v>16</v>
      </c>
      <c r="K2164" s="2" t="s">
        <v>9</v>
      </c>
      <c r="L2164" s="2" t="s">
        <v>17</v>
      </c>
      <c r="M2164" s="7">
        <v>5</v>
      </c>
      <c r="N2164" s="4">
        <v>140.32</v>
      </c>
      <c r="O2164" s="5">
        <v>0</v>
      </c>
      <c r="P2164" s="4">
        <v>80.08</v>
      </c>
      <c r="Q2164" s="4">
        <f t="shared" si="132"/>
        <v>701.59999999999991</v>
      </c>
      <c r="R2164" s="4">
        <f t="shared" si="133"/>
        <v>400.4</v>
      </c>
      <c r="S2164" s="4">
        <f t="shared" si="134"/>
        <v>301.19999999999993</v>
      </c>
      <c r="T2164" s="6">
        <f t="shared" si="135"/>
        <v>0.4293044469783352</v>
      </c>
      <c r="U2164" s="3">
        <f>YEAR(SalesDataTable[[#This Row],[Order Date]])</f>
        <v>2026</v>
      </c>
    </row>
    <row r="2165" spans="1:21" ht="15.6">
      <c r="A2165" s="9">
        <v>4830</v>
      </c>
      <c r="B2165" s="10">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11" t="s">
        <v>6</v>
      </c>
      <c r="H2165" s="11" t="s">
        <v>41</v>
      </c>
      <c r="I2165" s="11" t="s">
        <v>2</v>
      </c>
      <c r="J2165" s="2" t="s">
        <v>13</v>
      </c>
      <c r="K2165" s="2" t="s">
        <v>34</v>
      </c>
      <c r="L2165" s="2" t="s">
        <v>38</v>
      </c>
      <c r="M2165" s="7">
        <v>3</v>
      </c>
      <c r="N2165" s="4">
        <v>125.93</v>
      </c>
      <c r="O2165" s="5">
        <v>0.1</v>
      </c>
      <c r="P2165" s="4">
        <v>68.45</v>
      </c>
      <c r="Q2165" s="4">
        <f t="shared" si="132"/>
        <v>340.01100000000002</v>
      </c>
      <c r="R2165" s="4">
        <f t="shared" si="133"/>
        <v>205.35000000000002</v>
      </c>
      <c r="S2165" s="4">
        <f t="shared" si="134"/>
        <v>134.661</v>
      </c>
      <c r="T2165" s="6">
        <f t="shared" si="135"/>
        <v>0.39604895135745605</v>
      </c>
      <c r="U2165" s="3">
        <f>YEAR(SalesDataTable[[#This Row],[Order Date]])</f>
        <v>2026</v>
      </c>
    </row>
    <row r="2166" spans="1:21" ht="15.6">
      <c r="A2166" s="9">
        <v>4698</v>
      </c>
      <c r="B2166" s="10">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11" t="s">
        <v>20</v>
      </c>
      <c r="H2166" s="11" t="s">
        <v>33</v>
      </c>
      <c r="I2166" s="11" t="s">
        <v>2</v>
      </c>
      <c r="J2166" s="2" t="s">
        <v>3</v>
      </c>
      <c r="K2166" s="2" t="s">
        <v>9</v>
      </c>
      <c r="L2166" s="2" t="s">
        <v>17</v>
      </c>
      <c r="M2166" s="7">
        <v>2</v>
      </c>
      <c r="N2166" s="4">
        <v>141.4</v>
      </c>
      <c r="O2166" s="5">
        <v>0.05</v>
      </c>
      <c r="P2166" s="4">
        <v>77.48</v>
      </c>
      <c r="Q2166" s="4">
        <f t="shared" si="132"/>
        <v>268.66000000000003</v>
      </c>
      <c r="R2166" s="4">
        <f t="shared" si="133"/>
        <v>154.96</v>
      </c>
      <c r="S2166" s="4">
        <f t="shared" si="134"/>
        <v>113.70000000000002</v>
      </c>
      <c r="T2166" s="6">
        <f t="shared" si="135"/>
        <v>0.42321149408173903</v>
      </c>
      <c r="U2166" s="3">
        <f>YEAR(SalesDataTable[[#This Row],[Order Date]])</f>
        <v>2026</v>
      </c>
    </row>
    <row r="2167" spans="1:21" ht="15.6">
      <c r="A2167" s="9">
        <v>4846</v>
      </c>
      <c r="B2167" s="10">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11" t="s">
        <v>0</v>
      </c>
      <c r="H2167" s="11" t="s">
        <v>1</v>
      </c>
      <c r="I2167" s="11" t="s">
        <v>8</v>
      </c>
      <c r="J2167" s="2" t="s">
        <v>16</v>
      </c>
      <c r="K2167" s="2" t="s">
        <v>4</v>
      </c>
      <c r="L2167" s="2" t="s">
        <v>22</v>
      </c>
      <c r="M2167" s="7">
        <v>8</v>
      </c>
      <c r="N2167" s="4">
        <v>51.91</v>
      </c>
      <c r="O2167" s="5">
        <v>0.05</v>
      </c>
      <c r="P2167" s="4">
        <v>22.99</v>
      </c>
      <c r="Q2167" s="4">
        <f t="shared" si="132"/>
        <v>394.51599999999996</v>
      </c>
      <c r="R2167" s="4">
        <f t="shared" si="133"/>
        <v>183.92</v>
      </c>
      <c r="S2167" s="4">
        <f t="shared" si="134"/>
        <v>210.59599999999998</v>
      </c>
      <c r="T2167" s="6">
        <f t="shared" si="135"/>
        <v>0.53380851473704483</v>
      </c>
      <c r="U2167" s="3">
        <f>YEAR(SalesDataTable[[#This Row],[Order Date]])</f>
        <v>2026</v>
      </c>
    </row>
    <row r="2168" spans="1:21" ht="15.6">
      <c r="A2168" s="9">
        <v>5024</v>
      </c>
      <c r="B2168" s="10">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11" t="s">
        <v>20</v>
      </c>
      <c r="H2168" s="11" t="s">
        <v>31</v>
      </c>
      <c r="I2168" s="11" t="s">
        <v>28</v>
      </c>
      <c r="J2168" s="2" t="s">
        <v>3</v>
      </c>
      <c r="K2168" s="2" t="s">
        <v>23</v>
      </c>
      <c r="L2168" s="2" t="s">
        <v>29</v>
      </c>
      <c r="M2168" s="7">
        <v>1</v>
      </c>
      <c r="N2168" s="4">
        <v>192.62</v>
      </c>
      <c r="O2168" s="5">
        <v>0</v>
      </c>
      <c r="P2168" s="4">
        <v>102.51</v>
      </c>
      <c r="Q2168" s="4">
        <f t="shared" si="132"/>
        <v>192.62</v>
      </c>
      <c r="R2168" s="4">
        <f t="shared" si="133"/>
        <v>102.51</v>
      </c>
      <c r="S2168" s="4">
        <f t="shared" si="134"/>
        <v>90.11</v>
      </c>
      <c r="T2168" s="6">
        <f t="shared" si="135"/>
        <v>0.46781227286886096</v>
      </c>
      <c r="U2168" s="3">
        <f>YEAR(SalesDataTable[[#This Row],[Order Date]])</f>
        <v>2026</v>
      </c>
    </row>
    <row r="2169" spans="1:21" ht="15.6">
      <c r="A2169" s="9">
        <v>1157</v>
      </c>
      <c r="B2169" s="10">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11" t="s">
        <v>20</v>
      </c>
      <c r="H2169" s="11" t="s">
        <v>21</v>
      </c>
      <c r="I2169" s="11" t="s">
        <v>2</v>
      </c>
      <c r="J2169" s="2" t="s">
        <v>13</v>
      </c>
      <c r="K2169" s="2" t="s">
        <v>4</v>
      </c>
      <c r="L2169" s="2" t="s">
        <v>22</v>
      </c>
      <c r="M2169" s="7">
        <v>1</v>
      </c>
      <c r="N2169" s="4">
        <v>51.25</v>
      </c>
      <c r="O2169" s="5">
        <v>0</v>
      </c>
      <c r="P2169" s="4">
        <v>22.58</v>
      </c>
      <c r="Q2169" s="4">
        <f t="shared" si="132"/>
        <v>51.25</v>
      </c>
      <c r="R2169" s="4">
        <f t="shared" si="133"/>
        <v>22.58</v>
      </c>
      <c r="S2169" s="4">
        <f t="shared" si="134"/>
        <v>28.67</v>
      </c>
      <c r="T2169" s="6">
        <f t="shared" si="135"/>
        <v>0.55941463414634152</v>
      </c>
      <c r="U2169" s="3">
        <f>YEAR(SalesDataTable[[#This Row],[Order Date]])</f>
        <v>2026</v>
      </c>
    </row>
    <row r="2170" spans="1:21" ht="15.6">
      <c r="A2170" s="9">
        <v>1427</v>
      </c>
      <c r="B2170" s="10">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11" t="s">
        <v>20</v>
      </c>
      <c r="H2170" s="11" t="s">
        <v>21</v>
      </c>
      <c r="I2170" s="11" t="s">
        <v>19</v>
      </c>
      <c r="J2170" s="2" t="s">
        <v>13</v>
      </c>
      <c r="K2170" s="2" t="s">
        <v>14</v>
      </c>
      <c r="L2170" s="2" t="s">
        <v>32</v>
      </c>
      <c r="M2170" s="7">
        <v>1</v>
      </c>
      <c r="N2170" s="4">
        <v>45.97</v>
      </c>
      <c r="O2170" s="5">
        <v>0.05</v>
      </c>
      <c r="P2170" s="4">
        <v>18.760000000000002</v>
      </c>
      <c r="Q2170" s="4">
        <f t="shared" si="132"/>
        <v>43.671499999999995</v>
      </c>
      <c r="R2170" s="4">
        <f t="shared" si="133"/>
        <v>18.760000000000002</v>
      </c>
      <c r="S2170" s="4">
        <f t="shared" si="134"/>
        <v>24.911499999999993</v>
      </c>
      <c r="T2170" s="6">
        <f t="shared" si="135"/>
        <v>0.57042922729926826</v>
      </c>
      <c r="U2170" s="3">
        <f>YEAR(SalesDataTable[[#This Row],[Order Date]])</f>
        <v>2026</v>
      </c>
    </row>
    <row r="2171" spans="1:21" ht="15.6">
      <c r="A2171" s="9">
        <v>1622</v>
      </c>
      <c r="B2171" s="10">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11" t="s">
        <v>11</v>
      </c>
      <c r="H2171" s="11" t="s">
        <v>12</v>
      </c>
      <c r="I2171" s="11" t="s">
        <v>28</v>
      </c>
      <c r="J2171" s="2" t="s">
        <v>3</v>
      </c>
      <c r="K2171" s="2" t="s">
        <v>23</v>
      </c>
      <c r="L2171" s="2" t="s">
        <v>51</v>
      </c>
      <c r="M2171" s="7">
        <v>1</v>
      </c>
      <c r="N2171" s="4">
        <v>123.29</v>
      </c>
      <c r="O2171" s="5">
        <v>0</v>
      </c>
      <c r="P2171" s="4">
        <v>59.48</v>
      </c>
      <c r="Q2171" s="4">
        <f t="shared" si="132"/>
        <v>123.29</v>
      </c>
      <c r="R2171" s="4">
        <f t="shared" si="133"/>
        <v>59.48</v>
      </c>
      <c r="S2171" s="4">
        <f t="shared" si="134"/>
        <v>63.810000000000009</v>
      </c>
      <c r="T2171" s="6">
        <f t="shared" si="135"/>
        <v>0.51756022386243816</v>
      </c>
      <c r="U2171" s="3">
        <f>YEAR(SalesDataTable[[#This Row],[Order Date]])</f>
        <v>2026</v>
      </c>
    </row>
    <row r="2172" spans="1:21" ht="15.6">
      <c r="A2172" s="9">
        <v>1879</v>
      </c>
      <c r="B2172" s="10">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11" t="s">
        <v>20</v>
      </c>
      <c r="H2172" s="11" t="s">
        <v>33</v>
      </c>
      <c r="I2172" s="11" t="s">
        <v>8</v>
      </c>
      <c r="J2172" s="2" t="s">
        <v>16</v>
      </c>
      <c r="K2172" s="2" t="s">
        <v>14</v>
      </c>
      <c r="L2172" s="2" t="s">
        <v>15</v>
      </c>
      <c r="M2172" s="7">
        <v>8</v>
      </c>
      <c r="N2172" s="4">
        <v>35.83</v>
      </c>
      <c r="O2172" s="5">
        <v>0.05</v>
      </c>
      <c r="P2172" s="4">
        <v>13.89</v>
      </c>
      <c r="Q2172" s="4">
        <f t="shared" si="132"/>
        <v>272.30799999999999</v>
      </c>
      <c r="R2172" s="4">
        <f t="shared" si="133"/>
        <v>111.12</v>
      </c>
      <c r="S2172" s="4">
        <f t="shared" si="134"/>
        <v>161.18799999999999</v>
      </c>
      <c r="T2172" s="6">
        <f t="shared" si="135"/>
        <v>0.59193266448286497</v>
      </c>
      <c r="U2172" s="3">
        <f>YEAR(SalesDataTable[[#This Row],[Order Date]])</f>
        <v>2026</v>
      </c>
    </row>
    <row r="2173" spans="1:21" ht="15.6">
      <c r="A2173" s="9">
        <v>2483</v>
      </c>
      <c r="B2173" s="10">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11" t="s">
        <v>0</v>
      </c>
      <c r="H2173" s="11" t="s">
        <v>1</v>
      </c>
      <c r="I2173" s="11" t="s">
        <v>2</v>
      </c>
      <c r="J2173" s="2" t="s">
        <v>13</v>
      </c>
      <c r="K2173" s="2" t="s">
        <v>23</v>
      </c>
      <c r="L2173" s="2" t="s">
        <v>40</v>
      </c>
      <c r="M2173" s="7">
        <v>1</v>
      </c>
      <c r="N2173" s="4">
        <v>80.56</v>
      </c>
      <c r="O2173" s="5">
        <v>0</v>
      </c>
      <c r="P2173" s="4">
        <v>39.53</v>
      </c>
      <c r="Q2173" s="4">
        <f t="shared" si="132"/>
        <v>80.56</v>
      </c>
      <c r="R2173" s="4">
        <f t="shared" si="133"/>
        <v>39.53</v>
      </c>
      <c r="S2173" s="4">
        <f t="shared" si="134"/>
        <v>41.03</v>
      </c>
      <c r="T2173" s="6">
        <f t="shared" si="135"/>
        <v>0.5093098311817279</v>
      </c>
      <c r="U2173" s="3">
        <f>YEAR(SalesDataTable[[#This Row],[Order Date]])</f>
        <v>2026</v>
      </c>
    </row>
    <row r="2174" spans="1:21" ht="15.6">
      <c r="A2174" s="9">
        <v>4451</v>
      </c>
      <c r="B2174" s="10">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11" t="s">
        <v>20</v>
      </c>
      <c r="H2174" s="11" t="s">
        <v>31</v>
      </c>
      <c r="I2174" s="11" t="s">
        <v>2</v>
      </c>
      <c r="J2174" s="2" t="s">
        <v>13</v>
      </c>
      <c r="K2174" s="2" t="s">
        <v>4</v>
      </c>
      <c r="L2174" s="2" t="s">
        <v>26</v>
      </c>
      <c r="M2174" s="7">
        <v>1</v>
      </c>
      <c r="N2174" s="4">
        <v>40.47</v>
      </c>
      <c r="O2174" s="5">
        <v>0.05</v>
      </c>
      <c r="P2174" s="4">
        <v>16.73</v>
      </c>
      <c r="Q2174" s="4">
        <f t="shared" si="132"/>
        <v>38.4465</v>
      </c>
      <c r="R2174" s="4">
        <f t="shared" si="133"/>
        <v>16.73</v>
      </c>
      <c r="S2174" s="4">
        <f t="shared" si="134"/>
        <v>21.7165</v>
      </c>
      <c r="T2174" s="6">
        <f t="shared" si="135"/>
        <v>0.5648498562938109</v>
      </c>
      <c r="U2174" s="3">
        <f>YEAR(SalesDataTable[[#This Row],[Order Date]])</f>
        <v>2026</v>
      </c>
    </row>
    <row r="2175" spans="1:21" ht="15.6">
      <c r="A2175" s="9">
        <v>93</v>
      </c>
      <c r="B2175" s="10">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11" t="s">
        <v>6</v>
      </c>
      <c r="H2175" s="11" t="s">
        <v>43</v>
      </c>
      <c r="I2175" s="11" t="s">
        <v>8</v>
      </c>
      <c r="J2175" s="2" t="s">
        <v>16</v>
      </c>
      <c r="K2175" s="2" t="s">
        <v>14</v>
      </c>
      <c r="L2175" s="2" t="s">
        <v>44</v>
      </c>
      <c r="M2175" s="7">
        <v>15</v>
      </c>
      <c r="N2175" s="4">
        <v>133.52000000000001</v>
      </c>
      <c r="O2175" s="5">
        <v>0.2</v>
      </c>
      <c r="P2175" s="4">
        <v>66</v>
      </c>
      <c r="Q2175" s="4">
        <f t="shared" si="132"/>
        <v>1602.2400000000002</v>
      </c>
      <c r="R2175" s="4">
        <f t="shared" si="133"/>
        <v>990</v>
      </c>
      <c r="S2175" s="4">
        <f t="shared" si="134"/>
        <v>612.24000000000024</v>
      </c>
      <c r="T2175" s="6">
        <f t="shared" si="135"/>
        <v>0.38211503894547644</v>
      </c>
      <c r="U2175" s="3">
        <f>YEAR(SalesDataTable[[#This Row],[Order Date]])</f>
        <v>2026</v>
      </c>
    </row>
    <row r="2176" spans="1:21" ht="15.6">
      <c r="A2176" s="9">
        <v>265</v>
      </c>
      <c r="B2176" s="10">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11" t="s">
        <v>6</v>
      </c>
      <c r="H2176" s="11" t="s">
        <v>27</v>
      </c>
      <c r="I2176" s="11" t="s">
        <v>2</v>
      </c>
      <c r="J2176" s="2" t="s">
        <v>3</v>
      </c>
      <c r="K2176" s="2" t="s">
        <v>4</v>
      </c>
      <c r="L2176" s="2" t="s">
        <v>5</v>
      </c>
      <c r="M2176" s="7">
        <v>1</v>
      </c>
      <c r="N2176" s="4">
        <v>82.28</v>
      </c>
      <c r="O2176" s="5">
        <v>0</v>
      </c>
      <c r="P2176" s="4">
        <v>42.08</v>
      </c>
      <c r="Q2176" s="4">
        <f t="shared" si="132"/>
        <v>82.28</v>
      </c>
      <c r="R2176" s="4">
        <f t="shared" si="133"/>
        <v>42.08</v>
      </c>
      <c r="S2176" s="4">
        <f t="shared" si="134"/>
        <v>40.200000000000003</v>
      </c>
      <c r="T2176" s="6">
        <f t="shared" si="135"/>
        <v>0.48857559552746721</v>
      </c>
      <c r="U2176" s="3">
        <f>YEAR(SalesDataTable[[#This Row],[Order Date]])</f>
        <v>2026</v>
      </c>
    </row>
    <row r="2177" spans="1:21" ht="15.6">
      <c r="A2177" s="9">
        <v>555</v>
      </c>
      <c r="B2177" s="10">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11" t="s">
        <v>6</v>
      </c>
      <c r="H2177" s="11" t="s">
        <v>41</v>
      </c>
      <c r="I2177" s="11" t="s">
        <v>2</v>
      </c>
      <c r="J2177" s="2" t="s">
        <v>13</v>
      </c>
      <c r="K2177" s="2" t="s">
        <v>14</v>
      </c>
      <c r="L2177" s="2" t="s">
        <v>15</v>
      </c>
      <c r="M2177" s="7">
        <v>6</v>
      </c>
      <c r="N2177" s="4">
        <v>35.479999999999997</v>
      </c>
      <c r="O2177" s="5">
        <v>0</v>
      </c>
      <c r="P2177" s="4">
        <v>13.37</v>
      </c>
      <c r="Q2177" s="4">
        <f t="shared" si="132"/>
        <v>212.88</v>
      </c>
      <c r="R2177" s="4">
        <f t="shared" si="133"/>
        <v>80.22</v>
      </c>
      <c r="S2177" s="4">
        <f t="shared" si="134"/>
        <v>132.66</v>
      </c>
      <c r="T2177" s="6">
        <f t="shared" si="135"/>
        <v>0.62316798196166856</v>
      </c>
      <c r="U2177" s="3">
        <f>YEAR(SalesDataTable[[#This Row],[Order Date]])</f>
        <v>2026</v>
      </c>
    </row>
    <row r="2178" spans="1:21" ht="15.6">
      <c r="A2178" s="9">
        <v>1993</v>
      </c>
      <c r="B2178" s="10">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11" t="s">
        <v>11</v>
      </c>
      <c r="H2178" s="11" t="s">
        <v>18</v>
      </c>
      <c r="I2178" s="11" t="s">
        <v>19</v>
      </c>
      <c r="J2178" s="2" t="s">
        <v>13</v>
      </c>
      <c r="K2178" s="2" t="s">
        <v>9</v>
      </c>
      <c r="L2178" s="2" t="s">
        <v>37</v>
      </c>
      <c r="M2178" s="7">
        <v>1</v>
      </c>
      <c r="N2178" s="4">
        <v>152.38</v>
      </c>
      <c r="O2178" s="5">
        <v>0.15</v>
      </c>
      <c r="P2178" s="4">
        <v>78.92</v>
      </c>
      <c r="Q2178" s="4">
        <f t="shared" ref="Q2178:Q2241" si="136">M2178*N2178*(1-O2178)</f>
        <v>129.523</v>
      </c>
      <c r="R2178" s="4">
        <f t="shared" ref="R2178:R2241" si="137">M2178*P2178</f>
        <v>78.92</v>
      </c>
      <c r="S2178" s="4">
        <f t="shared" ref="S2178:S2241" si="138">Q2178-R2178</f>
        <v>50.602999999999994</v>
      </c>
      <c r="T2178" s="6">
        <f t="shared" ref="T2178:T2241" si="139">IFERROR(S2178/Q2178,0)</f>
        <v>0.39068736826663986</v>
      </c>
      <c r="U2178" s="3">
        <f>YEAR(SalesDataTable[[#This Row],[Order Date]])</f>
        <v>2026</v>
      </c>
    </row>
    <row r="2179" spans="1:21" ht="15.6">
      <c r="A2179" s="9">
        <v>3116</v>
      </c>
      <c r="B2179" s="10">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11" t="s">
        <v>6</v>
      </c>
      <c r="H2179" s="11" t="s">
        <v>7</v>
      </c>
      <c r="I2179" s="11" t="s">
        <v>28</v>
      </c>
      <c r="J2179" s="2" t="s">
        <v>13</v>
      </c>
      <c r="K2179" s="2" t="s">
        <v>9</v>
      </c>
      <c r="L2179" s="2" t="s">
        <v>10</v>
      </c>
      <c r="M2179" s="7">
        <v>1</v>
      </c>
      <c r="N2179" s="4">
        <v>93.64</v>
      </c>
      <c r="O2179" s="5">
        <v>0</v>
      </c>
      <c r="P2179" s="4">
        <v>44.34</v>
      </c>
      <c r="Q2179" s="4">
        <f t="shared" si="136"/>
        <v>93.64</v>
      </c>
      <c r="R2179" s="4">
        <f t="shared" si="137"/>
        <v>44.34</v>
      </c>
      <c r="S2179" s="4">
        <f t="shared" si="138"/>
        <v>49.3</v>
      </c>
      <c r="T2179" s="6">
        <f t="shared" si="139"/>
        <v>0.52648440837249033</v>
      </c>
      <c r="U2179" s="3">
        <f>YEAR(SalesDataTable[[#This Row],[Order Date]])</f>
        <v>2026</v>
      </c>
    </row>
    <row r="2180" spans="1:21" ht="15.6">
      <c r="A2180" s="9">
        <v>3631</v>
      </c>
      <c r="B2180" s="10">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11" t="s">
        <v>20</v>
      </c>
      <c r="H2180" s="11" t="s">
        <v>31</v>
      </c>
      <c r="I2180" s="11" t="s">
        <v>19</v>
      </c>
      <c r="J2180" s="2" t="s">
        <v>3</v>
      </c>
      <c r="K2180" s="2" t="s">
        <v>34</v>
      </c>
      <c r="L2180" s="2" t="s">
        <v>38</v>
      </c>
      <c r="M2180" s="7">
        <v>1</v>
      </c>
      <c r="N2180" s="4">
        <v>123.6</v>
      </c>
      <c r="O2180" s="5">
        <v>0</v>
      </c>
      <c r="P2180" s="4">
        <v>67.3</v>
      </c>
      <c r="Q2180" s="4">
        <f t="shared" si="136"/>
        <v>123.6</v>
      </c>
      <c r="R2180" s="4">
        <f t="shared" si="137"/>
        <v>67.3</v>
      </c>
      <c r="S2180" s="4">
        <f t="shared" si="138"/>
        <v>56.3</v>
      </c>
      <c r="T2180" s="6">
        <f t="shared" si="139"/>
        <v>0.45550161812297735</v>
      </c>
      <c r="U2180" s="3">
        <f>YEAR(SalesDataTable[[#This Row],[Order Date]])</f>
        <v>2026</v>
      </c>
    </row>
    <row r="2181" spans="1:21" ht="15.6">
      <c r="A2181" s="9">
        <v>4216</v>
      </c>
      <c r="B2181" s="10">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11" t="s">
        <v>6</v>
      </c>
      <c r="H2181" s="11" t="s">
        <v>7</v>
      </c>
      <c r="I2181" s="11" t="s">
        <v>2</v>
      </c>
      <c r="J2181" s="2" t="s">
        <v>13</v>
      </c>
      <c r="K2181" s="2" t="s">
        <v>34</v>
      </c>
      <c r="L2181" s="2" t="s">
        <v>38</v>
      </c>
      <c r="M2181" s="7">
        <v>3</v>
      </c>
      <c r="N2181" s="4">
        <v>124.6</v>
      </c>
      <c r="O2181" s="5">
        <v>0.05</v>
      </c>
      <c r="P2181" s="4">
        <v>69.12</v>
      </c>
      <c r="Q2181" s="4">
        <f t="shared" si="136"/>
        <v>355.10999999999996</v>
      </c>
      <c r="R2181" s="4">
        <f t="shared" si="137"/>
        <v>207.36</v>
      </c>
      <c r="S2181" s="4">
        <f t="shared" si="138"/>
        <v>147.74999999999994</v>
      </c>
      <c r="T2181" s="6">
        <f t="shared" si="139"/>
        <v>0.41606826053898782</v>
      </c>
      <c r="U2181" s="3">
        <f>YEAR(SalesDataTable[[#This Row],[Order Date]])</f>
        <v>2026</v>
      </c>
    </row>
    <row r="2182" spans="1:21" ht="15.6">
      <c r="A2182" s="9">
        <v>4956</v>
      </c>
      <c r="B2182" s="10">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11" t="s">
        <v>20</v>
      </c>
      <c r="H2182" s="11" t="s">
        <v>47</v>
      </c>
      <c r="I2182" s="11" t="s">
        <v>19</v>
      </c>
      <c r="J2182" s="2" t="s">
        <v>16</v>
      </c>
      <c r="K2182" s="2" t="s">
        <v>9</v>
      </c>
      <c r="L2182" s="2" t="s">
        <v>37</v>
      </c>
      <c r="M2182" s="7">
        <v>2</v>
      </c>
      <c r="N2182" s="4">
        <v>151.66</v>
      </c>
      <c r="O2182" s="5">
        <v>0</v>
      </c>
      <c r="P2182" s="4">
        <v>77.17</v>
      </c>
      <c r="Q2182" s="4">
        <f t="shared" si="136"/>
        <v>303.32</v>
      </c>
      <c r="R2182" s="4">
        <f t="shared" si="137"/>
        <v>154.34</v>
      </c>
      <c r="S2182" s="4">
        <f t="shared" si="138"/>
        <v>148.97999999999999</v>
      </c>
      <c r="T2182" s="6">
        <f t="shared" si="139"/>
        <v>0.49116444678886984</v>
      </c>
      <c r="U2182" s="3">
        <f>YEAR(SalesDataTable[[#This Row],[Order Date]])</f>
        <v>2026</v>
      </c>
    </row>
    <row r="2183" spans="1:21" ht="15.6">
      <c r="A2183" s="9">
        <v>439</v>
      </c>
      <c r="B2183" s="10">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11" t="s">
        <v>11</v>
      </c>
      <c r="H2183" s="11" t="s">
        <v>25</v>
      </c>
      <c r="I2183" s="11" t="s">
        <v>19</v>
      </c>
      <c r="J2183" s="2" t="s">
        <v>13</v>
      </c>
      <c r="K2183" s="2" t="s">
        <v>14</v>
      </c>
      <c r="L2183" s="2" t="s">
        <v>15</v>
      </c>
      <c r="M2183" s="7">
        <v>1</v>
      </c>
      <c r="N2183" s="4">
        <v>36.76</v>
      </c>
      <c r="O2183" s="5">
        <v>0</v>
      </c>
      <c r="P2183" s="4">
        <v>13.18</v>
      </c>
      <c r="Q2183" s="4">
        <f t="shared" si="136"/>
        <v>36.76</v>
      </c>
      <c r="R2183" s="4">
        <f t="shared" si="137"/>
        <v>13.18</v>
      </c>
      <c r="S2183" s="4">
        <f t="shared" si="138"/>
        <v>23.58</v>
      </c>
      <c r="T2183" s="6">
        <f t="shared" si="139"/>
        <v>0.64145810663764957</v>
      </c>
      <c r="U2183" s="3">
        <f>YEAR(SalesDataTable[[#This Row],[Order Date]])</f>
        <v>2026</v>
      </c>
    </row>
    <row r="2184" spans="1:21" ht="15.6">
      <c r="A2184" s="9">
        <v>1076</v>
      </c>
      <c r="B2184" s="10">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11" t="s">
        <v>0</v>
      </c>
      <c r="H2184" s="11" t="s">
        <v>36</v>
      </c>
      <c r="I2184" s="11" t="s">
        <v>28</v>
      </c>
      <c r="J2184" s="2" t="s">
        <v>3</v>
      </c>
      <c r="K2184" s="2" t="s">
        <v>23</v>
      </c>
      <c r="L2184" s="2" t="s">
        <v>29</v>
      </c>
      <c r="M2184" s="7">
        <v>1</v>
      </c>
      <c r="N2184" s="4">
        <v>195.67</v>
      </c>
      <c r="O2184" s="5">
        <v>0</v>
      </c>
      <c r="P2184" s="4">
        <v>105.88</v>
      </c>
      <c r="Q2184" s="4">
        <f t="shared" si="136"/>
        <v>195.67</v>
      </c>
      <c r="R2184" s="4">
        <f t="shared" si="137"/>
        <v>105.88</v>
      </c>
      <c r="S2184" s="4">
        <f t="shared" si="138"/>
        <v>89.789999999999992</v>
      </c>
      <c r="T2184" s="6">
        <f t="shared" si="139"/>
        <v>0.45888485715745897</v>
      </c>
      <c r="U2184" s="3">
        <f>YEAR(SalesDataTable[[#This Row],[Order Date]])</f>
        <v>2026</v>
      </c>
    </row>
    <row r="2185" spans="1:21" ht="15.6">
      <c r="A2185" s="9">
        <v>1130</v>
      </c>
      <c r="B2185" s="10">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11" t="s">
        <v>0</v>
      </c>
      <c r="H2185" s="11" t="s">
        <v>50</v>
      </c>
      <c r="I2185" s="11" t="s">
        <v>19</v>
      </c>
      <c r="J2185" s="2" t="s">
        <v>3</v>
      </c>
      <c r="K2185" s="2" t="s">
        <v>4</v>
      </c>
      <c r="L2185" s="2" t="s">
        <v>26</v>
      </c>
      <c r="M2185" s="7">
        <v>1</v>
      </c>
      <c r="N2185" s="4">
        <v>40.83</v>
      </c>
      <c r="O2185" s="5">
        <v>0.1</v>
      </c>
      <c r="P2185" s="4">
        <v>16.54</v>
      </c>
      <c r="Q2185" s="4">
        <f t="shared" si="136"/>
        <v>36.747</v>
      </c>
      <c r="R2185" s="4">
        <f t="shared" si="137"/>
        <v>16.54</v>
      </c>
      <c r="S2185" s="4">
        <f t="shared" si="138"/>
        <v>20.207000000000001</v>
      </c>
      <c r="T2185" s="6">
        <f t="shared" si="139"/>
        <v>0.54989522954254766</v>
      </c>
      <c r="U2185" s="3">
        <f>YEAR(SalesDataTable[[#This Row],[Order Date]])</f>
        <v>2026</v>
      </c>
    </row>
    <row r="2186" spans="1:21" ht="15.6">
      <c r="A2186" s="9">
        <v>2820</v>
      </c>
      <c r="B2186" s="10">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11" t="s">
        <v>20</v>
      </c>
      <c r="H2186" s="11" t="s">
        <v>31</v>
      </c>
      <c r="I2186" s="11" t="s">
        <v>8</v>
      </c>
      <c r="J2186" s="2" t="s">
        <v>16</v>
      </c>
      <c r="K2186" s="2" t="s">
        <v>9</v>
      </c>
      <c r="L2186" s="2" t="s">
        <v>46</v>
      </c>
      <c r="M2186" s="7">
        <v>6</v>
      </c>
      <c r="N2186" s="4">
        <v>72.73</v>
      </c>
      <c r="O2186" s="5">
        <v>0.05</v>
      </c>
      <c r="P2186" s="4">
        <v>32.700000000000003</v>
      </c>
      <c r="Q2186" s="4">
        <f t="shared" si="136"/>
        <v>414.56099999999998</v>
      </c>
      <c r="R2186" s="4">
        <f t="shared" si="137"/>
        <v>196.20000000000002</v>
      </c>
      <c r="S2186" s="4">
        <f t="shared" si="138"/>
        <v>218.36099999999996</v>
      </c>
      <c r="T2186" s="6">
        <f t="shared" si="139"/>
        <v>0.52672827400551425</v>
      </c>
      <c r="U2186" s="3">
        <f>YEAR(SalesDataTable[[#This Row],[Order Date]])</f>
        <v>2026</v>
      </c>
    </row>
    <row r="2187" spans="1:21" ht="15.6">
      <c r="A2187" s="9">
        <v>4213</v>
      </c>
      <c r="B2187" s="10">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11" t="s">
        <v>6</v>
      </c>
      <c r="H2187" s="11" t="s">
        <v>49</v>
      </c>
      <c r="I2187" s="11" t="s">
        <v>8</v>
      </c>
      <c r="J2187" s="2" t="s">
        <v>16</v>
      </c>
      <c r="K2187" s="2" t="s">
        <v>23</v>
      </c>
      <c r="L2187" s="2" t="s">
        <v>40</v>
      </c>
      <c r="M2187" s="7">
        <v>4</v>
      </c>
      <c r="N2187" s="4">
        <v>81.23</v>
      </c>
      <c r="O2187" s="5">
        <v>0.1</v>
      </c>
      <c r="P2187" s="4">
        <v>38.96</v>
      </c>
      <c r="Q2187" s="4">
        <f t="shared" si="136"/>
        <v>292.428</v>
      </c>
      <c r="R2187" s="4">
        <f t="shared" si="137"/>
        <v>155.84</v>
      </c>
      <c r="S2187" s="4">
        <f t="shared" si="138"/>
        <v>136.58799999999999</v>
      </c>
      <c r="T2187" s="6">
        <f t="shared" si="139"/>
        <v>0.46708249552026482</v>
      </c>
      <c r="U2187" s="3">
        <f>YEAR(SalesDataTable[[#This Row],[Order Date]])</f>
        <v>2026</v>
      </c>
    </row>
    <row r="2188" spans="1:21" ht="15.6">
      <c r="A2188" s="9">
        <v>4375</v>
      </c>
      <c r="B2188" s="10">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11" t="s">
        <v>6</v>
      </c>
      <c r="H2188" s="11" t="s">
        <v>7</v>
      </c>
      <c r="I2188" s="11" t="s">
        <v>2</v>
      </c>
      <c r="J2188" s="2" t="s">
        <v>16</v>
      </c>
      <c r="K2188" s="2" t="s">
        <v>14</v>
      </c>
      <c r="L2188" s="2" t="s">
        <v>32</v>
      </c>
      <c r="M2188" s="7">
        <v>1</v>
      </c>
      <c r="N2188" s="4">
        <v>46.38</v>
      </c>
      <c r="O2188" s="5">
        <v>0.15</v>
      </c>
      <c r="P2188" s="4">
        <v>17.87</v>
      </c>
      <c r="Q2188" s="4">
        <f t="shared" si="136"/>
        <v>39.423000000000002</v>
      </c>
      <c r="R2188" s="4">
        <f t="shared" si="137"/>
        <v>17.87</v>
      </c>
      <c r="S2188" s="4">
        <f t="shared" si="138"/>
        <v>21.553000000000001</v>
      </c>
      <c r="T2188" s="6">
        <f t="shared" si="139"/>
        <v>0.54671131065621592</v>
      </c>
      <c r="U2188" s="3">
        <f>YEAR(SalesDataTable[[#This Row],[Order Date]])</f>
        <v>2026</v>
      </c>
    </row>
    <row r="2189" spans="1:21" ht="15.6">
      <c r="A2189" s="9">
        <v>5072</v>
      </c>
      <c r="B2189" s="10">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11" t="s">
        <v>20</v>
      </c>
      <c r="H2189" s="11" t="s">
        <v>31</v>
      </c>
      <c r="I2189" s="11" t="s">
        <v>8</v>
      </c>
      <c r="J2189" s="2" t="s">
        <v>16</v>
      </c>
      <c r="K2189" s="2" t="s">
        <v>14</v>
      </c>
      <c r="L2189" s="2" t="s">
        <v>32</v>
      </c>
      <c r="M2189" s="7">
        <v>5</v>
      </c>
      <c r="N2189" s="4">
        <v>45.9</v>
      </c>
      <c r="O2189" s="5">
        <v>0.1</v>
      </c>
      <c r="P2189" s="4">
        <v>17.940000000000001</v>
      </c>
      <c r="Q2189" s="4">
        <f t="shared" si="136"/>
        <v>206.55</v>
      </c>
      <c r="R2189" s="4">
        <f t="shared" si="137"/>
        <v>89.7</v>
      </c>
      <c r="S2189" s="4">
        <f t="shared" si="138"/>
        <v>116.85000000000001</v>
      </c>
      <c r="T2189" s="6">
        <f t="shared" si="139"/>
        <v>0.56572258533042852</v>
      </c>
      <c r="U2189" s="3">
        <f>YEAR(SalesDataTable[[#This Row],[Order Date]])</f>
        <v>2026</v>
      </c>
    </row>
    <row r="2190" spans="1:21" ht="15.6">
      <c r="A2190" s="9">
        <v>310</v>
      </c>
      <c r="B2190" s="10">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11" t="s">
        <v>6</v>
      </c>
      <c r="H2190" s="11" t="s">
        <v>43</v>
      </c>
      <c r="I2190" s="11" t="s">
        <v>2</v>
      </c>
      <c r="J2190" s="2" t="s">
        <v>16</v>
      </c>
      <c r="K2190" s="2" t="s">
        <v>9</v>
      </c>
      <c r="L2190" s="2" t="s">
        <v>17</v>
      </c>
      <c r="M2190" s="7">
        <v>5</v>
      </c>
      <c r="N2190" s="4">
        <v>144.04</v>
      </c>
      <c r="O2190" s="5">
        <v>0.1</v>
      </c>
      <c r="P2190" s="4">
        <v>78.069999999999993</v>
      </c>
      <c r="Q2190" s="4">
        <f t="shared" si="136"/>
        <v>648.17999999999995</v>
      </c>
      <c r="R2190" s="4">
        <f t="shared" si="137"/>
        <v>390.34999999999997</v>
      </c>
      <c r="S2190" s="4">
        <f t="shared" si="138"/>
        <v>257.83</v>
      </c>
      <c r="T2190" s="6">
        <f t="shared" si="139"/>
        <v>0.39777530932765592</v>
      </c>
      <c r="U2190" s="3">
        <f>YEAR(SalesDataTable[[#This Row],[Order Date]])</f>
        <v>2026</v>
      </c>
    </row>
    <row r="2191" spans="1:21" ht="15.6">
      <c r="A2191" s="9">
        <v>317</v>
      </c>
      <c r="B2191" s="10">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11" t="s">
        <v>11</v>
      </c>
      <c r="H2191" s="11" t="s">
        <v>39</v>
      </c>
      <c r="I2191" s="11" t="s">
        <v>28</v>
      </c>
      <c r="J2191" s="2" t="s">
        <v>13</v>
      </c>
      <c r="K2191" s="2" t="s">
        <v>4</v>
      </c>
      <c r="L2191" s="2" t="s">
        <v>5</v>
      </c>
      <c r="M2191" s="7">
        <v>2</v>
      </c>
      <c r="N2191" s="4">
        <v>80.69</v>
      </c>
      <c r="O2191" s="5">
        <v>0.05</v>
      </c>
      <c r="P2191" s="4">
        <v>43.81</v>
      </c>
      <c r="Q2191" s="4">
        <f t="shared" si="136"/>
        <v>153.31099999999998</v>
      </c>
      <c r="R2191" s="4">
        <f t="shared" si="137"/>
        <v>87.62</v>
      </c>
      <c r="S2191" s="4">
        <f t="shared" si="138"/>
        <v>65.690999999999974</v>
      </c>
      <c r="T2191" s="6">
        <f t="shared" si="139"/>
        <v>0.42848197454846676</v>
      </c>
      <c r="U2191" s="3">
        <f>YEAR(SalesDataTable[[#This Row],[Order Date]])</f>
        <v>2026</v>
      </c>
    </row>
    <row r="2192" spans="1:21" ht="15.6">
      <c r="A2192" s="9">
        <v>684</v>
      </c>
      <c r="B2192" s="10">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11" t="s">
        <v>20</v>
      </c>
      <c r="H2192" s="11" t="s">
        <v>21</v>
      </c>
      <c r="I2192" s="11" t="s">
        <v>2</v>
      </c>
      <c r="J2192" s="2" t="s">
        <v>16</v>
      </c>
      <c r="K2192" s="2" t="s">
        <v>23</v>
      </c>
      <c r="L2192" s="2" t="s">
        <v>29</v>
      </c>
      <c r="M2192" s="7">
        <v>1</v>
      </c>
      <c r="N2192" s="4">
        <v>191.91</v>
      </c>
      <c r="O2192" s="5">
        <v>0</v>
      </c>
      <c r="P2192" s="4">
        <v>101.89</v>
      </c>
      <c r="Q2192" s="4">
        <f t="shared" si="136"/>
        <v>191.91</v>
      </c>
      <c r="R2192" s="4">
        <f t="shared" si="137"/>
        <v>101.89</v>
      </c>
      <c r="S2192" s="4">
        <f t="shared" si="138"/>
        <v>90.02</v>
      </c>
      <c r="T2192" s="6">
        <f t="shared" si="139"/>
        <v>0.46907404512531914</v>
      </c>
      <c r="U2192" s="3">
        <f>YEAR(SalesDataTable[[#This Row],[Order Date]])</f>
        <v>2026</v>
      </c>
    </row>
    <row r="2193" spans="1:21" ht="15.6">
      <c r="A2193" s="9">
        <v>1430</v>
      </c>
      <c r="B2193" s="10">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11" t="s">
        <v>20</v>
      </c>
      <c r="H2193" s="11" t="s">
        <v>47</v>
      </c>
      <c r="I2193" s="11" t="s">
        <v>19</v>
      </c>
      <c r="J2193" s="2" t="s">
        <v>13</v>
      </c>
      <c r="K2193" s="2" t="s">
        <v>34</v>
      </c>
      <c r="L2193" s="2" t="s">
        <v>42</v>
      </c>
      <c r="M2193" s="7">
        <v>1</v>
      </c>
      <c r="N2193" s="4">
        <v>36.630000000000003</v>
      </c>
      <c r="O2193" s="5">
        <v>0.05</v>
      </c>
      <c r="P2193" s="4">
        <v>13.97</v>
      </c>
      <c r="Q2193" s="4">
        <f t="shared" si="136"/>
        <v>34.798500000000004</v>
      </c>
      <c r="R2193" s="4">
        <f t="shared" si="137"/>
        <v>13.97</v>
      </c>
      <c r="S2193" s="4">
        <f t="shared" si="138"/>
        <v>20.828500000000005</v>
      </c>
      <c r="T2193" s="6">
        <f t="shared" si="139"/>
        <v>0.59854591433538806</v>
      </c>
      <c r="U2193" s="3">
        <f>YEAR(SalesDataTable[[#This Row],[Order Date]])</f>
        <v>2026</v>
      </c>
    </row>
    <row r="2194" spans="1:21" ht="15.6">
      <c r="A2194" s="9">
        <v>2049</v>
      </c>
      <c r="B2194" s="10">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11" t="s">
        <v>20</v>
      </c>
      <c r="H2194" s="11" t="s">
        <v>21</v>
      </c>
      <c r="I2194" s="11" t="s">
        <v>8</v>
      </c>
      <c r="J2194" s="2" t="s">
        <v>16</v>
      </c>
      <c r="K2194" s="2" t="s">
        <v>14</v>
      </c>
      <c r="L2194" s="2" t="s">
        <v>15</v>
      </c>
      <c r="M2194" s="7">
        <v>6</v>
      </c>
      <c r="N2194" s="4">
        <v>35.380000000000003</v>
      </c>
      <c r="O2194" s="5">
        <v>0.05</v>
      </c>
      <c r="P2194" s="4">
        <v>13.9</v>
      </c>
      <c r="Q2194" s="4">
        <f t="shared" si="136"/>
        <v>201.66600000000003</v>
      </c>
      <c r="R2194" s="4">
        <f t="shared" si="137"/>
        <v>83.4</v>
      </c>
      <c r="S2194" s="4">
        <f t="shared" si="138"/>
        <v>118.26600000000002</v>
      </c>
      <c r="T2194" s="6">
        <f t="shared" si="139"/>
        <v>0.58644491386748387</v>
      </c>
      <c r="U2194" s="3">
        <f>YEAR(SalesDataTable[[#This Row],[Order Date]])</f>
        <v>2026</v>
      </c>
    </row>
    <row r="2195" spans="1:21" ht="15.6">
      <c r="A2195" s="9">
        <v>2199</v>
      </c>
      <c r="B2195" s="10">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11" t="s">
        <v>6</v>
      </c>
      <c r="H2195" s="11" t="s">
        <v>43</v>
      </c>
      <c r="I2195" s="11" t="s">
        <v>28</v>
      </c>
      <c r="J2195" s="2" t="s">
        <v>3</v>
      </c>
      <c r="K2195" s="2" t="s">
        <v>14</v>
      </c>
      <c r="L2195" s="2" t="s">
        <v>44</v>
      </c>
      <c r="M2195" s="7">
        <v>1</v>
      </c>
      <c r="N2195" s="4">
        <v>132.63</v>
      </c>
      <c r="O2195" s="5">
        <v>0.05</v>
      </c>
      <c r="P2195" s="4">
        <v>67.489999999999995</v>
      </c>
      <c r="Q2195" s="4">
        <f t="shared" si="136"/>
        <v>125.99849999999999</v>
      </c>
      <c r="R2195" s="4">
        <f t="shared" si="137"/>
        <v>67.489999999999995</v>
      </c>
      <c r="S2195" s="4">
        <f t="shared" si="138"/>
        <v>58.508499999999998</v>
      </c>
      <c r="T2195" s="6">
        <f t="shared" si="139"/>
        <v>0.46435870268296847</v>
      </c>
      <c r="U2195" s="3">
        <f>YEAR(SalesDataTable[[#This Row],[Order Date]])</f>
        <v>2026</v>
      </c>
    </row>
    <row r="2196" spans="1:21" ht="15.6">
      <c r="A2196" s="9">
        <v>2954</v>
      </c>
      <c r="B2196" s="10">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11" t="s">
        <v>20</v>
      </c>
      <c r="H2196" s="11" t="s">
        <v>21</v>
      </c>
      <c r="I2196" s="11" t="s">
        <v>2</v>
      </c>
      <c r="J2196" s="2" t="s">
        <v>13</v>
      </c>
      <c r="K2196" s="2" t="s">
        <v>9</v>
      </c>
      <c r="L2196" s="2" t="s">
        <v>46</v>
      </c>
      <c r="M2196" s="7">
        <v>1</v>
      </c>
      <c r="N2196" s="4">
        <v>71.17</v>
      </c>
      <c r="O2196" s="5">
        <v>0</v>
      </c>
      <c r="P2196" s="4">
        <v>32.57</v>
      </c>
      <c r="Q2196" s="4">
        <f t="shared" si="136"/>
        <v>71.17</v>
      </c>
      <c r="R2196" s="4">
        <f t="shared" si="137"/>
        <v>32.57</v>
      </c>
      <c r="S2196" s="4">
        <f t="shared" si="138"/>
        <v>38.6</v>
      </c>
      <c r="T2196" s="6">
        <f t="shared" si="139"/>
        <v>0.54236335534635383</v>
      </c>
      <c r="U2196" s="3">
        <f>YEAR(SalesDataTable[[#This Row],[Order Date]])</f>
        <v>2026</v>
      </c>
    </row>
    <row r="2197" spans="1:21" ht="15.6">
      <c r="A2197" s="9">
        <v>3218</v>
      </c>
      <c r="B2197" s="10">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11" t="s">
        <v>0</v>
      </c>
      <c r="H2197" s="11" t="s">
        <v>50</v>
      </c>
      <c r="I2197" s="11" t="s">
        <v>8</v>
      </c>
      <c r="J2197" s="2" t="s">
        <v>16</v>
      </c>
      <c r="K2197" s="2" t="s">
        <v>14</v>
      </c>
      <c r="L2197" s="2" t="s">
        <v>44</v>
      </c>
      <c r="M2197" s="7">
        <v>6</v>
      </c>
      <c r="N2197" s="4">
        <v>132.08000000000001</v>
      </c>
      <c r="O2197" s="5">
        <v>0.1</v>
      </c>
      <c r="P2197" s="4">
        <v>67.61</v>
      </c>
      <c r="Q2197" s="4">
        <f t="shared" si="136"/>
        <v>713.23200000000008</v>
      </c>
      <c r="R2197" s="4">
        <f t="shared" si="137"/>
        <v>405.65999999999997</v>
      </c>
      <c r="S2197" s="4">
        <f t="shared" si="138"/>
        <v>307.57200000000012</v>
      </c>
      <c r="T2197" s="6">
        <f t="shared" si="139"/>
        <v>0.43123696076451995</v>
      </c>
      <c r="U2197" s="3">
        <f>YEAR(SalesDataTable[[#This Row],[Order Date]])</f>
        <v>2026</v>
      </c>
    </row>
    <row r="2198" spans="1:21" ht="15.6">
      <c r="A2198" s="9">
        <v>3965</v>
      </c>
      <c r="B2198" s="10">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11" t="s">
        <v>6</v>
      </c>
      <c r="H2198" s="11" t="s">
        <v>41</v>
      </c>
      <c r="I2198" s="11" t="s">
        <v>19</v>
      </c>
      <c r="J2198" s="2" t="s">
        <v>3</v>
      </c>
      <c r="K2198" s="2" t="s">
        <v>23</v>
      </c>
      <c r="L2198" s="2" t="s">
        <v>40</v>
      </c>
      <c r="M2198" s="7">
        <v>3</v>
      </c>
      <c r="N2198" s="4">
        <v>82.75</v>
      </c>
      <c r="O2198" s="5">
        <v>0.05</v>
      </c>
      <c r="P2198" s="4">
        <v>38.53</v>
      </c>
      <c r="Q2198" s="4">
        <f t="shared" si="136"/>
        <v>235.83749999999998</v>
      </c>
      <c r="R2198" s="4">
        <f t="shared" si="137"/>
        <v>115.59</v>
      </c>
      <c r="S2198" s="4">
        <f t="shared" si="138"/>
        <v>120.24749999999997</v>
      </c>
      <c r="T2198" s="6">
        <f t="shared" si="139"/>
        <v>0.50987438384480832</v>
      </c>
      <c r="U2198" s="3">
        <f>YEAR(SalesDataTable[[#This Row],[Order Date]])</f>
        <v>2026</v>
      </c>
    </row>
    <row r="2199" spans="1:21" ht="15.6">
      <c r="A2199" s="9">
        <v>2278</v>
      </c>
      <c r="B2199" s="10">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11" t="s">
        <v>0</v>
      </c>
      <c r="H2199" s="11" t="s">
        <v>50</v>
      </c>
      <c r="I2199" s="11" t="s">
        <v>2</v>
      </c>
      <c r="J2199" s="2" t="s">
        <v>3</v>
      </c>
      <c r="K2199" s="2" t="s">
        <v>34</v>
      </c>
      <c r="L2199" s="2" t="s">
        <v>45</v>
      </c>
      <c r="M2199" s="7">
        <v>5</v>
      </c>
      <c r="N2199" s="4">
        <v>51.5</v>
      </c>
      <c r="O2199" s="5">
        <v>0.1</v>
      </c>
      <c r="P2199" s="4">
        <v>21.38</v>
      </c>
      <c r="Q2199" s="4">
        <f t="shared" si="136"/>
        <v>231.75</v>
      </c>
      <c r="R2199" s="4">
        <f t="shared" si="137"/>
        <v>106.89999999999999</v>
      </c>
      <c r="S2199" s="4">
        <f t="shared" si="138"/>
        <v>124.85000000000001</v>
      </c>
      <c r="T2199" s="6">
        <f t="shared" si="139"/>
        <v>0.53872707659115426</v>
      </c>
      <c r="U2199" s="3">
        <f>YEAR(SalesDataTable[[#This Row],[Order Date]])</f>
        <v>2026</v>
      </c>
    </row>
    <row r="2200" spans="1:21" ht="15.6">
      <c r="A2200" s="9">
        <v>3132</v>
      </c>
      <c r="B2200" s="10">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11" t="s">
        <v>11</v>
      </c>
      <c r="H2200" s="11" t="s">
        <v>25</v>
      </c>
      <c r="I2200" s="11" t="s">
        <v>2</v>
      </c>
      <c r="J2200" s="2" t="s">
        <v>13</v>
      </c>
      <c r="K2200" s="2" t="s">
        <v>9</v>
      </c>
      <c r="L2200" s="2" t="s">
        <v>17</v>
      </c>
      <c r="M2200" s="7">
        <v>3</v>
      </c>
      <c r="N2200" s="4">
        <v>140.49</v>
      </c>
      <c r="O2200" s="5">
        <v>0.05</v>
      </c>
      <c r="P2200" s="4">
        <v>77.45</v>
      </c>
      <c r="Q2200" s="4">
        <f t="shared" si="136"/>
        <v>400.3965</v>
      </c>
      <c r="R2200" s="4">
        <f t="shared" si="137"/>
        <v>232.35000000000002</v>
      </c>
      <c r="S2200" s="4">
        <f t="shared" si="138"/>
        <v>168.04649999999998</v>
      </c>
      <c r="T2200" s="6">
        <f t="shared" si="139"/>
        <v>0.41970022215478903</v>
      </c>
      <c r="U2200" s="3">
        <f>YEAR(SalesDataTable[[#This Row],[Order Date]])</f>
        <v>2026</v>
      </c>
    </row>
    <row r="2201" spans="1:21" ht="15.6">
      <c r="A2201" s="9">
        <v>3144</v>
      </c>
      <c r="B2201" s="10">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11" t="s">
        <v>11</v>
      </c>
      <c r="H2201" s="11" t="s">
        <v>12</v>
      </c>
      <c r="I2201" s="11" t="s">
        <v>28</v>
      </c>
      <c r="J2201" s="2" t="s">
        <v>13</v>
      </c>
      <c r="K2201" s="2" t="s">
        <v>34</v>
      </c>
      <c r="L2201" s="2" t="s">
        <v>42</v>
      </c>
      <c r="M2201" s="7">
        <v>4</v>
      </c>
      <c r="N2201" s="4">
        <v>36.200000000000003</v>
      </c>
      <c r="O2201" s="5">
        <v>0.15</v>
      </c>
      <c r="P2201" s="4">
        <v>13.53</v>
      </c>
      <c r="Q2201" s="4">
        <f t="shared" si="136"/>
        <v>123.08000000000001</v>
      </c>
      <c r="R2201" s="4">
        <f t="shared" si="137"/>
        <v>54.12</v>
      </c>
      <c r="S2201" s="4">
        <f t="shared" si="138"/>
        <v>68.960000000000008</v>
      </c>
      <c r="T2201" s="6">
        <f t="shared" si="139"/>
        <v>0.56028599285017877</v>
      </c>
      <c r="U2201" s="3">
        <f>YEAR(SalesDataTable[[#This Row],[Order Date]])</f>
        <v>2026</v>
      </c>
    </row>
    <row r="2202" spans="1:21" ht="15.6">
      <c r="A2202" s="9">
        <v>3501</v>
      </c>
      <c r="B2202" s="10">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11" t="s">
        <v>20</v>
      </c>
      <c r="H2202" s="11" t="s">
        <v>31</v>
      </c>
      <c r="I2202" s="11" t="s">
        <v>19</v>
      </c>
      <c r="J2202" s="2" t="s">
        <v>13</v>
      </c>
      <c r="K2202" s="2" t="s">
        <v>23</v>
      </c>
      <c r="L2202" s="2" t="s">
        <v>51</v>
      </c>
      <c r="M2202" s="7">
        <v>1</v>
      </c>
      <c r="N2202" s="4">
        <v>120.5</v>
      </c>
      <c r="O2202" s="5">
        <v>0.05</v>
      </c>
      <c r="P2202" s="4">
        <v>61.71</v>
      </c>
      <c r="Q2202" s="4">
        <f t="shared" si="136"/>
        <v>114.47499999999999</v>
      </c>
      <c r="R2202" s="4">
        <f t="shared" si="137"/>
        <v>61.71</v>
      </c>
      <c r="S2202" s="4">
        <f t="shared" si="138"/>
        <v>52.764999999999993</v>
      </c>
      <c r="T2202" s="6">
        <f t="shared" si="139"/>
        <v>0.4609303341340904</v>
      </c>
      <c r="U2202" s="3">
        <f>YEAR(SalesDataTable[[#This Row],[Order Date]])</f>
        <v>2026</v>
      </c>
    </row>
    <row r="2203" spans="1:21" ht="15.6">
      <c r="A2203" s="9">
        <v>458</v>
      </c>
      <c r="B2203" s="10">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11" t="s">
        <v>11</v>
      </c>
      <c r="H2203" s="11" t="s">
        <v>12</v>
      </c>
      <c r="I2203" s="11" t="s">
        <v>19</v>
      </c>
      <c r="J2203" s="2" t="s">
        <v>16</v>
      </c>
      <c r="K2203" s="2" t="s">
        <v>4</v>
      </c>
      <c r="L2203" s="2" t="s">
        <v>30</v>
      </c>
      <c r="M2203" s="7">
        <v>1</v>
      </c>
      <c r="N2203" s="4">
        <v>102.44</v>
      </c>
      <c r="O2203" s="5">
        <v>0.05</v>
      </c>
      <c r="P2203" s="4">
        <v>49.14</v>
      </c>
      <c r="Q2203" s="4">
        <f t="shared" si="136"/>
        <v>97.317999999999998</v>
      </c>
      <c r="R2203" s="4">
        <f t="shared" si="137"/>
        <v>49.14</v>
      </c>
      <c r="S2203" s="4">
        <f t="shared" si="138"/>
        <v>48.177999999999997</v>
      </c>
      <c r="T2203" s="6">
        <f t="shared" si="139"/>
        <v>0.49505744055570394</v>
      </c>
      <c r="U2203" s="3">
        <f>YEAR(SalesDataTable[[#This Row],[Order Date]])</f>
        <v>2026</v>
      </c>
    </row>
    <row r="2204" spans="1:21" ht="15.6">
      <c r="A2204" s="9">
        <v>1065</v>
      </c>
      <c r="B2204" s="10">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11" t="s">
        <v>11</v>
      </c>
      <c r="H2204" s="11" t="s">
        <v>25</v>
      </c>
      <c r="I2204" s="11" t="s">
        <v>2</v>
      </c>
      <c r="J2204" s="2" t="s">
        <v>13</v>
      </c>
      <c r="K2204" s="2" t="s">
        <v>34</v>
      </c>
      <c r="L2204" s="2" t="s">
        <v>38</v>
      </c>
      <c r="M2204" s="7">
        <v>6</v>
      </c>
      <c r="N2204" s="4">
        <v>121.58</v>
      </c>
      <c r="O2204" s="5">
        <v>0.15</v>
      </c>
      <c r="P2204" s="4">
        <v>68.86</v>
      </c>
      <c r="Q2204" s="4">
        <f t="shared" si="136"/>
        <v>620.05799999999999</v>
      </c>
      <c r="R2204" s="4">
        <f t="shared" si="137"/>
        <v>413.15999999999997</v>
      </c>
      <c r="S2204" s="4">
        <f t="shared" si="138"/>
        <v>206.89800000000002</v>
      </c>
      <c r="T2204" s="6">
        <f t="shared" si="139"/>
        <v>0.33367523683268346</v>
      </c>
      <c r="U2204" s="3">
        <f>YEAR(SalesDataTable[[#This Row],[Order Date]])</f>
        <v>2026</v>
      </c>
    </row>
    <row r="2205" spans="1:21" ht="15.6">
      <c r="A2205" s="9">
        <v>1707</v>
      </c>
      <c r="B2205" s="10">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11" t="s">
        <v>11</v>
      </c>
      <c r="H2205" s="11" t="s">
        <v>52</v>
      </c>
      <c r="I2205" s="11" t="s">
        <v>2</v>
      </c>
      <c r="J2205" s="2" t="s">
        <v>13</v>
      </c>
      <c r="K2205" s="2" t="s">
        <v>14</v>
      </c>
      <c r="L2205" s="2" t="s">
        <v>15</v>
      </c>
      <c r="M2205" s="7">
        <v>2</v>
      </c>
      <c r="N2205" s="4">
        <v>35.36</v>
      </c>
      <c r="O2205" s="5">
        <v>0</v>
      </c>
      <c r="P2205" s="4">
        <v>13.33</v>
      </c>
      <c r="Q2205" s="4">
        <f t="shared" si="136"/>
        <v>70.72</v>
      </c>
      <c r="R2205" s="4">
        <f t="shared" si="137"/>
        <v>26.66</v>
      </c>
      <c r="S2205" s="4">
        <f t="shared" si="138"/>
        <v>44.06</v>
      </c>
      <c r="T2205" s="6">
        <f t="shared" si="139"/>
        <v>0.62302036199095023</v>
      </c>
      <c r="U2205" s="3">
        <f>YEAR(SalesDataTable[[#This Row],[Order Date]])</f>
        <v>2026</v>
      </c>
    </row>
    <row r="2206" spans="1:21" ht="15.6">
      <c r="A2206" s="9">
        <v>1989</v>
      </c>
      <c r="B2206" s="10">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11" t="s">
        <v>20</v>
      </c>
      <c r="H2206" s="11" t="s">
        <v>21</v>
      </c>
      <c r="I2206" s="11" t="s">
        <v>2</v>
      </c>
      <c r="J2206" s="2" t="s">
        <v>13</v>
      </c>
      <c r="K2206" s="2" t="s">
        <v>23</v>
      </c>
      <c r="L2206" s="2" t="s">
        <v>24</v>
      </c>
      <c r="M2206" s="7">
        <v>2</v>
      </c>
      <c r="N2206" s="4">
        <v>335.73</v>
      </c>
      <c r="O2206" s="5">
        <v>0</v>
      </c>
      <c r="P2206" s="4">
        <v>199.44</v>
      </c>
      <c r="Q2206" s="4">
        <f t="shared" si="136"/>
        <v>671.46</v>
      </c>
      <c r="R2206" s="4">
        <f t="shared" si="137"/>
        <v>398.88</v>
      </c>
      <c r="S2206" s="4">
        <f t="shared" si="138"/>
        <v>272.58000000000004</v>
      </c>
      <c r="T2206" s="6">
        <f t="shared" si="139"/>
        <v>0.4059512107943884</v>
      </c>
      <c r="U2206" s="3">
        <f>YEAR(SalesDataTable[[#This Row],[Order Date]])</f>
        <v>2026</v>
      </c>
    </row>
    <row r="2207" spans="1:21" ht="15.6">
      <c r="A2207" s="9">
        <v>2852</v>
      </c>
      <c r="B2207" s="10">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11" t="s">
        <v>6</v>
      </c>
      <c r="H2207" s="11" t="s">
        <v>43</v>
      </c>
      <c r="I2207" s="11" t="s">
        <v>8</v>
      </c>
      <c r="J2207" s="2" t="s">
        <v>16</v>
      </c>
      <c r="K2207" s="2" t="s">
        <v>9</v>
      </c>
      <c r="L2207" s="2" t="s">
        <v>17</v>
      </c>
      <c r="M2207" s="7">
        <v>3</v>
      </c>
      <c r="N2207" s="4">
        <v>141.96</v>
      </c>
      <c r="O2207" s="5">
        <v>0.1</v>
      </c>
      <c r="P2207" s="4">
        <v>77.42</v>
      </c>
      <c r="Q2207" s="4">
        <f t="shared" si="136"/>
        <v>383.29200000000003</v>
      </c>
      <c r="R2207" s="4">
        <f t="shared" si="137"/>
        <v>232.26</v>
      </c>
      <c r="S2207" s="4">
        <f t="shared" si="138"/>
        <v>151.03200000000004</v>
      </c>
      <c r="T2207" s="6">
        <f t="shared" si="139"/>
        <v>0.39403900942362485</v>
      </c>
      <c r="U2207" s="3">
        <f>YEAR(SalesDataTable[[#This Row],[Order Date]])</f>
        <v>2026</v>
      </c>
    </row>
    <row r="2208" spans="1:21" ht="15.6">
      <c r="A2208" s="9">
        <v>4762</v>
      </c>
      <c r="B2208" s="10">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11" t="s">
        <v>6</v>
      </c>
      <c r="H2208" s="11" t="s">
        <v>43</v>
      </c>
      <c r="I2208" s="11" t="s">
        <v>28</v>
      </c>
      <c r="J2208" s="2" t="s">
        <v>13</v>
      </c>
      <c r="K2208" s="2" t="s">
        <v>34</v>
      </c>
      <c r="L2208" s="2" t="s">
        <v>45</v>
      </c>
      <c r="M2208" s="7">
        <v>2</v>
      </c>
      <c r="N2208" s="4">
        <v>51.76</v>
      </c>
      <c r="O2208" s="5">
        <v>0</v>
      </c>
      <c r="P2208" s="4">
        <v>21.64</v>
      </c>
      <c r="Q2208" s="4">
        <f t="shared" si="136"/>
        <v>103.52</v>
      </c>
      <c r="R2208" s="4">
        <f t="shared" si="137"/>
        <v>43.28</v>
      </c>
      <c r="S2208" s="4">
        <f t="shared" si="138"/>
        <v>60.239999999999995</v>
      </c>
      <c r="T2208" s="6">
        <f t="shared" si="139"/>
        <v>0.58191653786707875</v>
      </c>
      <c r="U2208" s="3">
        <f>YEAR(SalesDataTable[[#This Row],[Order Date]])</f>
        <v>2026</v>
      </c>
    </row>
    <row r="2209" spans="1:21" ht="15.6">
      <c r="A2209" s="9">
        <v>4997</v>
      </c>
      <c r="B2209" s="10">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11" t="s">
        <v>20</v>
      </c>
      <c r="H2209" s="11" t="s">
        <v>31</v>
      </c>
      <c r="I2209" s="11" t="s">
        <v>2</v>
      </c>
      <c r="J2209" s="2" t="s">
        <v>3</v>
      </c>
      <c r="K2209" s="2" t="s">
        <v>23</v>
      </c>
      <c r="L2209" s="2" t="s">
        <v>29</v>
      </c>
      <c r="M2209" s="7">
        <v>3</v>
      </c>
      <c r="N2209" s="4">
        <v>194.09</v>
      </c>
      <c r="O2209" s="5">
        <v>0.1</v>
      </c>
      <c r="P2209" s="4">
        <v>105.84</v>
      </c>
      <c r="Q2209" s="4">
        <f t="shared" si="136"/>
        <v>524.04300000000001</v>
      </c>
      <c r="R2209" s="4">
        <f t="shared" si="137"/>
        <v>317.52</v>
      </c>
      <c r="S2209" s="4">
        <f t="shared" si="138"/>
        <v>206.52300000000002</v>
      </c>
      <c r="T2209" s="6">
        <f t="shared" si="139"/>
        <v>0.39409552269565667</v>
      </c>
      <c r="U2209" s="3">
        <f>YEAR(SalesDataTable[[#This Row],[Order Date]])</f>
        <v>2026</v>
      </c>
    </row>
    <row r="2210" spans="1:21" ht="15.6">
      <c r="A2210" s="9">
        <v>1238</v>
      </c>
      <c r="B2210" s="10">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11" t="s">
        <v>6</v>
      </c>
      <c r="H2210" s="11" t="s">
        <v>43</v>
      </c>
      <c r="I2210" s="11" t="s">
        <v>2</v>
      </c>
      <c r="J2210" s="2" t="s">
        <v>3</v>
      </c>
      <c r="K2210" s="2" t="s">
        <v>23</v>
      </c>
      <c r="L2210" s="2" t="s">
        <v>51</v>
      </c>
      <c r="M2210" s="7">
        <v>1</v>
      </c>
      <c r="N2210" s="4">
        <v>125.39</v>
      </c>
      <c r="O2210" s="5">
        <v>0.05</v>
      </c>
      <c r="P2210" s="4">
        <v>61.19</v>
      </c>
      <c r="Q2210" s="4">
        <f t="shared" si="136"/>
        <v>119.12049999999999</v>
      </c>
      <c r="R2210" s="4">
        <f t="shared" si="137"/>
        <v>61.19</v>
      </c>
      <c r="S2210" s="4">
        <f t="shared" si="138"/>
        <v>57.930499999999995</v>
      </c>
      <c r="T2210" s="6">
        <f t="shared" si="139"/>
        <v>0.48631847582909743</v>
      </c>
      <c r="U2210" s="3">
        <f>YEAR(SalesDataTable[[#This Row],[Order Date]])</f>
        <v>2026</v>
      </c>
    </row>
    <row r="2211" spans="1:21" ht="15.6">
      <c r="A2211" s="9">
        <v>2622</v>
      </c>
      <c r="B2211" s="10">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11" t="s">
        <v>0</v>
      </c>
      <c r="H2211" s="11" t="s">
        <v>50</v>
      </c>
      <c r="I2211" s="11" t="s">
        <v>28</v>
      </c>
      <c r="J2211" s="2" t="s">
        <v>13</v>
      </c>
      <c r="K2211" s="2" t="s">
        <v>23</v>
      </c>
      <c r="L2211" s="2" t="s">
        <v>40</v>
      </c>
      <c r="M2211" s="7">
        <v>3</v>
      </c>
      <c r="N2211" s="4">
        <v>83.73</v>
      </c>
      <c r="O2211" s="5">
        <v>0.15</v>
      </c>
      <c r="P2211" s="4">
        <v>39.43</v>
      </c>
      <c r="Q2211" s="4">
        <f t="shared" si="136"/>
        <v>213.51149999999998</v>
      </c>
      <c r="R2211" s="4">
        <f t="shared" si="137"/>
        <v>118.28999999999999</v>
      </c>
      <c r="S2211" s="4">
        <f t="shared" si="138"/>
        <v>95.221499999999992</v>
      </c>
      <c r="T2211" s="6">
        <f t="shared" si="139"/>
        <v>0.44597831966896395</v>
      </c>
      <c r="U2211" s="3">
        <f>YEAR(SalesDataTable[[#This Row],[Order Date]])</f>
        <v>2026</v>
      </c>
    </row>
    <row r="2212" spans="1:21" ht="15.6">
      <c r="A2212" s="9">
        <v>3106</v>
      </c>
      <c r="B2212" s="10">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11" t="s">
        <v>20</v>
      </c>
      <c r="H2212" s="11" t="s">
        <v>33</v>
      </c>
      <c r="I2212" s="11" t="s">
        <v>28</v>
      </c>
      <c r="J2212" s="2" t="s">
        <v>16</v>
      </c>
      <c r="K2212" s="2" t="s">
        <v>34</v>
      </c>
      <c r="L2212" s="2" t="s">
        <v>42</v>
      </c>
      <c r="M2212" s="7">
        <v>3</v>
      </c>
      <c r="N2212" s="4">
        <v>36.99</v>
      </c>
      <c r="O2212" s="5">
        <v>0.05</v>
      </c>
      <c r="P2212" s="4">
        <v>14.14</v>
      </c>
      <c r="Q2212" s="4">
        <f t="shared" si="136"/>
        <v>105.42149999999999</v>
      </c>
      <c r="R2212" s="4">
        <f t="shared" si="137"/>
        <v>42.42</v>
      </c>
      <c r="S2212" s="4">
        <f t="shared" si="138"/>
        <v>63.001499999999993</v>
      </c>
      <c r="T2212" s="6">
        <f t="shared" si="139"/>
        <v>0.59761528720422297</v>
      </c>
      <c r="U2212" s="3">
        <f>YEAR(SalesDataTable[[#This Row],[Order Date]])</f>
        <v>2026</v>
      </c>
    </row>
    <row r="2213" spans="1:21" ht="15.6">
      <c r="A2213" s="9">
        <v>3274</v>
      </c>
      <c r="B2213" s="10">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11" t="s">
        <v>20</v>
      </c>
      <c r="H2213" s="11" t="s">
        <v>31</v>
      </c>
      <c r="I2213" s="11" t="s">
        <v>28</v>
      </c>
      <c r="J2213" s="2" t="s">
        <v>13</v>
      </c>
      <c r="K2213" s="2" t="s">
        <v>34</v>
      </c>
      <c r="L2213" s="2" t="s">
        <v>35</v>
      </c>
      <c r="M2213" s="7">
        <v>1</v>
      </c>
      <c r="N2213" s="4">
        <v>39.42</v>
      </c>
      <c r="O2213" s="5">
        <v>0</v>
      </c>
      <c r="P2213" s="4">
        <v>14.58</v>
      </c>
      <c r="Q2213" s="4">
        <f t="shared" si="136"/>
        <v>39.42</v>
      </c>
      <c r="R2213" s="4">
        <f t="shared" si="137"/>
        <v>14.58</v>
      </c>
      <c r="S2213" s="4">
        <f t="shared" si="138"/>
        <v>24.840000000000003</v>
      </c>
      <c r="T2213" s="6">
        <f t="shared" si="139"/>
        <v>0.63013698630136994</v>
      </c>
      <c r="U2213" s="3">
        <f>YEAR(SalesDataTable[[#This Row],[Order Date]])</f>
        <v>2026</v>
      </c>
    </row>
    <row r="2214" spans="1:21" ht="15.6">
      <c r="A2214" s="9">
        <v>3542</v>
      </c>
      <c r="B2214" s="10">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11" t="s">
        <v>20</v>
      </c>
      <c r="H2214" s="11" t="s">
        <v>21</v>
      </c>
      <c r="I2214" s="11" t="s">
        <v>2</v>
      </c>
      <c r="J2214" s="2" t="s">
        <v>13</v>
      </c>
      <c r="K2214" s="2" t="s">
        <v>4</v>
      </c>
      <c r="L2214" s="2" t="s">
        <v>22</v>
      </c>
      <c r="M2214" s="7">
        <v>2</v>
      </c>
      <c r="N2214" s="4">
        <v>50.66</v>
      </c>
      <c r="O2214" s="5">
        <v>0</v>
      </c>
      <c r="P2214" s="4">
        <v>22.02</v>
      </c>
      <c r="Q2214" s="4">
        <f t="shared" si="136"/>
        <v>101.32</v>
      </c>
      <c r="R2214" s="4">
        <f t="shared" si="137"/>
        <v>44.04</v>
      </c>
      <c r="S2214" s="4">
        <f t="shared" si="138"/>
        <v>57.279999999999994</v>
      </c>
      <c r="T2214" s="6">
        <f t="shared" si="139"/>
        <v>0.56533754441373862</v>
      </c>
      <c r="U2214" s="3">
        <f>YEAR(SalesDataTable[[#This Row],[Order Date]])</f>
        <v>2026</v>
      </c>
    </row>
    <row r="2215" spans="1:21" ht="15.6">
      <c r="A2215" s="9">
        <v>3704</v>
      </c>
      <c r="B2215" s="10">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11" t="s">
        <v>6</v>
      </c>
      <c r="H2215" s="11" t="s">
        <v>43</v>
      </c>
      <c r="I2215" s="11" t="s">
        <v>2</v>
      </c>
      <c r="J2215" s="2" t="s">
        <v>3</v>
      </c>
      <c r="K2215" s="2" t="s">
        <v>9</v>
      </c>
      <c r="L2215" s="2" t="s">
        <v>46</v>
      </c>
      <c r="M2215" s="7">
        <v>4</v>
      </c>
      <c r="N2215" s="4">
        <v>71.959999999999994</v>
      </c>
      <c r="O2215" s="5">
        <v>0.1</v>
      </c>
      <c r="P2215" s="4">
        <v>31.51</v>
      </c>
      <c r="Q2215" s="4">
        <f t="shared" si="136"/>
        <v>259.05599999999998</v>
      </c>
      <c r="R2215" s="4">
        <f t="shared" si="137"/>
        <v>126.04</v>
      </c>
      <c r="S2215" s="4">
        <f t="shared" si="138"/>
        <v>133.01599999999996</v>
      </c>
      <c r="T2215" s="6">
        <f t="shared" si="139"/>
        <v>0.51346427027360864</v>
      </c>
      <c r="U2215" s="3">
        <f>YEAR(SalesDataTable[[#This Row],[Order Date]])</f>
        <v>2026</v>
      </c>
    </row>
    <row r="2216" spans="1:21" ht="15.6">
      <c r="A2216" s="9">
        <v>4699</v>
      </c>
      <c r="B2216" s="10">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11" t="s">
        <v>11</v>
      </c>
      <c r="H2216" s="11" t="s">
        <v>25</v>
      </c>
      <c r="I2216" s="11" t="s">
        <v>19</v>
      </c>
      <c r="J2216" s="2" t="s">
        <v>3</v>
      </c>
      <c r="K2216" s="2" t="s">
        <v>4</v>
      </c>
      <c r="L2216" s="2" t="s">
        <v>22</v>
      </c>
      <c r="M2216" s="7">
        <v>1</v>
      </c>
      <c r="N2216" s="4">
        <v>49.72</v>
      </c>
      <c r="O2216" s="5">
        <v>0.05</v>
      </c>
      <c r="P2216" s="4">
        <v>22.5</v>
      </c>
      <c r="Q2216" s="4">
        <f t="shared" si="136"/>
        <v>47.233999999999995</v>
      </c>
      <c r="R2216" s="4">
        <f t="shared" si="137"/>
        <v>22.5</v>
      </c>
      <c r="S2216" s="4">
        <f t="shared" si="138"/>
        <v>24.733999999999995</v>
      </c>
      <c r="T2216" s="6">
        <f t="shared" si="139"/>
        <v>0.52364821950290041</v>
      </c>
      <c r="U2216" s="3">
        <f>YEAR(SalesDataTable[[#This Row],[Order Date]])</f>
        <v>2026</v>
      </c>
    </row>
    <row r="2217" spans="1:21" ht="15.6">
      <c r="A2217" s="9">
        <v>1226</v>
      </c>
      <c r="B2217" s="10">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11" t="s">
        <v>0</v>
      </c>
      <c r="H2217" s="11" t="s">
        <v>1</v>
      </c>
      <c r="I2217" s="11" t="s">
        <v>28</v>
      </c>
      <c r="J2217" s="2" t="s">
        <v>3</v>
      </c>
      <c r="K2217" s="2" t="s">
        <v>14</v>
      </c>
      <c r="L2217" s="2" t="s">
        <v>15</v>
      </c>
      <c r="M2217" s="7">
        <v>1</v>
      </c>
      <c r="N2217" s="4">
        <v>36.58</v>
      </c>
      <c r="O2217" s="5">
        <v>0</v>
      </c>
      <c r="P2217" s="4">
        <v>13.5</v>
      </c>
      <c r="Q2217" s="4">
        <f t="shared" si="136"/>
        <v>36.58</v>
      </c>
      <c r="R2217" s="4">
        <f t="shared" si="137"/>
        <v>13.5</v>
      </c>
      <c r="S2217" s="4">
        <f t="shared" si="138"/>
        <v>23.08</v>
      </c>
      <c r="T2217" s="6">
        <f t="shared" si="139"/>
        <v>0.63094587206123565</v>
      </c>
      <c r="U2217" s="3">
        <f>YEAR(SalesDataTable[[#This Row],[Order Date]])</f>
        <v>2026</v>
      </c>
    </row>
    <row r="2218" spans="1:21" ht="15.6">
      <c r="A2218" s="9">
        <v>1245</v>
      </c>
      <c r="B2218" s="10">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11" t="s">
        <v>6</v>
      </c>
      <c r="H2218" s="11" t="s">
        <v>27</v>
      </c>
      <c r="I2218" s="11" t="s">
        <v>28</v>
      </c>
      <c r="J2218" s="2" t="s">
        <v>3</v>
      </c>
      <c r="K2218" s="2" t="s">
        <v>34</v>
      </c>
      <c r="L2218" s="2" t="s">
        <v>35</v>
      </c>
      <c r="M2218" s="7">
        <v>2</v>
      </c>
      <c r="N2218" s="4">
        <v>41.06</v>
      </c>
      <c r="O2218" s="5">
        <v>0.05</v>
      </c>
      <c r="P2218" s="4">
        <v>15.07</v>
      </c>
      <c r="Q2218" s="4">
        <f t="shared" si="136"/>
        <v>78.013999999999996</v>
      </c>
      <c r="R2218" s="4">
        <f t="shared" si="137"/>
        <v>30.14</v>
      </c>
      <c r="S2218" s="4">
        <f t="shared" si="138"/>
        <v>47.873999999999995</v>
      </c>
      <c r="T2218" s="6">
        <f t="shared" si="139"/>
        <v>0.6136590868305688</v>
      </c>
      <c r="U2218" s="3">
        <f>YEAR(SalesDataTable[[#This Row],[Order Date]])</f>
        <v>2026</v>
      </c>
    </row>
    <row r="2219" spans="1:21" ht="15.6">
      <c r="A2219" s="9">
        <v>1477</v>
      </c>
      <c r="B2219" s="10">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11" t="s">
        <v>6</v>
      </c>
      <c r="H2219" s="11" t="s">
        <v>49</v>
      </c>
      <c r="I2219" s="11" t="s">
        <v>28</v>
      </c>
      <c r="J2219" s="2" t="s">
        <v>3</v>
      </c>
      <c r="K2219" s="2" t="s">
        <v>23</v>
      </c>
      <c r="L2219" s="2" t="s">
        <v>51</v>
      </c>
      <c r="M2219" s="7">
        <v>1</v>
      </c>
      <c r="N2219" s="4">
        <v>121.78</v>
      </c>
      <c r="O2219" s="5">
        <v>0.15</v>
      </c>
      <c r="P2219" s="4">
        <v>61.55</v>
      </c>
      <c r="Q2219" s="4">
        <f t="shared" si="136"/>
        <v>103.51300000000001</v>
      </c>
      <c r="R2219" s="4">
        <f t="shared" si="137"/>
        <v>61.55</v>
      </c>
      <c r="S2219" s="4">
        <f t="shared" si="138"/>
        <v>41.963000000000008</v>
      </c>
      <c r="T2219" s="6">
        <f t="shared" si="139"/>
        <v>0.40538869513974096</v>
      </c>
      <c r="U2219" s="3">
        <f>YEAR(SalesDataTable[[#This Row],[Order Date]])</f>
        <v>2026</v>
      </c>
    </row>
    <row r="2220" spans="1:21" ht="15.6">
      <c r="A2220" s="9">
        <v>1575</v>
      </c>
      <c r="B2220" s="10">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11" t="s">
        <v>20</v>
      </c>
      <c r="H2220" s="11" t="s">
        <v>31</v>
      </c>
      <c r="I2220" s="11" t="s">
        <v>8</v>
      </c>
      <c r="J2220" s="2" t="s">
        <v>3</v>
      </c>
      <c r="K2220" s="2" t="s">
        <v>14</v>
      </c>
      <c r="L2220" s="2" t="s">
        <v>44</v>
      </c>
      <c r="M2220" s="7">
        <v>5</v>
      </c>
      <c r="N2220" s="4">
        <v>130.68</v>
      </c>
      <c r="O2220" s="5">
        <v>0.2</v>
      </c>
      <c r="P2220" s="4">
        <v>67.209999999999994</v>
      </c>
      <c r="Q2220" s="4">
        <f t="shared" si="136"/>
        <v>522.72000000000014</v>
      </c>
      <c r="R2220" s="4">
        <f t="shared" si="137"/>
        <v>336.04999999999995</v>
      </c>
      <c r="S2220" s="4">
        <f t="shared" si="138"/>
        <v>186.67000000000019</v>
      </c>
      <c r="T2220" s="6">
        <f t="shared" si="139"/>
        <v>0.35711279461279488</v>
      </c>
      <c r="U2220" s="3">
        <f>YEAR(SalesDataTable[[#This Row],[Order Date]])</f>
        <v>2026</v>
      </c>
    </row>
    <row r="2221" spans="1:21" ht="15.6">
      <c r="A2221" s="9">
        <v>2830</v>
      </c>
      <c r="B2221" s="10">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11" t="s">
        <v>11</v>
      </c>
      <c r="H2221" s="11" t="s">
        <v>12</v>
      </c>
      <c r="I2221" s="11" t="s">
        <v>2</v>
      </c>
      <c r="J2221" s="2" t="s">
        <v>13</v>
      </c>
      <c r="K2221" s="2" t="s">
        <v>14</v>
      </c>
      <c r="L2221" s="2" t="s">
        <v>48</v>
      </c>
      <c r="M2221" s="7">
        <v>1</v>
      </c>
      <c r="N2221" s="4">
        <v>161.94999999999999</v>
      </c>
      <c r="O2221" s="5">
        <v>0</v>
      </c>
      <c r="P2221" s="4">
        <v>86.61</v>
      </c>
      <c r="Q2221" s="4">
        <f t="shared" si="136"/>
        <v>161.94999999999999</v>
      </c>
      <c r="R2221" s="4">
        <f t="shared" si="137"/>
        <v>86.61</v>
      </c>
      <c r="S2221" s="4">
        <f t="shared" si="138"/>
        <v>75.339999999999989</v>
      </c>
      <c r="T2221" s="6">
        <f t="shared" si="139"/>
        <v>0.46520531028095086</v>
      </c>
      <c r="U2221" s="3">
        <f>YEAR(SalesDataTable[[#This Row],[Order Date]])</f>
        <v>2026</v>
      </c>
    </row>
    <row r="2222" spans="1:21" ht="15.6">
      <c r="A2222" s="9">
        <v>2884</v>
      </c>
      <c r="B2222" s="10">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11" t="s">
        <v>0</v>
      </c>
      <c r="H2222" s="11" t="s">
        <v>50</v>
      </c>
      <c r="I2222" s="11" t="s">
        <v>19</v>
      </c>
      <c r="J2222" s="2" t="s">
        <v>3</v>
      </c>
      <c r="K2222" s="2" t="s">
        <v>4</v>
      </c>
      <c r="L2222" s="2" t="s">
        <v>5</v>
      </c>
      <c r="M2222" s="7">
        <v>2</v>
      </c>
      <c r="N2222" s="4">
        <v>83.6</v>
      </c>
      <c r="O2222" s="5">
        <v>0</v>
      </c>
      <c r="P2222" s="4">
        <v>43.01</v>
      </c>
      <c r="Q2222" s="4">
        <f t="shared" si="136"/>
        <v>167.2</v>
      </c>
      <c r="R2222" s="4">
        <f t="shared" si="137"/>
        <v>86.02</v>
      </c>
      <c r="S2222" s="4">
        <f t="shared" si="138"/>
        <v>81.179999999999993</v>
      </c>
      <c r="T2222" s="6">
        <f t="shared" si="139"/>
        <v>0.48552631578947369</v>
      </c>
      <c r="U2222" s="3">
        <f>YEAR(SalesDataTable[[#This Row],[Order Date]])</f>
        <v>2026</v>
      </c>
    </row>
    <row r="2223" spans="1:21" ht="15.6">
      <c r="A2223" s="9">
        <v>3093</v>
      </c>
      <c r="B2223" s="10">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11" t="s">
        <v>20</v>
      </c>
      <c r="H2223" s="11" t="s">
        <v>21</v>
      </c>
      <c r="I2223" s="11" t="s">
        <v>8</v>
      </c>
      <c r="J2223" s="2" t="s">
        <v>16</v>
      </c>
      <c r="K2223" s="2" t="s">
        <v>23</v>
      </c>
      <c r="L2223" s="2" t="s">
        <v>29</v>
      </c>
      <c r="M2223" s="7">
        <v>3</v>
      </c>
      <c r="N2223" s="4">
        <v>194.19</v>
      </c>
      <c r="O2223" s="5">
        <v>0.15</v>
      </c>
      <c r="P2223" s="4">
        <v>104.22</v>
      </c>
      <c r="Q2223" s="4">
        <f t="shared" si="136"/>
        <v>495.18449999999996</v>
      </c>
      <c r="R2223" s="4">
        <f t="shared" si="137"/>
        <v>312.65999999999997</v>
      </c>
      <c r="S2223" s="4">
        <f t="shared" si="138"/>
        <v>182.52449999999999</v>
      </c>
      <c r="T2223" s="6">
        <f t="shared" si="139"/>
        <v>0.36859897674503139</v>
      </c>
      <c r="U2223" s="3">
        <f>YEAR(SalesDataTable[[#This Row],[Order Date]])</f>
        <v>2026</v>
      </c>
    </row>
    <row r="2224" spans="1:21" ht="15.6">
      <c r="A2224" s="9">
        <v>3613</v>
      </c>
      <c r="B2224" s="10">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11" t="s">
        <v>6</v>
      </c>
      <c r="H2224" s="11" t="s">
        <v>43</v>
      </c>
      <c r="I2224" s="11" t="s">
        <v>2</v>
      </c>
      <c r="J2224" s="2" t="s">
        <v>3</v>
      </c>
      <c r="K2224" s="2" t="s">
        <v>14</v>
      </c>
      <c r="L2224" s="2" t="s">
        <v>48</v>
      </c>
      <c r="M2224" s="7">
        <v>3</v>
      </c>
      <c r="N2224" s="4">
        <v>167.41</v>
      </c>
      <c r="O2224" s="5">
        <v>0</v>
      </c>
      <c r="P2224" s="4">
        <v>85.33</v>
      </c>
      <c r="Q2224" s="4">
        <f t="shared" si="136"/>
        <v>502.23</v>
      </c>
      <c r="R2224" s="4">
        <f t="shared" si="137"/>
        <v>255.99</v>
      </c>
      <c r="S2224" s="4">
        <f t="shared" si="138"/>
        <v>246.24</v>
      </c>
      <c r="T2224" s="6">
        <f t="shared" si="139"/>
        <v>0.49029329191804549</v>
      </c>
      <c r="U2224" s="3">
        <f>YEAR(SalesDataTable[[#This Row],[Order Date]])</f>
        <v>2026</v>
      </c>
    </row>
    <row r="2225" spans="1:21" ht="15.6">
      <c r="A2225" s="9">
        <v>4496</v>
      </c>
      <c r="B2225" s="10">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11" t="s">
        <v>20</v>
      </c>
      <c r="H2225" s="11" t="s">
        <v>33</v>
      </c>
      <c r="I2225" s="11" t="s">
        <v>2</v>
      </c>
      <c r="J2225" s="2" t="s">
        <v>3</v>
      </c>
      <c r="K2225" s="2" t="s">
        <v>34</v>
      </c>
      <c r="L2225" s="2" t="s">
        <v>35</v>
      </c>
      <c r="M2225" s="7">
        <v>2</v>
      </c>
      <c r="N2225" s="4">
        <v>40.83</v>
      </c>
      <c r="O2225" s="5">
        <v>0.1</v>
      </c>
      <c r="P2225" s="4">
        <v>14.91</v>
      </c>
      <c r="Q2225" s="4">
        <f t="shared" si="136"/>
        <v>73.494</v>
      </c>
      <c r="R2225" s="4">
        <f t="shared" si="137"/>
        <v>29.82</v>
      </c>
      <c r="S2225" s="4">
        <f t="shared" si="138"/>
        <v>43.673999999999999</v>
      </c>
      <c r="T2225" s="6">
        <f t="shared" si="139"/>
        <v>0.59425259204833047</v>
      </c>
      <c r="U2225" s="3">
        <f>YEAR(SalesDataTable[[#This Row],[Order Date]])</f>
        <v>2026</v>
      </c>
    </row>
    <row r="2226" spans="1:21" ht="15.6">
      <c r="A2226" s="9">
        <v>5194</v>
      </c>
      <c r="B2226" s="10">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11" t="s">
        <v>0</v>
      </c>
      <c r="H2226" s="11" t="s">
        <v>36</v>
      </c>
      <c r="I2226" s="11" t="s">
        <v>8</v>
      </c>
      <c r="J2226" s="2" t="s">
        <v>16</v>
      </c>
      <c r="K2226" s="2" t="s">
        <v>23</v>
      </c>
      <c r="L2226" s="2" t="s">
        <v>40</v>
      </c>
      <c r="M2226" s="7">
        <v>12</v>
      </c>
      <c r="N2226" s="4">
        <v>80.84</v>
      </c>
      <c r="O2226" s="5">
        <v>0.1</v>
      </c>
      <c r="P2226" s="4">
        <v>38.39</v>
      </c>
      <c r="Q2226" s="4">
        <f t="shared" si="136"/>
        <v>873.072</v>
      </c>
      <c r="R2226" s="4">
        <f t="shared" si="137"/>
        <v>460.68</v>
      </c>
      <c r="S2226" s="4">
        <f t="shared" si="138"/>
        <v>412.392</v>
      </c>
      <c r="T2226" s="6">
        <f t="shared" si="139"/>
        <v>0.4723459233602727</v>
      </c>
      <c r="U2226" s="3">
        <f>YEAR(SalesDataTable[[#This Row],[Order Date]])</f>
        <v>2026</v>
      </c>
    </row>
    <row r="2227" spans="1:21" ht="15.6">
      <c r="A2227" s="9">
        <v>339</v>
      </c>
      <c r="B2227" s="10">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11" t="s">
        <v>20</v>
      </c>
      <c r="H2227" s="11" t="s">
        <v>47</v>
      </c>
      <c r="I2227" s="11" t="s">
        <v>2</v>
      </c>
      <c r="J2227" s="2" t="s">
        <v>3</v>
      </c>
      <c r="K2227" s="2" t="s">
        <v>4</v>
      </c>
      <c r="L2227" s="2" t="s">
        <v>26</v>
      </c>
      <c r="M2227" s="7">
        <v>1</v>
      </c>
      <c r="N2227" s="4">
        <v>39.65</v>
      </c>
      <c r="O2227" s="5">
        <v>0</v>
      </c>
      <c r="P2227" s="4">
        <v>16.38</v>
      </c>
      <c r="Q2227" s="4">
        <f t="shared" si="136"/>
        <v>39.65</v>
      </c>
      <c r="R2227" s="4">
        <f t="shared" si="137"/>
        <v>16.38</v>
      </c>
      <c r="S2227" s="4">
        <f t="shared" si="138"/>
        <v>23.27</v>
      </c>
      <c r="T2227" s="6">
        <f t="shared" si="139"/>
        <v>0.58688524590163937</v>
      </c>
      <c r="U2227" s="3">
        <f>YEAR(SalesDataTable[[#This Row],[Order Date]])</f>
        <v>2026</v>
      </c>
    </row>
    <row r="2228" spans="1:21" ht="15.6">
      <c r="A2228" s="9">
        <v>1199</v>
      </c>
      <c r="B2228" s="10">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11" t="s">
        <v>6</v>
      </c>
      <c r="H2228" s="11" t="s">
        <v>43</v>
      </c>
      <c r="I2228" s="11" t="s">
        <v>2</v>
      </c>
      <c r="J2228" s="2" t="s">
        <v>13</v>
      </c>
      <c r="K2228" s="2" t="s">
        <v>4</v>
      </c>
      <c r="L2228" s="2" t="s">
        <v>30</v>
      </c>
      <c r="M2228" s="7">
        <v>1</v>
      </c>
      <c r="N2228" s="4">
        <v>102.47</v>
      </c>
      <c r="O2228" s="5">
        <v>0.1</v>
      </c>
      <c r="P2228" s="4">
        <v>49.75</v>
      </c>
      <c r="Q2228" s="4">
        <f t="shared" si="136"/>
        <v>92.222999999999999</v>
      </c>
      <c r="R2228" s="4">
        <f t="shared" si="137"/>
        <v>49.75</v>
      </c>
      <c r="S2228" s="4">
        <f t="shared" si="138"/>
        <v>42.472999999999999</v>
      </c>
      <c r="T2228" s="6">
        <f t="shared" si="139"/>
        <v>0.46054671828068922</v>
      </c>
      <c r="U2228" s="3">
        <f>YEAR(SalesDataTable[[#This Row],[Order Date]])</f>
        <v>2026</v>
      </c>
    </row>
    <row r="2229" spans="1:21" ht="15.6">
      <c r="A2229" s="9">
        <v>1253</v>
      </c>
      <c r="B2229" s="10">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11" t="s">
        <v>20</v>
      </c>
      <c r="H2229" s="11" t="s">
        <v>47</v>
      </c>
      <c r="I2229" s="11" t="s">
        <v>19</v>
      </c>
      <c r="J2229" s="2" t="s">
        <v>16</v>
      </c>
      <c r="K2229" s="2" t="s">
        <v>34</v>
      </c>
      <c r="L2229" s="2" t="s">
        <v>35</v>
      </c>
      <c r="M2229" s="7">
        <v>2</v>
      </c>
      <c r="N2229" s="4">
        <v>40.43</v>
      </c>
      <c r="O2229" s="5">
        <v>0</v>
      </c>
      <c r="P2229" s="4">
        <v>14.88</v>
      </c>
      <c r="Q2229" s="4">
        <f t="shared" si="136"/>
        <v>80.86</v>
      </c>
      <c r="R2229" s="4">
        <f t="shared" si="137"/>
        <v>29.76</v>
      </c>
      <c r="S2229" s="4">
        <f t="shared" si="138"/>
        <v>51.099999999999994</v>
      </c>
      <c r="T2229" s="6">
        <f t="shared" si="139"/>
        <v>0.63195646796932969</v>
      </c>
      <c r="U2229" s="3">
        <f>YEAR(SalesDataTable[[#This Row],[Order Date]])</f>
        <v>2026</v>
      </c>
    </row>
    <row r="2230" spans="1:21" ht="15.6">
      <c r="A2230" s="9">
        <v>1407</v>
      </c>
      <c r="B2230" s="10">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11" t="s">
        <v>20</v>
      </c>
      <c r="H2230" s="11" t="s">
        <v>33</v>
      </c>
      <c r="I2230" s="11" t="s">
        <v>19</v>
      </c>
      <c r="J2230" s="2" t="s">
        <v>16</v>
      </c>
      <c r="K2230" s="2" t="s">
        <v>14</v>
      </c>
      <c r="L2230" s="2" t="s">
        <v>15</v>
      </c>
      <c r="M2230" s="7">
        <v>2</v>
      </c>
      <c r="N2230" s="4">
        <v>35.880000000000003</v>
      </c>
      <c r="O2230" s="5">
        <v>0.05</v>
      </c>
      <c r="P2230" s="4">
        <v>13.52</v>
      </c>
      <c r="Q2230" s="4">
        <f t="shared" si="136"/>
        <v>68.171999999999997</v>
      </c>
      <c r="R2230" s="4">
        <f t="shared" si="137"/>
        <v>27.04</v>
      </c>
      <c r="S2230" s="4">
        <f t="shared" si="138"/>
        <v>41.131999999999998</v>
      </c>
      <c r="T2230" s="6">
        <f t="shared" si="139"/>
        <v>0.60335621662852779</v>
      </c>
      <c r="U2230" s="3">
        <f>YEAR(SalesDataTable[[#This Row],[Order Date]])</f>
        <v>2026</v>
      </c>
    </row>
    <row r="2231" spans="1:21" ht="15.6">
      <c r="A2231" s="9">
        <v>2532</v>
      </c>
      <c r="B2231" s="10">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11" t="s">
        <v>0</v>
      </c>
      <c r="H2231" s="11" t="s">
        <v>50</v>
      </c>
      <c r="I2231" s="11" t="s">
        <v>28</v>
      </c>
      <c r="J2231" s="2" t="s">
        <v>13</v>
      </c>
      <c r="K2231" s="2" t="s">
        <v>4</v>
      </c>
      <c r="L2231" s="2" t="s">
        <v>5</v>
      </c>
      <c r="M2231" s="7">
        <v>1</v>
      </c>
      <c r="N2231" s="4">
        <v>80.400000000000006</v>
      </c>
      <c r="O2231" s="5">
        <v>0</v>
      </c>
      <c r="P2231" s="4">
        <v>43.34</v>
      </c>
      <c r="Q2231" s="4">
        <f t="shared" si="136"/>
        <v>80.400000000000006</v>
      </c>
      <c r="R2231" s="4">
        <f t="shared" si="137"/>
        <v>43.34</v>
      </c>
      <c r="S2231" s="4">
        <f t="shared" si="138"/>
        <v>37.06</v>
      </c>
      <c r="T2231" s="6">
        <f t="shared" si="139"/>
        <v>0.46094527363184079</v>
      </c>
      <c r="U2231" s="3">
        <f>YEAR(SalesDataTable[[#This Row],[Order Date]])</f>
        <v>2026</v>
      </c>
    </row>
    <row r="2232" spans="1:21" ht="15.6">
      <c r="A2232" s="9">
        <v>307</v>
      </c>
      <c r="B2232" s="10">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11" t="s">
        <v>20</v>
      </c>
      <c r="H2232" s="11" t="s">
        <v>33</v>
      </c>
      <c r="I2232" s="11" t="s">
        <v>2</v>
      </c>
      <c r="J2232" s="2" t="s">
        <v>3</v>
      </c>
      <c r="K2232" s="2" t="s">
        <v>34</v>
      </c>
      <c r="L2232" s="2" t="s">
        <v>42</v>
      </c>
      <c r="M2232" s="7">
        <v>1</v>
      </c>
      <c r="N2232" s="4">
        <v>37.08</v>
      </c>
      <c r="O2232" s="5">
        <v>0</v>
      </c>
      <c r="P2232" s="4">
        <v>13.62</v>
      </c>
      <c r="Q2232" s="4">
        <f t="shared" si="136"/>
        <v>37.08</v>
      </c>
      <c r="R2232" s="4">
        <f t="shared" si="137"/>
        <v>13.62</v>
      </c>
      <c r="S2232" s="4">
        <f t="shared" si="138"/>
        <v>23.46</v>
      </c>
      <c r="T2232" s="6">
        <f t="shared" si="139"/>
        <v>0.63268608414239491</v>
      </c>
      <c r="U2232" s="3">
        <f>YEAR(SalesDataTable[[#This Row],[Order Date]])</f>
        <v>2026</v>
      </c>
    </row>
    <row r="2233" spans="1:21" ht="15.6">
      <c r="A2233" s="9">
        <v>3257</v>
      </c>
      <c r="B2233" s="10">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11" t="s">
        <v>20</v>
      </c>
      <c r="H2233" s="11" t="s">
        <v>21</v>
      </c>
      <c r="I2233" s="11" t="s">
        <v>19</v>
      </c>
      <c r="J2233" s="2" t="s">
        <v>13</v>
      </c>
      <c r="K2233" s="2" t="s">
        <v>14</v>
      </c>
      <c r="L2233" s="2" t="s">
        <v>48</v>
      </c>
      <c r="M2233" s="7">
        <v>6</v>
      </c>
      <c r="N2233" s="4">
        <v>165.92</v>
      </c>
      <c r="O2233" s="5">
        <v>0</v>
      </c>
      <c r="P2233" s="4">
        <v>87.55</v>
      </c>
      <c r="Q2233" s="4">
        <f t="shared" si="136"/>
        <v>995.52</v>
      </c>
      <c r="R2233" s="4">
        <f t="shared" si="137"/>
        <v>525.29999999999995</v>
      </c>
      <c r="S2233" s="4">
        <f t="shared" si="138"/>
        <v>470.22</v>
      </c>
      <c r="T2233" s="6">
        <f t="shared" si="139"/>
        <v>0.4723360655737705</v>
      </c>
      <c r="U2233" s="3">
        <f>YEAR(SalesDataTable[[#This Row],[Order Date]])</f>
        <v>2026</v>
      </c>
    </row>
    <row r="2234" spans="1:21" ht="15.6">
      <c r="A2234" s="9">
        <v>3739</v>
      </c>
      <c r="B2234" s="10">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11" t="s">
        <v>6</v>
      </c>
      <c r="H2234" s="11" t="s">
        <v>43</v>
      </c>
      <c r="I2234" s="11" t="s">
        <v>28</v>
      </c>
      <c r="J2234" s="2" t="s">
        <v>13</v>
      </c>
      <c r="K2234" s="2" t="s">
        <v>14</v>
      </c>
      <c r="L2234" s="2" t="s">
        <v>44</v>
      </c>
      <c r="M2234" s="7">
        <v>1</v>
      </c>
      <c r="N2234" s="4">
        <v>135.19</v>
      </c>
      <c r="O2234" s="5">
        <v>0</v>
      </c>
      <c r="P2234" s="4">
        <v>68.319999999999993</v>
      </c>
      <c r="Q2234" s="4">
        <f t="shared" si="136"/>
        <v>135.19</v>
      </c>
      <c r="R2234" s="4">
        <f t="shared" si="137"/>
        <v>68.319999999999993</v>
      </c>
      <c r="S2234" s="4">
        <f t="shared" si="138"/>
        <v>66.87</v>
      </c>
      <c r="T2234" s="6">
        <f t="shared" si="139"/>
        <v>0.49463717730601381</v>
      </c>
      <c r="U2234" s="3">
        <f>YEAR(SalesDataTable[[#This Row],[Order Date]])</f>
        <v>2026</v>
      </c>
    </row>
    <row r="2235" spans="1:21" ht="15.6">
      <c r="A2235" s="9">
        <v>77</v>
      </c>
      <c r="B2235" s="10">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11" t="s">
        <v>6</v>
      </c>
      <c r="H2235" s="11" t="s">
        <v>41</v>
      </c>
      <c r="I2235" s="11" t="s">
        <v>2</v>
      </c>
      <c r="J2235" s="2" t="s">
        <v>13</v>
      </c>
      <c r="K2235" s="2" t="s">
        <v>14</v>
      </c>
      <c r="L2235" s="2" t="s">
        <v>44</v>
      </c>
      <c r="M2235" s="7">
        <v>2</v>
      </c>
      <c r="N2235" s="4">
        <v>133.96</v>
      </c>
      <c r="O2235" s="5">
        <v>0.1</v>
      </c>
      <c r="P2235" s="4">
        <v>65.44</v>
      </c>
      <c r="Q2235" s="4">
        <f t="shared" si="136"/>
        <v>241.12800000000001</v>
      </c>
      <c r="R2235" s="4">
        <f t="shared" si="137"/>
        <v>130.88</v>
      </c>
      <c r="S2235" s="4">
        <f t="shared" si="138"/>
        <v>110.24800000000002</v>
      </c>
      <c r="T2235" s="6">
        <f t="shared" si="139"/>
        <v>0.4572177432732823</v>
      </c>
      <c r="U2235" s="3">
        <f>YEAR(SalesDataTable[[#This Row],[Order Date]])</f>
        <v>2026</v>
      </c>
    </row>
    <row r="2236" spans="1:21" ht="15.6">
      <c r="A2236" s="9">
        <v>461</v>
      </c>
      <c r="B2236" s="10">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11" t="s">
        <v>6</v>
      </c>
      <c r="H2236" s="11" t="s">
        <v>41</v>
      </c>
      <c r="I2236" s="11" t="s">
        <v>28</v>
      </c>
      <c r="J2236" s="2" t="s">
        <v>16</v>
      </c>
      <c r="K2236" s="2" t="s">
        <v>4</v>
      </c>
      <c r="L2236" s="2" t="s">
        <v>22</v>
      </c>
      <c r="M2236" s="7">
        <v>3</v>
      </c>
      <c r="N2236" s="4">
        <v>51.67</v>
      </c>
      <c r="O2236" s="5">
        <v>0.05</v>
      </c>
      <c r="P2236" s="4">
        <v>22.8</v>
      </c>
      <c r="Q2236" s="4">
        <f t="shared" si="136"/>
        <v>147.25949999999997</v>
      </c>
      <c r="R2236" s="4">
        <f t="shared" si="137"/>
        <v>68.400000000000006</v>
      </c>
      <c r="S2236" s="4">
        <f t="shared" si="138"/>
        <v>78.859499999999969</v>
      </c>
      <c r="T2236" s="6">
        <f t="shared" si="139"/>
        <v>0.53551383781691497</v>
      </c>
      <c r="U2236" s="3">
        <f>YEAR(SalesDataTable[[#This Row],[Order Date]])</f>
        <v>2026</v>
      </c>
    </row>
    <row r="2237" spans="1:21" ht="15.6">
      <c r="A2237" s="9">
        <v>732</v>
      </c>
      <c r="B2237" s="10">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11" t="s">
        <v>6</v>
      </c>
      <c r="H2237" s="11" t="s">
        <v>7</v>
      </c>
      <c r="I2237" s="11" t="s">
        <v>28</v>
      </c>
      <c r="J2237" s="2" t="s">
        <v>3</v>
      </c>
      <c r="K2237" s="2" t="s">
        <v>9</v>
      </c>
      <c r="L2237" s="2" t="s">
        <v>37</v>
      </c>
      <c r="M2237" s="7">
        <v>1</v>
      </c>
      <c r="N2237" s="4">
        <v>150.46</v>
      </c>
      <c r="O2237" s="5">
        <v>0.15</v>
      </c>
      <c r="P2237" s="4">
        <v>78.39</v>
      </c>
      <c r="Q2237" s="4">
        <f t="shared" si="136"/>
        <v>127.89100000000001</v>
      </c>
      <c r="R2237" s="4">
        <f t="shared" si="137"/>
        <v>78.39</v>
      </c>
      <c r="S2237" s="4">
        <f t="shared" si="138"/>
        <v>49.501000000000005</v>
      </c>
      <c r="T2237" s="6">
        <f t="shared" si="139"/>
        <v>0.38705616501552104</v>
      </c>
      <c r="U2237" s="3">
        <f>YEAR(SalesDataTable[[#This Row],[Order Date]])</f>
        <v>2026</v>
      </c>
    </row>
    <row r="2238" spans="1:21" ht="15.6">
      <c r="A2238" s="9">
        <v>919</v>
      </c>
      <c r="B2238" s="10">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11" t="s">
        <v>20</v>
      </c>
      <c r="H2238" s="11" t="s">
        <v>47</v>
      </c>
      <c r="I2238" s="11" t="s">
        <v>2</v>
      </c>
      <c r="J2238" s="2" t="s">
        <v>13</v>
      </c>
      <c r="K2238" s="2" t="s">
        <v>4</v>
      </c>
      <c r="L2238" s="2" t="s">
        <v>30</v>
      </c>
      <c r="M2238" s="7">
        <v>1</v>
      </c>
      <c r="N2238" s="4">
        <v>103.53</v>
      </c>
      <c r="O2238" s="5">
        <v>0.1</v>
      </c>
      <c r="P2238" s="4">
        <v>51.75</v>
      </c>
      <c r="Q2238" s="4">
        <f t="shared" si="136"/>
        <v>93.177000000000007</v>
      </c>
      <c r="R2238" s="4">
        <f t="shared" si="137"/>
        <v>51.75</v>
      </c>
      <c r="S2238" s="4">
        <f t="shared" si="138"/>
        <v>41.427000000000007</v>
      </c>
      <c r="T2238" s="6">
        <f t="shared" si="139"/>
        <v>0.4446054283782479</v>
      </c>
      <c r="U2238" s="3">
        <f>YEAR(SalesDataTable[[#This Row],[Order Date]])</f>
        <v>2026</v>
      </c>
    </row>
    <row r="2239" spans="1:21" ht="15.6">
      <c r="A2239" s="9">
        <v>949</v>
      </c>
      <c r="B2239" s="10">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11" t="s">
        <v>11</v>
      </c>
      <c r="H2239" s="11" t="s">
        <v>12</v>
      </c>
      <c r="I2239" s="11" t="s">
        <v>2</v>
      </c>
      <c r="J2239" s="2" t="s">
        <v>3</v>
      </c>
      <c r="K2239" s="2" t="s">
        <v>4</v>
      </c>
      <c r="L2239" s="2" t="s">
        <v>30</v>
      </c>
      <c r="M2239" s="7">
        <v>4</v>
      </c>
      <c r="N2239" s="4">
        <v>103.33</v>
      </c>
      <c r="O2239" s="5">
        <v>0</v>
      </c>
      <c r="P2239" s="4">
        <v>49.15</v>
      </c>
      <c r="Q2239" s="4">
        <f t="shared" si="136"/>
        <v>413.32</v>
      </c>
      <c r="R2239" s="4">
        <f t="shared" si="137"/>
        <v>196.6</v>
      </c>
      <c r="S2239" s="4">
        <f t="shared" si="138"/>
        <v>216.72</v>
      </c>
      <c r="T2239" s="6">
        <f t="shared" si="139"/>
        <v>0.5243394948224136</v>
      </c>
      <c r="U2239" s="3">
        <f>YEAR(SalesDataTable[[#This Row],[Order Date]])</f>
        <v>2026</v>
      </c>
    </row>
    <row r="2240" spans="1:21" ht="15.6">
      <c r="A2240" s="9">
        <v>1185</v>
      </c>
      <c r="B2240" s="10">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11" t="s">
        <v>20</v>
      </c>
      <c r="H2240" s="11" t="s">
        <v>33</v>
      </c>
      <c r="I2240" s="11" t="s">
        <v>8</v>
      </c>
      <c r="J2240" s="2" t="s">
        <v>16</v>
      </c>
      <c r="K2240" s="2" t="s">
        <v>14</v>
      </c>
      <c r="L2240" s="2" t="s">
        <v>15</v>
      </c>
      <c r="M2240" s="7">
        <v>5</v>
      </c>
      <c r="N2240" s="4">
        <v>37.08</v>
      </c>
      <c r="O2240" s="5">
        <v>0.15</v>
      </c>
      <c r="P2240" s="4">
        <v>13.27</v>
      </c>
      <c r="Q2240" s="4">
        <f t="shared" si="136"/>
        <v>157.58999999999997</v>
      </c>
      <c r="R2240" s="4">
        <f t="shared" si="137"/>
        <v>66.349999999999994</v>
      </c>
      <c r="S2240" s="4">
        <f t="shared" si="138"/>
        <v>91.239999999999981</v>
      </c>
      <c r="T2240" s="6">
        <f t="shared" si="139"/>
        <v>0.57897074687480166</v>
      </c>
      <c r="U2240" s="3">
        <f>YEAR(SalesDataTable[[#This Row],[Order Date]])</f>
        <v>2026</v>
      </c>
    </row>
    <row r="2241" spans="1:21" ht="15.6">
      <c r="A2241" s="9">
        <v>1248</v>
      </c>
      <c r="B2241" s="10">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11" t="s">
        <v>0</v>
      </c>
      <c r="H2241" s="11" t="s">
        <v>1</v>
      </c>
      <c r="I2241" s="11" t="s">
        <v>8</v>
      </c>
      <c r="J2241" s="2" t="s">
        <v>16</v>
      </c>
      <c r="K2241" s="2" t="s">
        <v>14</v>
      </c>
      <c r="L2241" s="2" t="s">
        <v>44</v>
      </c>
      <c r="M2241" s="7">
        <v>5</v>
      </c>
      <c r="N2241" s="4">
        <v>132.33000000000001</v>
      </c>
      <c r="O2241" s="5">
        <v>0.2</v>
      </c>
      <c r="P2241" s="4">
        <v>65.2</v>
      </c>
      <c r="Q2241" s="4">
        <f t="shared" si="136"/>
        <v>529.32000000000005</v>
      </c>
      <c r="R2241" s="4">
        <f t="shared" si="137"/>
        <v>326</v>
      </c>
      <c r="S2241" s="4">
        <f t="shared" si="138"/>
        <v>203.32000000000005</v>
      </c>
      <c r="T2241" s="6">
        <f t="shared" si="139"/>
        <v>0.3841154689034989</v>
      </c>
      <c r="U2241" s="3">
        <f>YEAR(SalesDataTable[[#This Row],[Order Date]])</f>
        <v>2026</v>
      </c>
    </row>
    <row r="2242" spans="1:21" ht="15.6">
      <c r="A2242" s="9">
        <v>2129</v>
      </c>
      <c r="B2242" s="10">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11" t="s">
        <v>20</v>
      </c>
      <c r="H2242" s="11" t="s">
        <v>47</v>
      </c>
      <c r="I2242" s="11" t="s">
        <v>19</v>
      </c>
      <c r="J2242" s="2" t="s">
        <v>13</v>
      </c>
      <c r="K2242" s="2" t="s">
        <v>4</v>
      </c>
      <c r="L2242" s="2" t="s">
        <v>22</v>
      </c>
      <c r="M2242" s="7">
        <v>2</v>
      </c>
      <c r="N2242" s="4">
        <v>50.43</v>
      </c>
      <c r="O2242" s="5">
        <v>0</v>
      </c>
      <c r="P2242" s="4">
        <v>22.54</v>
      </c>
      <c r="Q2242" s="4">
        <f t="shared" ref="Q2242:Q2305" si="140">M2242*N2242*(1-O2242)</f>
        <v>100.86</v>
      </c>
      <c r="R2242" s="4">
        <f t="shared" ref="R2242:R2305" si="141">M2242*P2242</f>
        <v>45.08</v>
      </c>
      <c r="S2242" s="4">
        <f t="shared" ref="S2242:S2305" si="142">Q2242-R2242</f>
        <v>55.78</v>
      </c>
      <c r="T2242" s="6">
        <f t="shared" ref="T2242:T2305" si="143">IFERROR(S2242/Q2242,0)</f>
        <v>0.55304382312115807</v>
      </c>
      <c r="U2242" s="3">
        <f>YEAR(SalesDataTable[[#This Row],[Order Date]])</f>
        <v>2026</v>
      </c>
    </row>
    <row r="2243" spans="1:21" ht="15.6">
      <c r="A2243" s="9">
        <v>2850</v>
      </c>
      <c r="B2243" s="10">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11" t="s">
        <v>11</v>
      </c>
      <c r="H2243" s="11" t="s">
        <v>12</v>
      </c>
      <c r="I2243" s="11" t="s">
        <v>8</v>
      </c>
      <c r="J2243" s="2" t="s">
        <v>3</v>
      </c>
      <c r="K2243" s="2" t="s">
        <v>34</v>
      </c>
      <c r="L2243" s="2" t="s">
        <v>45</v>
      </c>
      <c r="M2243" s="7">
        <v>3</v>
      </c>
      <c r="N2243" s="4">
        <v>50.05</v>
      </c>
      <c r="O2243" s="5">
        <v>0.15</v>
      </c>
      <c r="P2243" s="4">
        <v>22.36</v>
      </c>
      <c r="Q2243" s="4">
        <f t="shared" si="140"/>
        <v>127.62749999999998</v>
      </c>
      <c r="R2243" s="4">
        <f t="shared" si="141"/>
        <v>67.08</v>
      </c>
      <c r="S2243" s="4">
        <f t="shared" si="142"/>
        <v>60.547499999999985</v>
      </c>
      <c r="T2243" s="6">
        <f t="shared" si="143"/>
        <v>0.47440794499618022</v>
      </c>
      <c r="U2243" s="3">
        <f>YEAR(SalesDataTable[[#This Row],[Order Date]])</f>
        <v>2026</v>
      </c>
    </row>
    <row r="2244" spans="1:21" ht="15.6">
      <c r="A2244" s="9">
        <v>3477</v>
      </c>
      <c r="B2244" s="10">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11" t="s">
        <v>20</v>
      </c>
      <c r="H2244" s="11" t="s">
        <v>47</v>
      </c>
      <c r="I2244" s="11" t="s">
        <v>2</v>
      </c>
      <c r="J2244" s="2" t="s">
        <v>3</v>
      </c>
      <c r="K2244" s="2" t="s">
        <v>23</v>
      </c>
      <c r="L2244" s="2" t="s">
        <v>29</v>
      </c>
      <c r="M2244" s="7">
        <v>1</v>
      </c>
      <c r="N2244" s="4">
        <v>197.14</v>
      </c>
      <c r="O2244" s="5">
        <v>0.05</v>
      </c>
      <c r="P2244" s="4">
        <v>102.87</v>
      </c>
      <c r="Q2244" s="4">
        <f t="shared" si="140"/>
        <v>187.28299999999999</v>
      </c>
      <c r="R2244" s="4">
        <f t="shared" si="141"/>
        <v>102.87</v>
      </c>
      <c r="S2244" s="4">
        <f t="shared" si="142"/>
        <v>84.412999999999982</v>
      </c>
      <c r="T2244" s="6">
        <f t="shared" si="143"/>
        <v>0.45072430492890431</v>
      </c>
      <c r="U2244" s="3">
        <f>YEAR(SalesDataTable[[#This Row],[Order Date]])</f>
        <v>2026</v>
      </c>
    </row>
    <row r="2245" spans="1:21" ht="15.6">
      <c r="A2245" s="9">
        <v>4673</v>
      </c>
      <c r="B2245" s="10">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11" t="s">
        <v>0</v>
      </c>
      <c r="H2245" s="11" t="s">
        <v>1</v>
      </c>
      <c r="I2245" s="11" t="s">
        <v>8</v>
      </c>
      <c r="J2245" s="2" t="s">
        <v>16</v>
      </c>
      <c r="K2245" s="2" t="s">
        <v>9</v>
      </c>
      <c r="L2245" s="2" t="s">
        <v>46</v>
      </c>
      <c r="M2245" s="7">
        <v>5</v>
      </c>
      <c r="N2245" s="4">
        <v>72.13</v>
      </c>
      <c r="O2245" s="5">
        <v>0.1</v>
      </c>
      <c r="P2245" s="4">
        <v>31.41</v>
      </c>
      <c r="Q2245" s="4">
        <f t="shared" si="140"/>
        <v>324.58499999999998</v>
      </c>
      <c r="R2245" s="4">
        <f t="shared" si="141"/>
        <v>157.05000000000001</v>
      </c>
      <c r="S2245" s="4">
        <f t="shared" si="142"/>
        <v>167.53499999999997</v>
      </c>
      <c r="T2245" s="6">
        <f t="shared" si="143"/>
        <v>0.51615139331762094</v>
      </c>
      <c r="U2245" s="3">
        <f>YEAR(SalesDataTable[[#This Row],[Order Date]])</f>
        <v>2026</v>
      </c>
    </row>
    <row r="2246" spans="1:21" ht="15.6">
      <c r="A2246" s="9">
        <v>4679</v>
      </c>
      <c r="B2246" s="10">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11" t="s">
        <v>6</v>
      </c>
      <c r="H2246" s="11" t="s">
        <v>43</v>
      </c>
      <c r="I2246" s="11" t="s">
        <v>8</v>
      </c>
      <c r="J2246" s="2" t="s">
        <v>3</v>
      </c>
      <c r="K2246" s="2" t="s">
        <v>23</v>
      </c>
      <c r="L2246" s="2" t="s">
        <v>24</v>
      </c>
      <c r="M2246" s="7">
        <v>8</v>
      </c>
      <c r="N2246" s="4">
        <v>341.51</v>
      </c>
      <c r="O2246" s="5">
        <v>0.1</v>
      </c>
      <c r="P2246" s="4">
        <v>200.1</v>
      </c>
      <c r="Q2246" s="4">
        <f t="shared" si="140"/>
        <v>2458.8719999999998</v>
      </c>
      <c r="R2246" s="4">
        <f t="shared" si="141"/>
        <v>1600.8</v>
      </c>
      <c r="S2246" s="4">
        <f t="shared" si="142"/>
        <v>858.07199999999989</v>
      </c>
      <c r="T2246" s="6">
        <f t="shared" si="143"/>
        <v>0.34896977150498276</v>
      </c>
      <c r="U2246" s="3">
        <f>YEAR(SalesDataTable[[#This Row],[Order Date]])</f>
        <v>2026</v>
      </c>
    </row>
    <row r="2247" spans="1:21" ht="15.6">
      <c r="A2247" s="9">
        <v>4809</v>
      </c>
      <c r="B2247" s="10">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11" t="s">
        <v>6</v>
      </c>
      <c r="H2247" s="11" t="s">
        <v>41</v>
      </c>
      <c r="I2247" s="11" t="s">
        <v>2</v>
      </c>
      <c r="J2247" s="2" t="s">
        <v>13</v>
      </c>
      <c r="K2247" s="2" t="s">
        <v>14</v>
      </c>
      <c r="L2247" s="2" t="s">
        <v>15</v>
      </c>
      <c r="M2247" s="7">
        <v>1</v>
      </c>
      <c r="N2247" s="4">
        <v>36.47</v>
      </c>
      <c r="O2247" s="5">
        <v>0.05</v>
      </c>
      <c r="P2247" s="4">
        <v>13.88</v>
      </c>
      <c r="Q2247" s="4">
        <f t="shared" si="140"/>
        <v>34.646499999999996</v>
      </c>
      <c r="R2247" s="4">
        <f t="shared" si="141"/>
        <v>13.88</v>
      </c>
      <c r="S2247" s="4">
        <f t="shared" si="142"/>
        <v>20.766499999999994</v>
      </c>
      <c r="T2247" s="6">
        <f t="shared" si="143"/>
        <v>0.59938233299178834</v>
      </c>
      <c r="U2247" s="3">
        <f>YEAR(SalesDataTable[[#This Row],[Order Date]])</f>
        <v>2026</v>
      </c>
    </row>
    <row r="2248" spans="1:21" ht="15.6">
      <c r="A2248" s="9">
        <v>4849</v>
      </c>
      <c r="B2248" s="10">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11" t="s">
        <v>0</v>
      </c>
      <c r="H2248" s="11" t="s">
        <v>1</v>
      </c>
      <c r="I2248" s="11" t="s">
        <v>2</v>
      </c>
      <c r="J2248" s="2" t="s">
        <v>13</v>
      </c>
      <c r="K2248" s="2" t="s">
        <v>14</v>
      </c>
      <c r="L2248" s="2" t="s">
        <v>15</v>
      </c>
      <c r="M2248" s="7">
        <v>4</v>
      </c>
      <c r="N2248" s="4">
        <v>35.69</v>
      </c>
      <c r="O2248" s="5">
        <v>0.15</v>
      </c>
      <c r="P2248" s="4">
        <v>13.52</v>
      </c>
      <c r="Q2248" s="4">
        <f t="shared" si="140"/>
        <v>121.34599999999999</v>
      </c>
      <c r="R2248" s="4">
        <f t="shared" si="141"/>
        <v>54.08</v>
      </c>
      <c r="S2248" s="4">
        <f t="shared" si="142"/>
        <v>67.265999999999991</v>
      </c>
      <c r="T2248" s="6">
        <f t="shared" si="143"/>
        <v>0.55433224004087478</v>
      </c>
      <c r="U2248" s="3">
        <f>YEAR(SalesDataTable[[#This Row],[Order Date]])</f>
        <v>2026</v>
      </c>
    </row>
    <row r="2249" spans="1:21" ht="15.6">
      <c r="A2249" s="9">
        <v>436</v>
      </c>
      <c r="B2249" s="10">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11" t="s">
        <v>11</v>
      </c>
      <c r="H2249" s="11" t="s">
        <v>39</v>
      </c>
      <c r="I2249" s="11" t="s">
        <v>2</v>
      </c>
      <c r="J2249" s="2" t="s">
        <v>13</v>
      </c>
      <c r="K2249" s="2" t="s">
        <v>14</v>
      </c>
      <c r="L2249" s="2" t="s">
        <v>15</v>
      </c>
      <c r="M2249" s="7">
        <v>2</v>
      </c>
      <c r="N2249" s="4">
        <v>35.340000000000003</v>
      </c>
      <c r="O2249" s="5">
        <v>0.1</v>
      </c>
      <c r="P2249" s="4">
        <v>13.82</v>
      </c>
      <c r="Q2249" s="4">
        <f t="shared" si="140"/>
        <v>63.612000000000009</v>
      </c>
      <c r="R2249" s="4">
        <f t="shared" si="141"/>
        <v>27.64</v>
      </c>
      <c r="S2249" s="4">
        <f t="shared" si="142"/>
        <v>35.972000000000008</v>
      </c>
      <c r="T2249" s="6">
        <f t="shared" si="143"/>
        <v>0.56549078790165386</v>
      </c>
      <c r="U2249" s="3">
        <f>YEAR(SalesDataTable[[#This Row],[Order Date]])</f>
        <v>2026</v>
      </c>
    </row>
    <row r="2250" spans="1:21" ht="15.6">
      <c r="A2250" s="9">
        <v>879</v>
      </c>
      <c r="B2250" s="10">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11" t="s">
        <v>11</v>
      </c>
      <c r="H2250" s="11" t="s">
        <v>39</v>
      </c>
      <c r="I2250" s="11" t="s">
        <v>2</v>
      </c>
      <c r="J2250" s="2" t="s">
        <v>13</v>
      </c>
      <c r="K2250" s="2" t="s">
        <v>14</v>
      </c>
      <c r="L2250" s="2" t="s">
        <v>32</v>
      </c>
      <c r="M2250" s="7">
        <v>4</v>
      </c>
      <c r="N2250" s="4">
        <v>46.8</v>
      </c>
      <c r="O2250" s="5">
        <v>0.05</v>
      </c>
      <c r="P2250" s="4">
        <v>18.52</v>
      </c>
      <c r="Q2250" s="4">
        <f t="shared" si="140"/>
        <v>177.83999999999997</v>
      </c>
      <c r="R2250" s="4">
        <f t="shared" si="141"/>
        <v>74.08</v>
      </c>
      <c r="S2250" s="4">
        <f t="shared" si="142"/>
        <v>103.75999999999998</v>
      </c>
      <c r="T2250" s="6">
        <f t="shared" si="143"/>
        <v>0.58344579397210972</v>
      </c>
      <c r="U2250" s="3">
        <f>YEAR(SalesDataTable[[#This Row],[Order Date]])</f>
        <v>2026</v>
      </c>
    </row>
    <row r="2251" spans="1:21" ht="15.6">
      <c r="A2251" s="9">
        <v>955</v>
      </c>
      <c r="B2251" s="10">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11" t="s">
        <v>20</v>
      </c>
      <c r="H2251" s="11" t="s">
        <v>47</v>
      </c>
      <c r="I2251" s="11" t="s">
        <v>19</v>
      </c>
      <c r="J2251" s="2" t="s">
        <v>13</v>
      </c>
      <c r="K2251" s="2" t="s">
        <v>23</v>
      </c>
      <c r="L2251" s="2" t="s">
        <v>29</v>
      </c>
      <c r="M2251" s="7">
        <v>1</v>
      </c>
      <c r="N2251" s="4">
        <v>198.34</v>
      </c>
      <c r="O2251" s="5">
        <v>0.05</v>
      </c>
      <c r="P2251" s="4">
        <v>103.2</v>
      </c>
      <c r="Q2251" s="4">
        <f t="shared" si="140"/>
        <v>188.423</v>
      </c>
      <c r="R2251" s="4">
        <f t="shared" si="141"/>
        <v>103.2</v>
      </c>
      <c r="S2251" s="4">
        <f t="shared" si="142"/>
        <v>85.222999999999999</v>
      </c>
      <c r="T2251" s="6">
        <f t="shared" si="143"/>
        <v>0.45229616341954004</v>
      </c>
      <c r="U2251" s="3">
        <f>YEAR(SalesDataTable[[#This Row],[Order Date]])</f>
        <v>2026</v>
      </c>
    </row>
    <row r="2252" spans="1:21" ht="15.6">
      <c r="A2252" s="9">
        <v>1068</v>
      </c>
      <c r="B2252" s="10">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11" t="s">
        <v>6</v>
      </c>
      <c r="H2252" s="11" t="s">
        <v>27</v>
      </c>
      <c r="I2252" s="11" t="s">
        <v>2</v>
      </c>
      <c r="J2252" s="2" t="s">
        <v>3</v>
      </c>
      <c r="K2252" s="2" t="s">
        <v>34</v>
      </c>
      <c r="L2252" s="2" t="s">
        <v>38</v>
      </c>
      <c r="M2252" s="7">
        <v>5</v>
      </c>
      <c r="N2252" s="4">
        <v>122.26</v>
      </c>
      <c r="O2252" s="5">
        <v>0.1</v>
      </c>
      <c r="P2252" s="4">
        <v>68.3</v>
      </c>
      <c r="Q2252" s="4">
        <f t="shared" si="140"/>
        <v>550.17000000000007</v>
      </c>
      <c r="R2252" s="4">
        <f t="shared" si="141"/>
        <v>341.5</v>
      </c>
      <c r="S2252" s="4">
        <f t="shared" si="142"/>
        <v>208.67000000000007</v>
      </c>
      <c r="T2252" s="6">
        <f t="shared" si="143"/>
        <v>0.37928276714470083</v>
      </c>
      <c r="U2252" s="3">
        <f>YEAR(SalesDataTable[[#This Row],[Order Date]])</f>
        <v>2026</v>
      </c>
    </row>
    <row r="2253" spans="1:21" ht="15.6">
      <c r="A2253" s="9">
        <v>1733</v>
      </c>
      <c r="B2253" s="10">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11" t="s">
        <v>0</v>
      </c>
      <c r="H2253" s="11" t="s">
        <v>36</v>
      </c>
      <c r="I2253" s="11" t="s">
        <v>8</v>
      </c>
      <c r="J2253" s="2" t="s">
        <v>3</v>
      </c>
      <c r="K2253" s="2" t="s">
        <v>9</v>
      </c>
      <c r="L2253" s="2" t="s">
        <v>46</v>
      </c>
      <c r="M2253" s="7">
        <v>3</v>
      </c>
      <c r="N2253" s="4">
        <v>71.12</v>
      </c>
      <c r="O2253" s="5">
        <v>0.15</v>
      </c>
      <c r="P2253" s="4">
        <v>33.090000000000003</v>
      </c>
      <c r="Q2253" s="4">
        <f t="shared" si="140"/>
        <v>181.35599999999999</v>
      </c>
      <c r="R2253" s="4">
        <f t="shared" si="141"/>
        <v>99.27000000000001</v>
      </c>
      <c r="S2253" s="4">
        <f t="shared" si="142"/>
        <v>82.085999999999984</v>
      </c>
      <c r="T2253" s="6">
        <f t="shared" si="143"/>
        <v>0.45262356911268437</v>
      </c>
      <c r="U2253" s="3">
        <f>YEAR(SalesDataTable[[#This Row],[Order Date]])</f>
        <v>2026</v>
      </c>
    </row>
    <row r="2254" spans="1:21" ht="15.6">
      <c r="A2254" s="9">
        <v>3270</v>
      </c>
      <c r="B2254" s="10">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11" t="s">
        <v>6</v>
      </c>
      <c r="H2254" s="11" t="s">
        <v>43</v>
      </c>
      <c r="I2254" s="11" t="s">
        <v>19</v>
      </c>
      <c r="J2254" s="2" t="s">
        <v>3</v>
      </c>
      <c r="K2254" s="2" t="s">
        <v>4</v>
      </c>
      <c r="L2254" s="2" t="s">
        <v>5</v>
      </c>
      <c r="M2254" s="7">
        <v>2</v>
      </c>
      <c r="N2254" s="4">
        <v>81.900000000000006</v>
      </c>
      <c r="O2254" s="5">
        <v>0.15</v>
      </c>
      <c r="P2254" s="4">
        <v>41.91</v>
      </c>
      <c r="Q2254" s="4">
        <f t="shared" si="140"/>
        <v>139.23000000000002</v>
      </c>
      <c r="R2254" s="4">
        <f t="shared" si="141"/>
        <v>83.82</v>
      </c>
      <c r="S2254" s="4">
        <f t="shared" si="142"/>
        <v>55.410000000000025</v>
      </c>
      <c r="T2254" s="6">
        <f t="shared" si="143"/>
        <v>0.39797457444516282</v>
      </c>
      <c r="U2254" s="3">
        <f>YEAR(SalesDataTable[[#This Row],[Order Date]])</f>
        <v>2026</v>
      </c>
    </row>
    <row r="2255" spans="1:21" ht="15.6">
      <c r="A2255" s="9">
        <v>3484</v>
      </c>
      <c r="B2255" s="10">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11" t="s">
        <v>11</v>
      </c>
      <c r="H2255" s="11" t="s">
        <v>12</v>
      </c>
      <c r="I2255" s="11" t="s">
        <v>28</v>
      </c>
      <c r="J2255" s="2" t="s">
        <v>3</v>
      </c>
      <c r="K2255" s="2" t="s">
        <v>14</v>
      </c>
      <c r="L2255" s="2" t="s">
        <v>48</v>
      </c>
      <c r="M2255" s="7">
        <v>4</v>
      </c>
      <c r="N2255" s="4">
        <v>165.12</v>
      </c>
      <c r="O2255" s="5">
        <v>0.05</v>
      </c>
      <c r="P2255" s="4">
        <v>89.65</v>
      </c>
      <c r="Q2255" s="4">
        <f t="shared" si="140"/>
        <v>627.45600000000002</v>
      </c>
      <c r="R2255" s="4">
        <f t="shared" si="141"/>
        <v>358.6</v>
      </c>
      <c r="S2255" s="4">
        <f t="shared" si="142"/>
        <v>268.85599999999999</v>
      </c>
      <c r="T2255" s="6">
        <f t="shared" si="143"/>
        <v>0.42848582211342306</v>
      </c>
      <c r="U2255" s="3">
        <f>YEAR(SalesDataTable[[#This Row],[Order Date]])</f>
        <v>2026</v>
      </c>
    </row>
    <row r="2256" spans="1:21" ht="15.6">
      <c r="A2256" s="9">
        <v>3608</v>
      </c>
      <c r="B2256" s="10">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11" t="s">
        <v>20</v>
      </c>
      <c r="H2256" s="11" t="s">
        <v>33</v>
      </c>
      <c r="I2256" s="11" t="s">
        <v>19</v>
      </c>
      <c r="J2256" s="2" t="s">
        <v>13</v>
      </c>
      <c r="K2256" s="2" t="s">
        <v>9</v>
      </c>
      <c r="L2256" s="2" t="s">
        <v>10</v>
      </c>
      <c r="M2256" s="7">
        <v>1</v>
      </c>
      <c r="N2256" s="4">
        <v>91.35</v>
      </c>
      <c r="O2256" s="5">
        <v>0</v>
      </c>
      <c r="P2256" s="4">
        <v>45.5</v>
      </c>
      <c r="Q2256" s="4">
        <f t="shared" si="140"/>
        <v>91.35</v>
      </c>
      <c r="R2256" s="4">
        <f t="shared" si="141"/>
        <v>45.5</v>
      </c>
      <c r="S2256" s="4">
        <f t="shared" si="142"/>
        <v>45.849999999999994</v>
      </c>
      <c r="T2256" s="6">
        <f t="shared" si="143"/>
        <v>0.50191570881226055</v>
      </c>
      <c r="U2256" s="3">
        <f>YEAR(SalesDataTable[[#This Row],[Order Date]])</f>
        <v>2026</v>
      </c>
    </row>
    <row r="2257" spans="1:21" ht="15.6">
      <c r="A2257" s="9">
        <v>4036</v>
      </c>
      <c r="B2257" s="10">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11" t="s">
        <v>11</v>
      </c>
      <c r="H2257" s="11" t="s">
        <v>18</v>
      </c>
      <c r="I2257" s="11" t="s">
        <v>2</v>
      </c>
      <c r="J2257" s="2" t="s">
        <v>16</v>
      </c>
      <c r="K2257" s="2" t="s">
        <v>34</v>
      </c>
      <c r="L2257" s="2" t="s">
        <v>42</v>
      </c>
      <c r="M2257" s="7">
        <v>1</v>
      </c>
      <c r="N2257" s="4">
        <v>36.96</v>
      </c>
      <c r="O2257" s="5">
        <v>0.1</v>
      </c>
      <c r="P2257" s="4">
        <v>14.18</v>
      </c>
      <c r="Q2257" s="4">
        <f t="shared" si="140"/>
        <v>33.264000000000003</v>
      </c>
      <c r="R2257" s="4">
        <f t="shared" si="141"/>
        <v>14.18</v>
      </c>
      <c r="S2257" s="4">
        <f t="shared" si="142"/>
        <v>19.084000000000003</v>
      </c>
      <c r="T2257" s="6">
        <f t="shared" si="143"/>
        <v>0.57371332371332373</v>
      </c>
      <c r="U2257" s="3">
        <f>YEAR(SalesDataTable[[#This Row],[Order Date]])</f>
        <v>2026</v>
      </c>
    </row>
    <row r="2258" spans="1:21" ht="15.6">
      <c r="A2258" s="9">
        <v>408</v>
      </c>
      <c r="B2258" s="10">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11" t="s">
        <v>20</v>
      </c>
      <c r="H2258" s="11" t="s">
        <v>47</v>
      </c>
      <c r="I2258" s="11" t="s">
        <v>2</v>
      </c>
      <c r="J2258" s="2" t="s">
        <v>3</v>
      </c>
      <c r="K2258" s="2" t="s">
        <v>4</v>
      </c>
      <c r="L2258" s="2" t="s">
        <v>22</v>
      </c>
      <c r="M2258" s="7">
        <v>1</v>
      </c>
      <c r="N2258" s="4">
        <v>49.61</v>
      </c>
      <c r="O2258" s="5">
        <v>0</v>
      </c>
      <c r="P2258" s="4">
        <v>22.8</v>
      </c>
      <c r="Q2258" s="4">
        <f t="shared" si="140"/>
        <v>49.61</v>
      </c>
      <c r="R2258" s="4">
        <f t="shared" si="141"/>
        <v>22.8</v>
      </c>
      <c r="S2258" s="4">
        <f t="shared" si="142"/>
        <v>26.81</v>
      </c>
      <c r="T2258" s="6">
        <f t="shared" si="143"/>
        <v>0.54041523886313236</v>
      </c>
      <c r="U2258" s="3">
        <f>YEAR(SalesDataTable[[#This Row],[Order Date]])</f>
        <v>2026</v>
      </c>
    </row>
    <row r="2259" spans="1:21" ht="15.6">
      <c r="A2259" s="9">
        <v>939</v>
      </c>
      <c r="B2259" s="10">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11" t="s">
        <v>6</v>
      </c>
      <c r="H2259" s="11" t="s">
        <v>41</v>
      </c>
      <c r="I2259" s="11" t="s">
        <v>19</v>
      </c>
      <c r="J2259" s="2" t="s">
        <v>3</v>
      </c>
      <c r="K2259" s="2" t="s">
        <v>4</v>
      </c>
      <c r="L2259" s="2" t="s">
        <v>22</v>
      </c>
      <c r="M2259" s="7">
        <v>1</v>
      </c>
      <c r="N2259" s="4">
        <v>49.76</v>
      </c>
      <c r="O2259" s="5">
        <v>0.1</v>
      </c>
      <c r="P2259" s="4">
        <v>21.94</v>
      </c>
      <c r="Q2259" s="4">
        <f t="shared" si="140"/>
        <v>44.783999999999999</v>
      </c>
      <c r="R2259" s="4">
        <f t="shared" si="141"/>
        <v>21.94</v>
      </c>
      <c r="S2259" s="4">
        <f t="shared" si="142"/>
        <v>22.843999999999998</v>
      </c>
      <c r="T2259" s="6">
        <f t="shared" si="143"/>
        <v>0.51009289031797067</v>
      </c>
      <c r="U2259" s="3">
        <f>YEAR(SalesDataTable[[#This Row],[Order Date]])</f>
        <v>2026</v>
      </c>
    </row>
    <row r="2260" spans="1:21" ht="15.6">
      <c r="A2260" s="9">
        <v>1022</v>
      </c>
      <c r="B2260" s="10">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11" t="s">
        <v>20</v>
      </c>
      <c r="H2260" s="11" t="s">
        <v>31</v>
      </c>
      <c r="I2260" s="11" t="s">
        <v>2</v>
      </c>
      <c r="J2260" s="2" t="s">
        <v>3</v>
      </c>
      <c r="K2260" s="2" t="s">
        <v>4</v>
      </c>
      <c r="L2260" s="2" t="s">
        <v>26</v>
      </c>
      <c r="M2260" s="7">
        <v>1</v>
      </c>
      <c r="N2260" s="4">
        <v>39.97</v>
      </c>
      <c r="O2260" s="5">
        <v>0.1</v>
      </c>
      <c r="P2260" s="4">
        <v>16.93</v>
      </c>
      <c r="Q2260" s="4">
        <f t="shared" si="140"/>
        <v>35.972999999999999</v>
      </c>
      <c r="R2260" s="4">
        <f t="shared" si="141"/>
        <v>16.93</v>
      </c>
      <c r="S2260" s="4">
        <f t="shared" si="142"/>
        <v>19.042999999999999</v>
      </c>
      <c r="T2260" s="6">
        <f t="shared" si="143"/>
        <v>0.52936924915909156</v>
      </c>
      <c r="U2260" s="3">
        <f>YEAR(SalesDataTable[[#This Row],[Order Date]])</f>
        <v>2026</v>
      </c>
    </row>
    <row r="2261" spans="1:21" ht="15.6">
      <c r="A2261" s="9">
        <v>1997</v>
      </c>
      <c r="B2261" s="10">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11" t="s">
        <v>6</v>
      </c>
      <c r="H2261" s="11" t="s">
        <v>43</v>
      </c>
      <c r="I2261" s="11" t="s">
        <v>28</v>
      </c>
      <c r="J2261" s="2" t="s">
        <v>3</v>
      </c>
      <c r="K2261" s="2" t="s">
        <v>23</v>
      </c>
      <c r="L2261" s="2" t="s">
        <v>24</v>
      </c>
      <c r="M2261" s="7">
        <v>2</v>
      </c>
      <c r="N2261" s="4">
        <v>335.46</v>
      </c>
      <c r="O2261" s="5">
        <v>0.1</v>
      </c>
      <c r="P2261" s="4">
        <v>199.87</v>
      </c>
      <c r="Q2261" s="4">
        <f t="shared" si="140"/>
        <v>603.82799999999997</v>
      </c>
      <c r="R2261" s="4">
        <f t="shared" si="141"/>
        <v>399.74</v>
      </c>
      <c r="S2261" s="4">
        <f t="shared" si="142"/>
        <v>204.08799999999997</v>
      </c>
      <c r="T2261" s="6">
        <f t="shared" si="143"/>
        <v>0.33799028862523761</v>
      </c>
      <c r="U2261" s="3">
        <f>YEAR(SalesDataTable[[#This Row],[Order Date]])</f>
        <v>2026</v>
      </c>
    </row>
    <row r="2262" spans="1:21" ht="15.6">
      <c r="A2262" s="9">
        <v>3978</v>
      </c>
      <c r="B2262" s="10">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11" t="s">
        <v>6</v>
      </c>
      <c r="H2262" s="11" t="s">
        <v>43</v>
      </c>
      <c r="I2262" s="11" t="s">
        <v>2</v>
      </c>
      <c r="J2262" s="2" t="s">
        <v>13</v>
      </c>
      <c r="K2262" s="2" t="s">
        <v>9</v>
      </c>
      <c r="L2262" s="2" t="s">
        <v>37</v>
      </c>
      <c r="M2262" s="7">
        <v>4</v>
      </c>
      <c r="N2262" s="4">
        <v>154.46</v>
      </c>
      <c r="O2262" s="5">
        <v>0.05</v>
      </c>
      <c r="P2262" s="4">
        <v>80.48</v>
      </c>
      <c r="Q2262" s="4">
        <f t="shared" si="140"/>
        <v>586.94799999999998</v>
      </c>
      <c r="R2262" s="4">
        <f t="shared" si="141"/>
        <v>321.92</v>
      </c>
      <c r="S2262" s="4">
        <f t="shared" si="142"/>
        <v>265.02799999999996</v>
      </c>
      <c r="T2262" s="6">
        <f t="shared" si="143"/>
        <v>0.45153574081519993</v>
      </c>
      <c r="U2262" s="3">
        <f>YEAR(SalesDataTable[[#This Row],[Order Date]])</f>
        <v>2026</v>
      </c>
    </row>
    <row r="2263" spans="1:21" ht="15.6">
      <c r="A2263" s="9">
        <v>4715</v>
      </c>
      <c r="B2263" s="10">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11" t="s">
        <v>0</v>
      </c>
      <c r="H2263" s="11" t="s">
        <v>1</v>
      </c>
      <c r="I2263" s="11" t="s">
        <v>8</v>
      </c>
      <c r="J2263" s="2" t="s">
        <v>16</v>
      </c>
      <c r="K2263" s="2" t="s">
        <v>34</v>
      </c>
      <c r="L2263" s="2" t="s">
        <v>35</v>
      </c>
      <c r="M2263" s="7">
        <v>10</v>
      </c>
      <c r="N2263" s="4">
        <v>39.869999999999997</v>
      </c>
      <c r="O2263" s="5">
        <v>0.15</v>
      </c>
      <c r="P2263" s="4">
        <v>14.31</v>
      </c>
      <c r="Q2263" s="4">
        <f t="shared" si="140"/>
        <v>338.89499999999998</v>
      </c>
      <c r="R2263" s="4">
        <f t="shared" si="141"/>
        <v>143.1</v>
      </c>
      <c r="S2263" s="4">
        <f t="shared" si="142"/>
        <v>195.79499999999999</v>
      </c>
      <c r="T2263" s="6">
        <f t="shared" si="143"/>
        <v>0.57774531934670026</v>
      </c>
      <c r="U2263" s="3">
        <f>YEAR(SalesDataTable[[#This Row],[Order Date]])</f>
        <v>2026</v>
      </c>
    </row>
    <row r="2264" spans="1:21" ht="15.6">
      <c r="A2264" s="9">
        <v>145</v>
      </c>
      <c r="B2264" s="10">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11" t="s">
        <v>0</v>
      </c>
      <c r="H2264" s="11" t="s">
        <v>50</v>
      </c>
      <c r="I2264" s="11" t="s">
        <v>2</v>
      </c>
      <c r="J2264" s="2" t="s">
        <v>16</v>
      </c>
      <c r="K2264" s="2" t="s">
        <v>9</v>
      </c>
      <c r="L2264" s="2" t="s">
        <v>10</v>
      </c>
      <c r="M2264" s="7">
        <v>2</v>
      </c>
      <c r="N2264" s="4">
        <v>93.19</v>
      </c>
      <c r="O2264" s="5">
        <v>0.2</v>
      </c>
      <c r="P2264" s="4">
        <v>45.7</v>
      </c>
      <c r="Q2264" s="4">
        <f t="shared" si="140"/>
        <v>149.10400000000001</v>
      </c>
      <c r="R2264" s="4">
        <f t="shared" si="141"/>
        <v>91.4</v>
      </c>
      <c r="S2264" s="4">
        <f t="shared" si="142"/>
        <v>57.704000000000008</v>
      </c>
      <c r="T2264" s="6">
        <f t="shared" si="143"/>
        <v>0.38700504345959869</v>
      </c>
      <c r="U2264" s="3">
        <f>YEAR(SalesDataTable[[#This Row],[Order Date]])</f>
        <v>2026</v>
      </c>
    </row>
    <row r="2265" spans="1:21" ht="15.6">
      <c r="A2265" s="9">
        <v>465</v>
      </c>
      <c r="B2265" s="10">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11" t="s">
        <v>6</v>
      </c>
      <c r="H2265" s="11" t="s">
        <v>43</v>
      </c>
      <c r="I2265" s="11" t="s">
        <v>2</v>
      </c>
      <c r="J2265" s="2" t="s">
        <v>3</v>
      </c>
      <c r="K2265" s="2" t="s">
        <v>34</v>
      </c>
      <c r="L2265" s="2" t="s">
        <v>35</v>
      </c>
      <c r="M2265" s="7">
        <v>3</v>
      </c>
      <c r="N2265" s="4">
        <v>41.29</v>
      </c>
      <c r="O2265" s="5">
        <v>0.05</v>
      </c>
      <c r="P2265" s="4">
        <v>14.43</v>
      </c>
      <c r="Q2265" s="4">
        <f t="shared" si="140"/>
        <v>117.6765</v>
      </c>
      <c r="R2265" s="4">
        <f t="shared" si="141"/>
        <v>43.29</v>
      </c>
      <c r="S2265" s="4">
        <f t="shared" si="142"/>
        <v>74.386500000000012</v>
      </c>
      <c r="T2265" s="6">
        <f t="shared" si="143"/>
        <v>0.63212706020318421</v>
      </c>
      <c r="U2265" s="3">
        <f>YEAR(SalesDataTable[[#This Row],[Order Date]])</f>
        <v>2026</v>
      </c>
    </row>
    <row r="2266" spans="1:21" ht="15.6">
      <c r="A2266" s="9">
        <v>1449</v>
      </c>
      <c r="B2266" s="10">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11" t="s">
        <v>20</v>
      </c>
      <c r="H2266" s="11" t="s">
        <v>33</v>
      </c>
      <c r="I2266" s="11" t="s">
        <v>2</v>
      </c>
      <c r="J2266" s="2" t="s">
        <v>3</v>
      </c>
      <c r="K2266" s="2" t="s">
        <v>4</v>
      </c>
      <c r="L2266" s="2" t="s">
        <v>22</v>
      </c>
      <c r="M2266" s="7">
        <v>1</v>
      </c>
      <c r="N2266" s="4">
        <v>50.76</v>
      </c>
      <c r="O2266" s="5">
        <v>0.1</v>
      </c>
      <c r="P2266" s="4">
        <v>22.72</v>
      </c>
      <c r="Q2266" s="4">
        <f t="shared" si="140"/>
        <v>45.683999999999997</v>
      </c>
      <c r="R2266" s="4">
        <f t="shared" si="141"/>
        <v>22.72</v>
      </c>
      <c r="S2266" s="4">
        <f t="shared" si="142"/>
        <v>22.963999999999999</v>
      </c>
      <c r="T2266" s="6">
        <f t="shared" si="143"/>
        <v>0.50267051921898254</v>
      </c>
      <c r="U2266" s="3">
        <f>YEAR(SalesDataTable[[#This Row],[Order Date]])</f>
        <v>2026</v>
      </c>
    </row>
    <row r="2267" spans="1:21" ht="15.6">
      <c r="A2267" s="9">
        <v>1802</v>
      </c>
      <c r="B2267" s="10">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11" t="s">
        <v>11</v>
      </c>
      <c r="H2267" s="11" t="s">
        <v>52</v>
      </c>
      <c r="I2267" s="11" t="s">
        <v>19</v>
      </c>
      <c r="J2267" s="2" t="s">
        <v>16</v>
      </c>
      <c r="K2267" s="2" t="s">
        <v>14</v>
      </c>
      <c r="L2267" s="2" t="s">
        <v>15</v>
      </c>
      <c r="M2267" s="7">
        <v>1</v>
      </c>
      <c r="N2267" s="4">
        <v>35.94</v>
      </c>
      <c r="O2267" s="5">
        <v>0.05</v>
      </c>
      <c r="P2267" s="4">
        <v>13.39</v>
      </c>
      <c r="Q2267" s="4">
        <f t="shared" si="140"/>
        <v>34.142999999999994</v>
      </c>
      <c r="R2267" s="4">
        <f t="shared" si="141"/>
        <v>13.39</v>
      </c>
      <c r="S2267" s="4">
        <f t="shared" si="142"/>
        <v>20.752999999999993</v>
      </c>
      <c r="T2267" s="6">
        <f t="shared" si="143"/>
        <v>0.60782590867820629</v>
      </c>
      <c r="U2267" s="3">
        <f>YEAR(SalesDataTable[[#This Row],[Order Date]])</f>
        <v>2026</v>
      </c>
    </row>
    <row r="2268" spans="1:21" ht="15.6">
      <c r="A2268" s="9">
        <v>2645</v>
      </c>
      <c r="B2268" s="10">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11" t="s">
        <v>0</v>
      </c>
      <c r="H2268" s="11" t="s">
        <v>50</v>
      </c>
      <c r="I2268" s="11" t="s">
        <v>19</v>
      </c>
      <c r="J2268" s="2" t="s">
        <v>13</v>
      </c>
      <c r="K2268" s="2" t="s">
        <v>9</v>
      </c>
      <c r="L2268" s="2" t="s">
        <v>46</v>
      </c>
      <c r="M2268" s="7">
        <v>4</v>
      </c>
      <c r="N2268" s="4">
        <v>70.010000000000005</v>
      </c>
      <c r="O2268" s="5">
        <v>0.05</v>
      </c>
      <c r="P2268" s="4">
        <v>31.43</v>
      </c>
      <c r="Q2268" s="4">
        <f t="shared" si="140"/>
        <v>266.03800000000001</v>
      </c>
      <c r="R2268" s="4">
        <f t="shared" si="141"/>
        <v>125.72</v>
      </c>
      <c r="S2268" s="4">
        <f t="shared" si="142"/>
        <v>140.31800000000001</v>
      </c>
      <c r="T2268" s="6">
        <f t="shared" si="143"/>
        <v>0.52743593020545942</v>
      </c>
      <c r="U2268" s="3">
        <f>YEAR(SalesDataTable[[#This Row],[Order Date]])</f>
        <v>2026</v>
      </c>
    </row>
    <row r="2269" spans="1:21" ht="15.6">
      <c r="A2269" s="9">
        <v>3539</v>
      </c>
      <c r="B2269" s="10">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11" t="s">
        <v>0</v>
      </c>
      <c r="H2269" s="11" t="s">
        <v>50</v>
      </c>
      <c r="I2269" s="11" t="s">
        <v>28</v>
      </c>
      <c r="J2269" s="2" t="s">
        <v>3</v>
      </c>
      <c r="K2269" s="2" t="s">
        <v>9</v>
      </c>
      <c r="L2269" s="2" t="s">
        <v>37</v>
      </c>
      <c r="M2269" s="7">
        <v>3</v>
      </c>
      <c r="N2269" s="4">
        <v>152.32</v>
      </c>
      <c r="O2269" s="5">
        <v>0.1</v>
      </c>
      <c r="P2269" s="4">
        <v>79.36</v>
      </c>
      <c r="Q2269" s="4">
        <f t="shared" si="140"/>
        <v>411.26400000000001</v>
      </c>
      <c r="R2269" s="4">
        <f t="shared" si="141"/>
        <v>238.07999999999998</v>
      </c>
      <c r="S2269" s="4">
        <f t="shared" si="142"/>
        <v>173.18400000000003</v>
      </c>
      <c r="T2269" s="6">
        <f t="shared" si="143"/>
        <v>0.42110177404295057</v>
      </c>
      <c r="U2269" s="3">
        <f>YEAR(SalesDataTable[[#This Row],[Order Date]])</f>
        <v>2026</v>
      </c>
    </row>
    <row r="2270" spans="1:21" ht="15.6">
      <c r="A2270" s="9">
        <v>4309</v>
      </c>
      <c r="B2270" s="10">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11" t="s">
        <v>20</v>
      </c>
      <c r="H2270" s="11" t="s">
        <v>33</v>
      </c>
      <c r="I2270" s="11" t="s">
        <v>2</v>
      </c>
      <c r="J2270" s="2" t="s">
        <v>16</v>
      </c>
      <c r="K2270" s="2" t="s">
        <v>4</v>
      </c>
      <c r="L2270" s="2" t="s">
        <v>22</v>
      </c>
      <c r="M2270" s="7">
        <v>1</v>
      </c>
      <c r="N2270" s="4">
        <v>50.32</v>
      </c>
      <c r="O2270" s="5">
        <v>0.05</v>
      </c>
      <c r="P2270" s="4">
        <v>22.46</v>
      </c>
      <c r="Q2270" s="4">
        <f t="shared" si="140"/>
        <v>47.803999999999995</v>
      </c>
      <c r="R2270" s="4">
        <f t="shared" si="141"/>
        <v>22.46</v>
      </c>
      <c r="S2270" s="4">
        <f t="shared" si="142"/>
        <v>25.343999999999994</v>
      </c>
      <c r="T2270" s="6">
        <f t="shared" si="143"/>
        <v>0.53016483976236295</v>
      </c>
      <c r="U2270" s="3">
        <f>YEAR(SalesDataTable[[#This Row],[Order Date]])</f>
        <v>2026</v>
      </c>
    </row>
    <row r="2271" spans="1:21" ht="15.6">
      <c r="A2271" s="9">
        <v>4355</v>
      </c>
      <c r="B2271" s="10">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11" t="s">
        <v>11</v>
      </c>
      <c r="H2271" s="11" t="s">
        <v>12</v>
      </c>
      <c r="I2271" s="11" t="s">
        <v>19</v>
      </c>
      <c r="J2271" s="2" t="s">
        <v>3</v>
      </c>
      <c r="K2271" s="2" t="s">
        <v>9</v>
      </c>
      <c r="L2271" s="2" t="s">
        <v>37</v>
      </c>
      <c r="M2271" s="7">
        <v>2</v>
      </c>
      <c r="N2271" s="4">
        <v>151.04</v>
      </c>
      <c r="O2271" s="5">
        <v>0.15</v>
      </c>
      <c r="P2271" s="4">
        <v>76.97</v>
      </c>
      <c r="Q2271" s="4">
        <f t="shared" si="140"/>
        <v>256.76799999999997</v>
      </c>
      <c r="R2271" s="4">
        <f t="shared" si="141"/>
        <v>153.94</v>
      </c>
      <c r="S2271" s="4">
        <f t="shared" si="142"/>
        <v>102.82799999999997</v>
      </c>
      <c r="T2271" s="6">
        <f t="shared" si="143"/>
        <v>0.40047046360917243</v>
      </c>
      <c r="U2271" s="3">
        <f>YEAR(SalesDataTable[[#This Row],[Order Date]])</f>
        <v>2026</v>
      </c>
    </row>
    <row r="2272" spans="1:21" ht="15.6">
      <c r="A2272" s="9">
        <v>5052</v>
      </c>
      <c r="B2272" s="10">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11" t="s">
        <v>0</v>
      </c>
      <c r="H2272" s="11" t="s">
        <v>50</v>
      </c>
      <c r="I2272" s="11" t="s">
        <v>28</v>
      </c>
      <c r="J2272" s="2" t="s">
        <v>3</v>
      </c>
      <c r="K2272" s="2" t="s">
        <v>4</v>
      </c>
      <c r="L2272" s="2" t="s">
        <v>26</v>
      </c>
      <c r="M2272" s="7">
        <v>3</v>
      </c>
      <c r="N2272" s="4">
        <v>41.12</v>
      </c>
      <c r="O2272" s="5">
        <v>0.1</v>
      </c>
      <c r="P2272" s="4">
        <v>16.670000000000002</v>
      </c>
      <c r="Q2272" s="4">
        <f t="shared" si="140"/>
        <v>111.02399999999999</v>
      </c>
      <c r="R2272" s="4">
        <f t="shared" si="141"/>
        <v>50.010000000000005</v>
      </c>
      <c r="S2272" s="4">
        <f t="shared" si="142"/>
        <v>61.013999999999982</v>
      </c>
      <c r="T2272" s="6">
        <f t="shared" si="143"/>
        <v>0.54955685257241671</v>
      </c>
      <c r="U2272" s="3">
        <f>YEAR(SalesDataTable[[#This Row],[Order Date]])</f>
        <v>2026</v>
      </c>
    </row>
    <row r="2273" spans="1:21" ht="15.6">
      <c r="A2273" s="9">
        <v>9</v>
      </c>
      <c r="B2273" s="10">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11" t="s">
        <v>0</v>
      </c>
      <c r="H2273" s="11" t="s">
        <v>50</v>
      </c>
      <c r="I2273" s="11" t="s">
        <v>2</v>
      </c>
      <c r="J2273" s="2" t="s">
        <v>13</v>
      </c>
      <c r="K2273" s="2" t="s">
        <v>9</v>
      </c>
      <c r="L2273" s="2" t="s">
        <v>17</v>
      </c>
      <c r="M2273" s="7">
        <v>1</v>
      </c>
      <c r="N2273" s="4">
        <v>140.59</v>
      </c>
      <c r="O2273" s="5">
        <v>0.1</v>
      </c>
      <c r="P2273" s="4">
        <v>79.510000000000005</v>
      </c>
      <c r="Q2273" s="4">
        <f t="shared" si="140"/>
        <v>126.53100000000001</v>
      </c>
      <c r="R2273" s="4">
        <f t="shared" si="141"/>
        <v>79.510000000000005</v>
      </c>
      <c r="S2273" s="4">
        <f t="shared" si="142"/>
        <v>47.021000000000001</v>
      </c>
      <c r="T2273" s="6">
        <f t="shared" si="143"/>
        <v>0.37161644182058151</v>
      </c>
      <c r="U2273" s="3">
        <f>YEAR(SalesDataTable[[#This Row],[Order Date]])</f>
        <v>2026</v>
      </c>
    </row>
    <row r="2274" spans="1:21" ht="15.6">
      <c r="A2274" s="9">
        <v>703</v>
      </c>
      <c r="B2274" s="10">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11" t="s">
        <v>6</v>
      </c>
      <c r="H2274" s="11" t="s">
        <v>49</v>
      </c>
      <c r="I2274" s="11" t="s">
        <v>2</v>
      </c>
      <c r="J2274" s="2" t="s">
        <v>3</v>
      </c>
      <c r="K2274" s="2" t="s">
        <v>14</v>
      </c>
      <c r="L2274" s="2" t="s">
        <v>48</v>
      </c>
      <c r="M2274" s="7">
        <v>2</v>
      </c>
      <c r="N2274" s="4">
        <v>160.68</v>
      </c>
      <c r="O2274" s="5">
        <v>0</v>
      </c>
      <c r="P2274" s="4">
        <v>89.49</v>
      </c>
      <c r="Q2274" s="4">
        <f t="shared" si="140"/>
        <v>321.36</v>
      </c>
      <c r="R2274" s="4">
        <f t="shared" si="141"/>
        <v>178.98</v>
      </c>
      <c r="S2274" s="4">
        <f t="shared" si="142"/>
        <v>142.38000000000002</v>
      </c>
      <c r="T2274" s="6">
        <f t="shared" si="143"/>
        <v>0.4430545182972368</v>
      </c>
      <c r="U2274" s="3">
        <f>YEAR(SalesDataTable[[#This Row],[Order Date]])</f>
        <v>2026</v>
      </c>
    </row>
    <row r="2275" spans="1:21" ht="15.6">
      <c r="A2275" s="9">
        <v>1627</v>
      </c>
      <c r="B2275" s="10">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11" t="s">
        <v>20</v>
      </c>
      <c r="H2275" s="11" t="s">
        <v>21</v>
      </c>
      <c r="I2275" s="11" t="s">
        <v>2</v>
      </c>
      <c r="J2275" s="2" t="s">
        <v>3</v>
      </c>
      <c r="K2275" s="2" t="s">
        <v>34</v>
      </c>
      <c r="L2275" s="2" t="s">
        <v>45</v>
      </c>
      <c r="M2275" s="7">
        <v>6</v>
      </c>
      <c r="N2275" s="4">
        <v>49.7</v>
      </c>
      <c r="O2275" s="5">
        <v>0</v>
      </c>
      <c r="P2275" s="4">
        <v>22.34</v>
      </c>
      <c r="Q2275" s="4">
        <f t="shared" si="140"/>
        <v>298.20000000000005</v>
      </c>
      <c r="R2275" s="4">
        <f t="shared" si="141"/>
        <v>134.04</v>
      </c>
      <c r="S2275" s="4">
        <f t="shared" si="142"/>
        <v>164.16000000000005</v>
      </c>
      <c r="T2275" s="6">
        <f t="shared" si="143"/>
        <v>0.55050301810865199</v>
      </c>
      <c r="U2275" s="3">
        <f>YEAR(SalesDataTable[[#This Row],[Order Date]])</f>
        <v>2026</v>
      </c>
    </row>
    <row r="2276" spans="1:21" ht="15.6">
      <c r="A2276" s="9">
        <v>1760</v>
      </c>
      <c r="B2276" s="10">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11" t="s">
        <v>6</v>
      </c>
      <c r="H2276" s="11" t="s">
        <v>41</v>
      </c>
      <c r="I2276" s="11" t="s">
        <v>19</v>
      </c>
      <c r="J2276" s="2" t="s">
        <v>3</v>
      </c>
      <c r="K2276" s="2" t="s">
        <v>4</v>
      </c>
      <c r="L2276" s="2" t="s">
        <v>5</v>
      </c>
      <c r="M2276" s="7">
        <v>3</v>
      </c>
      <c r="N2276" s="4">
        <v>80.400000000000006</v>
      </c>
      <c r="O2276" s="5">
        <v>0.05</v>
      </c>
      <c r="P2276" s="4">
        <v>42.82</v>
      </c>
      <c r="Q2276" s="4">
        <f t="shared" si="140"/>
        <v>229.14000000000001</v>
      </c>
      <c r="R2276" s="4">
        <f t="shared" si="141"/>
        <v>128.46</v>
      </c>
      <c r="S2276" s="4">
        <f t="shared" si="142"/>
        <v>100.68</v>
      </c>
      <c r="T2276" s="6">
        <f t="shared" si="143"/>
        <v>0.43938203718250851</v>
      </c>
      <c r="U2276" s="3">
        <f>YEAR(SalesDataTable[[#This Row],[Order Date]])</f>
        <v>2026</v>
      </c>
    </row>
    <row r="2277" spans="1:21" ht="15.6">
      <c r="A2277" s="9">
        <v>2268</v>
      </c>
      <c r="B2277" s="10">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11" t="s">
        <v>6</v>
      </c>
      <c r="H2277" s="11" t="s">
        <v>7</v>
      </c>
      <c r="I2277" s="11" t="s">
        <v>19</v>
      </c>
      <c r="J2277" s="2" t="s">
        <v>13</v>
      </c>
      <c r="K2277" s="2" t="s">
        <v>9</v>
      </c>
      <c r="L2277" s="2" t="s">
        <v>37</v>
      </c>
      <c r="M2277" s="7">
        <v>4</v>
      </c>
      <c r="N2277" s="4">
        <v>151.38999999999999</v>
      </c>
      <c r="O2277" s="5">
        <v>0.05</v>
      </c>
      <c r="P2277" s="4">
        <v>80.66</v>
      </c>
      <c r="Q2277" s="4">
        <f t="shared" si="140"/>
        <v>575.28199999999993</v>
      </c>
      <c r="R2277" s="4">
        <f t="shared" si="141"/>
        <v>322.64</v>
      </c>
      <c r="S2277" s="4">
        <f t="shared" si="142"/>
        <v>252.64199999999994</v>
      </c>
      <c r="T2277" s="6">
        <f t="shared" si="143"/>
        <v>0.43916201097896329</v>
      </c>
      <c r="U2277" s="3">
        <f>YEAR(SalesDataTable[[#This Row],[Order Date]])</f>
        <v>2026</v>
      </c>
    </row>
    <row r="2278" spans="1:21" ht="15.6">
      <c r="A2278" s="9">
        <v>2636</v>
      </c>
      <c r="B2278" s="10">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11" t="s">
        <v>6</v>
      </c>
      <c r="H2278" s="11" t="s">
        <v>49</v>
      </c>
      <c r="I2278" s="11" t="s">
        <v>19</v>
      </c>
      <c r="J2278" s="2" t="s">
        <v>16</v>
      </c>
      <c r="K2278" s="2" t="s">
        <v>14</v>
      </c>
      <c r="L2278" s="2" t="s">
        <v>32</v>
      </c>
      <c r="M2278" s="7">
        <v>2</v>
      </c>
      <c r="N2278" s="4">
        <v>45.44</v>
      </c>
      <c r="O2278" s="5">
        <v>0.05</v>
      </c>
      <c r="P2278" s="4">
        <v>18.2</v>
      </c>
      <c r="Q2278" s="4">
        <f t="shared" si="140"/>
        <v>86.335999999999999</v>
      </c>
      <c r="R2278" s="4">
        <f t="shared" si="141"/>
        <v>36.4</v>
      </c>
      <c r="S2278" s="4">
        <f t="shared" si="142"/>
        <v>49.936</v>
      </c>
      <c r="T2278" s="6">
        <f t="shared" si="143"/>
        <v>0.57839140103780584</v>
      </c>
      <c r="U2278" s="3">
        <f>YEAR(SalesDataTable[[#This Row],[Order Date]])</f>
        <v>2026</v>
      </c>
    </row>
    <row r="2279" spans="1:21" ht="15.6">
      <c r="A2279" s="9">
        <v>3255</v>
      </c>
      <c r="B2279" s="10">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11" t="s">
        <v>20</v>
      </c>
      <c r="H2279" s="11" t="s">
        <v>47</v>
      </c>
      <c r="I2279" s="11" t="s">
        <v>2</v>
      </c>
      <c r="J2279" s="2" t="s">
        <v>13</v>
      </c>
      <c r="K2279" s="2" t="s">
        <v>9</v>
      </c>
      <c r="L2279" s="2" t="s">
        <v>46</v>
      </c>
      <c r="M2279" s="7">
        <v>2</v>
      </c>
      <c r="N2279" s="4">
        <v>70.790000000000006</v>
      </c>
      <c r="O2279" s="5">
        <v>0.15</v>
      </c>
      <c r="P2279" s="4">
        <v>33.32</v>
      </c>
      <c r="Q2279" s="4">
        <f t="shared" si="140"/>
        <v>120.343</v>
      </c>
      <c r="R2279" s="4">
        <f t="shared" si="141"/>
        <v>66.64</v>
      </c>
      <c r="S2279" s="4">
        <f t="shared" si="142"/>
        <v>53.703000000000003</v>
      </c>
      <c r="T2279" s="6">
        <f t="shared" si="143"/>
        <v>0.44624947026416162</v>
      </c>
      <c r="U2279" s="3">
        <f>YEAR(SalesDataTable[[#This Row],[Order Date]])</f>
        <v>2026</v>
      </c>
    </row>
    <row r="2280" spans="1:21" ht="15.6">
      <c r="A2280" s="9">
        <v>4326</v>
      </c>
      <c r="B2280" s="10">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11" t="s">
        <v>11</v>
      </c>
      <c r="H2280" s="11" t="s">
        <v>25</v>
      </c>
      <c r="I2280" s="11" t="s">
        <v>19</v>
      </c>
      <c r="J2280" s="2" t="s">
        <v>3</v>
      </c>
      <c r="K2280" s="2" t="s">
        <v>14</v>
      </c>
      <c r="L2280" s="2" t="s">
        <v>15</v>
      </c>
      <c r="M2280" s="7">
        <v>1</v>
      </c>
      <c r="N2280" s="4">
        <v>35.630000000000003</v>
      </c>
      <c r="O2280" s="5">
        <v>0</v>
      </c>
      <c r="P2280" s="4">
        <v>13.47</v>
      </c>
      <c r="Q2280" s="4">
        <f t="shared" si="140"/>
        <v>35.630000000000003</v>
      </c>
      <c r="R2280" s="4">
        <f t="shared" si="141"/>
        <v>13.47</v>
      </c>
      <c r="S2280" s="4">
        <f t="shared" si="142"/>
        <v>22.160000000000004</v>
      </c>
      <c r="T2280" s="6">
        <f t="shared" si="143"/>
        <v>0.62194779680044909</v>
      </c>
      <c r="U2280" s="3">
        <f>YEAR(SalesDataTable[[#This Row],[Order Date]])</f>
        <v>2026</v>
      </c>
    </row>
    <row r="2281" spans="1:21" ht="15.6">
      <c r="A2281" s="9">
        <v>4346</v>
      </c>
      <c r="B2281" s="10">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11" t="s">
        <v>0</v>
      </c>
      <c r="H2281" s="11" t="s">
        <v>50</v>
      </c>
      <c r="I2281" s="11" t="s">
        <v>2</v>
      </c>
      <c r="J2281" s="2" t="s">
        <v>16</v>
      </c>
      <c r="K2281" s="2" t="s">
        <v>9</v>
      </c>
      <c r="L2281" s="2" t="s">
        <v>46</v>
      </c>
      <c r="M2281" s="7">
        <v>3</v>
      </c>
      <c r="N2281" s="4">
        <v>73.010000000000005</v>
      </c>
      <c r="O2281" s="5">
        <v>0.15</v>
      </c>
      <c r="P2281" s="4">
        <v>32.49</v>
      </c>
      <c r="Q2281" s="4">
        <f t="shared" si="140"/>
        <v>186.17550000000003</v>
      </c>
      <c r="R2281" s="4">
        <f t="shared" si="141"/>
        <v>97.47</v>
      </c>
      <c r="S2281" s="4">
        <f t="shared" si="142"/>
        <v>88.705500000000029</v>
      </c>
      <c r="T2281" s="6">
        <f t="shared" si="143"/>
        <v>0.47646172562984934</v>
      </c>
      <c r="U2281" s="3">
        <f>YEAR(SalesDataTable[[#This Row],[Order Date]])</f>
        <v>2026</v>
      </c>
    </row>
    <row r="2282" spans="1:21" ht="15.6">
      <c r="A2282" s="9">
        <v>266</v>
      </c>
      <c r="B2282" s="10">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11" t="s">
        <v>6</v>
      </c>
      <c r="H2282" s="11" t="s">
        <v>7</v>
      </c>
      <c r="I2282" s="11" t="s">
        <v>28</v>
      </c>
      <c r="J2282" s="2" t="s">
        <v>16</v>
      </c>
      <c r="K2282" s="2" t="s">
        <v>9</v>
      </c>
      <c r="L2282" s="2" t="s">
        <v>10</v>
      </c>
      <c r="M2282" s="7">
        <v>1</v>
      </c>
      <c r="N2282" s="4">
        <v>93.48</v>
      </c>
      <c r="O2282" s="5">
        <v>0.05</v>
      </c>
      <c r="P2282" s="4">
        <v>46.34</v>
      </c>
      <c r="Q2282" s="4">
        <f t="shared" si="140"/>
        <v>88.805999999999997</v>
      </c>
      <c r="R2282" s="4">
        <f t="shared" si="141"/>
        <v>46.34</v>
      </c>
      <c r="S2282" s="4">
        <f t="shared" si="142"/>
        <v>42.465999999999994</v>
      </c>
      <c r="T2282" s="6">
        <f t="shared" si="143"/>
        <v>0.47818841069297113</v>
      </c>
      <c r="U2282" s="3">
        <f>YEAR(SalesDataTable[[#This Row],[Order Date]])</f>
        <v>2026</v>
      </c>
    </row>
    <row r="2283" spans="1:21" ht="15.6">
      <c r="A2283" s="9">
        <v>274</v>
      </c>
      <c r="B2283" s="10">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11" t="s">
        <v>6</v>
      </c>
      <c r="H2283" s="11" t="s">
        <v>7</v>
      </c>
      <c r="I2283" s="11" t="s">
        <v>2</v>
      </c>
      <c r="J2283" s="2" t="s">
        <v>16</v>
      </c>
      <c r="K2283" s="2" t="s">
        <v>4</v>
      </c>
      <c r="L2283" s="2" t="s">
        <v>5</v>
      </c>
      <c r="M2283" s="7">
        <v>1</v>
      </c>
      <c r="N2283" s="4">
        <v>82.89</v>
      </c>
      <c r="O2283" s="5">
        <v>0</v>
      </c>
      <c r="P2283" s="4">
        <v>41.44</v>
      </c>
      <c r="Q2283" s="4">
        <f t="shared" si="140"/>
        <v>82.89</v>
      </c>
      <c r="R2283" s="4">
        <f t="shared" si="141"/>
        <v>41.44</v>
      </c>
      <c r="S2283" s="4">
        <f t="shared" si="142"/>
        <v>41.45</v>
      </c>
      <c r="T2283" s="6">
        <f t="shared" si="143"/>
        <v>0.50006032090722652</v>
      </c>
      <c r="U2283" s="3">
        <f>YEAR(SalesDataTable[[#This Row],[Order Date]])</f>
        <v>2026</v>
      </c>
    </row>
    <row r="2284" spans="1:21" ht="15.6">
      <c r="A2284" s="9">
        <v>1135</v>
      </c>
      <c r="B2284" s="10">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11" t="s">
        <v>20</v>
      </c>
      <c r="H2284" s="11" t="s">
        <v>31</v>
      </c>
      <c r="I2284" s="11" t="s">
        <v>2</v>
      </c>
      <c r="J2284" s="2" t="s">
        <v>13</v>
      </c>
      <c r="K2284" s="2" t="s">
        <v>14</v>
      </c>
      <c r="L2284" s="2" t="s">
        <v>15</v>
      </c>
      <c r="M2284" s="7">
        <v>2</v>
      </c>
      <c r="N2284" s="4">
        <v>35.71</v>
      </c>
      <c r="O2284" s="5">
        <v>0.2</v>
      </c>
      <c r="P2284" s="4">
        <v>13.48</v>
      </c>
      <c r="Q2284" s="4">
        <f t="shared" si="140"/>
        <v>57.136000000000003</v>
      </c>
      <c r="R2284" s="4">
        <f t="shared" si="141"/>
        <v>26.96</v>
      </c>
      <c r="S2284" s="4">
        <f t="shared" si="142"/>
        <v>30.176000000000002</v>
      </c>
      <c r="T2284" s="6">
        <f t="shared" si="143"/>
        <v>0.52814337720526461</v>
      </c>
      <c r="U2284" s="3">
        <f>YEAR(SalesDataTable[[#This Row],[Order Date]])</f>
        <v>2026</v>
      </c>
    </row>
    <row r="2285" spans="1:21" ht="15.6">
      <c r="A2285" s="9">
        <v>2166</v>
      </c>
      <c r="B2285" s="10">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11" t="s">
        <v>20</v>
      </c>
      <c r="H2285" s="11" t="s">
        <v>47</v>
      </c>
      <c r="I2285" s="11" t="s">
        <v>19</v>
      </c>
      <c r="J2285" s="2" t="s">
        <v>13</v>
      </c>
      <c r="K2285" s="2" t="s">
        <v>34</v>
      </c>
      <c r="L2285" s="2" t="s">
        <v>35</v>
      </c>
      <c r="M2285" s="7">
        <v>1</v>
      </c>
      <c r="N2285" s="4">
        <v>40.380000000000003</v>
      </c>
      <c r="O2285" s="5">
        <v>0.15</v>
      </c>
      <c r="P2285" s="4">
        <v>14.53</v>
      </c>
      <c r="Q2285" s="4">
        <f t="shared" si="140"/>
        <v>34.323</v>
      </c>
      <c r="R2285" s="4">
        <f t="shared" si="141"/>
        <v>14.53</v>
      </c>
      <c r="S2285" s="4">
        <f t="shared" si="142"/>
        <v>19.792999999999999</v>
      </c>
      <c r="T2285" s="6">
        <f t="shared" si="143"/>
        <v>0.57666870611543275</v>
      </c>
      <c r="U2285" s="3">
        <f>YEAR(SalesDataTable[[#This Row],[Order Date]])</f>
        <v>2026</v>
      </c>
    </row>
    <row r="2286" spans="1:21" ht="15.6">
      <c r="A2286" s="9">
        <v>3620</v>
      </c>
      <c r="B2286" s="10">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11" t="s">
        <v>6</v>
      </c>
      <c r="H2286" s="11" t="s">
        <v>43</v>
      </c>
      <c r="I2286" s="11" t="s">
        <v>28</v>
      </c>
      <c r="J2286" s="2" t="s">
        <v>13</v>
      </c>
      <c r="K2286" s="2" t="s">
        <v>9</v>
      </c>
      <c r="L2286" s="2" t="s">
        <v>17</v>
      </c>
      <c r="M2286" s="7">
        <v>1</v>
      </c>
      <c r="N2286" s="4">
        <v>142</v>
      </c>
      <c r="O2286" s="5">
        <v>0.05</v>
      </c>
      <c r="P2286" s="4">
        <v>81.099999999999994</v>
      </c>
      <c r="Q2286" s="4">
        <f t="shared" si="140"/>
        <v>134.9</v>
      </c>
      <c r="R2286" s="4">
        <f t="shared" si="141"/>
        <v>81.099999999999994</v>
      </c>
      <c r="S2286" s="4">
        <f t="shared" si="142"/>
        <v>53.800000000000011</v>
      </c>
      <c r="T2286" s="6">
        <f t="shared" si="143"/>
        <v>0.39881393624907346</v>
      </c>
      <c r="U2286" s="3">
        <f>YEAR(SalesDataTable[[#This Row],[Order Date]])</f>
        <v>2026</v>
      </c>
    </row>
    <row r="2287" spans="1:21" ht="15.6">
      <c r="A2287" s="9">
        <v>3986</v>
      </c>
      <c r="B2287" s="10">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11" t="s">
        <v>0</v>
      </c>
      <c r="H2287" s="11" t="s">
        <v>50</v>
      </c>
      <c r="I2287" s="11" t="s">
        <v>28</v>
      </c>
      <c r="J2287" s="2" t="s">
        <v>13</v>
      </c>
      <c r="K2287" s="2" t="s">
        <v>14</v>
      </c>
      <c r="L2287" s="2" t="s">
        <v>15</v>
      </c>
      <c r="M2287" s="7">
        <v>2</v>
      </c>
      <c r="N2287" s="4">
        <v>36.29</v>
      </c>
      <c r="O2287" s="5">
        <v>0.15</v>
      </c>
      <c r="P2287" s="4">
        <v>13.93</v>
      </c>
      <c r="Q2287" s="4">
        <f t="shared" si="140"/>
        <v>61.692999999999998</v>
      </c>
      <c r="R2287" s="4">
        <f t="shared" si="141"/>
        <v>27.86</v>
      </c>
      <c r="S2287" s="4">
        <f t="shared" si="142"/>
        <v>33.832999999999998</v>
      </c>
      <c r="T2287" s="6">
        <f t="shared" si="143"/>
        <v>0.54840905775371596</v>
      </c>
      <c r="U2287" s="3">
        <f>YEAR(SalesDataTable[[#This Row],[Order Date]])</f>
        <v>2026</v>
      </c>
    </row>
    <row r="2288" spans="1:21" ht="15.6">
      <c r="A2288" s="9">
        <v>4384</v>
      </c>
      <c r="B2288" s="10">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11" t="s">
        <v>20</v>
      </c>
      <c r="H2288" s="11" t="s">
        <v>33</v>
      </c>
      <c r="I2288" s="11" t="s">
        <v>2</v>
      </c>
      <c r="J2288" s="2" t="s">
        <v>13</v>
      </c>
      <c r="K2288" s="2" t="s">
        <v>23</v>
      </c>
      <c r="L2288" s="2" t="s">
        <v>51</v>
      </c>
      <c r="M2288" s="7">
        <v>1</v>
      </c>
      <c r="N2288" s="4">
        <v>121.66</v>
      </c>
      <c r="O2288" s="5">
        <v>0</v>
      </c>
      <c r="P2288" s="4">
        <v>61.66</v>
      </c>
      <c r="Q2288" s="4">
        <f t="shared" si="140"/>
        <v>121.66</v>
      </c>
      <c r="R2288" s="4">
        <f t="shared" si="141"/>
        <v>61.66</v>
      </c>
      <c r="S2288" s="4">
        <f t="shared" si="142"/>
        <v>60</v>
      </c>
      <c r="T2288" s="6">
        <f t="shared" si="143"/>
        <v>0.49317770836758179</v>
      </c>
      <c r="U2288" s="3">
        <f>YEAR(SalesDataTable[[#This Row],[Order Date]])</f>
        <v>2026</v>
      </c>
    </row>
    <row r="2289" spans="1:21" ht="15.6">
      <c r="A2289" s="9">
        <v>4565</v>
      </c>
      <c r="B2289" s="10">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11" t="s">
        <v>6</v>
      </c>
      <c r="H2289" s="11" t="s">
        <v>49</v>
      </c>
      <c r="I2289" s="11" t="s">
        <v>2</v>
      </c>
      <c r="J2289" s="2" t="s">
        <v>3</v>
      </c>
      <c r="K2289" s="2" t="s">
        <v>23</v>
      </c>
      <c r="L2289" s="2" t="s">
        <v>51</v>
      </c>
      <c r="M2289" s="7">
        <v>3</v>
      </c>
      <c r="N2289" s="4">
        <v>124.65</v>
      </c>
      <c r="O2289" s="5">
        <v>0.05</v>
      </c>
      <c r="P2289" s="4">
        <v>62.27</v>
      </c>
      <c r="Q2289" s="4">
        <f t="shared" si="140"/>
        <v>355.25250000000005</v>
      </c>
      <c r="R2289" s="4">
        <f t="shared" si="141"/>
        <v>186.81</v>
      </c>
      <c r="S2289" s="4">
        <f t="shared" si="142"/>
        <v>168.44250000000005</v>
      </c>
      <c r="T2289" s="6">
        <f t="shared" si="143"/>
        <v>0.47414866890451163</v>
      </c>
      <c r="U2289" s="3">
        <f>YEAR(SalesDataTable[[#This Row],[Order Date]])</f>
        <v>2026</v>
      </c>
    </row>
    <row r="2290" spans="1:21" ht="15.6">
      <c r="A2290" s="9">
        <v>4634</v>
      </c>
      <c r="B2290" s="10">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11" t="s">
        <v>0</v>
      </c>
      <c r="H2290" s="11" t="s">
        <v>50</v>
      </c>
      <c r="I2290" s="11" t="s">
        <v>2</v>
      </c>
      <c r="J2290" s="2" t="s">
        <v>13</v>
      </c>
      <c r="K2290" s="2" t="s">
        <v>4</v>
      </c>
      <c r="L2290" s="2" t="s">
        <v>5</v>
      </c>
      <c r="M2290" s="7">
        <v>2</v>
      </c>
      <c r="N2290" s="4">
        <v>80.61</v>
      </c>
      <c r="O2290" s="5">
        <v>0</v>
      </c>
      <c r="P2290" s="4">
        <v>43.72</v>
      </c>
      <c r="Q2290" s="4">
        <f t="shared" si="140"/>
        <v>161.22</v>
      </c>
      <c r="R2290" s="4">
        <f t="shared" si="141"/>
        <v>87.44</v>
      </c>
      <c r="S2290" s="4">
        <f t="shared" si="142"/>
        <v>73.78</v>
      </c>
      <c r="T2290" s="6">
        <f t="shared" si="143"/>
        <v>0.45763552909068356</v>
      </c>
      <c r="U2290" s="3">
        <f>YEAR(SalesDataTable[[#This Row],[Order Date]])</f>
        <v>2026</v>
      </c>
    </row>
    <row r="2291" spans="1:21" ht="15.6">
      <c r="A2291" s="9">
        <v>104</v>
      </c>
      <c r="B2291" s="10">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11" t="s">
        <v>6</v>
      </c>
      <c r="H2291" s="11" t="s">
        <v>41</v>
      </c>
      <c r="I2291" s="11" t="s">
        <v>2</v>
      </c>
      <c r="J2291" s="2" t="s">
        <v>13</v>
      </c>
      <c r="K2291" s="2" t="s">
        <v>9</v>
      </c>
      <c r="L2291" s="2" t="s">
        <v>37</v>
      </c>
      <c r="M2291" s="7">
        <v>1</v>
      </c>
      <c r="N2291" s="4">
        <v>153.96</v>
      </c>
      <c r="O2291" s="5">
        <v>0</v>
      </c>
      <c r="P2291" s="4">
        <v>80.62</v>
      </c>
      <c r="Q2291" s="4">
        <f t="shared" si="140"/>
        <v>153.96</v>
      </c>
      <c r="R2291" s="4">
        <f t="shared" si="141"/>
        <v>80.62</v>
      </c>
      <c r="S2291" s="4">
        <f t="shared" si="142"/>
        <v>73.34</v>
      </c>
      <c r="T2291" s="6">
        <f t="shared" si="143"/>
        <v>0.47635749545336453</v>
      </c>
      <c r="U2291" s="3">
        <f>YEAR(SalesDataTable[[#This Row],[Order Date]])</f>
        <v>2026</v>
      </c>
    </row>
    <row r="2292" spans="1:21" ht="15.6">
      <c r="A2292" s="9">
        <v>181</v>
      </c>
      <c r="B2292" s="10">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11" t="s">
        <v>6</v>
      </c>
      <c r="H2292" s="11" t="s">
        <v>7</v>
      </c>
      <c r="I2292" s="11" t="s">
        <v>19</v>
      </c>
      <c r="J2292" s="2" t="s">
        <v>3</v>
      </c>
      <c r="K2292" s="2" t="s">
        <v>14</v>
      </c>
      <c r="L2292" s="2" t="s">
        <v>15</v>
      </c>
      <c r="M2292" s="7">
        <v>1</v>
      </c>
      <c r="N2292" s="4">
        <v>35.58</v>
      </c>
      <c r="O2292" s="5">
        <v>0</v>
      </c>
      <c r="P2292" s="4">
        <v>13.4</v>
      </c>
      <c r="Q2292" s="4">
        <f t="shared" si="140"/>
        <v>35.58</v>
      </c>
      <c r="R2292" s="4">
        <f t="shared" si="141"/>
        <v>13.4</v>
      </c>
      <c r="S2292" s="4">
        <f t="shared" si="142"/>
        <v>22.18</v>
      </c>
      <c r="T2292" s="6">
        <f t="shared" si="143"/>
        <v>0.62338392355255767</v>
      </c>
      <c r="U2292" s="3">
        <f>YEAR(SalesDataTable[[#This Row],[Order Date]])</f>
        <v>2026</v>
      </c>
    </row>
    <row r="2293" spans="1:21" ht="15.6">
      <c r="A2293" s="9">
        <v>823</v>
      </c>
      <c r="B2293" s="10">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11" t="s">
        <v>0</v>
      </c>
      <c r="H2293" s="11" t="s">
        <v>1</v>
      </c>
      <c r="I2293" s="11" t="s">
        <v>28</v>
      </c>
      <c r="J2293" s="2" t="s">
        <v>13</v>
      </c>
      <c r="K2293" s="2" t="s">
        <v>34</v>
      </c>
      <c r="L2293" s="2" t="s">
        <v>42</v>
      </c>
      <c r="M2293" s="7">
        <v>5</v>
      </c>
      <c r="N2293" s="4">
        <v>36.369999999999997</v>
      </c>
      <c r="O2293" s="5">
        <v>0.15</v>
      </c>
      <c r="P2293" s="4">
        <v>13.65</v>
      </c>
      <c r="Q2293" s="4">
        <f t="shared" si="140"/>
        <v>154.57249999999999</v>
      </c>
      <c r="R2293" s="4">
        <f t="shared" si="141"/>
        <v>68.25</v>
      </c>
      <c r="S2293" s="4">
        <f t="shared" si="142"/>
        <v>86.322499999999991</v>
      </c>
      <c r="T2293" s="6">
        <f t="shared" si="143"/>
        <v>0.55845962250723769</v>
      </c>
      <c r="U2293" s="3">
        <f>YEAR(SalesDataTable[[#This Row],[Order Date]])</f>
        <v>2026</v>
      </c>
    </row>
    <row r="2294" spans="1:21" ht="15.6">
      <c r="A2294" s="9">
        <v>1730</v>
      </c>
      <c r="B2294" s="10">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11" t="s">
        <v>20</v>
      </c>
      <c r="H2294" s="11" t="s">
        <v>21</v>
      </c>
      <c r="I2294" s="11" t="s">
        <v>28</v>
      </c>
      <c r="J2294" s="2" t="s">
        <v>3</v>
      </c>
      <c r="K2294" s="2" t="s">
        <v>9</v>
      </c>
      <c r="L2294" s="2" t="s">
        <v>37</v>
      </c>
      <c r="M2294" s="7">
        <v>2</v>
      </c>
      <c r="N2294" s="4">
        <v>151.55000000000001</v>
      </c>
      <c r="O2294" s="5">
        <v>0.1</v>
      </c>
      <c r="P2294" s="4">
        <v>80.48</v>
      </c>
      <c r="Q2294" s="4">
        <f t="shared" si="140"/>
        <v>272.79000000000002</v>
      </c>
      <c r="R2294" s="4">
        <f t="shared" si="141"/>
        <v>160.96</v>
      </c>
      <c r="S2294" s="4">
        <f t="shared" si="142"/>
        <v>111.83000000000001</v>
      </c>
      <c r="T2294" s="6">
        <f t="shared" si="143"/>
        <v>0.40994904505297114</v>
      </c>
      <c r="U2294" s="3">
        <f>YEAR(SalesDataTable[[#This Row],[Order Date]])</f>
        <v>2026</v>
      </c>
    </row>
    <row r="2295" spans="1:21" ht="15.6">
      <c r="A2295" s="9">
        <v>2710</v>
      </c>
      <c r="B2295" s="10">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11" t="s">
        <v>0</v>
      </c>
      <c r="H2295" s="11" t="s">
        <v>36</v>
      </c>
      <c r="I2295" s="11" t="s">
        <v>19</v>
      </c>
      <c r="J2295" s="2" t="s">
        <v>13</v>
      </c>
      <c r="K2295" s="2" t="s">
        <v>23</v>
      </c>
      <c r="L2295" s="2" t="s">
        <v>40</v>
      </c>
      <c r="M2295" s="7">
        <v>2</v>
      </c>
      <c r="N2295" s="4">
        <v>80.67</v>
      </c>
      <c r="O2295" s="5">
        <v>0</v>
      </c>
      <c r="P2295" s="4">
        <v>40.5</v>
      </c>
      <c r="Q2295" s="4">
        <f t="shared" si="140"/>
        <v>161.34</v>
      </c>
      <c r="R2295" s="4">
        <f t="shared" si="141"/>
        <v>81</v>
      </c>
      <c r="S2295" s="4">
        <f t="shared" si="142"/>
        <v>80.34</v>
      </c>
      <c r="T2295" s="6">
        <f t="shared" si="143"/>
        <v>0.49795462997396805</v>
      </c>
      <c r="U2295" s="3">
        <f>YEAR(SalesDataTable[[#This Row],[Order Date]])</f>
        <v>2026</v>
      </c>
    </row>
    <row r="2296" spans="1:21" ht="15.6">
      <c r="A2296" s="9">
        <v>3018</v>
      </c>
      <c r="B2296" s="10">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11" t="s">
        <v>20</v>
      </c>
      <c r="H2296" s="11" t="s">
        <v>31</v>
      </c>
      <c r="I2296" s="11" t="s">
        <v>8</v>
      </c>
      <c r="J2296" s="2" t="s">
        <v>16</v>
      </c>
      <c r="K2296" s="2" t="s">
        <v>4</v>
      </c>
      <c r="L2296" s="2" t="s">
        <v>5</v>
      </c>
      <c r="M2296" s="7">
        <v>10</v>
      </c>
      <c r="N2296" s="4">
        <v>81.48</v>
      </c>
      <c r="O2296" s="5">
        <v>0.05</v>
      </c>
      <c r="P2296" s="4">
        <v>43.7</v>
      </c>
      <c r="Q2296" s="4">
        <f t="shared" si="140"/>
        <v>774.06000000000006</v>
      </c>
      <c r="R2296" s="4">
        <f t="shared" si="141"/>
        <v>437</v>
      </c>
      <c r="S2296" s="4">
        <f t="shared" si="142"/>
        <v>337.06000000000006</v>
      </c>
      <c r="T2296" s="6">
        <f t="shared" si="143"/>
        <v>0.43544428080510561</v>
      </c>
      <c r="U2296" s="3">
        <f>YEAR(SalesDataTable[[#This Row],[Order Date]])</f>
        <v>2026</v>
      </c>
    </row>
    <row r="2297" spans="1:21" ht="15.6">
      <c r="A2297" s="9">
        <v>3735</v>
      </c>
      <c r="B2297" s="10">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11" t="s">
        <v>20</v>
      </c>
      <c r="H2297" s="11" t="s">
        <v>33</v>
      </c>
      <c r="I2297" s="11" t="s">
        <v>19</v>
      </c>
      <c r="J2297" s="2" t="s">
        <v>3</v>
      </c>
      <c r="K2297" s="2" t="s">
        <v>14</v>
      </c>
      <c r="L2297" s="2" t="s">
        <v>48</v>
      </c>
      <c r="M2297" s="7">
        <v>2</v>
      </c>
      <c r="N2297" s="4">
        <v>163.58000000000001</v>
      </c>
      <c r="O2297" s="5">
        <v>0.1</v>
      </c>
      <c r="P2297" s="4">
        <v>88.14</v>
      </c>
      <c r="Q2297" s="4">
        <f t="shared" si="140"/>
        <v>294.44400000000002</v>
      </c>
      <c r="R2297" s="4">
        <f t="shared" si="141"/>
        <v>176.28</v>
      </c>
      <c r="S2297" s="4">
        <f t="shared" si="142"/>
        <v>118.16400000000002</v>
      </c>
      <c r="T2297" s="6">
        <f t="shared" si="143"/>
        <v>0.40131230386762851</v>
      </c>
      <c r="U2297" s="3">
        <f>YEAR(SalesDataTable[[#This Row],[Order Date]])</f>
        <v>2026</v>
      </c>
    </row>
    <row r="2298" spans="1:21" ht="15.6">
      <c r="A2298" s="9">
        <v>4460</v>
      </c>
      <c r="B2298" s="10">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11" t="s">
        <v>0</v>
      </c>
      <c r="H2298" s="11" t="s">
        <v>36</v>
      </c>
      <c r="I2298" s="11" t="s">
        <v>19</v>
      </c>
      <c r="J2298" s="2" t="s">
        <v>3</v>
      </c>
      <c r="K2298" s="2" t="s">
        <v>9</v>
      </c>
      <c r="L2298" s="2" t="s">
        <v>46</v>
      </c>
      <c r="M2298" s="7">
        <v>2</v>
      </c>
      <c r="N2298" s="4">
        <v>71.88</v>
      </c>
      <c r="O2298" s="5">
        <v>0.15</v>
      </c>
      <c r="P2298" s="4">
        <v>31.65</v>
      </c>
      <c r="Q2298" s="4">
        <f t="shared" si="140"/>
        <v>122.19599999999998</v>
      </c>
      <c r="R2298" s="4">
        <f t="shared" si="141"/>
        <v>63.3</v>
      </c>
      <c r="S2298" s="4">
        <f t="shared" si="142"/>
        <v>58.895999999999987</v>
      </c>
      <c r="T2298" s="6">
        <f t="shared" si="143"/>
        <v>0.48197977020524396</v>
      </c>
      <c r="U2298" s="3">
        <f>YEAR(SalesDataTable[[#This Row],[Order Date]])</f>
        <v>2026</v>
      </c>
    </row>
    <row r="2299" spans="1:21" ht="15.6">
      <c r="A2299" s="9">
        <v>319</v>
      </c>
      <c r="B2299" s="10">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11" t="s">
        <v>20</v>
      </c>
      <c r="H2299" s="11" t="s">
        <v>33</v>
      </c>
      <c r="I2299" s="11" t="s">
        <v>2</v>
      </c>
      <c r="J2299" s="2" t="s">
        <v>3</v>
      </c>
      <c r="K2299" s="2" t="s">
        <v>14</v>
      </c>
      <c r="L2299" s="2" t="s">
        <v>15</v>
      </c>
      <c r="M2299" s="7">
        <v>2</v>
      </c>
      <c r="N2299" s="4">
        <v>36.299999999999997</v>
      </c>
      <c r="O2299" s="5">
        <v>0.15</v>
      </c>
      <c r="P2299" s="4">
        <v>13.38</v>
      </c>
      <c r="Q2299" s="4">
        <f t="shared" si="140"/>
        <v>61.709999999999994</v>
      </c>
      <c r="R2299" s="4">
        <f t="shared" si="141"/>
        <v>26.76</v>
      </c>
      <c r="S2299" s="4">
        <f t="shared" si="142"/>
        <v>34.949999999999989</v>
      </c>
      <c r="T2299" s="6">
        <f t="shared" si="143"/>
        <v>0.56635877491492448</v>
      </c>
      <c r="U2299" s="3">
        <f>YEAR(SalesDataTable[[#This Row],[Order Date]])</f>
        <v>2026</v>
      </c>
    </row>
    <row r="2300" spans="1:21" ht="15.6">
      <c r="A2300" s="9">
        <v>595</v>
      </c>
      <c r="B2300" s="10">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11" t="s">
        <v>6</v>
      </c>
      <c r="H2300" s="11" t="s">
        <v>43</v>
      </c>
      <c r="I2300" s="11" t="s">
        <v>2</v>
      </c>
      <c r="J2300" s="2" t="s">
        <v>13</v>
      </c>
      <c r="K2300" s="2" t="s">
        <v>34</v>
      </c>
      <c r="L2300" s="2" t="s">
        <v>42</v>
      </c>
      <c r="M2300" s="7">
        <v>2</v>
      </c>
      <c r="N2300" s="4">
        <v>36.159999999999997</v>
      </c>
      <c r="O2300" s="5">
        <v>0.1</v>
      </c>
      <c r="P2300" s="4">
        <v>13.79</v>
      </c>
      <c r="Q2300" s="4">
        <f t="shared" si="140"/>
        <v>65.087999999999994</v>
      </c>
      <c r="R2300" s="4">
        <f t="shared" si="141"/>
        <v>27.58</v>
      </c>
      <c r="S2300" s="4">
        <f t="shared" si="142"/>
        <v>37.507999999999996</v>
      </c>
      <c r="T2300" s="6">
        <f t="shared" si="143"/>
        <v>0.57626597836774829</v>
      </c>
      <c r="U2300" s="3">
        <f>YEAR(SalesDataTable[[#This Row],[Order Date]])</f>
        <v>2026</v>
      </c>
    </row>
    <row r="2301" spans="1:21" ht="15.6">
      <c r="A2301" s="9">
        <v>1623</v>
      </c>
      <c r="B2301" s="10">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11" t="s">
        <v>11</v>
      </c>
      <c r="H2301" s="11" t="s">
        <v>25</v>
      </c>
      <c r="I2301" s="11" t="s">
        <v>2</v>
      </c>
      <c r="J2301" s="2" t="s">
        <v>3</v>
      </c>
      <c r="K2301" s="2" t="s">
        <v>14</v>
      </c>
      <c r="L2301" s="2" t="s">
        <v>15</v>
      </c>
      <c r="M2301" s="7">
        <v>2</v>
      </c>
      <c r="N2301" s="4">
        <v>35.49</v>
      </c>
      <c r="O2301" s="5">
        <v>0.1</v>
      </c>
      <c r="P2301" s="4">
        <v>13.78</v>
      </c>
      <c r="Q2301" s="4">
        <f t="shared" si="140"/>
        <v>63.882000000000005</v>
      </c>
      <c r="R2301" s="4">
        <f t="shared" si="141"/>
        <v>27.56</v>
      </c>
      <c r="S2301" s="4">
        <f t="shared" si="142"/>
        <v>36.322000000000003</v>
      </c>
      <c r="T2301" s="6">
        <f t="shared" si="143"/>
        <v>0.56857956857956859</v>
      </c>
      <c r="U2301" s="3">
        <f>YEAR(SalesDataTable[[#This Row],[Order Date]])</f>
        <v>2026</v>
      </c>
    </row>
    <row r="2302" spans="1:21" ht="15.6">
      <c r="A2302" s="9">
        <v>2638</v>
      </c>
      <c r="B2302" s="10">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11" t="s">
        <v>0</v>
      </c>
      <c r="H2302" s="11" t="s">
        <v>36</v>
      </c>
      <c r="I2302" s="11" t="s">
        <v>2</v>
      </c>
      <c r="J2302" s="2" t="s">
        <v>13</v>
      </c>
      <c r="K2302" s="2" t="s">
        <v>9</v>
      </c>
      <c r="L2302" s="2" t="s">
        <v>46</v>
      </c>
      <c r="M2302" s="7">
        <v>1</v>
      </c>
      <c r="N2302" s="4">
        <v>69.760000000000005</v>
      </c>
      <c r="O2302" s="5">
        <v>0.15</v>
      </c>
      <c r="P2302" s="4">
        <v>32.39</v>
      </c>
      <c r="Q2302" s="4">
        <f t="shared" si="140"/>
        <v>59.295999999999999</v>
      </c>
      <c r="R2302" s="4">
        <f t="shared" si="141"/>
        <v>32.39</v>
      </c>
      <c r="S2302" s="4">
        <f t="shared" si="142"/>
        <v>26.905999999999999</v>
      </c>
      <c r="T2302" s="6">
        <f t="shared" si="143"/>
        <v>0.45375742039935241</v>
      </c>
      <c r="U2302" s="3">
        <f>YEAR(SalesDataTable[[#This Row],[Order Date]])</f>
        <v>2026</v>
      </c>
    </row>
    <row r="2303" spans="1:21" ht="15.6">
      <c r="A2303" s="9">
        <v>2666</v>
      </c>
      <c r="B2303" s="10">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11" t="s">
        <v>6</v>
      </c>
      <c r="H2303" s="11" t="s">
        <v>43</v>
      </c>
      <c r="I2303" s="11" t="s">
        <v>19</v>
      </c>
      <c r="J2303" s="2" t="s">
        <v>16</v>
      </c>
      <c r="K2303" s="2" t="s">
        <v>23</v>
      </c>
      <c r="L2303" s="2" t="s">
        <v>40</v>
      </c>
      <c r="M2303" s="7">
        <v>6</v>
      </c>
      <c r="N2303" s="4">
        <v>81.37</v>
      </c>
      <c r="O2303" s="5">
        <v>0</v>
      </c>
      <c r="P2303" s="4">
        <v>39.5</v>
      </c>
      <c r="Q2303" s="4">
        <f t="shared" si="140"/>
        <v>488.22</v>
      </c>
      <c r="R2303" s="4">
        <f t="shared" si="141"/>
        <v>237</v>
      </c>
      <c r="S2303" s="4">
        <f t="shared" si="142"/>
        <v>251.22000000000003</v>
      </c>
      <c r="T2303" s="6">
        <f t="shared" si="143"/>
        <v>0.5145631067961165</v>
      </c>
      <c r="U2303" s="3">
        <f>YEAR(SalesDataTable[[#This Row],[Order Date]])</f>
        <v>2026</v>
      </c>
    </row>
    <row r="2304" spans="1:21" ht="15.6">
      <c r="A2304" s="9">
        <v>3505</v>
      </c>
      <c r="B2304" s="10">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11" t="s">
        <v>6</v>
      </c>
      <c r="H2304" s="11" t="s">
        <v>43</v>
      </c>
      <c r="I2304" s="11" t="s">
        <v>8</v>
      </c>
      <c r="J2304" s="2" t="s">
        <v>3</v>
      </c>
      <c r="K2304" s="2" t="s">
        <v>4</v>
      </c>
      <c r="L2304" s="2" t="s">
        <v>5</v>
      </c>
      <c r="M2304" s="7">
        <v>5</v>
      </c>
      <c r="N2304" s="4">
        <v>82.82</v>
      </c>
      <c r="O2304" s="5">
        <v>0.15</v>
      </c>
      <c r="P2304" s="4">
        <v>43.8</v>
      </c>
      <c r="Q2304" s="4">
        <f t="shared" si="140"/>
        <v>351.98499999999996</v>
      </c>
      <c r="R2304" s="4">
        <f t="shared" si="141"/>
        <v>219</v>
      </c>
      <c r="S2304" s="4">
        <f t="shared" si="142"/>
        <v>132.98499999999996</v>
      </c>
      <c r="T2304" s="6">
        <f t="shared" si="143"/>
        <v>0.37781439549980816</v>
      </c>
      <c r="U2304" s="3">
        <f>YEAR(SalesDataTable[[#This Row],[Order Date]])</f>
        <v>2026</v>
      </c>
    </row>
    <row r="2305" spans="1:21" ht="15.6">
      <c r="A2305" s="9">
        <v>3626</v>
      </c>
      <c r="B2305" s="10">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11" t="s">
        <v>20</v>
      </c>
      <c r="H2305" s="11" t="s">
        <v>47</v>
      </c>
      <c r="I2305" s="11" t="s">
        <v>8</v>
      </c>
      <c r="J2305" s="2" t="s">
        <v>16</v>
      </c>
      <c r="K2305" s="2" t="s">
        <v>4</v>
      </c>
      <c r="L2305" s="2" t="s">
        <v>22</v>
      </c>
      <c r="M2305" s="7">
        <v>15</v>
      </c>
      <c r="N2305" s="4">
        <v>51.05</v>
      </c>
      <c r="O2305" s="5">
        <v>0.1</v>
      </c>
      <c r="P2305" s="4">
        <v>21.95</v>
      </c>
      <c r="Q2305" s="4">
        <f t="shared" si="140"/>
        <v>689.17500000000007</v>
      </c>
      <c r="R2305" s="4">
        <f t="shared" si="141"/>
        <v>329.25</v>
      </c>
      <c r="S2305" s="4">
        <f t="shared" si="142"/>
        <v>359.92500000000007</v>
      </c>
      <c r="T2305" s="6">
        <f t="shared" si="143"/>
        <v>0.52225486995320491</v>
      </c>
      <c r="U2305" s="3">
        <f>YEAR(SalesDataTable[[#This Row],[Order Date]])</f>
        <v>2026</v>
      </c>
    </row>
    <row r="2306" spans="1:21" ht="15.6">
      <c r="A2306" s="9">
        <v>3801</v>
      </c>
      <c r="B2306" s="10">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11" t="s">
        <v>0</v>
      </c>
      <c r="H2306" s="11" t="s">
        <v>50</v>
      </c>
      <c r="I2306" s="11" t="s">
        <v>2</v>
      </c>
      <c r="J2306" s="2" t="s">
        <v>3</v>
      </c>
      <c r="K2306" s="2" t="s">
        <v>4</v>
      </c>
      <c r="L2306" s="2" t="s">
        <v>30</v>
      </c>
      <c r="M2306" s="7">
        <v>3</v>
      </c>
      <c r="N2306" s="4">
        <v>101.68</v>
      </c>
      <c r="O2306" s="5">
        <v>0.1</v>
      </c>
      <c r="P2306" s="4">
        <v>51.9</v>
      </c>
      <c r="Q2306" s="4">
        <f t="shared" ref="Q2306:Q2369" si="144">M2306*N2306*(1-O2306)</f>
        <v>274.536</v>
      </c>
      <c r="R2306" s="4">
        <f t="shared" ref="R2306:R2369" si="145">M2306*P2306</f>
        <v>155.69999999999999</v>
      </c>
      <c r="S2306" s="4">
        <f t="shared" ref="S2306:S2369" si="146">Q2306-R2306</f>
        <v>118.83600000000001</v>
      </c>
      <c r="T2306" s="6">
        <f t="shared" ref="T2306:T2369" si="147">IFERROR(S2306/Q2306,0)</f>
        <v>0.43286126409651199</v>
      </c>
      <c r="U2306" s="3">
        <f>YEAR(SalesDataTable[[#This Row],[Order Date]])</f>
        <v>2026</v>
      </c>
    </row>
    <row r="2307" spans="1:21" ht="15.6">
      <c r="A2307" s="9">
        <v>4685</v>
      </c>
      <c r="B2307" s="10">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11" t="s">
        <v>20</v>
      </c>
      <c r="H2307" s="11" t="s">
        <v>47</v>
      </c>
      <c r="I2307" s="11" t="s">
        <v>8</v>
      </c>
      <c r="J2307" s="2" t="s">
        <v>16</v>
      </c>
      <c r="K2307" s="2" t="s">
        <v>23</v>
      </c>
      <c r="L2307" s="2" t="s">
        <v>40</v>
      </c>
      <c r="M2307" s="7">
        <v>6</v>
      </c>
      <c r="N2307" s="4">
        <v>80.83</v>
      </c>
      <c r="O2307" s="5">
        <v>0.15</v>
      </c>
      <c r="P2307" s="4">
        <v>39.32</v>
      </c>
      <c r="Q2307" s="4">
        <f t="shared" si="144"/>
        <v>412.233</v>
      </c>
      <c r="R2307" s="4">
        <f t="shared" si="145"/>
        <v>235.92000000000002</v>
      </c>
      <c r="S2307" s="4">
        <f t="shared" si="146"/>
        <v>176.31299999999999</v>
      </c>
      <c r="T2307" s="6">
        <f t="shared" si="147"/>
        <v>0.42770229457612563</v>
      </c>
      <c r="U2307" s="3">
        <f>YEAR(SalesDataTable[[#This Row],[Order Date]])</f>
        <v>2026</v>
      </c>
    </row>
    <row r="2308" spans="1:21" ht="15.6">
      <c r="A2308" s="9">
        <v>4843</v>
      </c>
      <c r="B2308" s="10">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11" t="s">
        <v>6</v>
      </c>
      <c r="H2308" s="11" t="s">
        <v>43</v>
      </c>
      <c r="I2308" s="11" t="s">
        <v>2</v>
      </c>
      <c r="J2308" s="2" t="s">
        <v>13</v>
      </c>
      <c r="K2308" s="2" t="s">
        <v>23</v>
      </c>
      <c r="L2308" s="2" t="s">
        <v>51</v>
      </c>
      <c r="M2308" s="7">
        <v>6</v>
      </c>
      <c r="N2308" s="4">
        <v>123.67</v>
      </c>
      <c r="O2308" s="5">
        <v>0.15</v>
      </c>
      <c r="P2308" s="4">
        <v>60.55</v>
      </c>
      <c r="Q2308" s="4">
        <f t="shared" si="144"/>
        <v>630.71699999999998</v>
      </c>
      <c r="R2308" s="4">
        <f t="shared" si="145"/>
        <v>363.29999999999995</v>
      </c>
      <c r="S2308" s="4">
        <f t="shared" si="146"/>
        <v>267.41700000000003</v>
      </c>
      <c r="T2308" s="6">
        <f t="shared" si="147"/>
        <v>0.42398888883603902</v>
      </c>
      <c r="U2308" s="3">
        <f>YEAR(SalesDataTable[[#This Row],[Order Date]])</f>
        <v>2026</v>
      </c>
    </row>
    <row r="2309" spans="1:21" ht="15.6">
      <c r="A2309" s="9">
        <v>4890</v>
      </c>
      <c r="B2309" s="10">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11" t="s">
        <v>0</v>
      </c>
      <c r="H2309" s="11" t="s">
        <v>50</v>
      </c>
      <c r="I2309" s="11" t="s">
        <v>2</v>
      </c>
      <c r="J2309" s="2" t="s">
        <v>13</v>
      </c>
      <c r="K2309" s="2" t="s">
        <v>9</v>
      </c>
      <c r="L2309" s="2" t="s">
        <v>10</v>
      </c>
      <c r="M2309" s="7">
        <v>2</v>
      </c>
      <c r="N2309" s="4">
        <v>93.16</v>
      </c>
      <c r="O2309" s="5">
        <v>0.1</v>
      </c>
      <c r="P2309" s="4">
        <v>44.19</v>
      </c>
      <c r="Q2309" s="4">
        <f t="shared" si="144"/>
        <v>167.68799999999999</v>
      </c>
      <c r="R2309" s="4">
        <f t="shared" si="145"/>
        <v>88.38</v>
      </c>
      <c r="S2309" s="4">
        <f t="shared" si="146"/>
        <v>79.307999999999993</v>
      </c>
      <c r="T2309" s="6">
        <f t="shared" si="147"/>
        <v>0.47294976384714471</v>
      </c>
      <c r="U2309" s="3">
        <f>YEAR(SalesDataTable[[#This Row],[Order Date]])</f>
        <v>2026</v>
      </c>
    </row>
    <row r="2310" spans="1:21" ht="15.6">
      <c r="A2310" s="9">
        <v>4913</v>
      </c>
      <c r="B2310" s="10">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11" t="s">
        <v>11</v>
      </c>
      <c r="H2310" s="11" t="s">
        <v>12</v>
      </c>
      <c r="I2310" s="11" t="s">
        <v>28</v>
      </c>
      <c r="J2310" s="2" t="s">
        <v>13</v>
      </c>
      <c r="K2310" s="2" t="s">
        <v>4</v>
      </c>
      <c r="L2310" s="2" t="s">
        <v>5</v>
      </c>
      <c r="M2310" s="7">
        <v>1</v>
      </c>
      <c r="N2310" s="4">
        <v>83.79</v>
      </c>
      <c r="O2310" s="5">
        <v>0.1</v>
      </c>
      <c r="P2310" s="4">
        <v>42.8</v>
      </c>
      <c r="Q2310" s="4">
        <f t="shared" si="144"/>
        <v>75.411000000000001</v>
      </c>
      <c r="R2310" s="4">
        <f t="shared" si="145"/>
        <v>42.8</v>
      </c>
      <c r="S2310" s="4">
        <f t="shared" si="146"/>
        <v>32.611000000000004</v>
      </c>
      <c r="T2310" s="6">
        <f t="shared" si="147"/>
        <v>0.43244354271923197</v>
      </c>
      <c r="U2310" s="3">
        <f>YEAR(SalesDataTable[[#This Row],[Order Date]])</f>
        <v>2026</v>
      </c>
    </row>
    <row r="2311" spans="1:21" ht="15.6">
      <c r="A2311" s="9">
        <v>5079</v>
      </c>
      <c r="B2311" s="10">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11" t="s">
        <v>11</v>
      </c>
      <c r="H2311" s="11" t="s">
        <v>52</v>
      </c>
      <c r="I2311" s="11" t="s">
        <v>2</v>
      </c>
      <c r="J2311" s="2" t="s">
        <v>13</v>
      </c>
      <c r="K2311" s="2" t="s">
        <v>34</v>
      </c>
      <c r="L2311" s="2" t="s">
        <v>38</v>
      </c>
      <c r="M2311" s="7">
        <v>1</v>
      </c>
      <c r="N2311" s="4">
        <v>120.98</v>
      </c>
      <c r="O2311" s="5">
        <v>0.1</v>
      </c>
      <c r="P2311" s="4">
        <v>70.59</v>
      </c>
      <c r="Q2311" s="4">
        <f t="shared" si="144"/>
        <v>108.88200000000001</v>
      </c>
      <c r="R2311" s="4">
        <f t="shared" si="145"/>
        <v>70.59</v>
      </c>
      <c r="S2311" s="4">
        <f t="shared" si="146"/>
        <v>38.292000000000002</v>
      </c>
      <c r="T2311" s="6">
        <f t="shared" si="147"/>
        <v>0.35168347385242738</v>
      </c>
      <c r="U2311" s="3">
        <f>YEAR(SalesDataTable[[#This Row],[Order Date]])</f>
        <v>2026</v>
      </c>
    </row>
    <row r="2312" spans="1:21" ht="15.6">
      <c r="A2312" s="9">
        <v>366</v>
      </c>
      <c r="B2312" s="10">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11" t="s">
        <v>20</v>
      </c>
      <c r="H2312" s="11" t="s">
        <v>47</v>
      </c>
      <c r="I2312" s="11" t="s">
        <v>19</v>
      </c>
      <c r="J2312" s="2" t="s">
        <v>3</v>
      </c>
      <c r="K2312" s="2" t="s">
        <v>9</v>
      </c>
      <c r="L2312" s="2" t="s">
        <v>37</v>
      </c>
      <c r="M2312" s="7">
        <v>1</v>
      </c>
      <c r="N2312" s="4">
        <v>152.05000000000001</v>
      </c>
      <c r="O2312" s="5">
        <v>0.15</v>
      </c>
      <c r="P2312" s="4">
        <v>80.56</v>
      </c>
      <c r="Q2312" s="4">
        <f t="shared" si="144"/>
        <v>129.24250000000001</v>
      </c>
      <c r="R2312" s="4">
        <f t="shared" si="145"/>
        <v>80.56</v>
      </c>
      <c r="S2312" s="4">
        <f t="shared" si="146"/>
        <v>48.682500000000005</v>
      </c>
      <c r="T2312" s="6">
        <f t="shared" si="147"/>
        <v>0.37667562914675901</v>
      </c>
      <c r="U2312" s="3">
        <f>YEAR(SalesDataTable[[#This Row],[Order Date]])</f>
        <v>2026</v>
      </c>
    </row>
    <row r="2313" spans="1:21" ht="15.6">
      <c r="A2313" s="9">
        <v>567</v>
      </c>
      <c r="B2313" s="10">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11" t="s">
        <v>0</v>
      </c>
      <c r="H2313" s="11" t="s">
        <v>36</v>
      </c>
      <c r="I2313" s="11" t="s">
        <v>19</v>
      </c>
      <c r="J2313" s="2" t="s">
        <v>13</v>
      </c>
      <c r="K2313" s="2" t="s">
        <v>14</v>
      </c>
      <c r="L2313" s="2" t="s">
        <v>15</v>
      </c>
      <c r="M2313" s="7">
        <v>3</v>
      </c>
      <c r="N2313" s="4">
        <v>36.14</v>
      </c>
      <c r="O2313" s="5">
        <v>0.1</v>
      </c>
      <c r="P2313" s="4">
        <v>13.23</v>
      </c>
      <c r="Q2313" s="4">
        <f t="shared" si="144"/>
        <v>97.578000000000003</v>
      </c>
      <c r="R2313" s="4">
        <f t="shared" si="145"/>
        <v>39.69</v>
      </c>
      <c r="S2313" s="4">
        <f t="shared" si="146"/>
        <v>57.888000000000005</v>
      </c>
      <c r="T2313" s="6">
        <f t="shared" si="147"/>
        <v>0.59324847814056447</v>
      </c>
      <c r="U2313" s="3">
        <f>YEAR(SalesDataTable[[#This Row],[Order Date]])</f>
        <v>2026</v>
      </c>
    </row>
    <row r="2314" spans="1:21" ht="15.6">
      <c r="A2314" s="9">
        <v>1051</v>
      </c>
      <c r="B2314" s="10">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11" t="s">
        <v>20</v>
      </c>
      <c r="H2314" s="11" t="s">
        <v>47</v>
      </c>
      <c r="I2314" s="11" t="s">
        <v>8</v>
      </c>
      <c r="J2314" s="2" t="s">
        <v>16</v>
      </c>
      <c r="K2314" s="2" t="s">
        <v>9</v>
      </c>
      <c r="L2314" s="2" t="s">
        <v>10</v>
      </c>
      <c r="M2314" s="7">
        <v>12</v>
      </c>
      <c r="N2314" s="4">
        <v>90.99</v>
      </c>
      <c r="O2314" s="5">
        <v>0.2</v>
      </c>
      <c r="P2314" s="4">
        <v>45.51</v>
      </c>
      <c r="Q2314" s="4">
        <f t="shared" si="144"/>
        <v>873.50399999999991</v>
      </c>
      <c r="R2314" s="4">
        <f t="shared" si="145"/>
        <v>546.12</v>
      </c>
      <c r="S2314" s="4">
        <f t="shared" si="146"/>
        <v>327.3839999999999</v>
      </c>
      <c r="T2314" s="6">
        <f t="shared" si="147"/>
        <v>0.37479393339927458</v>
      </c>
      <c r="U2314" s="3">
        <f>YEAR(SalesDataTable[[#This Row],[Order Date]])</f>
        <v>2026</v>
      </c>
    </row>
    <row r="2315" spans="1:21" ht="15.6">
      <c r="A2315" s="9">
        <v>1934</v>
      </c>
      <c r="B2315" s="10">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11" t="s">
        <v>20</v>
      </c>
      <c r="H2315" s="11" t="s">
        <v>47</v>
      </c>
      <c r="I2315" s="11" t="s">
        <v>28</v>
      </c>
      <c r="J2315" s="2" t="s">
        <v>16</v>
      </c>
      <c r="K2315" s="2" t="s">
        <v>4</v>
      </c>
      <c r="L2315" s="2" t="s">
        <v>22</v>
      </c>
      <c r="M2315" s="7">
        <v>1</v>
      </c>
      <c r="N2315" s="4">
        <v>50.55</v>
      </c>
      <c r="O2315" s="5">
        <v>0.05</v>
      </c>
      <c r="P2315" s="4">
        <v>22.09</v>
      </c>
      <c r="Q2315" s="4">
        <f t="shared" si="144"/>
        <v>48.022499999999994</v>
      </c>
      <c r="R2315" s="4">
        <f t="shared" si="145"/>
        <v>22.09</v>
      </c>
      <c r="S2315" s="4">
        <f t="shared" si="146"/>
        <v>25.932499999999994</v>
      </c>
      <c r="T2315" s="6">
        <f t="shared" si="147"/>
        <v>0.54000728825029931</v>
      </c>
      <c r="U2315" s="3">
        <f>YEAR(SalesDataTable[[#This Row],[Order Date]])</f>
        <v>2026</v>
      </c>
    </row>
    <row r="2316" spans="1:21" ht="15.6">
      <c r="A2316" s="9">
        <v>2056</v>
      </c>
      <c r="B2316" s="10">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11" t="s">
        <v>0</v>
      </c>
      <c r="H2316" s="11" t="s">
        <v>1</v>
      </c>
      <c r="I2316" s="11" t="s">
        <v>19</v>
      </c>
      <c r="J2316" s="2" t="s">
        <v>13</v>
      </c>
      <c r="K2316" s="2" t="s">
        <v>34</v>
      </c>
      <c r="L2316" s="2" t="s">
        <v>45</v>
      </c>
      <c r="M2316" s="7">
        <v>1</v>
      </c>
      <c r="N2316" s="4">
        <v>51.65</v>
      </c>
      <c r="O2316" s="5">
        <v>0.15</v>
      </c>
      <c r="P2316" s="4">
        <v>21.86</v>
      </c>
      <c r="Q2316" s="4">
        <f t="shared" si="144"/>
        <v>43.902499999999996</v>
      </c>
      <c r="R2316" s="4">
        <f t="shared" si="145"/>
        <v>21.86</v>
      </c>
      <c r="S2316" s="4">
        <f t="shared" si="146"/>
        <v>22.042499999999997</v>
      </c>
      <c r="T2316" s="6">
        <f t="shared" si="147"/>
        <v>0.50207846933545919</v>
      </c>
      <c r="U2316" s="3">
        <f>YEAR(SalesDataTable[[#This Row],[Order Date]])</f>
        <v>2026</v>
      </c>
    </row>
    <row r="2317" spans="1:21" ht="15.6">
      <c r="A2317" s="9">
        <v>2115</v>
      </c>
      <c r="B2317" s="10">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11" t="s">
        <v>6</v>
      </c>
      <c r="H2317" s="11" t="s">
        <v>43</v>
      </c>
      <c r="I2317" s="11" t="s">
        <v>2</v>
      </c>
      <c r="J2317" s="2" t="s">
        <v>13</v>
      </c>
      <c r="K2317" s="2" t="s">
        <v>4</v>
      </c>
      <c r="L2317" s="2" t="s">
        <v>5</v>
      </c>
      <c r="M2317" s="7">
        <v>5</v>
      </c>
      <c r="N2317" s="4">
        <v>82.96</v>
      </c>
      <c r="O2317" s="5">
        <v>0</v>
      </c>
      <c r="P2317" s="4">
        <v>43.55</v>
      </c>
      <c r="Q2317" s="4">
        <f t="shared" si="144"/>
        <v>414.79999999999995</v>
      </c>
      <c r="R2317" s="4">
        <f t="shared" si="145"/>
        <v>217.75</v>
      </c>
      <c r="S2317" s="4">
        <f t="shared" si="146"/>
        <v>197.04999999999995</v>
      </c>
      <c r="T2317" s="6">
        <f t="shared" si="147"/>
        <v>0.47504821600771452</v>
      </c>
      <c r="U2317" s="3">
        <f>YEAR(SalesDataTable[[#This Row],[Order Date]])</f>
        <v>2026</v>
      </c>
    </row>
    <row r="2318" spans="1:21" ht="15.6">
      <c r="A2318" s="9">
        <v>2437</v>
      </c>
      <c r="B2318" s="10">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11" t="s">
        <v>20</v>
      </c>
      <c r="H2318" s="11" t="s">
        <v>21</v>
      </c>
      <c r="I2318" s="11" t="s">
        <v>28</v>
      </c>
      <c r="J2318" s="2" t="s">
        <v>16</v>
      </c>
      <c r="K2318" s="2" t="s">
        <v>9</v>
      </c>
      <c r="L2318" s="2" t="s">
        <v>46</v>
      </c>
      <c r="M2318" s="7">
        <v>1</v>
      </c>
      <c r="N2318" s="4">
        <v>70.3</v>
      </c>
      <c r="O2318" s="5">
        <v>0.05</v>
      </c>
      <c r="P2318" s="4">
        <v>33.31</v>
      </c>
      <c r="Q2318" s="4">
        <f t="shared" si="144"/>
        <v>66.784999999999997</v>
      </c>
      <c r="R2318" s="4">
        <f t="shared" si="145"/>
        <v>33.31</v>
      </c>
      <c r="S2318" s="4">
        <f t="shared" si="146"/>
        <v>33.474999999999994</v>
      </c>
      <c r="T2318" s="6">
        <f t="shared" si="147"/>
        <v>0.50123530732949007</v>
      </c>
      <c r="U2318" s="3">
        <f>YEAR(SalesDataTable[[#This Row],[Order Date]])</f>
        <v>2026</v>
      </c>
    </row>
    <row r="2319" spans="1:21" ht="15.6">
      <c r="A2319" s="9">
        <v>3380</v>
      </c>
      <c r="B2319" s="10">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11" t="s">
        <v>11</v>
      </c>
      <c r="H2319" s="11" t="s">
        <v>12</v>
      </c>
      <c r="I2319" s="11" t="s">
        <v>19</v>
      </c>
      <c r="J2319" s="2" t="s">
        <v>3</v>
      </c>
      <c r="K2319" s="2" t="s">
        <v>14</v>
      </c>
      <c r="L2319" s="2" t="s">
        <v>32</v>
      </c>
      <c r="M2319" s="7">
        <v>2</v>
      </c>
      <c r="N2319" s="4">
        <v>47.12</v>
      </c>
      <c r="O2319" s="5">
        <v>0.15</v>
      </c>
      <c r="P2319" s="4">
        <v>18.64</v>
      </c>
      <c r="Q2319" s="4">
        <f t="shared" si="144"/>
        <v>80.103999999999999</v>
      </c>
      <c r="R2319" s="4">
        <f t="shared" si="145"/>
        <v>37.28</v>
      </c>
      <c r="S2319" s="4">
        <f t="shared" si="146"/>
        <v>42.823999999999998</v>
      </c>
      <c r="T2319" s="6">
        <f t="shared" si="147"/>
        <v>0.5346050134824728</v>
      </c>
      <c r="U2319" s="3">
        <f>YEAR(SalesDataTable[[#This Row],[Order Date]])</f>
        <v>2026</v>
      </c>
    </row>
    <row r="2320" spans="1:21" ht="15.6">
      <c r="A2320" s="9">
        <v>3648</v>
      </c>
      <c r="B2320" s="10">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11" t="s">
        <v>0</v>
      </c>
      <c r="H2320" s="11" t="s">
        <v>50</v>
      </c>
      <c r="I2320" s="11" t="s">
        <v>28</v>
      </c>
      <c r="J2320" s="2" t="s">
        <v>13</v>
      </c>
      <c r="K2320" s="2" t="s">
        <v>34</v>
      </c>
      <c r="L2320" s="2" t="s">
        <v>35</v>
      </c>
      <c r="M2320" s="7">
        <v>4</v>
      </c>
      <c r="N2320" s="4">
        <v>39.82</v>
      </c>
      <c r="O2320" s="5">
        <v>0.2</v>
      </c>
      <c r="P2320" s="4">
        <v>14.98</v>
      </c>
      <c r="Q2320" s="4">
        <f t="shared" si="144"/>
        <v>127.42400000000001</v>
      </c>
      <c r="R2320" s="4">
        <f t="shared" si="145"/>
        <v>59.92</v>
      </c>
      <c r="S2320" s="4">
        <f t="shared" si="146"/>
        <v>67.504000000000005</v>
      </c>
      <c r="T2320" s="6">
        <f t="shared" si="147"/>
        <v>0.52975891511803119</v>
      </c>
      <c r="U2320" s="3">
        <f>YEAR(SalesDataTable[[#This Row],[Order Date]])</f>
        <v>2026</v>
      </c>
    </row>
    <row r="2321" spans="1:21" ht="15.6">
      <c r="A2321" s="9">
        <v>3692</v>
      </c>
      <c r="B2321" s="10">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11" t="s">
        <v>6</v>
      </c>
      <c r="H2321" s="11" t="s">
        <v>49</v>
      </c>
      <c r="I2321" s="11" t="s">
        <v>2</v>
      </c>
      <c r="J2321" s="2" t="s">
        <v>3</v>
      </c>
      <c r="K2321" s="2" t="s">
        <v>9</v>
      </c>
      <c r="L2321" s="2" t="s">
        <v>37</v>
      </c>
      <c r="M2321" s="7">
        <v>4</v>
      </c>
      <c r="N2321" s="4">
        <v>154.27000000000001</v>
      </c>
      <c r="O2321" s="5">
        <v>0.05</v>
      </c>
      <c r="P2321" s="4">
        <v>78.36</v>
      </c>
      <c r="Q2321" s="4">
        <f t="shared" si="144"/>
        <v>586.226</v>
      </c>
      <c r="R2321" s="4">
        <f t="shared" si="145"/>
        <v>313.44</v>
      </c>
      <c r="S2321" s="4">
        <f t="shared" si="146"/>
        <v>272.786</v>
      </c>
      <c r="T2321" s="6">
        <f t="shared" si="147"/>
        <v>0.46532565938733528</v>
      </c>
      <c r="U2321" s="3">
        <f>YEAR(SalesDataTable[[#This Row],[Order Date]])</f>
        <v>2026</v>
      </c>
    </row>
    <row r="2322" spans="1:21" ht="15.6">
      <c r="A2322" s="9">
        <v>4406</v>
      </c>
      <c r="B2322" s="10">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11" t="s">
        <v>0</v>
      </c>
      <c r="H2322" s="11" t="s">
        <v>1</v>
      </c>
      <c r="I2322" s="11" t="s">
        <v>2</v>
      </c>
      <c r="J2322" s="2" t="s">
        <v>13</v>
      </c>
      <c r="K2322" s="2" t="s">
        <v>9</v>
      </c>
      <c r="L2322" s="2" t="s">
        <v>17</v>
      </c>
      <c r="M2322" s="7">
        <v>1</v>
      </c>
      <c r="N2322" s="4">
        <v>143.02000000000001</v>
      </c>
      <c r="O2322" s="5">
        <v>0.1</v>
      </c>
      <c r="P2322" s="4">
        <v>79.25</v>
      </c>
      <c r="Q2322" s="4">
        <f t="shared" si="144"/>
        <v>128.71800000000002</v>
      </c>
      <c r="R2322" s="4">
        <f t="shared" si="145"/>
        <v>79.25</v>
      </c>
      <c r="S2322" s="4">
        <f t="shared" si="146"/>
        <v>49.468000000000018</v>
      </c>
      <c r="T2322" s="6">
        <f t="shared" si="147"/>
        <v>0.3843129942976119</v>
      </c>
      <c r="U2322" s="3">
        <f>YEAR(SalesDataTable[[#This Row],[Order Date]])</f>
        <v>2026</v>
      </c>
    </row>
    <row r="2323" spans="1:21" ht="15.6">
      <c r="A2323" s="9">
        <v>4550</v>
      </c>
      <c r="B2323" s="10">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11" t="s">
        <v>11</v>
      </c>
      <c r="H2323" s="11" t="s">
        <v>39</v>
      </c>
      <c r="I2323" s="11" t="s">
        <v>19</v>
      </c>
      <c r="J2323" s="2" t="s">
        <v>3</v>
      </c>
      <c r="K2323" s="2" t="s">
        <v>34</v>
      </c>
      <c r="L2323" s="2" t="s">
        <v>42</v>
      </c>
      <c r="M2323" s="7">
        <v>1</v>
      </c>
      <c r="N2323" s="4">
        <v>35.36</v>
      </c>
      <c r="O2323" s="5">
        <v>0</v>
      </c>
      <c r="P2323" s="4">
        <v>13.74</v>
      </c>
      <c r="Q2323" s="4">
        <f t="shared" si="144"/>
        <v>35.36</v>
      </c>
      <c r="R2323" s="4">
        <f t="shared" si="145"/>
        <v>13.74</v>
      </c>
      <c r="S2323" s="4">
        <f t="shared" si="146"/>
        <v>21.619999999999997</v>
      </c>
      <c r="T2323" s="6">
        <f t="shared" si="147"/>
        <v>0.61142533936651577</v>
      </c>
      <c r="U2323" s="3">
        <f>YEAR(SalesDataTable[[#This Row],[Order Date]])</f>
        <v>2026</v>
      </c>
    </row>
    <row r="2324" spans="1:21" ht="15.6">
      <c r="A2324" s="9">
        <v>4855</v>
      </c>
      <c r="B2324" s="10">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11" t="s">
        <v>6</v>
      </c>
      <c r="H2324" s="11" t="s">
        <v>27</v>
      </c>
      <c r="I2324" s="11" t="s">
        <v>2</v>
      </c>
      <c r="J2324" s="2" t="s">
        <v>3</v>
      </c>
      <c r="K2324" s="2" t="s">
        <v>9</v>
      </c>
      <c r="L2324" s="2" t="s">
        <v>37</v>
      </c>
      <c r="M2324" s="7">
        <v>1</v>
      </c>
      <c r="N2324" s="4">
        <v>156.82</v>
      </c>
      <c r="O2324" s="5">
        <v>0.1</v>
      </c>
      <c r="P2324" s="4">
        <v>77.12</v>
      </c>
      <c r="Q2324" s="4">
        <f t="shared" si="144"/>
        <v>141.13800000000001</v>
      </c>
      <c r="R2324" s="4">
        <f t="shared" si="145"/>
        <v>77.12</v>
      </c>
      <c r="S2324" s="4">
        <f t="shared" si="146"/>
        <v>64.018000000000001</v>
      </c>
      <c r="T2324" s="6">
        <f t="shared" si="147"/>
        <v>0.45358443509189589</v>
      </c>
      <c r="U2324" s="3">
        <f>YEAR(SalesDataTable[[#This Row],[Order Date]])</f>
        <v>2026</v>
      </c>
    </row>
    <row r="2325" spans="1:21" ht="15.6">
      <c r="A2325" s="9">
        <v>5151</v>
      </c>
      <c r="B2325" s="10">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11" t="s">
        <v>11</v>
      </c>
      <c r="H2325" s="11" t="s">
        <v>52</v>
      </c>
      <c r="I2325" s="11" t="s">
        <v>8</v>
      </c>
      <c r="J2325" s="2" t="s">
        <v>16</v>
      </c>
      <c r="K2325" s="2" t="s">
        <v>34</v>
      </c>
      <c r="L2325" s="2" t="s">
        <v>35</v>
      </c>
      <c r="M2325" s="7">
        <v>10</v>
      </c>
      <c r="N2325" s="4">
        <v>40.98</v>
      </c>
      <c r="O2325" s="5">
        <v>0.1</v>
      </c>
      <c r="P2325" s="4">
        <v>14.6</v>
      </c>
      <c r="Q2325" s="4">
        <f t="shared" si="144"/>
        <v>368.82</v>
      </c>
      <c r="R2325" s="4">
        <f t="shared" si="145"/>
        <v>146</v>
      </c>
      <c r="S2325" s="4">
        <f t="shared" si="146"/>
        <v>222.82</v>
      </c>
      <c r="T2325" s="6">
        <f t="shared" si="147"/>
        <v>0.60414294235670518</v>
      </c>
      <c r="U2325" s="3">
        <f>YEAR(SalesDataTable[[#This Row],[Order Date]])</f>
        <v>2026</v>
      </c>
    </row>
    <row r="2326" spans="1:21" ht="15.6">
      <c r="A2326" s="9">
        <v>5189</v>
      </c>
      <c r="B2326" s="10">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11" t="s">
        <v>20</v>
      </c>
      <c r="H2326" s="11" t="s">
        <v>33</v>
      </c>
      <c r="I2326" s="11" t="s">
        <v>19</v>
      </c>
      <c r="J2326" s="2" t="s">
        <v>13</v>
      </c>
      <c r="K2326" s="2" t="s">
        <v>9</v>
      </c>
      <c r="L2326" s="2" t="s">
        <v>17</v>
      </c>
      <c r="M2326" s="7">
        <v>3</v>
      </c>
      <c r="N2326" s="4">
        <v>144.22999999999999</v>
      </c>
      <c r="O2326" s="5">
        <v>0</v>
      </c>
      <c r="P2326" s="4">
        <v>80.959999999999994</v>
      </c>
      <c r="Q2326" s="4">
        <f t="shared" si="144"/>
        <v>432.68999999999994</v>
      </c>
      <c r="R2326" s="4">
        <f t="shared" si="145"/>
        <v>242.88</v>
      </c>
      <c r="S2326" s="4">
        <f t="shared" si="146"/>
        <v>189.80999999999995</v>
      </c>
      <c r="T2326" s="6">
        <f t="shared" si="147"/>
        <v>0.43867433959647778</v>
      </c>
      <c r="U2326" s="3">
        <f>YEAR(SalesDataTable[[#This Row],[Order Date]])</f>
        <v>2026</v>
      </c>
    </row>
    <row r="2327" spans="1:21" ht="15.6">
      <c r="A2327" s="9">
        <v>726</v>
      </c>
      <c r="B2327" s="10">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11" t="s">
        <v>20</v>
      </c>
      <c r="H2327" s="11" t="s">
        <v>31</v>
      </c>
      <c r="I2327" s="11" t="s">
        <v>2</v>
      </c>
      <c r="J2327" s="2" t="s">
        <v>13</v>
      </c>
      <c r="K2327" s="2" t="s">
        <v>9</v>
      </c>
      <c r="L2327" s="2" t="s">
        <v>10</v>
      </c>
      <c r="M2327" s="7">
        <v>1</v>
      </c>
      <c r="N2327" s="4">
        <v>90.23</v>
      </c>
      <c r="O2327" s="5">
        <v>0</v>
      </c>
      <c r="P2327" s="4">
        <v>44.06</v>
      </c>
      <c r="Q2327" s="4">
        <f t="shared" si="144"/>
        <v>90.23</v>
      </c>
      <c r="R2327" s="4">
        <f t="shared" si="145"/>
        <v>44.06</v>
      </c>
      <c r="S2327" s="4">
        <f t="shared" si="146"/>
        <v>46.17</v>
      </c>
      <c r="T2327" s="6">
        <f t="shared" si="147"/>
        <v>0.51169234179319512</v>
      </c>
      <c r="U2327" s="3">
        <f>YEAR(SalesDataTable[[#This Row],[Order Date]])</f>
        <v>2026</v>
      </c>
    </row>
    <row r="2328" spans="1:21" ht="15.6">
      <c r="A2328" s="9">
        <v>2154</v>
      </c>
      <c r="B2328" s="10">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11" t="s">
        <v>20</v>
      </c>
      <c r="H2328" s="11" t="s">
        <v>31</v>
      </c>
      <c r="I2328" s="11" t="s">
        <v>2</v>
      </c>
      <c r="J2328" s="2" t="s">
        <v>13</v>
      </c>
      <c r="K2328" s="2" t="s">
        <v>9</v>
      </c>
      <c r="L2328" s="2" t="s">
        <v>37</v>
      </c>
      <c r="M2328" s="7">
        <v>5</v>
      </c>
      <c r="N2328" s="4">
        <v>152.82</v>
      </c>
      <c r="O2328" s="5">
        <v>0.1</v>
      </c>
      <c r="P2328" s="4">
        <v>80.09</v>
      </c>
      <c r="Q2328" s="4">
        <f t="shared" si="144"/>
        <v>687.68999999999994</v>
      </c>
      <c r="R2328" s="4">
        <f t="shared" si="145"/>
        <v>400.45000000000005</v>
      </c>
      <c r="S2328" s="4">
        <f t="shared" si="146"/>
        <v>287.2399999999999</v>
      </c>
      <c r="T2328" s="6">
        <f t="shared" si="147"/>
        <v>0.417688202533118</v>
      </c>
      <c r="U2328" s="3">
        <f>YEAR(SalesDataTable[[#This Row],[Order Date]])</f>
        <v>2026</v>
      </c>
    </row>
    <row r="2329" spans="1:21" ht="15.6">
      <c r="A2329" s="9">
        <v>4403</v>
      </c>
      <c r="B2329" s="10">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11" t="s">
        <v>0</v>
      </c>
      <c r="H2329" s="11" t="s">
        <v>1</v>
      </c>
      <c r="I2329" s="11" t="s">
        <v>2</v>
      </c>
      <c r="J2329" s="2" t="s">
        <v>16</v>
      </c>
      <c r="K2329" s="2" t="s">
        <v>14</v>
      </c>
      <c r="L2329" s="2" t="s">
        <v>15</v>
      </c>
      <c r="M2329" s="7">
        <v>2</v>
      </c>
      <c r="N2329" s="4">
        <v>36.61</v>
      </c>
      <c r="O2329" s="5">
        <v>0.05</v>
      </c>
      <c r="P2329" s="4">
        <v>13.31</v>
      </c>
      <c r="Q2329" s="4">
        <f t="shared" si="144"/>
        <v>69.558999999999997</v>
      </c>
      <c r="R2329" s="4">
        <f t="shared" si="145"/>
        <v>26.62</v>
      </c>
      <c r="S2329" s="4">
        <f t="shared" si="146"/>
        <v>42.938999999999993</v>
      </c>
      <c r="T2329" s="6">
        <f t="shared" si="147"/>
        <v>0.61730329648212301</v>
      </c>
      <c r="U2329" s="3">
        <f>YEAR(SalesDataTable[[#This Row],[Order Date]])</f>
        <v>2026</v>
      </c>
    </row>
    <row r="2330" spans="1:21" ht="15.6">
      <c r="A2330" s="9">
        <v>4924</v>
      </c>
      <c r="B2330" s="10">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11" t="s">
        <v>20</v>
      </c>
      <c r="H2330" s="11" t="s">
        <v>33</v>
      </c>
      <c r="I2330" s="11" t="s">
        <v>8</v>
      </c>
      <c r="J2330" s="2" t="s">
        <v>16</v>
      </c>
      <c r="K2330" s="2" t="s">
        <v>9</v>
      </c>
      <c r="L2330" s="2" t="s">
        <v>37</v>
      </c>
      <c r="M2330" s="7">
        <v>12</v>
      </c>
      <c r="N2330" s="4">
        <v>150.75</v>
      </c>
      <c r="O2330" s="5">
        <v>0.1</v>
      </c>
      <c r="P2330" s="4">
        <v>80.569999999999993</v>
      </c>
      <c r="Q2330" s="4">
        <f t="shared" si="144"/>
        <v>1628.1000000000001</v>
      </c>
      <c r="R2330" s="4">
        <f t="shared" si="145"/>
        <v>966.83999999999992</v>
      </c>
      <c r="S2330" s="4">
        <f t="shared" si="146"/>
        <v>661.26000000000022</v>
      </c>
      <c r="T2330" s="6">
        <f t="shared" si="147"/>
        <v>0.40615441311958733</v>
      </c>
      <c r="U2330" s="3">
        <f>YEAR(SalesDataTable[[#This Row],[Order Date]])</f>
        <v>2026</v>
      </c>
    </row>
    <row r="2331" spans="1:21" ht="15.6">
      <c r="A2331" s="9">
        <v>25</v>
      </c>
      <c r="B2331" s="10">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11" t="s">
        <v>0</v>
      </c>
      <c r="H2331" s="11" t="s">
        <v>1</v>
      </c>
      <c r="I2331" s="11" t="s">
        <v>2</v>
      </c>
      <c r="J2331" s="2" t="s">
        <v>3</v>
      </c>
      <c r="K2331" s="2" t="s">
        <v>9</v>
      </c>
      <c r="L2331" s="2" t="s">
        <v>17</v>
      </c>
      <c r="M2331" s="7">
        <v>1</v>
      </c>
      <c r="N2331" s="4">
        <v>145.83000000000001</v>
      </c>
      <c r="O2331" s="5">
        <v>0.1</v>
      </c>
      <c r="P2331" s="4">
        <v>79.14</v>
      </c>
      <c r="Q2331" s="4">
        <f t="shared" si="144"/>
        <v>131.24700000000001</v>
      </c>
      <c r="R2331" s="4">
        <f t="shared" si="145"/>
        <v>79.14</v>
      </c>
      <c r="S2331" s="4">
        <f t="shared" si="146"/>
        <v>52.107000000000014</v>
      </c>
      <c r="T2331" s="6">
        <f t="shared" si="147"/>
        <v>0.39701478890946085</v>
      </c>
      <c r="U2331" s="3">
        <f>YEAR(SalesDataTable[[#This Row],[Order Date]])</f>
        <v>2026</v>
      </c>
    </row>
    <row r="2332" spans="1:21" ht="15.6">
      <c r="A2332" s="9">
        <v>252</v>
      </c>
      <c r="B2332" s="10">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11" t="s">
        <v>0</v>
      </c>
      <c r="H2332" s="11" t="s">
        <v>1</v>
      </c>
      <c r="I2332" s="11" t="s">
        <v>2</v>
      </c>
      <c r="J2332" s="2" t="s">
        <v>3</v>
      </c>
      <c r="K2332" s="2" t="s">
        <v>14</v>
      </c>
      <c r="L2332" s="2" t="s">
        <v>48</v>
      </c>
      <c r="M2332" s="7">
        <v>4</v>
      </c>
      <c r="N2332" s="4">
        <v>162.04</v>
      </c>
      <c r="O2332" s="5">
        <v>0</v>
      </c>
      <c r="P2332" s="4">
        <v>85.77</v>
      </c>
      <c r="Q2332" s="4">
        <f t="shared" si="144"/>
        <v>648.16</v>
      </c>
      <c r="R2332" s="4">
        <f t="shared" si="145"/>
        <v>343.08</v>
      </c>
      <c r="S2332" s="4">
        <f t="shared" si="146"/>
        <v>305.08</v>
      </c>
      <c r="T2332" s="6">
        <f t="shared" si="147"/>
        <v>0.47068625030856581</v>
      </c>
      <c r="U2332" s="3">
        <f>YEAR(SalesDataTable[[#This Row],[Order Date]])</f>
        <v>2026</v>
      </c>
    </row>
    <row r="2333" spans="1:21" ht="15.6">
      <c r="A2333" s="9">
        <v>1203</v>
      </c>
      <c r="B2333" s="10">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11" t="s">
        <v>20</v>
      </c>
      <c r="H2333" s="11" t="s">
        <v>33</v>
      </c>
      <c r="I2333" s="11" t="s">
        <v>19</v>
      </c>
      <c r="J2333" s="2" t="s">
        <v>3</v>
      </c>
      <c r="K2333" s="2" t="s">
        <v>9</v>
      </c>
      <c r="L2333" s="2" t="s">
        <v>17</v>
      </c>
      <c r="M2333" s="7">
        <v>2</v>
      </c>
      <c r="N2333" s="4">
        <v>141.33000000000001</v>
      </c>
      <c r="O2333" s="5">
        <v>0.05</v>
      </c>
      <c r="P2333" s="4">
        <v>79.739999999999995</v>
      </c>
      <c r="Q2333" s="4">
        <f t="shared" si="144"/>
        <v>268.52699999999999</v>
      </c>
      <c r="R2333" s="4">
        <f t="shared" si="145"/>
        <v>159.47999999999999</v>
      </c>
      <c r="S2333" s="4">
        <f t="shared" si="146"/>
        <v>109.047</v>
      </c>
      <c r="T2333" s="6">
        <f t="shared" si="147"/>
        <v>0.40609324202035552</v>
      </c>
      <c r="U2333" s="3">
        <f>YEAR(SalesDataTable[[#This Row],[Order Date]])</f>
        <v>2026</v>
      </c>
    </row>
    <row r="2334" spans="1:21" ht="15.6">
      <c r="A2334" s="9">
        <v>1567</v>
      </c>
      <c r="B2334" s="10">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11" t="s">
        <v>11</v>
      </c>
      <c r="H2334" s="11" t="s">
        <v>52</v>
      </c>
      <c r="I2334" s="11" t="s">
        <v>2</v>
      </c>
      <c r="J2334" s="2" t="s">
        <v>3</v>
      </c>
      <c r="K2334" s="2" t="s">
        <v>23</v>
      </c>
      <c r="L2334" s="2" t="s">
        <v>51</v>
      </c>
      <c r="M2334" s="7">
        <v>1</v>
      </c>
      <c r="N2334" s="4">
        <v>125.11</v>
      </c>
      <c r="O2334" s="5">
        <v>0.1</v>
      </c>
      <c r="P2334" s="4">
        <v>61.65</v>
      </c>
      <c r="Q2334" s="4">
        <f t="shared" si="144"/>
        <v>112.599</v>
      </c>
      <c r="R2334" s="4">
        <f t="shared" si="145"/>
        <v>61.65</v>
      </c>
      <c r="S2334" s="4">
        <f t="shared" si="146"/>
        <v>50.949000000000005</v>
      </c>
      <c r="T2334" s="6">
        <f t="shared" si="147"/>
        <v>0.45248181600191834</v>
      </c>
      <c r="U2334" s="3">
        <f>YEAR(SalesDataTable[[#This Row],[Order Date]])</f>
        <v>2026</v>
      </c>
    </row>
    <row r="2335" spans="1:21" ht="15.6">
      <c r="A2335" s="9">
        <v>2060</v>
      </c>
      <c r="B2335" s="10">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11" t="s">
        <v>11</v>
      </c>
      <c r="H2335" s="11" t="s">
        <v>25</v>
      </c>
      <c r="I2335" s="11" t="s">
        <v>2</v>
      </c>
      <c r="J2335" s="2" t="s">
        <v>16</v>
      </c>
      <c r="K2335" s="2" t="s">
        <v>23</v>
      </c>
      <c r="L2335" s="2" t="s">
        <v>51</v>
      </c>
      <c r="M2335" s="7">
        <v>3</v>
      </c>
      <c r="N2335" s="4">
        <v>124.55</v>
      </c>
      <c r="O2335" s="5">
        <v>0.15</v>
      </c>
      <c r="P2335" s="4">
        <v>60.68</v>
      </c>
      <c r="Q2335" s="4">
        <f t="shared" si="144"/>
        <v>317.60249999999996</v>
      </c>
      <c r="R2335" s="4">
        <f t="shared" si="145"/>
        <v>182.04</v>
      </c>
      <c r="S2335" s="4">
        <f t="shared" si="146"/>
        <v>135.56249999999997</v>
      </c>
      <c r="T2335" s="6">
        <f t="shared" si="147"/>
        <v>0.42683070819656643</v>
      </c>
      <c r="U2335" s="3">
        <f>YEAR(SalesDataTable[[#This Row],[Order Date]])</f>
        <v>2026</v>
      </c>
    </row>
    <row r="2336" spans="1:21" ht="15.6">
      <c r="A2336" s="9">
        <v>2485</v>
      </c>
      <c r="B2336" s="10">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11" t="s">
        <v>11</v>
      </c>
      <c r="H2336" s="11" t="s">
        <v>39</v>
      </c>
      <c r="I2336" s="11" t="s">
        <v>19</v>
      </c>
      <c r="J2336" s="2" t="s">
        <v>3</v>
      </c>
      <c r="K2336" s="2" t="s">
        <v>9</v>
      </c>
      <c r="L2336" s="2" t="s">
        <v>17</v>
      </c>
      <c r="M2336" s="7">
        <v>1</v>
      </c>
      <c r="N2336" s="4">
        <v>143.77000000000001</v>
      </c>
      <c r="O2336" s="5">
        <v>0.1</v>
      </c>
      <c r="P2336" s="4">
        <v>81.02</v>
      </c>
      <c r="Q2336" s="4">
        <f t="shared" si="144"/>
        <v>129.393</v>
      </c>
      <c r="R2336" s="4">
        <f t="shared" si="145"/>
        <v>81.02</v>
      </c>
      <c r="S2336" s="4">
        <f t="shared" si="146"/>
        <v>48.373000000000005</v>
      </c>
      <c r="T2336" s="6">
        <f t="shared" si="147"/>
        <v>0.3738455712441941</v>
      </c>
      <c r="U2336" s="3">
        <f>YEAR(SalesDataTable[[#This Row],[Order Date]])</f>
        <v>2026</v>
      </c>
    </row>
    <row r="2337" spans="1:21" ht="15.6">
      <c r="A2337" s="9">
        <v>3101</v>
      </c>
      <c r="B2337" s="10">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11" t="s">
        <v>20</v>
      </c>
      <c r="H2337" s="11" t="s">
        <v>33</v>
      </c>
      <c r="I2337" s="11" t="s">
        <v>2</v>
      </c>
      <c r="J2337" s="2" t="s">
        <v>13</v>
      </c>
      <c r="K2337" s="2" t="s">
        <v>23</v>
      </c>
      <c r="L2337" s="2" t="s">
        <v>51</v>
      </c>
      <c r="M2337" s="7">
        <v>3</v>
      </c>
      <c r="N2337" s="4">
        <v>124.72</v>
      </c>
      <c r="O2337" s="5">
        <v>0.15</v>
      </c>
      <c r="P2337" s="4">
        <v>60.35</v>
      </c>
      <c r="Q2337" s="4">
        <f t="shared" si="144"/>
        <v>318.03599999999994</v>
      </c>
      <c r="R2337" s="4">
        <f t="shared" si="145"/>
        <v>181.05</v>
      </c>
      <c r="S2337" s="4">
        <f t="shared" si="146"/>
        <v>136.98599999999993</v>
      </c>
      <c r="T2337" s="6">
        <f t="shared" si="147"/>
        <v>0.4307248236048748</v>
      </c>
      <c r="U2337" s="3">
        <f>YEAR(SalesDataTable[[#This Row],[Order Date]])</f>
        <v>2026</v>
      </c>
    </row>
    <row r="2338" spans="1:21" ht="15.6">
      <c r="A2338" s="9">
        <v>3165</v>
      </c>
      <c r="B2338" s="10">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11" t="s">
        <v>11</v>
      </c>
      <c r="H2338" s="11" t="s">
        <v>12</v>
      </c>
      <c r="I2338" s="11" t="s">
        <v>19</v>
      </c>
      <c r="J2338" s="2" t="s">
        <v>3</v>
      </c>
      <c r="K2338" s="2" t="s">
        <v>34</v>
      </c>
      <c r="L2338" s="2" t="s">
        <v>42</v>
      </c>
      <c r="M2338" s="7">
        <v>1</v>
      </c>
      <c r="N2338" s="4">
        <v>35.729999999999997</v>
      </c>
      <c r="O2338" s="5">
        <v>0.1</v>
      </c>
      <c r="P2338" s="4">
        <v>14.15</v>
      </c>
      <c r="Q2338" s="4">
        <f t="shared" si="144"/>
        <v>32.156999999999996</v>
      </c>
      <c r="R2338" s="4">
        <f t="shared" si="145"/>
        <v>14.15</v>
      </c>
      <c r="S2338" s="4">
        <f t="shared" si="146"/>
        <v>18.006999999999998</v>
      </c>
      <c r="T2338" s="6">
        <f t="shared" si="147"/>
        <v>0.55997139036601673</v>
      </c>
      <c r="U2338" s="3">
        <f>YEAR(SalesDataTable[[#This Row],[Order Date]])</f>
        <v>2026</v>
      </c>
    </row>
    <row r="2339" spans="1:21" ht="15.6">
      <c r="A2339" s="9">
        <v>4179</v>
      </c>
      <c r="B2339" s="10">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11" t="s">
        <v>11</v>
      </c>
      <c r="H2339" s="11" t="s">
        <v>18</v>
      </c>
      <c r="I2339" s="11" t="s">
        <v>19</v>
      </c>
      <c r="J2339" s="2" t="s">
        <v>16</v>
      </c>
      <c r="K2339" s="2" t="s">
        <v>14</v>
      </c>
      <c r="L2339" s="2" t="s">
        <v>48</v>
      </c>
      <c r="M2339" s="7">
        <v>2</v>
      </c>
      <c r="N2339" s="4">
        <v>166.1</v>
      </c>
      <c r="O2339" s="5">
        <v>0.05</v>
      </c>
      <c r="P2339" s="4">
        <v>88.2</v>
      </c>
      <c r="Q2339" s="4">
        <f t="shared" si="144"/>
        <v>315.58999999999997</v>
      </c>
      <c r="R2339" s="4">
        <f t="shared" si="145"/>
        <v>176.4</v>
      </c>
      <c r="S2339" s="4">
        <f t="shared" si="146"/>
        <v>139.18999999999997</v>
      </c>
      <c r="T2339" s="6">
        <f t="shared" si="147"/>
        <v>0.44104692797617157</v>
      </c>
      <c r="U2339" s="3">
        <f>YEAR(SalesDataTable[[#This Row],[Order Date]])</f>
        <v>2026</v>
      </c>
    </row>
    <row r="2340" spans="1:21" ht="15.6">
      <c r="A2340" s="9">
        <v>4829</v>
      </c>
      <c r="B2340" s="10">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11" t="s">
        <v>11</v>
      </c>
      <c r="H2340" s="11" t="s">
        <v>52</v>
      </c>
      <c r="I2340" s="11" t="s">
        <v>28</v>
      </c>
      <c r="J2340" s="2" t="s">
        <v>13</v>
      </c>
      <c r="K2340" s="2" t="s">
        <v>4</v>
      </c>
      <c r="L2340" s="2" t="s">
        <v>5</v>
      </c>
      <c r="M2340" s="7">
        <v>2</v>
      </c>
      <c r="N2340" s="4">
        <v>81.27</v>
      </c>
      <c r="O2340" s="5">
        <v>0.05</v>
      </c>
      <c r="P2340" s="4">
        <v>43.04</v>
      </c>
      <c r="Q2340" s="4">
        <f t="shared" si="144"/>
        <v>154.41299999999998</v>
      </c>
      <c r="R2340" s="4">
        <f t="shared" si="145"/>
        <v>86.08</v>
      </c>
      <c r="S2340" s="4">
        <f t="shared" si="146"/>
        <v>68.332999999999984</v>
      </c>
      <c r="T2340" s="6">
        <f t="shared" si="147"/>
        <v>0.44253398353765544</v>
      </c>
      <c r="U2340" s="3">
        <f>YEAR(SalesDataTable[[#This Row],[Order Date]])</f>
        <v>2026</v>
      </c>
    </row>
    <row r="2341" spans="1:21" ht="15.6">
      <c r="A2341" s="9">
        <v>4943</v>
      </c>
      <c r="B2341" s="10">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11" t="s">
        <v>0</v>
      </c>
      <c r="H2341" s="11" t="s">
        <v>36</v>
      </c>
      <c r="I2341" s="11" t="s">
        <v>8</v>
      </c>
      <c r="J2341" s="2" t="s">
        <v>3</v>
      </c>
      <c r="K2341" s="2" t="s">
        <v>23</v>
      </c>
      <c r="L2341" s="2" t="s">
        <v>29</v>
      </c>
      <c r="M2341" s="7">
        <v>10</v>
      </c>
      <c r="N2341" s="4">
        <v>191.98</v>
      </c>
      <c r="O2341" s="5">
        <v>0.1</v>
      </c>
      <c r="P2341" s="4">
        <v>102.73</v>
      </c>
      <c r="Q2341" s="4">
        <f t="shared" si="144"/>
        <v>1727.82</v>
      </c>
      <c r="R2341" s="4">
        <f t="shared" si="145"/>
        <v>1027.3</v>
      </c>
      <c r="S2341" s="4">
        <f t="shared" si="146"/>
        <v>700.52</v>
      </c>
      <c r="T2341" s="6">
        <f t="shared" si="147"/>
        <v>0.40543575140929033</v>
      </c>
      <c r="U2341" s="3">
        <f>YEAR(SalesDataTable[[#This Row],[Order Date]])</f>
        <v>2026</v>
      </c>
    </row>
    <row r="2342" spans="1:21" ht="15.6">
      <c r="A2342" s="9">
        <v>887</v>
      </c>
      <c r="B2342" s="10">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11" t="s">
        <v>20</v>
      </c>
      <c r="H2342" s="11" t="s">
        <v>33</v>
      </c>
      <c r="I2342" s="11" t="s">
        <v>19</v>
      </c>
      <c r="J2342" s="2" t="s">
        <v>3</v>
      </c>
      <c r="K2342" s="2" t="s">
        <v>9</v>
      </c>
      <c r="L2342" s="2" t="s">
        <v>10</v>
      </c>
      <c r="M2342" s="7">
        <v>6</v>
      </c>
      <c r="N2342" s="4">
        <v>89.87</v>
      </c>
      <c r="O2342" s="5">
        <v>0.2</v>
      </c>
      <c r="P2342" s="4">
        <v>44.47</v>
      </c>
      <c r="Q2342" s="4">
        <f t="shared" si="144"/>
        <v>431.37600000000003</v>
      </c>
      <c r="R2342" s="4">
        <f t="shared" si="145"/>
        <v>266.82</v>
      </c>
      <c r="S2342" s="4">
        <f t="shared" si="146"/>
        <v>164.55600000000004</v>
      </c>
      <c r="T2342" s="6">
        <f t="shared" si="147"/>
        <v>0.3814676755313231</v>
      </c>
      <c r="U2342" s="3">
        <f>YEAR(SalesDataTable[[#This Row],[Order Date]])</f>
        <v>2026</v>
      </c>
    </row>
    <row r="2343" spans="1:21" ht="15.6">
      <c r="A2343" s="9">
        <v>1090</v>
      </c>
      <c r="B2343" s="10">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11" t="s">
        <v>6</v>
      </c>
      <c r="H2343" s="11" t="s">
        <v>49</v>
      </c>
      <c r="I2343" s="11" t="s">
        <v>28</v>
      </c>
      <c r="J2343" s="2" t="s">
        <v>13</v>
      </c>
      <c r="K2343" s="2" t="s">
        <v>4</v>
      </c>
      <c r="L2343" s="2" t="s">
        <v>22</v>
      </c>
      <c r="M2343" s="7">
        <v>3</v>
      </c>
      <c r="N2343" s="4">
        <v>51.44</v>
      </c>
      <c r="O2343" s="5">
        <v>0.1</v>
      </c>
      <c r="P2343" s="4">
        <v>23.11</v>
      </c>
      <c r="Q2343" s="4">
        <f t="shared" si="144"/>
        <v>138.88800000000001</v>
      </c>
      <c r="R2343" s="4">
        <f t="shared" si="145"/>
        <v>69.33</v>
      </c>
      <c r="S2343" s="4">
        <f t="shared" si="146"/>
        <v>69.558000000000007</v>
      </c>
      <c r="T2343" s="6">
        <f t="shared" si="147"/>
        <v>0.50082080525315364</v>
      </c>
      <c r="U2343" s="3">
        <f>YEAR(SalesDataTable[[#This Row],[Order Date]])</f>
        <v>2026</v>
      </c>
    </row>
    <row r="2344" spans="1:21" ht="15.6">
      <c r="A2344" s="9">
        <v>2090</v>
      </c>
      <c r="B2344" s="10">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11" t="s">
        <v>20</v>
      </c>
      <c r="H2344" s="11" t="s">
        <v>21</v>
      </c>
      <c r="I2344" s="11" t="s">
        <v>28</v>
      </c>
      <c r="J2344" s="2" t="s">
        <v>13</v>
      </c>
      <c r="K2344" s="2" t="s">
        <v>14</v>
      </c>
      <c r="L2344" s="2" t="s">
        <v>32</v>
      </c>
      <c r="M2344" s="7">
        <v>4</v>
      </c>
      <c r="N2344" s="4">
        <v>46.68</v>
      </c>
      <c r="O2344" s="5">
        <v>0.05</v>
      </c>
      <c r="P2344" s="4">
        <v>17.96</v>
      </c>
      <c r="Q2344" s="4">
        <f t="shared" si="144"/>
        <v>177.38399999999999</v>
      </c>
      <c r="R2344" s="4">
        <f t="shared" si="145"/>
        <v>71.84</v>
      </c>
      <c r="S2344" s="4">
        <f t="shared" si="146"/>
        <v>105.54399999999998</v>
      </c>
      <c r="T2344" s="6">
        <f t="shared" si="147"/>
        <v>0.59500293149325756</v>
      </c>
      <c r="U2344" s="3">
        <f>YEAR(SalesDataTable[[#This Row],[Order Date]])</f>
        <v>2026</v>
      </c>
    </row>
    <row r="2345" spans="1:21" ht="15.6">
      <c r="A2345" s="9">
        <v>2561</v>
      </c>
      <c r="B2345" s="10">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11" t="s">
        <v>6</v>
      </c>
      <c r="H2345" s="11" t="s">
        <v>43</v>
      </c>
      <c r="I2345" s="11" t="s">
        <v>19</v>
      </c>
      <c r="J2345" s="2" t="s">
        <v>13</v>
      </c>
      <c r="K2345" s="2" t="s">
        <v>9</v>
      </c>
      <c r="L2345" s="2" t="s">
        <v>46</v>
      </c>
      <c r="M2345" s="7">
        <v>4</v>
      </c>
      <c r="N2345" s="4">
        <v>73.05</v>
      </c>
      <c r="O2345" s="5">
        <v>0.2</v>
      </c>
      <c r="P2345" s="4">
        <v>32.82</v>
      </c>
      <c r="Q2345" s="4">
        <f t="shared" si="144"/>
        <v>233.76</v>
      </c>
      <c r="R2345" s="4">
        <f t="shared" si="145"/>
        <v>131.28</v>
      </c>
      <c r="S2345" s="4">
        <f t="shared" si="146"/>
        <v>102.47999999999999</v>
      </c>
      <c r="T2345" s="6">
        <f t="shared" si="147"/>
        <v>0.4383983572895277</v>
      </c>
      <c r="U2345" s="3">
        <f>YEAR(SalesDataTable[[#This Row],[Order Date]])</f>
        <v>2026</v>
      </c>
    </row>
    <row r="2346" spans="1:21" ht="15.6">
      <c r="A2346" s="9">
        <v>2855</v>
      </c>
      <c r="B2346" s="10">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11" t="s">
        <v>11</v>
      </c>
      <c r="H2346" s="11" t="s">
        <v>39</v>
      </c>
      <c r="I2346" s="11" t="s">
        <v>28</v>
      </c>
      <c r="J2346" s="2" t="s">
        <v>13</v>
      </c>
      <c r="K2346" s="2" t="s">
        <v>23</v>
      </c>
      <c r="L2346" s="2" t="s">
        <v>51</v>
      </c>
      <c r="M2346" s="7">
        <v>1</v>
      </c>
      <c r="N2346" s="4">
        <v>125.32</v>
      </c>
      <c r="O2346" s="5">
        <v>0.15</v>
      </c>
      <c r="P2346" s="4">
        <v>59.49</v>
      </c>
      <c r="Q2346" s="4">
        <f t="shared" si="144"/>
        <v>106.52199999999999</v>
      </c>
      <c r="R2346" s="4">
        <f t="shared" si="145"/>
        <v>59.49</v>
      </c>
      <c r="S2346" s="4">
        <f t="shared" si="146"/>
        <v>47.031999999999989</v>
      </c>
      <c r="T2346" s="6">
        <f t="shared" si="147"/>
        <v>0.44152381667636725</v>
      </c>
      <c r="U2346" s="3">
        <f>YEAR(SalesDataTable[[#This Row],[Order Date]])</f>
        <v>2026</v>
      </c>
    </row>
    <row r="2347" spans="1:21" ht="15.6">
      <c r="A2347" s="9">
        <v>4421</v>
      </c>
      <c r="B2347" s="10">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11" t="s">
        <v>6</v>
      </c>
      <c r="H2347" s="11" t="s">
        <v>41</v>
      </c>
      <c r="I2347" s="11" t="s">
        <v>28</v>
      </c>
      <c r="J2347" s="2" t="s">
        <v>16</v>
      </c>
      <c r="K2347" s="2" t="s">
        <v>34</v>
      </c>
      <c r="L2347" s="2" t="s">
        <v>38</v>
      </c>
      <c r="M2347" s="7">
        <v>2</v>
      </c>
      <c r="N2347" s="4">
        <v>123.49</v>
      </c>
      <c r="O2347" s="5">
        <v>0.15</v>
      </c>
      <c r="P2347" s="4">
        <v>68.08</v>
      </c>
      <c r="Q2347" s="4">
        <f t="shared" si="144"/>
        <v>209.93299999999999</v>
      </c>
      <c r="R2347" s="4">
        <f t="shared" si="145"/>
        <v>136.16</v>
      </c>
      <c r="S2347" s="4">
        <f t="shared" si="146"/>
        <v>73.772999999999996</v>
      </c>
      <c r="T2347" s="6">
        <f t="shared" si="147"/>
        <v>0.35141211719929694</v>
      </c>
      <c r="U2347" s="3">
        <f>YEAR(SalesDataTable[[#This Row],[Order Date]])</f>
        <v>2026</v>
      </c>
    </row>
    <row r="2348" spans="1:21" ht="15.6">
      <c r="A2348" s="9">
        <v>195</v>
      </c>
      <c r="B2348" s="10">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11" t="s">
        <v>6</v>
      </c>
      <c r="H2348" s="11" t="s">
        <v>43</v>
      </c>
      <c r="I2348" s="11" t="s">
        <v>19</v>
      </c>
      <c r="J2348" s="2" t="s">
        <v>3</v>
      </c>
      <c r="K2348" s="2" t="s">
        <v>14</v>
      </c>
      <c r="L2348" s="2" t="s">
        <v>32</v>
      </c>
      <c r="M2348" s="7">
        <v>1</v>
      </c>
      <c r="N2348" s="4">
        <v>47.37</v>
      </c>
      <c r="O2348" s="5">
        <v>0.2</v>
      </c>
      <c r="P2348" s="4">
        <v>18.739999999999998</v>
      </c>
      <c r="Q2348" s="4">
        <f t="shared" si="144"/>
        <v>37.896000000000001</v>
      </c>
      <c r="R2348" s="4">
        <f t="shared" si="145"/>
        <v>18.739999999999998</v>
      </c>
      <c r="S2348" s="4">
        <f t="shared" si="146"/>
        <v>19.156000000000002</v>
      </c>
      <c r="T2348" s="6">
        <f t="shared" si="147"/>
        <v>0.50548870593202455</v>
      </c>
      <c r="U2348" s="3">
        <f>YEAR(SalesDataTable[[#This Row],[Order Date]])</f>
        <v>2026</v>
      </c>
    </row>
    <row r="2349" spans="1:21" ht="15.6">
      <c r="A2349" s="9">
        <v>520</v>
      </c>
      <c r="B2349" s="10">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11" t="s">
        <v>6</v>
      </c>
      <c r="H2349" s="11" t="s">
        <v>43</v>
      </c>
      <c r="I2349" s="11" t="s">
        <v>8</v>
      </c>
      <c r="J2349" s="2" t="s">
        <v>16</v>
      </c>
      <c r="K2349" s="2" t="s">
        <v>9</v>
      </c>
      <c r="L2349" s="2" t="s">
        <v>10</v>
      </c>
      <c r="M2349" s="7">
        <v>6</v>
      </c>
      <c r="N2349" s="4">
        <v>92.31</v>
      </c>
      <c r="O2349" s="5">
        <v>0.05</v>
      </c>
      <c r="P2349" s="4">
        <v>46.12</v>
      </c>
      <c r="Q2349" s="4">
        <f t="shared" si="144"/>
        <v>526.16700000000003</v>
      </c>
      <c r="R2349" s="4">
        <f t="shared" si="145"/>
        <v>276.71999999999997</v>
      </c>
      <c r="S2349" s="4">
        <f t="shared" si="146"/>
        <v>249.44700000000006</v>
      </c>
      <c r="T2349" s="6">
        <f t="shared" si="147"/>
        <v>0.47408332335551268</v>
      </c>
      <c r="U2349" s="3">
        <f>YEAR(SalesDataTable[[#This Row],[Order Date]])</f>
        <v>2026</v>
      </c>
    </row>
    <row r="2350" spans="1:21" ht="15.6">
      <c r="A2350" s="9">
        <v>646</v>
      </c>
      <c r="B2350" s="10">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11" t="s">
        <v>11</v>
      </c>
      <c r="H2350" s="11" t="s">
        <v>52</v>
      </c>
      <c r="I2350" s="11" t="s">
        <v>19</v>
      </c>
      <c r="J2350" s="2" t="s">
        <v>3</v>
      </c>
      <c r="K2350" s="2" t="s">
        <v>4</v>
      </c>
      <c r="L2350" s="2" t="s">
        <v>22</v>
      </c>
      <c r="M2350" s="7">
        <v>1</v>
      </c>
      <c r="N2350" s="4">
        <v>49.53</v>
      </c>
      <c r="O2350" s="5">
        <v>0.1</v>
      </c>
      <c r="P2350" s="4">
        <v>22.18</v>
      </c>
      <c r="Q2350" s="4">
        <f t="shared" si="144"/>
        <v>44.577000000000005</v>
      </c>
      <c r="R2350" s="4">
        <f t="shared" si="145"/>
        <v>22.18</v>
      </c>
      <c r="S2350" s="4">
        <f t="shared" si="146"/>
        <v>22.397000000000006</v>
      </c>
      <c r="T2350" s="6">
        <f t="shared" si="147"/>
        <v>0.50243399062296712</v>
      </c>
      <c r="U2350" s="3">
        <f>YEAR(SalesDataTable[[#This Row],[Order Date]])</f>
        <v>2026</v>
      </c>
    </row>
    <row r="2351" spans="1:21" ht="15.6">
      <c r="A2351" s="9">
        <v>893</v>
      </c>
      <c r="B2351" s="10">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11" t="s">
        <v>20</v>
      </c>
      <c r="H2351" s="11" t="s">
        <v>33</v>
      </c>
      <c r="I2351" s="11" t="s">
        <v>2</v>
      </c>
      <c r="J2351" s="2" t="s">
        <v>13</v>
      </c>
      <c r="K2351" s="2" t="s">
        <v>14</v>
      </c>
      <c r="L2351" s="2" t="s">
        <v>32</v>
      </c>
      <c r="M2351" s="7">
        <v>4</v>
      </c>
      <c r="N2351" s="4">
        <v>47.62</v>
      </c>
      <c r="O2351" s="5">
        <v>0.2</v>
      </c>
      <c r="P2351" s="4">
        <v>18.100000000000001</v>
      </c>
      <c r="Q2351" s="4">
        <f t="shared" si="144"/>
        <v>152.38399999999999</v>
      </c>
      <c r="R2351" s="4">
        <f t="shared" si="145"/>
        <v>72.400000000000006</v>
      </c>
      <c r="S2351" s="4">
        <f t="shared" si="146"/>
        <v>79.98399999999998</v>
      </c>
      <c r="T2351" s="6">
        <f t="shared" si="147"/>
        <v>0.52488450230995376</v>
      </c>
      <c r="U2351" s="3">
        <f>YEAR(SalesDataTable[[#This Row],[Order Date]])</f>
        <v>2026</v>
      </c>
    </row>
    <row r="2352" spans="1:21" ht="15.6">
      <c r="A2352" s="9">
        <v>916</v>
      </c>
      <c r="B2352" s="10">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11" t="s">
        <v>6</v>
      </c>
      <c r="H2352" s="11" t="s">
        <v>27</v>
      </c>
      <c r="I2352" s="11" t="s">
        <v>2</v>
      </c>
      <c r="J2352" s="2" t="s">
        <v>13</v>
      </c>
      <c r="K2352" s="2" t="s">
        <v>4</v>
      </c>
      <c r="L2352" s="2" t="s">
        <v>22</v>
      </c>
      <c r="M2352" s="7">
        <v>4</v>
      </c>
      <c r="N2352" s="4">
        <v>51.93</v>
      </c>
      <c r="O2352" s="5">
        <v>0.05</v>
      </c>
      <c r="P2352" s="4">
        <v>22.62</v>
      </c>
      <c r="Q2352" s="4">
        <f t="shared" si="144"/>
        <v>197.334</v>
      </c>
      <c r="R2352" s="4">
        <f t="shared" si="145"/>
        <v>90.48</v>
      </c>
      <c r="S2352" s="4">
        <f t="shared" si="146"/>
        <v>106.854</v>
      </c>
      <c r="T2352" s="6">
        <f t="shared" si="147"/>
        <v>0.54148803551339353</v>
      </c>
      <c r="U2352" s="3">
        <f>YEAR(SalesDataTable[[#This Row],[Order Date]])</f>
        <v>2026</v>
      </c>
    </row>
    <row r="2353" spans="1:21" ht="15.6">
      <c r="A2353" s="9">
        <v>1295</v>
      </c>
      <c r="B2353" s="10">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11" t="s">
        <v>6</v>
      </c>
      <c r="H2353" s="11" t="s">
        <v>41</v>
      </c>
      <c r="I2353" s="11" t="s">
        <v>28</v>
      </c>
      <c r="J2353" s="2" t="s">
        <v>13</v>
      </c>
      <c r="K2353" s="2" t="s">
        <v>9</v>
      </c>
      <c r="L2353" s="2" t="s">
        <v>37</v>
      </c>
      <c r="M2353" s="7">
        <v>1</v>
      </c>
      <c r="N2353" s="4">
        <v>155.44999999999999</v>
      </c>
      <c r="O2353" s="5">
        <v>0.05</v>
      </c>
      <c r="P2353" s="4">
        <v>77.25</v>
      </c>
      <c r="Q2353" s="4">
        <f t="shared" si="144"/>
        <v>147.67749999999998</v>
      </c>
      <c r="R2353" s="4">
        <f t="shared" si="145"/>
        <v>77.25</v>
      </c>
      <c r="S2353" s="4">
        <f t="shared" si="146"/>
        <v>70.427499999999981</v>
      </c>
      <c r="T2353" s="6">
        <f t="shared" si="147"/>
        <v>0.47690067884410281</v>
      </c>
      <c r="U2353" s="3">
        <f>YEAR(SalesDataTable[[#This Row],[Order Date]])</f>
        <v>2026</v>
      </c>
    </row>
    <row r="2354" spans="1:21" ht="15.6">
      <c r="A2354" s="9">
        <v>3438</v>
      </c>
      <c r="B2354" s="10">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11" t="s">
        <v>0</v>
      </c>
      <c r="H2354" s="11" t="s">
        <v>1</v>
      </c>
      <c r="I2354" s="11" t="s">
        <v>2</v>
      </c>
      <c r="J2354" s="2" t="s">
        <v>3</v>
      </c>
      <c r="K2354" s="2" t="s">
        <v>4</v>
      </c>
      <c r="L2354" s="2" t="s">
        <v>26</v>
      </c>
      <c r="M2354" s="7">
        <v>4</v>
      </c>
      <c r="N2354" s="4">
        <v>40.03</v>
      </c>
      <c r="O2354" s="5">
        <v>0.05</v>
      </c>
      <c r="P2354" s="4">
        <v>16.78</v>
      </c>
      <c r="Q2354" s="4">
        <f t="shared" si="144"/>
        <v>152.114</v>
      </c>
      <c r="R2354" s="4">
        <f t="shared" si="145"/>
        <v>67.12</v>
      </c>
      <c r="S2354" s="4">
        <f t="shared" si="146"/>
        <v>84.994</v>
      </c>
      <c r="T2354" s="6">
        <f t="shared" si="147"/>
        <v>0.5587519886400989</v>
      </c>
      <c r="U2354" s="3">
        <f>YEAR(SalesDataTable[[#This Row],[Order Date]])</f>
        <v>2026</v>
      </c>
    </row>
    <row r="2355" spans="1:21" ht="15.6">
      <c r="A2355" s="9">
        <v>3573</v>
      </c>
      <c r="B2355" s="10">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11" t="s">
        <v>0</v>
      </c>
      <c r="H2355" s="11" t="s">
        <v>36</v>
      </c>
      <c r="I2355" s="11" t="s">
        <v>2</v>
      </c>
      <c r="J2355" s="2" t="s">
        <v>3</v>
      </c>
      <c r="K2355" s="2" t="s">
        <v>9</v>
      </c>
      <c r="L2355" s="2" t="s">
        <v>37</v>
      </c>
      <c r="M2355" s="7">
        <v>2</v>
      </c>
      <c r="N2355" s="4">
        <v>152.96</v>
      </c>
      <c r="O2355" s="5">
        <v>0.1</v>
      </c>
      <c r="P2355" s="4">
        <v>79.12</v>
      </c>
      <c r="Q2355" s="4">
        <f t="shared" si="144"/>
        <v>275.32800000000003</v>
      </c>
      <c r="R2355" s="4">
        <f t="shared" si="145"/>
        <v>158.24</v>
      </c>
      <c r="S2355" s="4">
        <f t="shared" si="146"/>
        <v>117.08800000000002</v>
      </c>
      <c r="T2355" s="6">
        <f t="shared" si="147"/>
        <v>0.4252673175267318</v>
      </c>
      <c r="U2355" s="3">
        <f>YEAR(SalesDataTable[[#This Row],[Order Date]])</f>
        <v>2026</v>
      </c>
    </row>
    <row r="2356" spans="1:21" ht="15.6">
      <c r="A2356" s="9">
        <v>4257</v>
      </c>
      <c r="B2356" s="10">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11" t="s">
        <v>20</v>
      </c>
      <c r="H2356" s="11" t="s">
        <v>47</v>
      </c>
      <c r="I2356" s="11" t="s">
        <v>19</v>
      </c>
      <c r="J2356" s="2" t="s">
        <v>13</v>
      </c>
      <c r="K2356" s="2" t="s">
        <v>34</v>
      </c>
      <c r="L2356" s="2" t="s">
        <v>38</v>
      </c>
      <c r="M2356" s="7">
        <v>2</v>
      </c>
      <c r="N2356" s="4">
        <v>124.06</v>
      </c>
      <c r="O2356" s="5">
        <v>0.05</v>
      </c>
      <c r="P2356" s="4">
        <v>69.98</v>
      </c>
      <c r="Q2356" s="4">
        <f t="shared" si="144"/>
        <v>235.714</v>
      </c>
      <c r="R2356" s="4">
        <f t="shared" si="145"/>
        <v>139.96</v>
      </c>
      <c r="S2356" s="4">
        <f t="shared" si="146"/>
        <v>95.753999999999991</v>
      </c>
      <c r="T2356" s="6">
        <f t="shared" si="147"/>
        <v>0.40622958330858577</v>
      </c>
      <c r="U2356" s="3">
        <f>YEAR(SalesDataTable[[#This Row],[Order Date]])</f>
        <v>2026</v>
      </c>
    </row>
    <row r="2357" spans="1:21" ht="15.6">
      <c r="A2357" s="9">
        <v>4389</v>
      </c>
      <c r="B2357" s="10">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11" t="s">
        <v>11</v>
      </c>
      <c r="H2357" s="11" t="s">
        <v>39</v>
      </c>
      <c r="I2357" s="11" t="s">
        <v>28</v>
      </c>
      <c r="J2357" s="2" t="s">
        <v>13</v>
      </c>
      <c r="K2357" s="2" t="s">
        <v>9</v>
      </c>
      <c r="L2357" s="2" t="s">
        <v>37</v>
      </c>
      <c r="M2357" s="7">
        <v>1</v>
      </c>
      <c r="N2357" s="4">
        <v>151.66</v>
      </c>
      <c r="O2357" s="5">
        <v>0.1</v>
      </c>
      <c r="P2357" s="4">
        <v>80.209999999999994</v>
      </c>
      <c r="Q2357" s="4">
        <f t="shared" si="144"/>
        <v>136.494</v>
      </c>
      <c r="R2357" s="4">
        <f t="shared" si="145"/>
        <v>80.209999999999994</v>
      </c>
      <c r="S2357" s="4">
        <f t="shared" si="146"/>
        <v>56.284000000000006</v>
      </c>
      <c r="T2357" s="6">
        <f t="shared" si="147"/>
        <v>0.41235512183685735</v>
      </c>
      <c r="U2357" s="3">
        <f>YEAR(SalesDataTable[[#This Row],[Order Date]])</f>
        <v>2026</v>
      </c>
    </row>
    <row r="2358" spans="1:21" ht="15.6">
      <c r="A2358" s="9">
        <v>4887</v>
      </c>
      <c r="B2358" s="10">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11" t="s">
        <v>20</v>
      </c>
      <c r="H2358" s="11" t="s">
        <v>33</v>
      </c>
      <c r="I2358" s="11" t="s">
        <v>2</v>
      </c>
      <c r="J2358" s="2" t="s">
        <v>13</v>
      </c>
      <c r="K2358" s="2" t="s">
        <v>9</v>
      </c>
      <c r="L2358" s="2" t="s">
        <v>17</v>
      </c>
      <c r="M2358" s="7">
        <v>2</v>
      </c>
      <c r="N2358" s="4">
        <v>142.30000000000001</v>
      </c>
      <c r="O2358" s="5">
        <v>0.15</v>
      </c>
      <c r="P2358" s="4">
        <v>77.760000000000005</v>
      </c>
      <c r="Q2358" s="4">
        <f t="shared" si="144"/>
        <v>241.91000000000003</v>
      </c>
      <c r="R2358" s="4">
        <f t="shared" si="145"/>
        <v>155.52000000000001</v>
      </c>
      <c r="S2358" s="4">
        <f t="shared" si="146"/>
        <v>86.390000000000015</v>
      </c>
      <c r="T2358" s="6">
        <f t="shared" si="147"/>
        <v>0.35711628291513375</v>
      </c>
      <c r="U2358" s="3">
        <f>YEAR(SalesDataTable[[#This Row],[Order Date]])</f>
        <v>2026</v>
      </c>
    </row>
    <row r="2359" spans="1:21" ht="15.6">
      <c r="A2359" s="9">
        <v>5007</v>
      </c>
      <c r="B2359" s="10">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11" t="s">
        <v>6</v>
      </c>
      <c r="H2359" s="11" t="s">
        <v>49</v>
      </c>
      <c r="I2359" s="11" t="s">
        <v>2</v>
      </c>
      <c r="J2359" s="2" t="s">
        <v>16</v>
      </c>
      <c r="K2359" s="2" t="s">
        <v>14</v>
      </c>
      <c r="L2359" s="2" t="s">
        <v>48</v>
      </c>
      <c r="M2359" s="7">
        <v>4</v>
      </c>
      <c r="N2359" s="4">
        <v>161.97</v>
      </c>
      <c r="O2359" s="5">
        <v>0.05</v>
      </c>
      <c r="P2359" s="4">
        <v>87.2</v>
      </c>
      <c r="Q2359" s="4">
        <f t="shared" si="144"/>
        <v>615.48599999999999</v>
      </c>
      <c r="R2359" s="4">
        <f t="shared" si="145"/>
        <v>348.8</v>
      </c>
      <c r="S2359" s="4">
        <f t="shared" si="146"/>
        <v>266.68599999999998</v>
      </c>
      <c r="T2359" s="6">
        <f t="shared" si="147"/>
        <v>0.4332933649181297</v>
      </c>
      <c r="U2359" s="3">
        <f>YEAR(SalesDataTable[[#This Row],[Order Date]])</f>
        <v>2026</v>
      </c>
    </row>
    <row r="2360" spans="1:21" ht="15.6">
      <c r="A2360" s="9">
        <v>5111</v>
      </c>
      <c r="B2360" s="10">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11" t="s">
        <v>6</v>
      </c>
      <c r="H2360" s="11" t="s">
        <v>49</v>
      </c>
      <c r="I2360" s="11" t="s">
        <v>8</v>
      </c>
      <c r="J2360" s="2" t="s">
        <v>16</v>
      </c>
      <c r="K2360" s="2" t="s">
        <v>14</v>
      </c>
      <c r="L2360" s="2" t="s">
        <v>44</v>
      </c>
      <c r="M2360" s="7">
        <v>5</v>
      </c>
      <c r="N2360" s="4">
        <v>133.99</v>
      </c>
      <c r="O2360" s="5">
        <v>0.15</v>
      </c>
      <c r="P2360" s="4">
        <v>65.55</v>
      </c>
      <c r="Q2360" s="4">
        <f t="shared" si="144"/>
        <v>569.45749999999998</v>
      </c>
      <c r="R2360" s="4">
        <f t="shared" si="145"/>
        <v>327.75</v>
      </c>
      <c r="S2360" s="4">
        <f t="shared" si="146"/>
        <v>241.70749999999998</v>
      </c>
      <c r="T2360" s="6">
        <f t="shared" si="147"/>
        <v>0.42445221987593451</v>
      </c>
      <c r="U2360" s="3">
        <f>YEAR(SalesDataTable[[#This Row],[Order Date]])</f>
        <v>2026</v>
      </c>
    </row>
    <row r="2361" spans="1:21" ht="15.6">
      <c r="A2361" s="9">
        <v>5177</v>
      </c>
      <c r="B2361" s="10">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11" t="s">
        <v>6</v>
      </c>
      <c r="H2361" s="11" t="s">
        <v>27</v>
      </c>
      <c r="I2361" s="11" t="s">
        <v>19</v>
      </c>
      <c r="J2361" s="2" t="s">
        <v>3</v>
      </c>
      <c r="K2361" s="2" t="s">
        <v>23</v>
      </c>
      <c r="L2361" s="2" t="s">
        <v>40</v>
      </c>
      <c r="M2361" s="7">
        <v>2</v>
      </c>
      <c r="N2361" s="4">
        <v>83.18</v>
      </c>
      <c r="O2361" s="5">
        <v>0.1</v>
      </c>
      <c r="P2361" s="4">
        <v>40.479999999999997</v>
      </c>
      <c r="Q2361" s="4">
        <f t="shared" si="144"/>
        <v>149.72400000000002</v>
      </c>
      <c r="R2361" s="4">
        <f t="shared" si="145"/>
        <v>80.959999999999994</v>
      </c>
      <c r="S2361" s="4">
        <f t="shared" si="146"/>
        <v>68.764000000000024</v>
      </c>
      <c r="T2361" s="6">
        <f t="shared" si="147"/>
        <v>0.45927172664369115</v>
      </c>
      <c r="U2361" s="3">
        <f>YEAR(SalesDataTable[[#This Row],[Order Date]])</f>
        <v>2026</v>
      </c>
    </row>
    <row r="2362" spans="1:21" ht="15.6">
      <c r="A2362" s="9">
        <v>584</v>
      </c>
      <c r="B2362" s="10">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11" t="s">
        <v>6</v>
      </c>
      <c r="H2362" s="11" t="s">
        <v>43</v>
      </c>
      <c r="I2362" s="11" t="s">
        <v>2</v>
      </c>
      <c r="J2362" s="2" t="s">
        <v>13</v>
      </c>
      <c r="K2362" s="2" t="s">
        <v>9</v>
      </c>
      <c r="L2362" s="2" t="s">
        <v>10</v>
      </c>
      <c r="M2362" s="7">
        <v>1</v>
      </c>
      <c r="N2362" s="4">
        <v>91.95</v>
      </c>
      <c r="O2362" s="5">
        <v>0</v>
      </c>
      <c r="P2362" s="4">
        <v>46.64</v>
      </c>
      <c r="Q2362" s="4">
        <f t="shared" si="144"/>
        <v>91.95</v>
      </c>
      <c r="R2362" s="4">
        <f t="shared" si="145"/>
        <v>46.64</v>
      </c>
      <c r="S2362" s="4">
        <f t="shared" si="146"/>
        <v>45.31</v>
      </c>
      <c r="T2362" s="6">
        <f t="shared" si="147"/>
        <v>0.49276780859162589</v>
      </c>
      <c r="U2362" s="3">
        <f>YEAR(SalesDataTable[[#This Row],[Order Date]])</f>
        <v>2026</v>
      </c>
    </row>
    <row r="2363" spans="1:21" ht="15.6">
      <c r="A2363" s="9">
        <v>621</v>
      </c>
      <c r="B2363" s="10">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11" t="s">
        <v>20</v>
      </c>
      <c r="H2363" s="11" t="s">
        <v>47</v>
      </c>
      <c r="I2363" s="11" t="s">
        <v>8</v>
      </c>
      <c r="J2363" s="2" t="s">
        <v>16</v>
      </c>
      <c r="K2363" s="2" t="s">
        <v>14</v>
      </c>
      <c r="L2363" s="2" t="s">
        <v>15</v>
      </c>
      <c r="M2363" s="7">
        <v>5</v>
      </c>
      <c r="N2363" s="4">
        <v>35.68</v>
      </c>
      <c r="O2363" s="5">
        <v>0.15</v>
      </c>
      <c r="P2363" s="4">
        <v>13.48</v>
      </c>
      <c r="Q2363" s="4">
        <f t="shared" si="144"/>
        <v>151.64000000000001</v>
      </c>
      <c r="R2363" s="4">
        <f t="shared" si="145"/>
        <v>67.400000000000006</v>
      </c>
      <c r="S2363" s="4">
        <f t="shared" si="146"/>
        <v>84.240000000000009</v>
      </c>
      <c r="T2363" s="6">
        <f t="shared" si="147"/>
        <v>0.55552624637298864</v>
      </c>
      <c r="U2363" s="3">
        <f>YEAR(SalesDataTable[[#This Row],[Order Date]])</f>
        <v>2026</v>
      </c>
    </row>
    <row r="2364" spans="1:21" ht="15.6">
      <c r="A2364" s="9">
        <v>623</v>
      </c>
      <c r="B2364" s="10">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11" t="s">
        <v>11</v>
      </c>
      <c r="H2364" s="11" t="s">
        <v>52</v>
      </c>
      <c r="I2364" s="11" t="s">
        <v>2</v>
      </c>
      <c r="J2364" s="2" t="s">
        <v>3</v>
      </c>
      <c r="K2364" s="2" t="s">
        <v>23</v>
      </c>
      <c r="L2364" s="2" t="s">
        <v>24</v>
      </c>
      <c r="M2364" s="7">
        <v>3</v>
      </c>
      <c r="N2364" s="4">
        <v>336.58</v>
      </c>
      <c r="O2364" s="5">
        <v>0.15</v>
      </c>
      <c r="P2364" s="4">
        <v>198.99</v>
      </c>
      <c r="Q2364" s="4">
        <f t="shared" si="144"/>
        <v>858.279</v>
      </c>
      <c r="R2364" s="4">
        <f t="shared" si="145"/>
        <v>596.97</v>
      </c>
      <c r="S2364" s="4">
        <f t="shared" si="146"/>
        <v>261.30899999999997</v>
      </c>
      <c r="T2364" s="6">
        <f t="shared" si="147"/>
        <v>0.3044569423229509</v>
      </c>
      <c r="U2364" s="3">
        <f>YEAR(SalesDataTable[[#This Row],[Order Date]])</f>
        <v>2026</v>
      </c>
    </row>
    <row r="2365" spans="1:21" ht="15.6">
      <c r="A2365" s="9">
        <v>1431</v>
      </c>
      <c r="B2365" s="10">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11" t="s">
        <v>11</v>
      </c>
      <c r="H2365" s="11" t="s">
        <v>12</v>
      </c>
      <c r="I2365" s="11" t="s">
        <v>2</v>
      </c>
      <c r="J2365" s="2" t="s">
        <v>13</v>
      </c>
      <c r="K2365" s="2" t="s">
        <v>34</v>
      </c>
      <c r="L2365" s="2" t="s">
        <v>42</v>
      </c>
      <c r="M2365" s="7">
        <v>2</v>
      </c>
      <c r="N2365" s="4">
        <v>36.979999999999997</v>
      </c>
      <c r="O2365" s="5">
        <v>0.15</v>
      </c>
      <c r="P2365" s="4">
        <v>14.13</v>
      </c>
      <c r="Q2365" s="4">
        <f t="shared" si="144"/>
        <v>62.865999999999993</v>
      </c>
      <c r="R2365" s="4">
        <f t="shared" si="145"/>
        <v>28.26</v>
      </c>
      <c r="S2365" s="4">
        <f t="shared" si="146"/>
        <v>34.605999999999995</v>
      </c>
      <c r="T2365" s="6">
        <f t="shared" si="147"/>
        <v>0.55047243342983487</v>
      </c>
      <c r="U2365" s="3">
        <f>YEAR(SalesDataTable[[#This Row],[Order Date]])</f>
        <v>2026</v>
      </c>
    </row>
    <row r="2366" spans="1:21" ht="15.6">
      <c r="A2366" s="9">
        <v>1520</v>
      </c>
      <c r="B2366" s="10">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11" t="s">
        <v>20</v>
      </c>
      <c r="H2366" s="11" t="s">
        <v>47</v>
      </c>
      <c r="I2366" s="11" t="s">
        <v>28</v>
      </c>
      <c r="J2366" s="2" t="s">
        <v>13</v>
      </c>
      <c r="K2366" s="2" t="s">
        <v>34</v>
      </c>
      <c r="L2366" s="2" t="s">
        <v>42</v>
      </c>
      <c r="M2366" s="7">
        <v>2</v>
      </c>
      <c r="N2366" s="4">
        <v>36.15</v>
      </c>
      <c r="O2366" s="5">
        <v>0</v>
      </c>
      <c r="P2366" s="4">
        <v>13.51</v>
      </c>
      <c r="Q2366" s="4">
        <f t="shared" si="144"/>
        <v>72.3</v>
      </c>
      <c r="R2366" s="4">
        <f t="shared" si="145"/>
        <v>27.02</v>
      </c>
      <c r="S2366" s="4">
        <f t="shared" si="146"/>
        <v>45.28</v>
      </c>
      <c r="T2366" s="6">
        <f t="shared" si="147"/>
        <v>0.62627939142461964</v>
      </c>
      <c r="U2366" s="3">
        <f>YEAR(SalesDataTable[[#This Row],[Order Date]])</f>
        <v>2026</v>
      </c>
    </row>
    <row r="2367" spans="1:21" ht="15.6">
      <c r="A2367" s="9">
        <v>1791</v>
      </c>
      <c r="B2367" s="10">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11" t="s">
        <v>11</v>
      </c>
      <c r="H2367" s="11" t="s">
        <v>12</v>
      </c>
      <c r="I2367" s="11" t="s">
        <v>2</v>
      </c>
      <c r="J2367" s="2" t="s">
        <v>16</v>
      </c>
      <c r="K2367" s="2" t="s">
        <v>34</v>
      </c>
      <c r="L2367" s="2" t="s">
        <v>38</v>
      </c>
      <c r="M2367" s="7">
        <v>1</v>
      </c>
      <c r="N2367" s="4">
        <v>121.86</v>
      </c>
      <c r="O2367" s="5">
        <v>0.05</v>
      </c>
      <c r="P2367" s="4">
        <v>69.900000000000006</v>
      </c>
      <c r="Q2367" s="4">
        <f t="shared" si="144"/>
        <v>115.767</v>
      </c>
      <c r="R2367" s="4">
        <f t="shared" si="145"/>
        <v>69.900000000000006</v>
      </c>
      <c r="S2367" s="4">
        <f t="shared" si="146"/>
        <v>45.86699999999999</v>
      </c>
      <c r="T2367" s="6">
        <f t="shared" si="147"/>
        <v>0.396200989919407</v>
      </c>
      <c r="U2367" s="3">
        <f>YEAR(SalesDataTable[[#This Row],[Order Date]])</f>
        <v>2026</v>
      </c>
    </row>
    <row r="2368" spans="1:21" ht="15.6">
      <c r="A2368" s="9">
        <v>2191</v>
      </c>
      <c r="B2368" s="10">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11" t="s">
        <v>11</v>
      </c>
      <c r="H2368" s="11" t="s">
        <v>25</v>
      </c>
      <c r="I2368" s="11" t="s">
        <v>19</v>
      </c>
      <c r="J2368" s="2" t="s">
        <v>3</v>
      </c>
      <c r="K2368" s="2" t="s">
        <v>4</v>
      </c>
      <c r="L2368" s="2" t="s">
        <v>22</v>
      </c>
      <c r="M2368" s="7">
        <v>6</v>
      </c>
      <c r="N2368" s="4">
        <v>49.85</v>
      </c>
      <c r="O2368" s="5">
        <v>0.05</v>
      </c>
      <c r="P2368" s="4">
        <v>22.68</v>
      </c>
      <c r="Q2368" s="4">
        <f t="shared" si="144"/>
        <v>284.14499999999998</v>
      </c>
      <c r="R2368" s="4">
        <f t="shared" si="145"/>
        <v>136.07999999999998</v>
      </c>
      <c r="S2368" s="4">
        <f t="shared" si="146"/>
        <v>148.065</v>
      </c>
      <c r="T2368" s="6">
        <f t="shared" si="147"/>
        <v>0.52108958454310306</v>
      </c>
      <c r="U2368" s="3">
        <f>YEAR(SalesDataTable[[#This Row],[Order Date]])</f>
        <v>2026</v>
      </c>
    </row>
    <row r="2369" spans="1:21" ht="15.6">
      <c r="A2369" s="9">
        <v>2365</v>
      </c>
      <c r="B2369" s="10">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11" t="s">
        <v>11</v>
      </c>
      <c r="H2369" s="11" t="s">
        <v>25</v>
      </c>
      <c r="I2369" s="11" t="s">
        <v>19</v>
      </c>
      <c r="J2369" s="2" t="s">
        <v>16</v>
      </c>
      <c r="K2369" s="2" t="s">
        <v>9</v>
      </c>
      <c r="L2369" s="2" t="s">
        <v>10</v>
      </c>
      <c r="M2369" s="7">
        <v>2</v>
      </c>
      <c r="N2369" s="4">
        <v>91.95</v>
      </c>
      <c r="O2369" s="5">
        <v>0.05</v>
      </c>
      <c r="P2369" s="4">
        <v>46.45</v>
      </c>
      <c r="Q2369" s="4">
        <f t="shared" si="144"/>
        <v>174.70499999999998</v>
      </c>
      <c r="R2369" s="4">
        <f t="shared" si="145"/>
        <v>92.9</v>
      </c>
      <c r="S2369" s="4">
        <f t="shared" si="146"/>
        <v>81.804999999999978</v>
      </c>
      <c r="T2369" s="6">
        <f t="shared" si="147"/>
        <v>0.46824647262528252</v>
      </c>
      <c r="U2369" s="3">
        <f>YEAR(SalesDataTable[[#This Row],[Order Date]])</f>
        <v>2026</v>
      </c>
    </row>
    <row r="2370" spans="1:21" ht="15.6">
      <c r="A2370" s="9">
        <v>2603</v>
      </c>
      <c r="B2370" s="10">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11" t="s">
        <v>20</v>
      </c>
      <c r="H2370" s="11" t="s">
        <v>33</v>
      </c>
      <c r="I2370" s="11" t="s">
        <v>28</v>
      </c>
      <c r="J2370" s="2" t="s">
        <v>3</v>
      </c>
      <c r="K2370" s="2" t="s">
        <v>4</v>
      </c>
      <c r="L2370" s="2" t="s">
        <v>22</v>
      </c>
      <c r="M2370" s="7">
        <v>2</v>
      </c>
      <c r="N2370" s="4">
        <v>51.71</v>
      </c>
      <c r="O2370" s="5">
        <v>0.15</v>
      </c>
      <c r="P2370" s="4">
        <v>22.93</v>
      </c>
      <c r="Q2370" s="4">
        <f t="shared" ref="Q2370:Q2433" si="148">M2370*N2370*(1-O2370)</f>
        <v>87.906999999999996</v>
      </c>
      <c r="R2370" s="4">
        <f t="shared" ref="R2370:R2433" si="149">M2370*P2370</f>
        <v>45.86</v>
      </c>
      <c r="S2370" s="4">
        <f t="shared" ref="S2370:S2433" si="150">Q2370-R2370</f>
        <v>42.046999999999997</v>
      </c>
      <c r="T2370" s="6">
        <f t="shared" ref="T2370:T2433" si="151">IFERROR(S2370/Q2370,0)</f>
        <v>0.47831230732478641</v>
      </c>
      <c r="U2370" s="3">
        <f>YEAR(SalesDataTable[[#This Row],[Order Date]])</f>
        <v>2026</v>
      </c>
    </row>
    <row r="2371" spans="1:21" ht="15.6">
      <c r="A2371" s="9">
        <v>4098</v>
      </c>
      <c r="B2371" s="10">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11" t="s">
        <v>6</v>
      </c>
      <c r="H2371" s="11" t="s">
        <v>7</v>
      </c>
      <c r="I2371" s="11" t="s">
        <v>19</v>
      </c>
      <c r="J2371" s="2" t="s">
        <v>3</v>
      </c>
      <c r="K2371" s="2" t="s">
        <v>34</v>
      </c>
      <c r="L2371" s="2" t="s">
        <v>35</v>
      </c>
      <c r="M2371" s="7">
        <v>1</v>
      </c>
      <c r="N2371" s="4">
        <v>41.05</v>
      </c>
      <c r="O2371" s="5">
        <v>0.05</v>
      </c>
      <c r="P2371" s="4">
        <v>14.6</v>
      </c>
      <c r="Q2371" s="4">
        <f t="shared" si="148"/>
        <v>38.997499999999995</v>
      </c>
      <c r="R2371" s="4">
        <f t="shared" si="149"/>
        <v>14.6</v>
      </c>
      <c r="S2371" s="4">
        <f t="shared" si="150"/>
        <v>24.397499999999994</v>
      </c>
      <c r="T2371" s="6">
        <f t="shared" si="151"/>
        <v>0.62561702673248276</v>
      </c>
      <c r="U2371" s="3">
        <f>YEAR(SalesDataTable[[#This Row],[Order Date]])</f>
        <v>2026</v>
      </c>
    </row>
    <row r="2372" spans="1:21" ht="15.6">
      <c r="A2372" s="9">
        <v>1176</v>
      </c>
      <c r="B2372" s="10">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11" t="s">
        <v>6</v>
      </c>
      <c r="H2372" s="11" t="s">
        <v>27</v>
      </c>
      <c r="I2372" s="11" t="s">
        <v>8</v>
      </c>
      <c r="J2372" s="2" t="s">
        <v>16</v>
      </c>
      <c r="K2372" s="2" t="s">
        <v>23</v>
      </c>
      <c r="L2372" s="2" t="s">
        <v>24</v>
      </c>
      <c r="M2372" s="7">
        <v>10</v>
      </c>
      <c r="N2372" s="4">
        <v>333.09</v>
      </c>
      <c r="O2372" s="5">
        <v>0.15</v>
      </c>
      <c r="P2372" s="4">
        <v>197.95</v>
      </c>
      <c r="Q2372" s="4">
        <f t="shared" si="148"/>
        <v>2831.2649999999994</v>
      </c>
      <c r="R2372" s="4">
        <f t="shared" si="149"/>
        <v>1979.5</v>
      </c>
      <c r="S2372" s="4">
        <f t="shared" si="150"/>
        <v>851.76499999999942</v>
      </c>
      <c r="T2372" s="6">
        <f t="shared" si="151"/>
        <v>0.30084255624252748</v>
      </c>
      <c r="U2372" s="3">
        <f>YEAR(SalesDataTable[[#This Row],[Order Date]])</f>
        <v>2026</v>
      </c>
    </row>
    <row r="2373" spans="1:21" ht="15.6">
      <c r="A2373" s="9">
        <v>1895</v>
      </c>
      <c r="B2373" s="10">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11" t="s">
        <v>20</v>
      </c>
      <c r="H2373" s="11" t="s">
        <v>21</v>
      </c>
      <c r="I2373" s="11" t="s">
        <v>2</v>
      </c>
      <c r="J2373" s="2" t="s">
        <v>16</v>
      </c>
      <c r="K2373" s="2" t="s">
        <v>4</v>
      </c>
      <c r="L2373" s="2" t="s">
        <v>22</v>
      </c>
      <c r="M2373" s="7">
        <v>3</v>
      </c>
      <c r="N2373" s="4">
        <v>51.79</v>
      </c>
      <c r="O2373" s="5">
        <v>0.2</v>
      </c>
      <c r="P2373" s="4">
        <v>22.23</v>
      </c>
      <c r="Q2373" s="4">
        <f t="shared" si="148"/>
        <v>124.29600000000001</v>
      </c>
      <c r="R2373" s="4">
        <f t="shared" si="149"/>
        <v>66.69</v>
      </c>
      <c r="S2373" s="4">
        <f t="shared" si="150"/>
        <v>57.606000000000009</v>
      </c>
      <c r="T2373" s="6">
        <f t="shared" si="151"/>
        <v>0.4634581965630431</v>
      </c>
      <c r="U2373" s="3">
        <f>YEAR(SalesDataTable[[#This Row],[Order Date]])</f>
        <v>2026</v>
      </c>
    </row>
    <row r="2374" spans="1:21" ht="15.6">
      <c r="A2374" s="9">
        <v>3385</v>
      </c>
      <c r="B2374" s="10">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11" t="s">
        <v>6</v>
      </c>
      <c r="H2374" s="11" t="s">
        <v>41</v>
      </c>
      <c r="I2374" s="11" t="s">
        <v>28</v>
      </c>
      <c r="J2374" s="2" t="s">
        <v>13</v>
      </c>
      <c r="K2374" s="2" t="s">
        <v>9</v>
      </c>
      <c r="L2374" s="2" t="s">
        <v>46</v>
      </c>
      <c r="M2374" s="7">
        <v>1</v>
      </c>
      <c r="N2374" s="4">
        <v>71.040000000000006</v>
      </c>
      <c r="O2374" s="5">
        <v>0.1</v>
      </c>
      <c r="P2374" s="4">
        <v>31.59</v>
      </c>
      <c r="Q2374" s="4">
        <f t="shared" si="148"/>
        <v>63.936000000000007</v>
      </c>
      <c r="R2374" s="4">
        <f t="shared" si="149"/>
        <v>31.59</v>
      </c>
      <c r="S2374" s="4">
        <f t="shared" si="150"/>
        <v>32.346000000000004</v>
      </c>
      <c r="T2374" s="6">
        <f t="shared" si="151"/>
        <v>0.50591216216216217</v>
      </c>
      <c r="U2374" s="3">
        <f>YEAR(SalesDataTable[[#This Row],[Order Date]])</f>
        <v>2026</v>
      </c>
    </row>
    <row r="2375" spans="1:21" ht="15.6">
      <c r="A2375" s="9">
        <v>3581</v>
      </c>
      <c r="B2375" s="10">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11" t="s">
        <v>20</v>
      </c>
      <c r="H2375" s="11" t="s">
        <v>21</v>
      </c>
      <c r="I2375" s="11" t="s">
        <v>28</v>
      </c>
      <c r="J2375" s="2" t="s">
        <v>16</v>
      </c>
      <c r="K2375" s="2" t="s">
        <v>9</v>
      </c>
      <c r="L2375" s="2" t="s">
        <v>17</v>
      </c>
      <c r="M2375" s="7">
        <v>2</v>
      </c>
      <c r="N2375" s="4">
        <v>141.21</v>
      </c>
      <c r="O2375" s="5">
        <v>0.1</v>
      </c>
      <c r="P2375" s="4">
        <v>78.31</v>
      </c>
      <c r="Q2375" s="4">
        <f t="shared" si="148"/>
        <v>254.17800000000003</v>
      </c>
      <c r="R2375" s="4">
        <f t="shared" si="149"/>
        <v>156.62</v>
      </c>
      <c r="S2375" s="4">
        <f t="shared" si="150"/>
        <v>97.558000000000021</v>
      </c>
      <c r="T2375" s="6">
        <f t="shared" si="151"/>
        <v>0.38381763960688969</v>
      </c>
      <c r="U2375" s="3">
        <f>YEAR(SalesDataTable[[#This Row],[Order Date]])</f>
        <v>2026</v>
      </c>
    </row>
    <row r="2376" spans="1:21" ht="15.6">
      <c r="A2376" s="9">
        <v>4528</v>
      </c>
      <c r="B2376" s="10">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11" t="s">
        <v>0</v>
      </c>
      <c r="H2376" s="11" t="s">
        <v>50</v>
      </c>
      <c r="I2376" s="11" t="s">
        <v>28</v>
      </c>
      <c r="J2376" s="2" t="s">
        <v>13</v>
      </c>
      <c r="K2376" s="2" t="s">
        <v>9</v>
      </c>
      <c r="L2376" s="2" t="s">
        <v>17</v>
      </c>
      <c r="M2376" s="7">
        <v>2</v>
      </c>
      <c r="N2376" s="4">
        <v>141.63999999999999</v>
      </c>
      <c r="O2376" s="5">
        <v>0.15</v>
      </c>
      <c r="P2376" s="4">
        <v>80.349999999999994</v>
      </c>
      <c r="Q2376" s="4">
        <f t="shared" si="148"/>
        <v>240.78799999999998</v>
      </c>
      <c r="R2376" s="4">
        <f t="shared" si="149"/>
        <v>160.69999999999999</v>
      </c>
      <c r="S2376" s="4">
        <f t="shared" si="150"/>
        <v>80.087999999999994</v>
      </c>
      <c r="T2376" s="6">
        <f t="shared" si="151"/>
        <v>0.33260793727262156</v>
      </c>
      <c r="U2376" s="3">
        <f>YEAR(SalesDataTable[[#This Row],[Order Date]])</f>
        <v>2026</v>
      </c>
    </row>
    <row r="2377" spans="1:21" ht="15.6">
      <c r="A2377" s="9">
        <v>4633</v>
      </c>
      <c r="B2377" s="10">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11" t="s">
        <v>11</v>
      </c>
      <c r="H2377" s="11" t="s">
        <v>39</v>
      </c>
      <c r="I2377" s="11" t="s">
        <v>2</v>
      </c>
      <c r="J2377" s="2" t="s">
        <v>3</v>
      </c>
      <c r="K2377" s="2" t="s">
        <v>9</v>
      </c>
      <c r="L2377" s="2" t="s">
        <v>46</v>
      </c>
      <c r="M2377" s="7">
        <v>1</v>
      </c>
      <c r="N2377" s="4">
        <v>71.78</v>
      </c>
      <c r="O2377" s="5">
        <v>0.15</v>
      </c>
      <c r="P2377" s="4">
        <v>32.869999999999997</v>
      </c>
      <c r="Q2377" s="4">
        <f t="shared" si="148"/>
        <v>61.012999999999998</v>
      </c>
      <c r="R2377" s="4">
        <f t="shared" si="149"/>
        <v>32.869999999999997</v>
      </c>
      <c r="S2377" s="4">
        <f t="shared" si="150"/>
        <v>28.143000000000001</v>
      </c>
      <c r="T2377" s="6">
        <f t="shared" si="151"/>
        <v>0.46126235392457349</v>
      </c>
      <c r="U2377" s="3">
        <f>YEAR(SalesDataTable[[#This Row],[Order Date]])</f>
        <v>2026</v>
      </c>
    </row>
    <row r="2378" spans="1:21" ht="15.6">
      <c r="A2378" s="9">
        <v>5195</v>
      </c>
      <c r="B2378" s="10">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11" t="s">
        <v>11</v>
      </c>
      <c r="H2378" s="11" t="s">
        <v>52</v>
      </c>
      <c r="I2378" s="11" t="s">
        <v>2</v>
      </c>
      <c r="J2378" s="2" t="s">
        <v>16</v>
      </c>
      <c r="K2378" s="2" t="s">
        <v>9</v>
      </c>
      <c r="L2378" s="2" t="s">
        <v>37</v>
      </c>
      <c r="M2378" s="7">
        <v>3</v>
      </c>
      <c r="N2378" s="4">
        <v>153.88999999999999</v>
      </c>
      <c r="O2378" s="5">
        <v>0.1</v>
      </c>
      <c r="P2378" s="4">
        <v>80.36</v>
      </c>
      <c r="Q2378" s="4">
        <f t="shared" si="148"/>
        <v>415.50299999999999</v>
      </c>
      <c r="R2378" s="4">
        <f t="shared" si="149"/>
        <v>241.07999999999998</v>
      </c>
      <c r="S2378" s="4">
        <f t="shared" si="150"/>
        <v>174.423</v>
      </c>
      <c r="T2378" s="6">
        <f t="shared" si="151"/>
        <v>0.41978758276113531</v>
      </c>
      <c r="U2378" s="3">
        <f>YEAR(SalesDataTable[[#This Row],[Order Date]])</f>
        <v>2026</v>
      </c>
    </row>
    <row r="2379" spans="1:21" ht="15.6">
      <c r="A2379" s="9">
        <v>2778</v>
      </c>
      <c r="B2379" s="10">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11" t="s">
        <v>20</v>
      </c>
      <c r="H2379" s="11" t="s">
        <v>21</v>
      </c>
      <c r="I2379" s="11" t="s">
        <v>28</v>
      </c>
      <c r="J2379" s="2" t="s">
        <v>3</v>
      </c>
      <c r="K2379" s="2" t="s">
        <v>9</v>
      </c>
      <c r="L2379" s="2" t="s">
        <v>17</v>
      </c>
      <c r="M2379" s="7">
        <v>1</v>
      </c>
      <c r="N2379" s="4">
        <v>145.4</v>
      </c>
      <c r="O2379" s="5">
        <v>0.1</v>
      </c>
      <c r="P2379" s="4">
        <v>77.66</v>
      </c>
      <c r="Q2379" s="4">
        <f t="shared" si="148"/>
        <v>130.86000000000001</v>
      </c>
      <c r="R2379" s="4">
        <f t="shared" si="149"/>
        <v>77.66</v>
      </c>
      <c r="S2379" s="4">
        <f t="shared" si="150"/>
        <v>53.200000000000017</v>
      </c>
      <c r="T2379" s="6">
        <f t="shared" si="151"/>
        <v>0.40654134189209851</v>
      </c>
      <c r="U2379" s="3">
        <f>YEAR(SalesDataTable[[#This Row],[Order Date]])</f>
        <v>2026</v>
      </c>
    </row>
    <row r="2380" spans="1:21" ht="15.6">
      <c r="A2380" s="9">
        <v>341</v>
      </c>
      <c r="B2380" s="10">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11" t="s">
        <v>20</v>
      </c>
      <c r="H2380" s="11" t="s">
        <v>33</v>
      </c>
      <c r="I2380" s="11" t="s">
        <v>2</v>
      </c>
      <c r="J2380" s="2" t="s">
        <v>3</v>
      </c>
      <c r="K2380" s="2" t="s">
        <v>14</v>
      </c>
      <c r="L2380" s="2" t="s">
        <v>44</v>
      </c>
      <c r="M2380" s="7">
        <v>1</v>
      </c>
      <c r="N2380" s="4">
        <v>132.94999999999999</v>
      </c>
      <c r="O2380" s="5">
        <v>0.05</v>
      </c>
      <c r="P2380" s="4">
        <v>65.36</v>
      </c>
      <c r="Q2380" s="4">
        <f t="shared" si="148"/>
        <v>126.30249999999998</v>
      </c>
      <c r="R2380" s="4">
        <f t="shared" si="149"/>
        <v>65.36</v>
      </c>
      <c r="S2380" s="4">
        <f t="shared" si="150"/>
        <v>60.942499999999981</v>
      </c>
      <c r="T2380" s="6">
        <f t="shared" si="151"/>
        <v>0.48251222264009019</v>
      </c>
      <c r="U2380" s="3">
        <f>YEAR(SalesDataTable[[#This Row],[Order Date]])</f>
        <v>2026</v>
      </c>
    </row>
    <row r="2381" spans="1:21" ht="15.6">
      <c r="A2381" s="9">
        <v>374</v>
      </c>
      <c r="B2381" s="10">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11" t="s">
        <v>20</v>
      </c>
      <c r="H2381" s="11" t="s">
        <v>31</v>
      </c>
      <c r="I2381" s="11" t="s">
        <v>19</v>
      </c>
      <c r="J2381" s="2" t="s">
        <v>3</v>
      </c>
      <c r="K2381" s="2" t="s">
        <v>34</v>
      </c>
      <c r="L2381" s="2" t="s">
        <v>45</v>
      </c>
      <c r="M2381" s="7">
        <v>1</v>
      </c>
      <c r="N2381" s="4">
        <v>51.34</v>
      </c>
      <c r="O2381" s="5">
        <v>0.15</v>
      </c>
      <c r="P2381" s="4">
        <v>21.37</v>
      </c>
      <c r="Q2381" s="4">
        <f t="shared" si="148"/>
        <v>43.639000000000003</v>
      </c>
      <c r="R2381" s="4">
        <f t="shared" si="149"/>
        <v>21.37</v>
      </c>
      <c r="S2381" s="4">
        <f t="shared" si="150"/>
        <v>22.269000000000002</v>
      </c>
      <c r="T2381" s="6">
        <f t="shared" si="151"/>
        <v>0.5103004193496643</v>
      </c>
      <c r="U2381" s="3">
        <f>YEAR(SalesDataTable[[#This Row],[Order Date]])</f>
        <v>2026</v>
      </c>
    </row>
    <row r="2382" spans="1:21" ht="15.6">
      <c r="A2382" s="9">
        <v>598</v>
      </c>
      <c r="B2382" s="10">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11" t="s">
        <v>0</v>
      </c>
      <c r="H2382" s="11" t="s">
        <v>1</v>
      </c>
      <c r="I2382" s="11" t="s">
        <v>2</v>
      </c>
      <c r="J2382" s="2" t="s">
        <v>13</v>
      </c>
      <c r="K2382" s="2" t="s">
        <v>4</v>
      </c>
      <c r="L2382" s="2" t="s">
        <v>22</v>
      </c>
      <c r="M2382" s="7">
        <v>1</v>
      </c>
      <c r="N2382" s="4">
        <v>49.98</v>
      </c>
      <c r="O2382" s="5">
        <v>0.1</v>
      </c>
      <c r="P2382" s="4">
        <v>22.25</v>
      </c>
      <c r="Q2382" s="4">
        <f t="shared" si="148"/>
        <v>44.981999999999999</v>
      </c>
      <c r="R2382" s="4">
        <f t="shared" si="149"/>
        <v>22.25</v>
      </c>
      <c r="S2382" s="4">
        <f t="shared" si="150"/>
        <v>22.731999999999999</v>
      </c>
      <c r="T2382" s="6">
        <f t="shared" si="151"/>
        <v>0.50535769863500957</v>
      </c>
      <c r="U2382" s="3">
        <f>YEAR(SalesDataTable[[#This Row],[Order Date]])</f>
        <v>2026</v>
      </c>
    </row>
    <row r="2383" spans="1:21" ht="15.6">
      <c r="A2383" s="9">
        <v>690</v>
      </c>
      <c r="B2383" s="10">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11" t="s">
        <v>20</v>
      </c>
      <c r="H2383" s="11" t="s">
        <v>33</v>
      </c>
      <c r="I2383" s="11" t="s">
        <v>2</v>
      </c>
      <c r="J2383" s="2" t="s">
        <v>3</v>
      </c>
      <c r="K2383" s="2" t="s">
        <v>14</v>
      </c>
      <c r="L2383" s="2" t="s">
        <v>48</v>
      </c>
      <c r="M2383" s="7">
        <v>2</v>
      </c>
      <c r="N2383" s="4">
        <v>168.08</v>
      </c>
      <c r="O2383" s="5">
        <v>0.1</v>
      </c>
      <c r="P2383" s="4">
        <v>87.63</v>
      </c>
      <c r="Q2383" s="4">
        <f t="shared" si="148"/>
        <v>302.54400000000004</v>
      </c>
      <c r="R2383" s="4">
        <f t="shared" si="149"/>
        <v>175.26</v>
      </c>
      <c r="S2383" s="4">
        <f t="shared" si="150"/>
        <v>127.28400000000005</v>
      </c>
      <c r="T2383" s="6">
        <f t="shared" si="151"/>
        <v>0.42071235919403471</v>
      </c>
      <c r="U2383" s="3">
        <f>YEAR(SalesDataTable[[#This Row],[Order Date]])</f>
        <v>2026</v>
      </c>
    </row>
    <row r="2384" spans="1:21" ht="15.6">
      <c r="A2384" s="9">
        <v>1296</v>
      </c>
      <c r="B2384" s="10">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11" t="s">
        <v>20</v>
      </c>
      <c r="H2384" s="11" t="s">
        <v>47</v>
      </c>
      <c r="I2384" s="11" t="s">
        <v>2</v>
      </c>
      <c r="J2384" s="2" t="s">
        <v>13</v>
      </c>
      <c r="K2384" s="2" t="s">
        <v>23</v>
      </c>
      <c r="L2384" s="2" t="s">
        <v>29</v>
      </c>
      <c r="M2384" s="7">
        <v>1</v>
      </c>
      <c r="N2384" s="4">
        <v>191.85</v>
      </c>
      <c r="O2384" s="5">
        <v>0.15</v>
      </c>
      <c r="P2384" s="4">
        <v>104.41</v>
      </c>
      <c r="Q2384" s="4">
        <f t="shared" si="148"/>
        <v>163.07249999999999</v>
      </c>
      <c r="R2384" s="4">
        <f t="shared" si="149"/>
        <v>104.41</v>
      </c>
      <c r="S2384" s="4">
        <f t="shared" si="150"/>
        <v>58.662499999999994</v>
      </c>
      <c r="T2384" s="6">
        <f t="shared" si="151"/>
        <v>0.35973263425776875</v>
      </c>
      <c r="U2384" s="3">
        <f>YEAR(SalesDataTable[[#This Row],[Order Date]])</f>
        <v>2026</v>
      </c>
    </row>
    <row r="2385" spans="1:21" ht="15.6">
      <c r="A2385" s="9">
        <v>1585</v>
      </c>
      <c r="B2385" s="10">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11" t="s">
        <v>6</v>
      </c>
      <c r="H2385" s="11" t="s">
        <v>49</v>
      </c>
      <c r="I2385" s="11" t="s">
        <v>19</v>
      </c>
      <c r="J2385" s="2" t="s">
        <v>3</v>
      </c>
      <c r="K2385" s="2" t="s">
        <v>9</v>
      </c>
      <c r="L2385" s="2" t="s">
        <v>10</v>
      </c>
      <c r="M2385" s="7">
        <v>4</v>
      </c>
      <c r="N2385" s="4">
        <v>93.99</v>
      </c>
      <c r="O2385" s="5">
        <v>0.1</v>
      </c>
      <c r="P2385" s="4">
        <v>44.07</v>
      </c>
      <c r="Q2385" s="4">
        <f t="shared" si="148"/>
        <v>338.36399999999998</v>
      </c>
      <c r="R2385" s="4">
        <f t="shared" si="149"/>
        <v>176.28</v>
      </c>
      <c r="S2385" s="4">
        <f t="shared" si="150"/>
        <v>162.08399999999997</v>
      </c>
      <c r="T2385" s="6">
        <f t="shared" si="151"/>
        <v>0.47902259105578604</v>
      </c>
      <c r="U2385" s="3">
        <f>YEAR(SalesDataTable[[#This Row],[Order Date]])</f>
        <v>2026</v>
      </c>
    </row>
    <row r="2386" spans="1:21" ht="15.6">
      <c r="A2386" s="9">
        <v>2194</v>
      </c>
      <c r="B2386" s="10">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11" t="s">
        <v>20</v>
      </c>
      <c r="H2386" s="11" t="s">
        <v>47</v>
      </c>
      <c r="I2386" s="11" t="s">
        <v>2</v>
      </c>
      <c r="J2386" s="2" t="s">
        <v>3</v>
      </c>
      <c r="K2386" s="2" t="s">
        <v>14</v>
      </c>
      <c r="L2386" s="2" t="s">
        <v>15</v>
      </c>
      <c r="M2386" s="7">
        <v>4</v>
      </c>
      <c r="N2386" s="4">
        <v>36.57</v>
      </c>
      <c r="O2386" s="5">
        <v>0.05</v>
      </c>
      <c r="P2386" s="4">
        <v>13.35</v>
      </c>
      <c r="Q2386" s="4">
        <f t="shared" si="148"/>
        <v>138.96600000000001</v>
      </c>
      <c r="R2386" s="4">
        <f t="shared" si="149"/>
        <v>53.4</v>
      </c>
      <c r="S2386" s="4">
        <f t="shared" si="150"/>
        <v>85.566000000000003</v>
      </c>
      <c r="T2386" s="6">
        <f t="shared" si="151"/>
        <v>0.61573334484694098</v>
      </c>
      <c r="U2386" s="3">
        <f>YEAR(SalesDataTable[[#This Row],[Order Date]])</f>
        <v>2026</v>
      </c>
    </row>
    <row r="2387" spans="1:21" ht="15.6">
      <c r="A2387" s="9">
        <v>2221</v>
      </c>
      <c r="B2387" s="10">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11" t="s">
        <v>6</v>
      </c>
      <c r="H2387" s="11" t="s">
        <v>43</v>
      </c>
      <c r="I2387" s="11" t="s">
        <v>28</v>
      </c>
      <c r="J2387" s="2" t="s">
        <v>3</v>
      </c>
      <c r="K2387" s="2" t="s">
        <v>4</v>
      </c>
      <c r="L2387" s="2" t="s">
        <v>26</v>
      </c>
      <c r="M2387" s="7">
        <v>1</v>
      </c>
      <c r="N2387" s="4">
        <v>39.81</v>
      </c>
      <c r="O2387" s="5">
        <v>0.05</v>
      </c>
      <c r="P2387" s="4">
        <v>16.25</v>
      </c>
      <c r="Q2387" s="4">
        <f t="shared" si="148"/>
        <v>37.819499999999998</v>
      </c>
      <c r="R2387" s="4">
        <f t="shared" si="149"/>
        <v>16.25</v>
      </c>
      <c r="S2387" s="4">
        <f t="shared" si="150"/>
        <v>21.569499999999998</v>
      </c>
      <c r="T2387" s="6">
        <f t="shared" si="151"/>
        <v>0.57032747656632155</v>
      </c>
      <c r="U2387" s="3">
        <f>YEAR(SalesDataTable[[#This Row],[Order Date]])</f>
        <v>2026</v>
      </c>
    </row>
    <row r="2388" spans="1:21" ht="15.6">
      <c r="A2388" s="9">
        <v>3836</v>
      </c>
      <c r="B2388" s="10">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11" t="s">
        <v>20</v>
      </c>
      <c r="H2388" s="11" t="s">
        <v>21</v>
      </c>
      <c r="I2388" s="11" t="s">
        <v>19</v>
      </c>
      <c r="J2388" s="2" t="s">
        <v>3</v>
      </c>
      <c r="K2388" s="2" t="s">
        <v>9</v>
      </c>
      <c r="L2388" s="2" t="s">
        <v>10</v>
      </c>
      <c r="M2388" s="7">
        <v>1</v>
      </c>
      <c r="N2388" s="4">
        <v>91.43</v>
      </c>
      <c r="O2388" s="5">
        <v>0.1</v>
      </c>
      <c r="P2388" s="4">
        <v>45.06</v>
      </c>
      <c r="Q2388" s="4">
        <f t="shared" si="148"/>
        <v>82.287000000000006</v>
      </c>
      <c r="R2388" s="4">
        <f t="shared" si="149"/>
        <v>45.06</v>
      </c>
      <c r="S2388" s="4">
        <f t="shared" si="150"/>
        <v>37.227000000000004</v>
      </c>
      <c r="T2388" s="6">
        <f t="shared" si="151"/>
        <v>0.45240438951474715</v>
      </c>
      <c r="U2388" s="3">
        <f>YEAR(SalesDataTable[[#This Row],[Order Date]])</f>
        <v>2026</v>
      </c>
    </row>
    <row r="2389" spans="1:21" ht="15.6">
      <c r="A2389" s="9">
        <v>4437</v>
      </c>
      <c r="B2389" s="10">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11" t="s">
        <v>11</v>
      </c>
      <c r="H2389" s="11" t="s">
        <v>12</v>
      </c>
      <c r="I2389" s="11" t="s">
        <v>2</v>
      </c>
      <c r="J2389" s="2" t="s">
        <v>3</v>
      </c>
      <c r="K2389" s="2" t="s">
        <v>34</v>
      </c>
      <c r="L2389" s="2" t="s">
        <v>38</v>
      </c>
      <c r="M2389" s="7">
        <v>1</v>
      </c>
      <c r="N2389" s="4">
        <v>122.64</v>
      </c>
      <c r="O2389" s="5">
        <v>0</v>
      </c>
      <c r="P2389" s="4">
        <v>68.58</v>
      </c>
      <c r="Q2389" s="4">
        <f t="shared" si="148"/>
        <v>122.64</v>
      </c>
      <c r="R2389" s="4">
        <f t="shared" si="149"/>
        <v>68.58</v>
      </c>
      <c r="S2389" s="4">
        <f t="shared" si="150"/>
        <v>54.06</v>
      </c>
      <c r="T2389" s="6">
        <f t="shared" si="151"/>
        <v>0.44080234833659493</v>
      </c>
      <c r="U2389" s="3">
        <f>YEAR(SalesDataTable[[#This Row],[Order Date]])</f>
        <v>2026</v>
      </c>
    </row>
    <row r="2390" spans="1:21" ht="15.6">
      <c r="A2390" s="9">
        <v>4735</v>
      </c>
      <c r="B2390" s="10">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11" t="s">
        <v>6</v>
      </c>
      <c r="H2390" s="11" t="s">
        <v>43</v>
      </c>
      <c r="I2390" s="11" t="s">
        <v>2</v>
      </c>
      <c r="J2390" s="2" t="s">
        <v>16</v>
      </c>
      <c r="K2390" s="2" t="s">
        <v>4</v>
      </c>
      <c r="L2390" s="2" t="s">
        <v>5</v>
      </c>
      <c r="M2390" s="7">
        <v>1</v>
      </c>
      <c r="N2390" s="4">
        <v>80.959999999999994</v>
      </c>
      <c r="O2390" s="5">
        <v>0.1</v>
      </c>
      <c r="P2390" s="4">
        <v>43.86</v>
      </c>
      <c r="Q2390" s="4">
        <f t="shared" si="148"/>
        <v>72.86399999999999</v>
      </c>
      <c r="R2390" s="4">
        <f t="shared" si="149"/>
        <v>43.86</v>
      </c>
      <c r="S2390" s="4">
        <f t="shared" si="150"/>
        <v>29.003999999999991</v>
      </c>
      <c r="T2390" s="6">
        <f t="shared" si="151"/>
        <v>0.39805665349143604</v>
      </c>
      <c r="U2390" s="3">
        <f>YEAR(SalesDataTable[[#This Row],[Order Date]])</f>
        <v>2026</v>
      </c>
    </row>
    <row r="2391" spans="1:21" ht="15.6">
      <c r="A2391" s="9">
        <v>554</v>
      </c>
      <c r="B2391" s="10">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11" t="s">
        <v>11</v>
      </c>
      <c r="H2391" s="11" t="s">
        <v>25</v>
      </c>
      <c r="I2391" s="11" t="s">
        <v>28</v>
      </c>
      <c r="J2391" s="2" t="s">
        <v>16</v>
      </c>
      <c r="K2391" s="2" t="s">
        <v>34</v>
      </c>
      <c r="L2391" s="2" t="s">
        <v>42</v>
      </c>
      <c r="M2391" s="7">
        <v>1</v>
      </c>
      <c r="N2391" s="4">
        <v>36.380000000000003</v>
      </c>
      <c r="O2391" s="5">
        <v>0.05</v>
      </c>
      <c r="P2391" s="4">
        <v>14.06</v>
      </c>
      <c r="Q2391" s="4">
        <f t="shared" si="148"/>
        <v>34.561</v>
      </c>
      <c r="R2391" s="4">
        <f t="shared" si="149"/>
        <v>14.06</v>
      </c>
      <c r="S2391" s="4">
        <f t="shared" si="150"/>
        <v>20.500999999999998</v>
      </c>
      <c r="T2391" s="6">
        <f t="shared" si="151"/>
        <v>0.59318306761957118</v>
      </c>
      <c r="U2391" s="3">
        <f>YEAR(SalesDataTable[[#This Row],[Order Date]])</f>
        <v>2026</v>
      </c>
    </row>
    <row r="2392" spans="1:21" ht="15.6">
      <c r="A2392" s="9">
        <v>1205</v>
      </c>
      <c r="B2392" s="10">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11" t="s">
        <v>20</v>
      </c>
      <c r="H2392" s="11" t="s">
        <v>47</v>
      </c>
      <c r="I2392" s="11" t="s">
        <v>2</v>
      </c>
      <c r="J2392" s="2" t="s">
        <v>3</v>
      </c>
      <c r="K2392" s="2" t="s">
        <v>4</v>
      </c>
      <c r="L2392" s="2" t="s">
        <v>30</v>
      </c>
      <c r="M2392" s="7">
        <v>2</v>
      </c>
      <c r="N2392" s="4">
        <v>100.72</v>
      </c>
      <c r="O2392" s="5">
        <v>0.1</v>
      </c>
      <c r="P2392" s="4">
        <v>51.68</v>
      </c>
      <c r="Q2392" s="4">
        <f t="shared" si="148"/>
        <v>181.29599999999999</v>
      </c>
      <c r="R2392" s="4">
        <f t="shared" si="149"/>
        <v>103.36</v>
      </c>
      <c r="S2392" s="4">
        <f t="shared" si="150"/>
        <v>77.935999999999993</v>
      </c>
      <c r="T2392" s="6">
        <f t="shared" si="151"/>
        <v>0.42988262289294854</v>
      </c>
      <c r="U2392" s="3">
        <f>YEAR(SalesDataTable[[#This Row],[Order Date]])</f>
        <v>2026</v>
      </c>
    </row>
    <row r="2393" spans="1:21" ht="15.6">
      <c r="A2393" s="9">
        <v>1979</v>
      </c>
      <c r="B2393" s="10">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11" t="s">
        <v>6</v>
      </c>
      <c r="H2393" s="11" t="s">
        <v>41</v>
      </c>
      <c r="I2393" s="11" t="s">
        <v>19</v>
      </c>
      <c r="J2393" s="2" t="s">
        <v>3</v>
      </c>
      <c r="K2393" s="2" t="s">
        <v>23</v>
      </c>
      <c r="L2393" s="2" t="s">
        <v>51</v>
      </c>
      <c r="M2393" s="7">
        <v>3</v>
      </c>
      <c r="N2393" s="4">
        <v>120.29</v>
      </c>
      <c r="O2393" s="5">
        <v>0</v>
      </c>
      <c r="P2393" s="4">
        <v>62.04</v>
      </c>
      <c r="Q2393" s="4">
        <f t="shared" si="148"/>
        <v>360.87</v>
      </c>
      <c r="R2393" s="4">
        <f t="shared" si="149"/>
        <v>186.12</v>
      </c>
      <c r="S2393" s="4">
        <f t="shared" si="150"/>
        <v>174.75</v>
      </c>
      <c r="T2393" s="6">
        <f t="shared" si="151"/>
        <v>0.48424640452240419</v>
      </c>
      <c r="U2393" s="3">
        <f>YEAR(SalesDataTable[[#This Row],[Order Date]])</f>
        <v>2026</v>
      </c>
    </row>
    <row r="2394" spans="1:21" ht="15.6">
      <c r="A2394" s="9">
        <v>2151</v>
      </c>
      <c r="B2394" s="10">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11" t="s">
        <v>6</v>
      </c>
      <c r="H2394" s="11" t="s">
        <v>7</v>
      </c>
      <c r="I2394" s="11" t="s">
        <v>2</v>
      </c>
      <c r="J2394" s="2" t="s">
        <v>13</v>
      </c>
      <c r="K2394" s="2" t="s">
        <v>23</v>
      </c>
      <c r="L2394" s="2" t="s">
        <v>51</v>
      </c>
      <c r="M2394" s="7">
        <v>2</v>
      </c>
      <c r="N2394" s="4">
        <v>124.18</v>
      </c>
      <c r="O2394" s="5">
        <v>0.15</v>
      </c>
      <c r="P2394" s="4">
        <v>60.72</v>
      </c>
      <c r="Q2394" s="4">
        <f t="shared" si="148"/>
        <v>211.10599999999999</v>
      </c>
      <c r="R2394" s="4">
        <f t="shared" si="149"/>
        <v>121.44</v>
      </c>
      <c r="S2394" s="4">
        <f t="shared" si="150"/>
        <v>89.665999999999997</v>
      </c>
      <c r="T2394" s="6">
        <f t="shared" si="151"/>
        <v>0.42474396748552862</v>
      </c>
      <c r="U2394" s="3">
        <f>YEAR(SalesDataTable[[#This Row],[Order Date]])</f>
        <v>2026</v>
      </c>
    </row>
    <row r="2395" spans="1:21" ht="15.6">
      <c r="A2395" s="9">
        <v>2730</v>
      </c>
      <c r="B2395" s="10">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11" t="s">
        <v>0</v>
      </c>
      <c r="H2395" s="11" t="s">
        <v>1</v>
      </c>
      <c r="I2395" s="11" t="s">
        <v>2</v>
      </c>
      <c r="J2395" s="2" t="s">
        <v>3</v>
      </c>
      <c r="K2395" s="2" t="s">
        <v>9</v>
      </c>
      <c r="L2395" s="2" t="s">
        <v>37</v>
      </c>
      <c r="M2395" s="7">
        <v>3</v>
      </c>
      <c r="N2395" s="4">
        <v>154.07</v>
      </c>
      <c r="O2395" s="5">
        <v>0.05</v>
      </c>
      <c r="P2395" s="4">
        <v>77.73</v>
      </c>
      <c r="Q2395" s="4">
        <f t="shared" si="148"/>
        <v>439.09949999999998</v>
      </c>
      <c r="R2395" s="4">
        <f t="shared" si="149"/>
        <v>233.19</v>
      </c>
      <c r="S2395" s="4">
        <f t="shared" si="150"/>
        <v>205.90949999999998</v>
      </c>
      <c r="T2395" s="6">
        <f t="shared" si="151"/>
        <v>0.46893585622393102</v>
      </c>
      <c r="U2395" s="3">
        <f>YEAR(SalesDataTable[[#This Row],[Order Date]])</f>
        <v>2026</v>
      </c>
    </row>
    <row r="2396" spans="1:21" ht="15.6">
      <c r="A2396" s="9">
        <v>2779</v>
      </c>
      <c r="B2396" s="10">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11" t="s">
        <v>0</v>
      </c>
      <c r="H2396" s="11" t="s">
        <v>50</v>
      </c>
      <c r="I2396" s="11" t="s">
        <v>8</v>
      </c>
      <c r="J2396" s="2" t="s">
        <v>16</v>
      </c>
      <c r="K2396" s="2" t="s">
        <v>34</v>
      </c>
      <c r="L2396" s="2" t="s">
        <v>38</v>
      </c>
      <c r="M2396" s="7">
        <v>4</v>
      </c>
      <c r="N2396" s="4">
        <v>123.4</v>
      </c>
      <c r="O2396" s="5">
        <v>0.05</v>
      </c>
      <c r="P2396" s="4">
        <v>70.930000000000007</v>
      </c>
      <c r="Q2396" s="4">
        <f t="shared" si="148"/>
        <v>468.92</v>
      </c>
      <c r="R2396" s="4">
        <f t="shared" si="149"/>
        <v>283.72000000000003</v>
      </c>
      <c r="S2396" s="4">
        <f t="shared" si="150"/>
        <v>185.2</v>
      </c>
      <c r="T2396" s="6">
        <f t="shared" si="151"/>
        <v>0.3949500980977565</v>
      </c>
      <c r="U2396" s="3">
        <f>YEAR(SalesDataTable[[#This Row],[Order Date]])</f>
        <v>2026</v>
      </c>
    </row>
    <row r="2397" spans="1:21" ht="15.6">
      <c r="A2397" s="9">
        <v>2853</v>
      </c>
      <c r="B2397" s="10">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11" t="s">
        <v>11</v>
      </c>
      <c r="H2397" s="11" t="s">
        <v>18</v>
      </c>
      <c r="I2397" s="11" t="s">
        <v>2</v>
      </c>
      <c r="J2397" s="2" t="s">
        <v>13</v>
      </c>
      <c r="K2397" s="2" t="s">
        <v>4</v>
      </c>
      <c r="L2397" s="2" t="s">
        <v>30</v>
      </c>
      <c r="M2397" s="7">
        <v>1</v>
      </c>
      <c r="N2397" s="4">
        <v>104.64</v>
      </c>
      <c r="O2397" s="5">
        <v>0</v>
      </c>
      <c r="P2397" s="4">
        <v>50.79</v>
      </c>
      <c r="Q2397" s="4">
        <f t="shared" si="148"/>
        <v>104.64</v>
      </c>
      <c r="R2397" s="4">
        <f t="shared" si="149"/>
        <v>50.79</v>
      </c>
      <c r="S2397" s="4">
        <f t="shared" si="150"/>
        <v>53.85</v>
      </c>
      <c r="T2397" s="6">
        <f t="shared" si="151"/>
        <v>0.51462155963302758</v>
      </c>
      <c r="U2397" s="3">
        <f>YEAR(SalesDataTable[[#This Row],[Order Date]])</f>
        <v>2026</v>
      </c>
    </row>
    <row r="2398" spans="1:21" ht="15.6">
      <c r="A2398" s="9">
        <v>3825</v>
      </c>
      <c r="B2398" s="10">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11" t="s">
        <v>20</v>
      </c>
      <c r="H2398" s="11" t="s">
        <v>33</v>
      </c>
      <c r="I2398" s="11" t="s">
        <v>2</v>
      </c>
      <c r="J2398" s="2" t="s">
        <v>13</v>
      </c>
      <c r="K2398" s="2" t="s">
        <v>14</v>
      </c>
      <c r="L2398" s="2" t="s">
        <v>32</v>
      </c>
      <c r="M2398" s="7">
        <v>2</v>
      </c>
      <c r="N2398" s="4">
        <v>46.44</v>
      </c>
      <c r="O2398" s="5">
        <v>0.1</v>
      </c>
      <c r="P2398" s="4">
        <v>18.190000000000001</v>
      </c>
      <c r="Q2398" s="4">
        <f t="shared" si="148"/>
        <v>83.591999999999999</v>
      </c>
      <c r="R2398" s="4">
        <f t="shared" si="149"/>
        <v>36.380000000000003</v>
      </c>
      <c r="S2398" s="4">
        <f t="shared" si="150"/>
        <v>47.211999999999996</v>
      </c>
      <c r="T2398" s="6">
        <f t="shared" si="151"/>
        <v>0.56479088908029473</v>
      </c>
      <c r="U2398" s="3">
        <f>YEAR(SalesDataTable[[#This Row],[Order Date]])</f>
        <v>2026</v>
      </c>
    </row>
    <row r="2399" spans="1:21" ht="15.6">
      <c r="A2399" s="9">
        <v>4808</v>
      </c>
      <c r="B2399" s="10">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11" t="s">
        <v>11</v>
      </c>
      <c r="H2399" s="11" t="s">
        <v>52</v>
      </c>
      <c r="I2399" s="11" t="s">
        <v>2</v>
      </c>
      <c r="J2399" s="2" t="s">
        <v>13</v>
      </c>
      <c r="K2399" s="2" t="s">
        <v>23</v>
      </c>
      <c r="L2399" s="2" t="s">
        <v>40</v>
      </c>
      <c r="M2399" s="7">
        <v>2</v>
      </c>
      <c r="N2399" s="4">
        <v>81.67</v>
      </c>
      <c r="O2399" s="5">
        <v>0.05</v>
      </c>
      <c r="P2399" s="4">
        <v>40.43</v>
      </c>
      <c r="Q2399" s="4">
        <f t="shared" si="148"/>
        <v>155.173</v>
      </c>
      <c r="R2399" s="4">
        <f t="shared" si="149"/>
        <v>80.86</v>
      </c>
      <c r="S2399" s="4">
        <f t="shared" si="150"/>
        <v>74.313000000000002</v>
      </c>
      <c r="T2399" s="6">
        <f t="shared" si="151"/>
        <v>0.4789041908063903</v>
      </c>
      <c r="U2399" s="3">
        <f>YEAR(SalesDataTable[[#This Row],[Order Date]])</f>
        <v>2026</v>
      </c>
    </row>
    <row r="2400" spans="1:21" ht="15.6">
      <c r="A2400" s="9">
        <v>5131</v>
      </c>
      <c r="B2400" s="10">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11" t="s">
        <v>20</v>
      </c>
      <c r="H2400" s="11" t="s">
        <v>33</v>
      </c>
      <c r="I2400" s="11" t="s">
        <v>19</v>
      </c>
      <c r="J2400" s="2" t="s">
        <v>13</v>
      </c>
      <c r="K2400" s="2" t="s">
        <v>9</v>
      </c>
      <c r="L2400" s="2" t="s">
        <v>46</v>
      </c>
      <c r="M2400" s="7">
        <v>3</v>
      </c>
      <c r="N2400" s="4">
        <v>70.599999999999994</v>
      </c>
      <c r="O2400" s="5">
        <v>0.05</v>
      </c>
      <c r="P2400" s="4">
        <v>32.68</v>
      </c>
      <c r="Q2400" s="4">
        <f t="shared" si="148"/>
        <v>201.20999999999998</v>
      </c>
      <c r="R2400" s="4">
        <f t="shared" si="149"/>
        <v>98.039999999999992</v>
      </c>
      <c r="S2400" s="4">
        <f t="shared" si="150"/>
        <v>103.16999999999999</v>
      </c>
      <c r="T2400" s="6">
        <f t="shared" si="151"/>
        <v>0.5127478753541076</v>
      </c>
      <c r="U2400" s="3">
        <f>YEAR(SalesDataTable[[#This Row],[Order Date]])</f>
        <v>2026</v>
      </c>
    </row>
    <row r="2401" spans="1:21" ht="15.6">
      <c r="A2401" s="9">
        <v>1502</v>
      </c>
      <c r="B2401" s="10">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11" t="s">
        <v>20</v>
      </c>
      <c r="H2401" s="11" t="s">
        <v>31</v>
      </c>
      <c r="I2401" s="11" t="s">
        <v>28</v>
      </c>
      <c r="J2401" s="2" t="s">
        <v>13</v>
      </c>
      <c r="K2401" s="2" t="s">
        <v>34</v>
      </c>
      <c r="L2401" s="2" t="s">
        <v>42</v>
      </c>
      <c r="M2401" s="7">
        <v>1</v>
      </c>
      <c r="N2401" s="4">
        <v>35.770000000000003</v>
      </c>
      <c r="O2401" s="5">
        <v>0.15</v>
      </c>
      <c r="P2401" s="4">
        <v>13.69</v>
      </c>
      <c r="Q2401" s="4">
        <f t="shared" si="148"/>
        <v>30.404500000000002</v>
      </c>
      <c r="R2401" s="4">
        <f t="shared" si="149"/>
        <v>13.69</v>
      </c>
      <c r="S2401" s="4">
        <f t="shared" si="150"/>
        <v>16.714500000000001</v>
      </c>
      <c r="T2401" s="6">
        <f t="shared" si="151"/>
        <v>0.54973770330049831</v>
      </c>
      <c r="U2401" s="3">
        <f>YEAR(SalesDataTable[[#This Row],[Order Date]])</f>
        <v>2026</v>
      </c>
    </row>
    <row r="2402" spans="1:21" ht="15.6">
      <c r="A2402" s="9">
        <v>2470</v>
      </c>
      <c r="B2402" s="10">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11" t="s">
        <v>6</v>
      </c>
      <c r="H2402" s="11" t="s">
        <v>27</v>
      </c>
      <c r="I2402" s="11" t="s">
        <v>19</v>
      </c>
      <c r="J2402" s="2" t="s">
        <v>16</v>
      </c>
      <c r="K2402" s="2" t="s">
        <v>9</v>
      </c>
      <c r="L2402" s="2" t="s">
        <v>10</v>
      </c>
      <c r="M2402" s="7">
        <v>1</v>
      </c>
      <c r="N2402" s="4">
        <v>92.13</v>
      </c>
      <c r="O2402" s="5">
        <v>0.15</v>
      </c>
      <c r="P2402" s="4">
        <v>45.85</v>
      </c>
      <c r="Q2402" s="4">
        <f t="shared" si="148"/>
        <v>78.31049999999999</v>
      </c>
      <c r="R2402" s="4">
        <f t="shared" si="149"/>
        <v>45.85</v>
      </c>
      <c r="S2402" s="4">
        <f t="shared" si="150"/>
        <v>32.460499999999989</v>
      </c>
      <c r="T2402" s="6">
        <f t="shared" si="151"/>
        <v>0.41451018701195874</v>
      </c>
      <c r="U2402" s="3">
        <f>YEAR(SalesDataTable[[#This Row],[Order Date]])</f>
        <v>2026</v>
      </c>
    </row>
    <row r="2403" spans="1:21" ht="15.6">
      <c r="A2403" s="9">
        <v>3452</v>
      </c>
      <c r="B2403" s="10">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11" t="s">
        <v>6</v>
      </c>
      <c r="H2403" s="11" t="s">
        <v>43</v>
      </c>
      <c r="I2403" s="11" t="s">
        <v>2</v>
      </c>
      <c r="J2403" s="2" t="s">
        <v>3</v>
      </c>
      <c r="K2403" s="2" t="s">
        <v>9</v>
      </c>
      <c r="L2403" s="2" t="s">
        <v>37</v>
      </c>
      <c r="M2403" s="7">
        <v>5</v>
      </c>
      <c r="N2403" s="4">
        <v>151.09</v>
      </c>
      <c r="O2403" s="5">
        <v>0.05</v>
      </c>
      <c r="P2403" s="4">
        <v>79.33</v>
      </c>
      <c r="Q2403" s="4">
        <f t="shared" si="148"/>
        <v>717.67750000000001</v>
      </c>
      <c r="R2403" s="4">
        <f t="shared" si="149"/>
        <v>396.65</v>
      </c>
      <c r="S2403" s="4">
        <f t="shared" si="150"/>
        <v>321.02750000000003</v>
      </c>
      <c r="T2403" s="6">
        <f t="shared" si="151"/>
        <v>0.44731442744129507</v>
      </c>
      <c r="U2403" s="3">
        <f>YEAR(SalesDataTable[[#This Row],[Order Date]])</f>
        <v>2026</v>
      </c>
    </row>
    <row r="2404" spans="1:21" ht="15.6">
      <c r="A2404" s="9">
        <v>4207</v>
      </c>
      <c r="B2404" s="10">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11" t="s">
        <v>6</v>
      </c>
      <c r="H2404" s="11" t="s">
        <v>43</v>
      </c>
      <c r="I2404" s="11" t="s">
        <v>2</v>
      </c>
      <c r="J2404" s="2" t="s">
        <v>13</v>
      </c>
      <c r="K2404" s="2" t="s">
        <v>4</v>
      </c>
      <c r="L2404" s="2" t="s">
        <v>30</v>
      </c>
      <c r="M2404" s="7">
        <v>2</v>
      </c>
      <c r="N2404" s="4">
        <v>103.99</v>
      </c>
      <c r="O2404" s="5">
        <v>0</v>
      </c>
      <c r="P2404" s="4">
        <v>50.36</v>
      </c>
      <c r="Q2404" s="4">
        <f t="shared" si="148"/>
        <v>207.98</v>
      </c>
      <c r="R2404" s="4">
        <f t="shared" si="149"/>
        <v>100.72</v>
      </c>
      <c r="S2404" s="4">
        <f t="shared" si="150"/>
        <v>107.25999999999999</v>
      </c>
      <c r="T2404" s="6">
        <f t="shared" si="151"/>
        <v>0.51572266564092695</v>
      </c>
      <c r="U2404" s="3">
        <f>YEAR(SalesDataTable[[#This Row],[Order Date]])</f>
        <v>2026</v>
      </c>
    </row>
    <row r="2405" spans="1:21" ht="15.6">
      <c r="A2405" s="9">
        <v>695</v>
      </c>
      <c r="B2405" s="10">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11" t="s">
        <v>11</v>
      </c>
      <c r="H2405" s="11" t="s">
        <v>18</v>
      </c>
      <c r="I2405" s="11" t="s">
        <v>2</v>
      </c>
      <c r="J2405" s="2" t="s">
        <v>3</v>
      </c>
      <c r="K2405" s="2" t="s">
        <v>14</v>
      </c>
      <c r="L2405" s="2" t="s">
        <v>15</v>
      </c>
      <c r="M2405" s="7">
        <v>1</v>
      </c>
      <c r="N2405" s="4">
        <v>36.909999999999997</v>
      </c>
      <c r="O2405" s="5">
        <v>0.1</v>
      </c>
      <c r="P2405" s="4">
        <v>13.43</v>
      </c>
      <c r="Q2405" s="4">
        <f t="shared" si="148"/>
        <v>33.219000000000001</v>
      </c>
      <c r="R2405" s="4">
        <f t="shared" si="149"/>
        <v>13.43</v>
      </c>
      <c r="S2405" s="4">
        <f t="shared" si="150"/>
        <v>19.789000000000001</v>
      </c>
      <c r="T2405" s="6">
        <f t="shared" si="151"/>
        <v>0.59571329660736327</v>
      </c>
      <c r="U2405" s="3">
        <f>YEAR(SalesDataTable[[#This Row],[Order Date]])</f>
        <v>2026</v>
      </c>
    </row>
    <row r="2406" spans="1:21" ht="15.6">
      <c r="A2406" s="9">
        <v>1127</v>
      </c>
      <c r="B2406" s="10">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11" t="s">
        <v>0</v>
      </c>
      <c r="H2406" s="11" t="s">
        <v>1</v>
      </c>
      <c r="I2406" s="11" t="s">
        <v>28</v>
      </c>
      <c r="J2406" s="2" t="s">
        <v>13</v>
      </c>
      <c r="K2406" s="2" t="s">
        <v>4</v>
      </c>
      <c r="L2406" s="2" t="s">
        <v>5</v>
      </c>
      <c r="M2406" s="7">
        <v>2</v>
      </c>
      <c r="N2406" s="4">
        <v>81.02</v>
      </c>
      <c r="O2406" s="5">
        <v>0</v>
      </c>
      <c r="P2406" s="4">
        <v>43.22</v>
      </c>
      <c r="Q2406" s="4">
        <f t="shared" si="148"/>
        <v>162.04</v>
      </c>
      <c r="R2406" s="4">
        <f t="shared" si="149"/>
        <v>86.44</v>
      </c>
      <c r="S2406" s="4">
        <f t="shared" si="150"/>
        <v>75.599999999999994</v>
      </c>
      <c r="T2406" s="6">
        <f t="shared" si="151"/>
        <v>0.46655146877314241</v>
      </c>
      <c r="U2406" s="3">
        <f>YEAR(SalesDataTable[[#This Row],[Order Date]])</f>
        <v>2026</v>
      </c>
    </row>
    <row r="2407" spans="1:21" ht="15.6">
      <c r="A2407" s="9">
        <v>1174</v>
      </c>
      <c r="B2407" s="10">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11" t="s">
        <v>0</v>
      </c>
      <c r="H2407" s="11" t="s">
        <v>1</v>
      </c>
      <c r="I2407" s="11" t="s">
        <v>28</v>
      </c>
      <c r="J2407" s="2" t="s">
        <v>13</v>
      </c>
      <c r="K2407" s="2" t="s">
        <v>14</v>
      </c>
      <c r="L2407" s="2" t="s">
        <v>48</v>
      </c>
      <c r="M2407" s="7">
        <v>3</v>
      </c>
      <c r="N2407" s="4">
        <v>164.36</v>
      </c>
      <c r="O2407" s="5">
        <v>0.05</v>
      </c>
      <c r="P2407" s="4">
        <v>88.7</v>
      </c>
      <c r="Q2407" s="4">
        <f t="shared" si="148"/>
        <v>468.42600000000004</v>
      </c>
      <c r="R2407" s="4">
        <f t="shared" si="149"/>
        <v>266.10000000000002</v>
      </c>
      <c r="S2407" s="4">
        <f t="shared" si="150"/>
        <v>202.32600000000002</v>
      </c>
      <c r="T2407" s="6">
        <f t="shared" si="151"/>
        <v>0.43192734818306416</v>
      </c>
      <c r="U2407" s="3">
        <f>YEAR(SalesDataTable[[#This Row],[Order Date]])</f>
        <v>2026</v>
      </c>
    </row>
    <row r="2408" spans="1:21" ht="15.6">
      <c r="A2408" s="9">
        <v>3968</v>
      </c>
      <c r="B2408" s="10">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11" t="s">
        <v>6</v>
      </c>
      <c r="H2408" s="11" t="s">
        <v>41</v>
      </c>
      <c r="I2408" s="11" t="s">
        <v>8</v>
      </c>
      <c r="J2408" s="2" t="s">
        <v>16</v>
      </c>
      <c r="K2408" s="2" t="s">
        <v>34</v>
      </c>
      <c r="L2408" s="2" t="s">
        <v>45</v>
      </c>
      <c r="M2408" s="7">
        <v>5</v>
      </c>
      <c r="N2408" s="4">
        <v>51.36</v>
      </c>
      <c r="O2408" s="5">
        <v>0.1</v>
      </c>
      <c r="P2408" s="4">
        <v>22.45</v>
      </c>
      <c r="Q2408" s="4">
        <f t="shared" si="148"/>
        <v>231.12</v>
      </c>
      <c r="R2408" s="4">
        <f t="shared" si="149"/>
        <v>112.25</v>
      </c>
      <c r="S2408" s="4">
        <f t="shared" si="150"/>
        <v>118.87</v>
      </c>
      <c r="T2408" s="6">
        <f t="shared" si="151"/>
        <v>0.51432156455520939</v>
      </c>
      <c r="U2408" s="3">
        <f>YEAR(SalesDataTable[[#This Row],[Order Date]])</f>
        <v>2026</v>
      </c>
    </row>
    <row r="2409" spans="1:21" ht="15.6">
      <c r="A2409" s="9">
        <v>4049</v>
      </c>
      <c r="B2409" s="10">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11" t="s">
        <v>11</v>
      </c>
      <c r="H2409" s="11" t="s">
        <v>52</v>
      </c>
      <c r="I2409" s="11" t="s">
        <v>28</v>
      </c>
      <c r="J2409" s="2" t="s">
        <v>3</v>
      </c>
      <c r="K2409" s="2" t="s">
        <v>14</v>
      </c>
      <c r="L2409" s="2" t="s">
        <v>15</v>
      </c>
      <c r="M2409" s="7">
        <v>1</v>
      </c>
      <c r="N2409" s="4">
        <v>36.590000000000003</v>
      </c>
      <c r="O2409" s="5">
        <v>0</v>
      </c>
      <c r="P2409" s="4">
        <v>13.73</v>
      </c>
      <c r="Q2409" s="4">
        <f t="shared" si="148"/>
        <v>36.590000000000003</v>
      </c>
      <c r="R2409" s="4">
        <f t="shared" si="149"/>
        <v>13.73</v>
      </c>
      <c r="S2409" s="4">
        <f t="shared" si="150"/>
        <v>22.860000000000003</v>
      </c>
      <c r="T2409" s="6">
        <f t="shared" si="151"/>
        <v>0.62476086362394101</v>
      </c>
      <c r="U2409" s="3">
        <f>YEAR(SalesDataTable[[#This Row],[Order Date]])</f>
        <v>2026</v>
      </c>
    </row>
    <row r="2410" spans="1:21" ht="15.6">
      <c r="A2410" s="9">
        <v>3</v>
      </c>
      <c r="B2410" s="10">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11" t="s">
        <v>20</v>
      </c>
      <c r="H2410" s="11" t="s">
        <v>31</v>
      </c>
      <c r="I2410" s="11" t="s">
        <v>19</v>
      </c>
      <c r="J2410" s="2" t="s">
        <v>3</v>
      </c>
      <c r="K2410" s="2" t="s">
        <v>23</v>
      </c>
      <c r="L2410" s="2" t="s">
        <v>51</v>
      </c>
      <c r="M2410" s="7">
        <v>5</v>
      </c>
      <c r="N2410" s="4">
        <v>122.33</v>
      </c>
      <c r="O2410" s="5">
        <v>0.15</v>
      </c>
      <c r="P2410" s="4">
        <v>58.98</v>
      </c>
      <c r="Q2410" s="4">
        <f t="shared" si="148"/>
        <v>519.90249999999992</v>
      </c>
      <c r="R2410" s="4">
        <f t="shared" si="149"/>
        <v>294.89999999999998</v>
      </c>
      <c r="S2410" s="4">
        <f t="shared" si="150"/>
        <v>225.00249999999994</v>
      </c>
      <c r="T2410" s="6">
        <f t="shared" si="151"/>
        <v>0.43277826130861069</v>
      </c>
      <c r="U2410" s="3">
        <f>YEAR(SalesDataTable[[#This Row],[Order Date]])</f>
        <v>2026</v>
      </c>
    </row>
    <row r="2411" spans="1:21" ht="15.6">
      <c r="A2411" s="9">
        <v>1603</v>
      </c>
      <c r="B2411" s="10">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11" t="s">
        <v>20</v>
      </c>
      <c r="H2411" s="11" t="s">
        <v>33</v>
      </c>
      <c r="I2411" s="11" t="s">
        <v>2</v>
      </c>
      <c r="J2411" s="2" t="s">
        <v>3</v>
      </c>
      <c r="K2411" s="2" t="s">
        <v>23</v>
      </c>
      <c r="L2411" s="2" t="s">
        <v>40</v>
      </c>
      <c r="M2411" s="7">
        <v>1</v>
      </c>
      <c r="N2411" s="4">
        <v>83.49</v>
      </c>
      <c r="O2411" s="5">
        <v>0.05</v>
      </c>
      <c r="P2411" s="4">
        <v>39.659999999999997</v>
      </c>
      <c r="Q2411" s="4">
        <f t="shared" si="148"/>
        <v>79.315499999999986</v>
      </c>
      <c r="R2411" s="4">
        <f t="shared" si="149"/>
        <v>39.659999999999997</v>
      </c>
      <c r="S2411" s="4">
        <f t="shared" si="150"/>
        <v>39.655499999999989</v>
      </c>
      <c r="T2411" s="6">
        <f t="shared" si="151"/>
        <v>0.49997163227868446</v>
      </c>
      <c r="U2411" s="3">
        <f>YEAR(SalesDataTable[[#This Row],[Order Date]])</f>
        <v>2026</v>
      </c>
    </row>
    <row r="2412" spans="1:21" ht="15.6">
      <c r="A2412" s="9">
        <v>2073</v>
      </c>
      <c r="B2412" s="10">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11" t="s">
        <v>6</v>
      </c>
      <c r="H2412" s="11" t="s">
        <v>43</v>
      </c>
      <c r="I2412" s="11" t="s">
        <v>2</v>
      </c>
      <c r="J2412" s="2" t="s">
        <v>13</v>
      </c>
      <c r="K2412" s="2" t="s">
        <v>4</v>
      </c>
      <c r="L2412" s="2" t="s">
        <v>22</v>
      </c>
      <c r="M2412" s="7">
        <v>2</v>
      </c>
      <c r="N2412" s="4">
        <v>51.48</v>
      </c>
      <c r="O2412" s="5">
        <v>0.1</v>
      </c>
      <c r="P2412" s="4">
        <v>22.51</v>
      </c>
      <c r="Q2412" s="4">
        <f t="shared" si="148"/>
        <v>92.664000000000001</v>
      </c>
      <c r="R2412" s="4">
        <f t="shared" si="149"/>
        <v>45.02</v>
      </c>
      <c r="S2412" s="4">
        <f t="shared" si="150"/>
        <v>47.643999999999998</v>
      </c>
      <c r="T2412" s="6">
        <f t="shared" si="151"/>
        <v>0.51415868082534744</v>
      </c>
      <c r="U2412" s="3">
        <f>YEAR(SalesDataTable[[#This Row],[Order Date]])</f>
        <v>2026</v>
      </c>
    </row>
    <row r="2413" spans="1:21" ht="15.6">
      <c r="A2413" s="9">
        <v>2487</v>
      </c>
      <c r="B2413" s="10">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11" t="s">
        <v>11</v>
      </c>
      <c r="H2413" s="11" t="s">
        <v>12</v>
      </c>
      <c r="I2413" s="11" t="s">
        <v>28</v>
      </c>
      <c r="J2413" s="2" t="s">
        <v>13</v>
      </c>
      <c r="K2413" s="2" t="s">
        <v>23</v>
      </c>
      <c r="L2413" s="2" t="s">
        <v>51</v>
      </c>
      <c r="M2413" s="7">
        <v>1</v>
      </c>
      <c r="N2413" s="4">
        <v>123.43</v>
      </c>
      <c r="O2413" s="5">
        <v>0.15</v>
      </c>
      <c r="P2413" s="4">
        <v>60.8</v>
      </c>
      <c r="Q2413" s="4">
        <f t="shared" si="148"/>
        <v>104.91550000000001</v>
      </c>
      <c r="R2413" s="4">
        <f t="shared" si="149"/>
        <v>60.8</v>
      </c>
      <c r="S2413" s="4">
        <f t="shared" si="150"/>
        <v>44.115500000000011</v>
      </c>
      <c r="T2413" s="6">
        <f t="shared" si="151"/>
        <v>0.42048601017008935</v>
      </c>
      <c r="U2413" s="3">
        <f>YEAR(SalesDataTable[[#This Row],[Order Date]])</f>
        <v>2026</v>
      </c>
    </row>
    <row r="2414" spans="1:21" ht="15.6">
      <c r="A2414" s="9">
        <v>3407</v>
      </c>
      <c r="B2414" s="10">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11" t="s">
        <v>20</v>
      </c>
      <c r="H2414" s="11" t="s">
        <v>31</v>
      </c>
      <c r="I2414" s="11" t="s">
        <v>2</v>
      </c>
      <c r="J2414" s="2" t="s">
        <v>13</v>
      </c>
      <c r="K2414" s="2" t="s">
        <v>14</v>
      </c>
      <c r="L2414" s="2" t="s">
        <v>48</v>
      </c>
      <c r="M2414" s="7">
        <v>1</v>
      </c>
      <c r="N2414" s="4">
        <v>164.85</v>
      </c>
      <c r="O2414" s="5">
        <v>0.1</v>
      </c>
      <c r="P2414" s="4">
        <v>89.4</v>
      </c>
      <c r="Q2414" s="4">
        <f t="shared" si="148"/>
        <v>148.36500000000001</v>
      </c>
      <c r="R2414" s="4">
        <f t="shared" si="149"/>
        <v>89.4</v>
      </c>
      <c r="S2414" s="4">
        <f t="shared" si="150"/>
        <v>58.965000000000003</v>
      </c>
      <c r="T2414" s="6">
        <f t="shared" si="151"/>
        <v>0.39743200889697705</v>
      </c>
      <c r="U2414" s="3">
        <f>YEAR(SalesDataTable[[#This Row],[Order Date]])</f>
        <v>2026</v>
      </c>
    </row>
    <row r="2415" spans="1:21" ht="15.6">
      <c r="A2415" s="9">
        <v>4052</v>
      </c>
      <c r="B2415" s="10">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11" t="s">
        <v>0</v>
      </c>
      <c r="H2415" s="11" t="s">
        <v>1</v>
      </c>
      <c r="I2415" s="11" t="s">
        <v>2</v>
      </c>
      <c r="J2415" s="2" t="s">
        <v>13</v>
      </c>
      <c r="K2415" s="2" t="s">
        <v>14</v>
      </c>
      <c r="L2415" s="2" t="s">
        <v>32</v>
      </c>
      <c r="M2415" s="7">
        <v>1</v>
      </c>
      <c r="N2415" s="4">
        <v>46.82</v>
      </c>
      <c r="O2415" s="5">
        <v>0.2</v>
      </c>
      <c r="P2415" s="4">
        <v>18.27</v>
      </c>
      <c r="Q2415" s="4">
        <f t="shared" si="148"/>
        <v>37.456000000000003</v>
      </c>
      <c r="R2415" s="4">
        <f t="shared" si="149"/>
        <v>18.27</v>
      </c>
      <c r="S2415" s="4">
        <f t="shared" si="150"/>
        <v>19.186000000000003</v>
      </c>
      <c r="T2415" s="6">
        <f t="shared" si="151"/>
        <v>0.51222768047842804</v>
      </c>
      <c r="U2415" s="3">
        <f>YEAR(SalesDataTable[[#This Row],[Order Date]])</f>
        <v>2026</v>
      </c>
    </row>
    <row r="2416" spans="1:21" ht="15.6">
      <c r="A2416" s="9">
        <v>119</v>
      </c>
      <c r="B2416" s="10">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11" t="s">
        <v>0</v>
      </c>
      <c r="H2416" s="11" t="s">
        <v>36</v>
      </c>
      <c r="I2416" s="11" t="s">
        <v>2</v>
      </c>
      <c r="J2416" s="2" t="s">
        <v>13</v>
      </c>
      <c r="K2416" s="2" t="s">
        <v>34</v>
      </c>
      <c r="L2416" s="2" t="s">
        <v>35</v>
      </c>
      <c r="M2416" s="7">
        <v>1</v>
      </c>
      <c r="N2416" s="4">
        <v>41.16</v>
      </c>
      <c r="O2416" s="5">
        <v>0.1</v>
      </c>
      <c r="P2416" s="4">
        <v>14.82</v>
      </c>
      <c r="Q2416" s="4">
        <f t="shared" si="148"/>
        <v>37.043999999999997</v>
      </c>
      <c r="R2416" s="4">
        <f t="shared" si="149"/>
        <v>14.82</v>
      </c>
      <c r="S2416" s="4">
        <f t="shared" si="150"/>
        <v>22.223999999999997</v>
      </c>
      <c r="T2416" s="6">
        <f t="shared" si="151"/>
        <v>0.59993521218011014</v>
      </c>
      <c r="U2416" s="3">
        <f>YEAR(SalesDataTable[[#This Row],[Order Date]])</f>
        <v>2026</v>
      </c>
    </row>
    <row r="2417" spans="1:21" ht="15.6">
      <c r="A2417" s="9">
        <v>298</v>
      </c>
      <c r="B2417" s="10">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11" t="s">
        <v>6</v>
      </c>
      <c r="H2417" s="11" t="s">
        <v>43</v>
      </c>
      <c r="I2417" s="11" t="s">
        <v>28</v>
      </c>
      <c r="J2417" s="2" t="s">
        <v>13</v>
      </c>
      <c r="K2417" s="2" t="s">
        <v>23</v>
      </c>
      <c r="L2417" s="2" t="s">
        <v>29</v>
      </c>
      <c r="M2417" s="7">
        <v>1</v>
      </c>
      <c r="N2417" s="4">
        <v>196.08</v>
      </c>
      <c r="O2417" s="5">
        <v>0.1</v>
      </c>
      <c r="P2417" s="4">
        <v>104.19</v>
      </c>
      <c r="Q2417" s="4">
        <f t="shared" si="148"/>
        <v>176.47200000000001</v>
      </c>
      <c r="R2417" s="4">
        <f t="shared" si="149"/>
        <v>104.19</v>
      </c>
      <c r="S2417" s="4">
        <f t="shared" si="150"/>
        <v>72.282000000000011</v>
      </c>
      <c r="T2417" s="6">
        <f t="shared" si="151"/>
        <v>0.40959472324221408</v>
      </c>
      <c r="U2417" s="3">
        <f>YEAR(SalesDataTable[[#This Row],[Order Date]])</f>
        <v>2026</v>
      </c>
    </row>
    <row r="2418" spans="1:21" ht="15.6">
      <c r="A2418" s="9">
        <v>419</v>
      </c>
      <c r="B2418" s="10">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11" t="s">
        <v>20</v>
      </c>
      <c r="H2418" s="11" t="s">
        <v>33</v>
      </c>
      <c r="I2418" s="11" t="s">
        <v>19</v>
      </c>
      <c r="J2418" s="2" t="s">
        <v>13</v>
      </c>
      <c r="K2418" s="2" t="s">
        <v>23</v>
      </c>
      <c r="L2418" s="2" t="s">
        <v>29</v>
      </c>
      <c r="M2418" s="7">
        <v>1</v>
      </c>
      <c r="N2418" s="4">
        <v>192.62</v>
      </c>
      <c r="O2418" s="5">
        <v>0.1</v>
      </c>
      <c r="P2418" s="4">
        <v>105.97</v>
      </c>
      <c r="Q2418" s="4">
        <f t="shared" si="148"/>
        <v>173.358</v>
      </c>
      <c r="R2418" s="4">
        <f t="shared" si="149"/>
        <v>105.97</v>
      </c>
      <c r="S2418" s="4">
        <f t="shared" si="150"/>
        <v>67.388000000000005</v>
      </c>
      <c r="T2418" s="6">
        <f t="shared" si="151"/>
        <v>0.38872160500236508</v>
      </c>
      <c r="U2418" s="3">
        <f>YEAR(SalesDataTable[[#This Row],[Order Date]])</f>
        <v>2026</v>
      </c>
    </row>
    <row r="2419" spans="1:21" ht="15.6">
      <c r="A2419" s="9">
        <v>1181</v>
      </c>
      <c r="B2419" s="10">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11" t="s">
        <v>6</v>
      </c>
      <c r="H2419" s="11" t="s">
        <v>43</v>
      </c>
      <c r="I2419" s="11" t="s">
        <v>28</v>
      </c>
      <c r="J2419" s="2" t="s">
        <v>13</v>
      </c>
      <c r="K2419" s="2" t="s">
        <v>4</v>
      </c>
      <c r="L2419" s="2" t="s">
        <v>30</v>
      </c>
      <c r="M2419" s="7">
        <v>2</v>
      </c>
      <c r="N2419" s="4">
        <v>102.87</v>
      </c>
      <c r="O2419" s="5">
        <v>0.05</v>
      </c>
      <c r="P2419" s="4">
        <v>51.69</v>
      </c>
      <c r="Q2419" s="4">
        <f t="shared" si="148"/>
        <v>195.453</v>
      </c>
      <c r="R2419" s="4">
        <f t="shared" si="149"/>
        <v>103.38</v>
      </c>
      <c r="S2419" s="4">
        <f t="shared" si="150"/>
        <v>92.073000000000008</v>
      </c>
      <c r="T2419" s="6">
        <f t="shared" si="151"/>
        <v>0.4710748875688785</v>
      </c>
      <c r="U2419" s="3">
        <f>YEAR(SalesDataTable[[#This Row],[Order Date]])</f>
        <v>2026</v>
      </c>
    </row>
    <row r="2420" spans="1:21" ht="15.6">
      <c r="A2420" s="9">
        <v>1924</v>
      </c>
      <c r="B2420" s="10">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11" t="s">
        <v>0</v>
      </c>
      <c r="H2420" s="11" t="s">
        <v>50</v>
      </c>
      <c r="I2420" s="11" t="s">
        <v>2</v>
      </c>
      <c r="J2420" s="2" t="s">
        <v>13</v>
      </c>
      <c r="K2420" s="2" t="s">
        <v>4</v>
      </c>
      <c r="L2420" s="2" t="s">
        <v>22</v>
      </c>
      <c r="M2420" s="7">
        <v>3</v>
      </c>
      <c r="N2420" s="4">
        <v>50.99</v>
      </c>
      <c r="O2420" s="5">
        <v>0.2</v>
      </c>
      <c r="P2420" s="4">
        <v>22.53</v>
      </c>
      <c r="Q2420" s="4">
        <f t="shared" si="148"/>
        <v>122.376</v>
      </c>
      <c r="R2420" s="4">
        <f t="shared" si="149"/>
        <v>67.59</v>
      </c>
      <c r="S2420" s="4">
        <f t="shared" si="150"/>
        <v>54.786000000000001</v>
      </c>
      <c r="T2420" s="6">
        <f t="shared" si="151"/>
        <v>0.44768582074916652</v>
      </c>
      <c r="U2420" s="3">
        <f>YEAR(SalesDataTable[[#This Row],[Order Date]])</f>
        <v>2026</v>
      </c>
    </row>
    <row r="2421" spans="1:21" ht="15.6">
      <c r="A2421" s="9">
        <v>3829</v>
      </c>
      <c r="B2421" s="10">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11" t="s">
        <v>6</v>
      </c>
      <c r="H2421" s="11" t="s">
        <v>43</v>
      </c>
      <c r="I2421" s="11" t="s">
        <v>19</v>
      </c>
      <c r="J2421" s="2" t="s">
        <v>13</v>
      </c>
      <c r="K2421" s="2" t="s">
        <v>4</v>
      </c>
      <c r="L2421" s="2" t="s">
        <v>26</v>
      </c>
      <c r="M2421" s="7">
        <v>1</v>
      </c>
      <c r="N2421" s="4">
        <v>39.94</v>
      </c>
      <c r="O2421" s="5">
        <v>0.1</v>
      </c>
      <c r="P2421" s="4">
        <v>16.89</v>
      </c>
      <c r="Q2421" s="4">
        <f t="shared" si="148"/>
        <v>35.945999999999998</v>
      </c>
      <c r="R2421" s="4">
        <f t="shared" si="149"/>
        <v>16.89</v>
      </c>
      <c r="S2421" s="4">
        <f t="shared" si="150"/>
        <v>19.055999999999997</v>
      </c>
      <c r="T2421" s="6">
        <f t="shared" si="151"/>
        <v>0.53012852612251704</v>
      </c>
      <c r="U2421" s="3">
        <f>YEAR(SalesDataTable[[#This Row],[Order Date]])</f>
        <v>2026</v>
      </c>
    </row>
    <row r="2422" spans="1:21" ht="15.6">
      <c r="A2422" s="9">
        <v>5065</v>
      </c>
      <c r="B2422" s="10">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11" t="s">
        <v>20</v>
      </c>
      <c r="H2422" s="11" t="s">
        <v>33</v>
      </c>
      <c r="I2422" s="11" t="s">
        <v>2</v>
      </c>
      <c r="J2422" s="2" t="s">
        <v>13</v>
      </c>
      <c r="K2422" s="2" t="s">
        <v>14</v>
      </c>
      <c r="L2422" s="2" t="s">
        <v>48</v>
      </c>
      <c r="M2422" s="7">
        <v>2</v>
      </c>
      <c r="N2422" s="4">
        <v>166.15</v>
      </c>
      <c r="O2422" s="5">
        <v>0</v>
      </c>
      <c r="P2422" s="4">
        <v>86.42</v>
      </c>
      <c r="Q2422" s="4">
        <f t="shared" si="148"/>
        <v>332.3</v>
      </c>
      <c r="R2422" s="4">
        <f t="shared" si="149"/>
        <v>172.84</v>
      </c>
      <c r="S2422" s="4">
        <f t="shared" si="150"/>
        <v>159.46</v>
      </c>
      <c r="T2422" s="6">
        <f t="shared" si="151"/>
        <v>0.47986758952753539</v>
      </c>
      <c r="U2422" s="3">
        <f>YEAR(SalesDataTable[[#This Row],[Order Date]])</f>
        <v>2026</v>
      </c>
    </row>
    <row r="2423" spans="1:21" ht="15.6">
      <c r="A2423" s="9">
        <v>5146</v>
      </c>
      <c r="B2423" s="10">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11" t="s">
        <v>6</v>
      </c>
      <c r="H2423" s="11" t="s">
        <v>27</v>
      </c>
      <c r="I2423" s="11" t="s">
        <v>2</v>
      </c>
      <c r="J2423" s="2" t="s">
        <v>13</v>
      </c>
      <c r="K2423" s="2" t="s">
        <v>34</v>
      </c>
      <c r="L2423" s="2" t="s">
        <v>42</v>
      </c>
      <c r="M2423" s="7">
        <v>1</v>
      </c>
      <c r="N2423" s="4">
        <v>35.79</v>
      </c>
      <c r="O2423" s="5">
        <v>0.1</v>
      </c>
      <c r="P2423" s="4">
        <v>14.17</v>
      </c>
      <c r="Q2423" s="4">
        <f t="shared" si="148"/>
        <v>32.210999999999999</v>
      </c>
      <c r="R2423" s="4">
        <f t="shared" si="149"/>
        <v>14.17</v>
      </c>
      <c r="S2423" s="4">
        <f t="shared" si="150"/>
        <v>18.040999999999997</v>
      </c>
      <c r="T2423" s="6">
        <f t="shared" si="151"/>
        <v>0.56008816863804278</v>
      </c>
      <c r="U2423" s="3">
        <f>YEAR(SalesDataTable[[#This Row],[Order Date]])</f>
        <v>2026</v>
      </c>
    </row>
    <row r="2424" spans="1:21" ht="15.6">
      <c r="A2424" s="9">
        <v>320</v>
      </c>
      <c r="B2424" s="10">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11" t="s">
        <v>11</v>
      </c>
      <c r="H2424" s="11" t="s">
        <v>12</v>
      </c>
      <c r="I2424" s="11" t="s">
        <v>2</v>
      </c>
      <c r="J2424" s="2" t="s">
        <v>13</v>
      </c>
      <c r="K2424" s="2" t="s">
        <v>23</v>
      </c>
      <c r="L2424" s="2" t="s">
        <v>29</v>
      </c>
      <c r="M2424" s="7">
        <v>5</v>
      </c>
      <c r="N2424" s="4">
        <v>196.53</v>
      </c>
      <c r="O2424" s="5">
        <v>0.15</v>
      </c>
      <c r="P2424" s="4">
        <v>105.01</v>
      </c>
      <c r="Q2424" s="4">
        <f t="shared" si="148"/>
        <v>835.25249999999994</v>
      </c>
      <c r="R2424" s="4">
        <f t="shared" si="149"/>
        <v>525.05000000000007</v>
      </c>
      <c r="S2424" s="4">
        <f t="shared" si="150"/>
        <v>310.20249999999987</v>
      </c>
      <c r="T2424" s="6">
        <f t="shared" si="151"/>
        <v>0.37138769414039452</v>
      </c>
      <c r="U2424" s="3">
        <f>YEAR(SalesDataTable[[#This Row],[Order Date]])</f>
        <v>2026</v>
      </c>
    </row>
    <row r="2425" spans="1:21" ht="15.6">
      <c r="A2425" s="9">
        <v>1250</v>
      </c>
      <c r="B2425" s="10">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11" t="s">
        <v>6</v>
      </c>
      <c r="H2425" s="11" t="s">
        <v>43</v>
      </c>
      <c r="I2425" s="11" t="s">
        <v>2</v>
      </c>
      <c r="J2425" s="2" t="s">
        <v>13</v>
      </c>
      <c r="K2425" s="2" t="s">
        <v>14</v>
      </c>
      <c r="L2425" s="2" t="s">
        <v>15</v>
      </c>
      <c r="M2425" s="7">
        <v>6</v>
      </c>
      <c r="N2425" s="4">
        <v>36.35</v>
      </c>
      <c r="O2425" s="5">
        <v>0</v>
      </c>
      <c r="P2425" s="4">
        <v>13.24</v>
      </c>
      <c r="Q2425" s="4">
        <f t="shared" si="148"/>
        <v>218.10000000000002</v>
      </c>
      <c r="R2425" s="4">
        <f t="shared" si="149"/>
        <v>79.44</v>
      </c>
      <c r="S2425" s="4">
        <f t="shared" si="150"/>
        <v>138.66000000000003</v>
      </c>
      <c r="T2425" s="6">
        <f t="shared" si="151"/>
        <v>0.63576341127922975</v>
      </c>
      <c r="U2425" s="3">
        <f>YEAR(SalesDataTable[[#This Row],[Order Date]])</f>
        <v>2026</v>
      </c>
    </row>
    <row r="2426" spans="1:21" ht="15.6">
      <c r="A2426" s="9">
        <v>2584</v>
      </c>
      <c r="B2426" s="10">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11" t="s">
        <v>6</v>
      </c>
      <c r="H2426" s="11" t="s">
        <v>27</v>
      </c>
      <c r="I2426" s="11" t="s">
        <v>8</v>
      </c>
      <c r="J2426" s="2" t="s">
        <v>3</v>
      </c>
      <c r="K2426" s="2" t="s">
        <v>23</v>
      </c>
      <c r="L2426" s="2" t="s">
        <v>29</v>
      </c>
      <c r="M2426" s="7">
        <v>15</v>
      </c>
      <c r="N2426" s="4">
        <v>192.23</v>
      </c>
      <c r="O2426" s="5">
        <v>0.15</v>
      </c>
      <c r="P2426" s="4">
        <v>106.34</v>
      </c>
      <c r="Q2426" s="4">
        <f t="shared" si="148"/>
        <v>2450.9324999999999</v>
      </c>
      <c r="R2426" s="4">
        <f t="shared" si="149"/>
        <v>1595.1000000000001</v>
      </c>
      <c r="S2426" s="4">
        <f t="shared" si="150"/>
        <v>855.83249999999975</v>
      </c>
      <c r="T2426" s="6">
        <f t="shared" si="151"/>
        <v>0.34918648310387979</v>
      </c>
      <c r="U2426" s="3">
        <f>YEAR(SalesDataTable[[#This Row],[Order Date]])</f>
        <v>2026</v>
      </c>
    </row>
    <row r="2427" spans="1:21" ht="15.6">
      <c r="A2427" s="9">
        <v>2717</v>
      </c>
      <c r="B2427" s="10">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11" t="s">
        <v>6</v>
      </c>
      <c r="H2427" s="11" t="s">
        <v>43</v>
      </c>
      <c r="I2427" s="11" t="s">
        <v>2</v>
      </c>
      <c r="J2427" s="2" t="s">
        <v>13</v>
      </c>
      <c r="K2427" s="2" t="s">
        <v>14</v>
      </c>
      <c r="L2427" s="2" t="s">
        <v>48</v>
      </c>
      <c r="M2427" s="7">
        <v>2</v>
      </c>
      <c r="N2427" s="4">
        <v>167.9</v>
      </c>
      <c r="O2427" s="5">
        <v>0.15</v>
      </c>
      <c r="P2427" s="4">
        <v>89.55</v>
      </c>
      <c r="Q2427" s="4">
        <f t="shared" si="148"/>
        <v>285.43</v>
      </c>
      <c r="R2427" s="4">
        <f t="shared" si="149"/>
        <v>179.1</v>
      </c>
      <c r="S2427" s="4">
        <f t="shared" si="150"/>
        <v>106.33000000000001</v>
      </c>
      <c r="T2427" s="6">
        <f t="shared" si="151"/>
        <v>0.37252566303471957</v>
      </c>
      <c r="U2427" s="3">
        <f>YEAR(SalesDataTable[[#This Row],[Order Date]])</f>
        <v>2026</v>
      </c>
    </row>
    <row r="2428" spans="1:21" ht="15.6">
      <c r="A2428" s="9">
        <v>2737</v>
      </c>
      <c r="B2428" s="10">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11" t="s">
        <v>6</v>
      </c>
      <c r="H2428" s="11" t="s">
        <v>27</v>
      </c>
      <c r="I2428" s="11" t="s">
        <v>2</v>
      </c>
      <c r="J2428" s="2" t="s">
        <v>16</v>
      </c>
      <c r="K2428" s="2" t="s">
        <v>23</v>
      </c>
      <c r="L2428" s="2" t="s">
        <v>40</v>
      </c>
      <c r="M2428" s="7">
        <v>2</v>
      </c>
      <c r="N2428" s="4">
        <v>80.709999999999994</v>
      </c>
      <c r="O2428" s="5">
        <v>0.1</v>
      </c>
      <c r="P2428" s="4">
        <v>39.33</v>
      </c>
      <c r="Q2428" s="4">
        <f t="shared" si="148"/>
        <v>145.27799999999999</v>
      </c>
      <c r="R2428" s="4">
        <f t="shared" si="149"/>
        <v>78.66</v>
      </c>
      <c r="S2428" s="4">
        <f t="shared" si="150"/>
        <v>66.617999999999995</v>
      </c>
      <c r="T2428" s="6">
        <f t="shared" si="151"/>
        <v>0.45855532152149669</v>
      </c>
      <c r="U2428" s="3">
        <f>YEAR(SalesDataTable[[#This Row],[Order Date]])</f>
        <v>2026</v>
      </c>
    </row>
    <row r="2429" spans="1:21" ht="15.6">
      <c r="A2429" s="9">
        <v>3021</v>
      </c>
      <c r="B2429" s="10">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11" t="s">
        <v>0</v>
      </c>
      <c r="H2429" s="11" t="s">
        <v>50</v>
      </c>
      <c r="I2429" s="11" t="s">
        <v>2</v>
      </c>
      <c r="J2429" s="2" t="s">
        <v>16</v>
      </c>
      <c r="K2429" s="2" t="s">
        <v>9</v>
      </c>
      <c r="L2429" s="2" t="s">
        <v>46</v>
      </c>
      <c r="M2429" s="7">
        <v>1</v>
      </c>
      <c r="N2429" s="4">
        <v>71.66</v>
      </c>
      <c r="O2429" s="5">
        <v>0.2</v>
      </c>
      <c r="P2429" s="4">
        <v>31.83</v>
      </c>
      <c r="Q2429" s="4">
        <f t="shared" si="148"/>
        <v>57.328000000000003</v>
      </c>
      <c r="R2429" s="4">
        <f t="shared" si="149"/>
        <v>31.83</v>
      </c>
      <c r="S2429" s="4">
        <f t="shared" si="150"/>
        <v>25.498000000000005</v>
      </c>
      <c r="T2429" s="6">
        <f t="shared" si="151"/>
        <v>0.44477393245883345</v>
      </c>
      <c r="U2429" s="3">
        <f>YEAR(SalesDataTable[[#This Row],[Order Date]])</f>
        <v>2026</v>
      </c>
    </row>
    <row r="2430" spans="1:21" ht="15.6">
      <c r="A2430" s="9">
        <v>5199</v>
      </c>
      <c r="B2430" s="10">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11" t="s">
        <v>11</v>
      </c>
      <c r="H2430" s="11" t="s">
        <v>18</v>
      </c>
      <c r="I2430" s="11" t="s">
        <v>2</v>
      </c>
      <c r="J2430" s="2" t="s">
        <v>3</v>
      </c>
      <c r="K2430" s="2" t="s">
        <v>23</v>
      </c>
      <c r="L2430" s="2" t="s">
        <v>51</v>
      </c>
      <c r="M2430" s="7">
        <v>5</v>
      </c>
      <c r="N2430" s="4">
        <v>125.23</v>
      </c>
      <c r="O2430" s="5">
        <v>0.05</v>
      </c>
      <c r="P2430" s="4">
        <v>59.84</v>
      </c>
      <c r="Q2430" s="4">
        <f t="shared" si="148"/>
        <v>594.84249999999997</v>
      </c>
      <c r="R2430" s="4">
        <f t="shared" si="149"/>
        <v>299.20000000000005</v>
      </c>
      <c r="S2430" s="4">
        <f t="shared" si="150"/>
        <v>295.64249999999993</v>
      </c>
      <c r="T2430" s="6">
        <f t="shared" si="151"/>
        <v>0.49700971265503041</v>
      </c>
      <c r="U2430" s="3">
        <f>YEAR(SalesDataTable[[#This Row],[Order Date]])</f>
        <v>2026</v>
      </c>
    </row>
    <row r="2431" spans="1:21" ht="15.6">
      <c r="A2431" s="9">
        <v>1202</v>
      </c>
      <c r="B2431" s="10">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11" t="s">
        <v>0</v>
      </c>
      <c r="H2431" s="11" t="s">
        <v>50</v>
      </c>
      <c r="I2431" s="11" t="s">
        <v>28</v>
      </c>
      <c r="J2431" s="2" t="s">
        <v>3</v>
      </c>
      <c r="K2431" s="2" t="s">
        <v>9</v>
      </c>
      <c r="L2431" s="2" t="s">
        <v>10</v>
      </c>
      <c r="M2431" s="7">
        <v>2</v>
      </c>
      <c r="N2431" s="4">
        <v>91.33</v>
      </c>
      <c r="O2431" s="5">
        <v>0.15</v>
      </c>
      <c r="P2431" s="4">
        <v>45.45</v>
      </c>
      <c r="Q2431" s="4">
        <f t="shared" si="148"/>
        <v>155.261</v>
      </c>
      <c r="R2431" s="4">
        <f t="shared" si="149"/>
        <v>90.9</v>
      </c>
      <c r="S2431" s="4">
        <f t="shared" si="150"/>
        <v>64.36099999999999</v>
      </c>
      <c r="T2431" s="6">
        <f t="shared" si="151"/>
        <v>0.41453423589954974</v>
      </c>
      <c r="U2431" s="3">
        <f>YEAR(SalesDataTable[[#This Row],[Order Date]])</f>
        <v>2026</v>
      </c>
    </row>
    <row r="2432" spans="1:21" ht="15.6">
      <c r="A2432" s="9">
        <v>1365</v>
      </c>
      <c r="B2432" s="10">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11" t="s">
        <v>0</v>
      </c>
      <c r="H2432" s="11" t="s">
        <v>1</v>
      </c>
      <c r="I2432" s="11" t="s">
        <v>28</v>
      </c>
      <c r="J2432" s="2" t="s">
        <v>13</v>
      </c>
      <c r="K2432" s="2" t="s">
        <v>9</v>
      </c>
      <c r="L2432" s="2" t="s">
        <v>37</v>
      </c>
      <c r="M2432" s="7">
        <v>4</v>
      </c>
      <c r="N2432" s="4">
        <v>155.91</v>
      </c>
      <c r="O2432" s="5">
        <v>0</v>
      </c>
      <c r="P2432" s="4">
        <v>79.91</v>
      </c>
      <c r="Q2432" s="4">
        <f t="shared" si="148"/>
        <v>623.64</v>
      </c>
      <c r="R2432" s="4">
        <f t="shared" si="149"/>
        <v>319.64</v>
      </c>
      <c r="S2432" s="4">
        <f t="shared" si="150"/>
        <v>304</v>
      </c>
      <c r="T2432" s="6">
        <f t="shared" si="151"/>
        <v>0.48746071451478418</v>
      </c>
      <c r="U2432" s="3">
        <f>YEAR(SalesDataTable[[#This Row],[Order Date]])</f>
        <v>2026</v>
      </c>
    </row>
    <row r="2433" spans="1:21" ht="15.6">
      <c r="A2433" s="9">
        <v>2575</v>
      </c>
      <c r="B2433" s="10">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11" t="s">
        <v>11</v>
      </c>
      <c r="H2433" s="11" t="s">
        <v>39</v>
      </c>
      <c r="I2433" s="11" t="s">
        <v>19</v>
      </c>
      <c r="J2433" s="2" t="s">
        <v>3</v>
      </c>
      <c r="K2433" s="2" t="s">
        <v>34</v>
      </c>
      <c r="L2433" s="2" t="s">
        <v>35</v>
      </c>
      <c r="M2433" s="7">
        <v>1</v>
      </c>
      <c r="N2433" s="4">
        <v>39.42</v>
      </c>
      <c r="O2433" s="5">
        <v>0</v>
      </c>
      <c r="P2433" s="4">
        <v>14.63</v>
      </c>
      <c r="Q2433" s="4">
        <f t="shared" si="148"/>
        <v>39.42</v>
      </c>
      <c r="R2433" s="4">
        <f t="shared" si="149"/>
        <v>14.63</v>
      </c>
      <c r="S2433" s="4">
        <f t="shared" si="150"/>
        <v>24.79</v>
      </c>
      <c r="T2433" s="6">
        <f t="shared" si="151"/>
        <v>0.62886859462201927</v>
      </c>
      <c r="U2433" s="3">
        <f>YEAR(SalesDataTable[[#This Row],[Order Date]])</f>
        <v>2026</v>
      </c>
    </row>
    <row r="2434" spans="1:21" ht="15.6">
      <c r="A2434" s="9">
        <v>2673</v>
      </c>
      <c r="B2434" s="10">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11" t="s">
        <v>11</v>
      </c>
      <c r="H2434" s="11" t="s">
        <v>12</v>
      </c>
      <c r="I2434" s="11" t="s">
        <v>2</v>
      </c>
      <c r="J2434" s="2" t="s">
        <v>3</v>
      </c>
      <c r="K2434" s="2" t="s">
        <v>4</v>
      </c>
      <c r="L2434" s="2" t="s">
        <v>22</v>
      </c>
      <c r="M2434" s="7">
        <v>2</v>
      </c>
      <c r="N2434" s="4">
        <v>51.56</v>
      </c>
      <c r="O2434" s="5">
        <v>0.05</v>
      </c>
      <c r="P2434" s="4">
        <v>22.7</v>
      </c>
      <c r="Q2434" s="4">
        <f t="shared" ref="Q2434:Q2497" si="152">M2434*N2434*(1-O2434)</f>
        <v>97.963999999999999</v>
      </c>
      <c r="R2434" s="4">
        <f t="shared" ref="R2434:R2497" si="153">M2434*P2434</f>
        <v>45.4</v>
      </c>
      <c r="S2434" s="4">
        <f t="shared" ref="S2434:S2497" si="154">Q2434-R2434</f>
        <v>52.564</v>
      </c>
      <c r="T2434" s="6">
        <f t="shared" ref="T2434:T2497" si="155">IFERROR(S2434/Q2434,0)</f>
        <v>0.5365644522477645</v>
      </c>
      <c r="U2434" s="3">
        <f>YEAR(SalesDataTable[[#This Row],[Order Date]])</f>
        <v>2026</v>
      </c>
    </row>
    <row r="2435" spans="1:21" ht="15.6">
      <c r="A2435" s="9">
        <v>4145</v>
      </c>
      <c r="B2435" s="10">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11" t="s">
        <v>0</v>
      </c>
      <c r="H2435" s="11" t="s">
        <v>1</v>
      </c>
      <c r="I2435" s="11" t="s">
        <v>2</v>
      </c>
      <c r="J2435" s="2" t="s">
        <v>3</v>
      </c>
      <c r="K2435" s="2" t="s">
        <v>23</v>
      </c>
      <c r="L2435" s="2" t="s">
        <v>51</v>
      </c>
      <c r="M2435" s="7">
        <v>1</v>
      </c>
      <c r="N2435" s="4">
        <v>120.49</v>
      </c>
      <c r="O2435" s="5">
        <v>0.15</v>
      </c>
      <c r="P2435" s="4">
        <v>61.22</v>
      </c>
      <c r="Q2435" s="4">
        <f t="shared" si="152"/>
        <v>102.4165</v>
      </c>
      <c r="R2435" s="4">
        <f t="shared" si="153"/>
        <v>61.22</v>
      </c>
      <c r="S2435" s="4">
        <f t="shared" si="154"/>
        <v>41.1965</v>
      </c>
      <c r="T2435" s="6">
        <f t="shared" si="155"/>
        <v>0.40224475548373556</v>
      </c>
      <c r="U2435" s="3">
        <f>YEAR(SalesDataTable[[#This Row],[Order Date]])</f>
        <v>2026</v>
      </c>
    </row>
    <row r="2436" spans="1:21" ht="15.6">
      <c r="A2436" s="9">
        <v>4610</v>
      </c>
      <c r="B2436" s="10">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11" t="s">
        <v>11</v>
      </c>
      <c r="H2436" s="11" t="s">
        <v>52</v>
      </c>
      <c r="I2436" s="11" t="s">
        <v>19</v>
      </c>
      <c r="J2436" s="2" t="s">
        <v>3</v>
      </c>
      <c r="K2436" s="2" t="s">
        <v>9</v>
      </c>
      <c r="L2436" s="2" t="s">
        <v>37</v>
      </c>
      <c r="M2436" s="7">
        <v>2</v>
      </c>
      <c r="N2436" s="4">
        <v>153.96</v>
      </c>
      <c r="O2436" s="5">
        <v>0</v>
      </c>
      <c r="P2436" s="4">
        <v>79.33</v>
      </c>
      <c r="Q2436" s="4">
        <f t="shared" si="152"/>
        <v>307.92</v>
      </c>
      <c r="R2436" s="4">
        <f t="shared" si="153"/>
        <v>158.66</v>
      </c>
      <c r="S2436" s="4">
        <f t="shared" si="154"/>
        <v>149.26000000000002</v>
      </c>
      <c r="T2436" s="6">
        <f t="shared" si="155"/>
        <v>0.48473629514159527</v>
      </c>
      <c r="U2436" s="3">
        <f>YEAR(SalesDataTable[[#This Row],[Order Date]])</f>
        <v>2026</v>
      </c>
    </row>
    <row r="2437" spans="1:21" ht="15.6">
      <c r="A2437" s="9">
        <v>4721</v>
      </c>
      <c r="B2437" s="10">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11" t="s">
        <v>11</v>
      </c>
      <c r="H2437" s="11" t="s">
        <v>52</v>
      </c>
      <c r="I2437" s="11" t="s">
        <v>19</v>
      </c>
      <c r="J2437" s="2" t="s">
        <v>13</v>
      </c>
      <c r="K2437" s="2" t="s">
        <v>4</v>
      </c>
      <c r="L2437" s="2" t="s">
        <v>26</v>
      </c>
      <c r="M2437" s="7">
        <v>1</v>
      </c>
      <c r="N2437" s="4">
        <v>39.85</v>
      </c>
      <c r="O2437" s="5">
        <v>0</v>
      </c>
      <c r="P2437" s="4">
        <v>16.3</v>
      </c>
      <c r="Q2437" s="4">
        <f t="shared" si="152"/>
        <v>39.85</v>
      </c>
      <c r="R2437" s="4">
        <f t="shared" si="153"/>
        <v>16.3</v>
      </c>
      <c r="S2437" s="4">
        <f t="shared" si="154"/>
        <v>23.55</v>
      </c>
      <c r="T2437" s="6">
        <f t="shared" si="155"/>
        <v>0.59096612296110418</v>
      </c>
      <c r="U2437" s="3">
        <f>YEAR(SalesDataTable[[#This Row],[Order Date]])</f>
        <v>2026</v>
      </c>
    </row>
    <row r="2438" spans="1:21" ht="15.6">
      <c r="A2438" s="9">
        <v>324</v>
      </c>
      <c r="B2438" s="10">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11" t="s">
        <v>20</v>
      </c>
      <c r="H2438" s="11" t="s">
        <v>47</v>
      </c>
      <c r="I2438" s="11" t="s">
        <v>28</v>
      </c>
      <c r="J2438" s="2" t="s">
        <v>3</v>
      </c>
      <c r="K2438" s="2" t="s">
        <v>4</v>
      </c>
      <c r="L2438" s="2" t="s">
        <v>30</v>
      </c>
      <c r="M2438" s="7">
        <v>2</v>
      </c>
      <c r="N2438" s="4">
        <v>103.88</v>
      </c>
      <c r="O2438" s="5">
        <v>0.15</v>
      </c>
      <c r="P2438" s="4">
        <v>49.26</v>
      </c>
      <c r="Q2438" s="4">
        <f t="shared" si="152"/>
        <v>176.59599999999998</v>
      </c>
      <c r="R2438" s="4">
        <f t="shared" si="153"/>
        <v>98.52</v>
      </c>
      <c r="S2438" s="4">
        <f t="shared" si="154"/>
        <v>78.075999999999979</v>
      </c>
      <c r="T2438" s="6">
        <f t="shared" si="155"/>
        <v>0.44211646922920106</v>
      </c>
      <c r="U2438" s="3">
        <f>YEAR(SalesDataTable[[#This Row],[Order Date]])</f>
        <v>2026</v>
      </c>
    </row>
    <row r="2439" spans="1:21" ht="15.6">
      <c r="A2439" s="9">
        <v>559</v>
      </c>
      <c r="B2439" s="10">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11" t="s">
        <v>20</v>
      </c>
      <c r="H2439" s="11" t="s">
        <v>31</v>
      </c>
      <c r="I2439" s="11" t="s">
        <v>2</v>
      </c>
      <c r="J2439" s="2" t="s">
        <v>3</v>
      </c>
      <c r="K2439" s="2" t="s">
        <v>14</v>
      </c>
      <c r="L2439" s="2" t="s">
        <v>44</v>
      </c>
      <c r="M2439" s="7">
        <v>2</v>
      </c>
      <c r="N2439" s="4">
        <v>134.19</v>
      </c>
      <c r="O2439" s="5">
        <v>0.1</v>
      </c>
      <c r="P2439" s="4">
        <v>65.39</v>
      </c>
      <c r="Q2439" s="4">
        <f t="shared" si="152"/>
        <v>241.542</v>
      </c>
      <c r="R2439" s="4">
        <f t="shared" si="153"/>
        <v>130.78</v>
      </c>
      <c r="S2439" s="4">
        <f t="shared" si="154"/>
        <v>110.762</v>
      </c>
      <c r="T2439" s="6">
        <f t="shared" si="155"/>
        <v>0.45856207202060095</v>
      </c>
      <c r="U2439" s="3">
        <f>YEAR(SalesDataTable[[#This Row],[Order Date]])</f>
        <v>2026</v>
      </c>
    </row>
    <row r="2440" spans="1:21" ht="15.6">
      <c r="A2440" s="9">
        <v>1108</v>
      </c>
      <c r="B2440" s="10">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11" t="s">
        <v>6</v>
      </c>
      <c r="H2440" s="11" t="s">
        <v>7</v>
      </c>
      <c r="I2440" s="11" t="s">
        <v>28</v>
      </c>
      <c r="J2440" s="2" t="s">
        <v>13</v>
      </c>
      <c r="K2440" s="2" t="s">
        <v>14</v>
      </c>
      <c r="L2440" s="2" t="s">
        <v>15</v>
      </c>
      <c r="M2440" s="7">
        <v>1</v>
      </c>
      <c r="N2440" s="4">
        <v>37.06</v>
      </c>
      <c r="O2440" s="5">
        <v>0.1</v>
      </c>
      <c r="P2440" s="4">
        <v>13.18</v>
      </c>
      <c r="Q2440" s="4">
        <f t="shared" si="152"/>
        <v>33.354000000000006</v>
      </c>
      <c r="R2440" s="4">
        <f t="shared" si="153"/>
        <v>13.18</v>
      </c>
      <c r="S2440" s="4">
        <f t="shared" si="154"/>
        <v>20.174000000000007</v>
      </c>
      <c r="T2440" s="6">
        <f t="shared" si="155"/>
        <v>0.6048449961024166</v>
      </c>
      <c r="U2440" s="3">
        <f>YEAR(SalesDataTable[[#This Row],[Order Date]])</f>
        <v>2026</v>
      </c>
    </row>
    <row r="2441" spans="1:21" ht="15.6">
      <c r="A2441" s="9">
        <v>1344</v>
      </c>
      <c r="B2441" s="10">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11" t="s">
        <v>11</v>
      </c>
      <c r="H2441" s="11" t="s">
        <v>39</v>
      </c>
      <c r="I2441" s="11" t="s">
        <v>2</v>
      </c>
      <c r="J2441" s="2" t="s">
        <v>13</v>
      </c>
      <c r="K2441" s="2" t="s">
        <v>14</v>
      </c>
      <c r="L2441" s="2" t="s">
        <v>44</v>
      </c>
      <c r="M2441" s="7">
        <v>4</v>
      </c>
      <c r="N2441" s="4">
        <v>135.21</v>
      </c>
      <c r="O2441" s="5">
        <v>0.05</v>
      </c>
      <c r="P2441" s="4">
        <v>68.64</v>
      </c>
      <c r="Q2441" s="4">
        <f t="shared" si="152"/>
        <v>513.798</v>
      </c>
      <c r="R2441" s="4">
        <f t="shared" si="153"/>
        <v>274.56</v>
      </c>
      <c r="S2441" s="4">
        <f t="shared" si="154"/>
        <v>239.238</v>
      </c>
      <c r="T2441" s="6">
        <f t="shared" si="155"/>
        <v>0.46562656919645462</v>
      </c>
      <c r="U2441" s="3">
        <f>YEAR(SalesDataTable[[#This Row],[Order Date]])</f>
        <v>2026</v>
      </c>
    </row>
    <row r="2442" spans="1:21" ht="15.6">
      <c r="A2442" s="9">
        <v>1922</v>
      </c>
      <c r="B2442" s="10">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11" t="s">
        <v>0</v>
      </c>
      <c r="H2442" s="11" t="s">
        <v>36</v>
      </c>
      <c r="I2442" s="11" t="s">
        <v>28</v>
      </c>
      <c r="J2442" s="2" t="s">
        <v>3</v>
      </c>
      <c r="K2442" s="2" t="s">
        <v>9</v>
      </c>
      <c r="L2442" s="2" t="s">
        <v>17</v>
      </c>
      <c r="M2442" s="7">
        <v>2</v>
      </c>
      <c r="N2442" s="4">
        <v>145.77000000000001</v>
      </c>
      <c r="O2442" s="5">
        <v>0.1</v>
      </c>
      <c r="P2442" s="4">
        <v>78.14</v>
      </c>
      <c r="Q2442" s="4">
        <f t="shared" si="152"/>
        <v>262.38600000000002</v>
      </c>
      <c r="R2442" s="4">
        <f t="shared" si="153"/>
        <v>156.28</v>
      </c>
      <c r="S2442" s="4">
        <f t="shared" si="154"/>
        <v>106.10600000000002</v>
      </c>
      <c r="T2442" s="6">
        <f t="shared" si="155"/>
        <v>0.40438895367893107</v>
      </c>
      <c r="U2442" s="3">
        <f>YEAR(SalesDataTable[[#This Row],[Order Date]])</f>
        <v>2026</v>
      </c>
    </row>
    <row r="2443" spans="1:21" ht="15.6">
      <c r="A2443" s="9">
        <v>2343</v>
      </c>
      <c r="B2443" s="10">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11" t="s">
        <v>0</v>
      </c>
      <c r="H2443" s="11" t="s">
        <v>50</v>
      </c>
      <c r="I2443" s="11" t="s">
        <v>19</v>
      </c>
      <c r="J2443" s="2" t="s">
        <v>13</v>
      </c>
      <c r="K2443" s="2" t="s">
        <v>23</v>
      </c>
      <c r="L2443" s="2" t="s">
        <v>51</v>
      </c>
      <c r="M2443" s="7">
        <v>1</v>
      </c>
      <c r="N2443" s="4">
        <v>121.53</v>
      </c>
      <c r="O2443" s="5">
        <v>0.15</v>
      </c>
      <c r="P2443" s="4">
        <v>62.14</v>
      </c>
      <c r="Q2443" s="4">
        <f t="shared" si="152"/>
        <v>103.3005</v>
      </c>
      <c r="R2443" s="4">
        <f t="shared" si="153"/>
        <v>62.14</v>
      </c>
      <c r="S2443" s="4">
        <f t="shared" si="154"/>
        <v>41.160499999999999</v>
      </c>
      <c r="T2443" s="6">
        <f t="shared" si="155"/>
        <v>0.39845402490791426</v>
      </c>
      <c r="U2443" s="3">
        <f>YEAR(SalesDataTable[[#This Row],[Order Date]])</f>
        <v>2026</v>
      </c>
    </row>
    <row r="2444" spans="1:21" ht="15.6">
      <c r="A2444" s="9">
        <v>2466</v>
      </c>
      <c r="B2444" s="10">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11" t="s">
        <v>11</v>
      </c>
      <c r="H2444" s="11" t="s">
        <v>12</v>
      </c>
      <c r="I2444" s="11" t="s">
        <v>2</v>
      </c>
      <c r="J2444" s="2" t="s">
        <v>16</v>
      </c>
      <c r="K2444" s="2" t="s">
        <v>4</v>
      </c>
      <c r="L2444" s="2" t="s">
        <v>26</v>
      </c>
      <c r="M2444" s="7">
        <v>2</v>
      </c>
      <c r="N2444" s="4">
        <v>40.51</v>
      </c>
      <c r="O2444" s="5">
        <v>0.05</v>
      </c>
      <c r="P2444" s="4">
        <v>16.45</v>
      </c>
      <c r="Q2444" s="4">
        <f t="shared" si="152"/>
        <v>76.968999999999994</v>
      </c>
      <c r="R2444" s="4">
        <f t="shared" si="153"/>
        <v>32.9</v>
      </c>
      <c r="S2444" s="4">
        <f t="shared" si="154"/>
        <v>44.068999999999996</v>
      </c>
      <c r="T2444" s="6">
        <f t="shared" si="155"/>
        <v>0.5725551845548208</v>
      </c>
      <c r="U2444" s="3">
        <f>YEAR(SalesDataTable[[#This Row],[Order Date]])</f>
        <v>2026</v>
      </c>
    </row>
    <row r="2445" spans="1:21" ht="15.6">
      <c r="A2445" s="9">
        <v>2647</v>
      </c>
      <c r="B2445" s="10">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11" t="s">
        <v>11</v>
      </c>
      <c r="H2445" s="11" t="s">
        <v>25</v>
      </c>
      <c r="I2445" s="11" t="s">
        <v>2</v>
      </c>
      <c r="J2445" s="2" t="s">
        <v>13</v>
      </c>
      <c r="K2445" s="2" t="s">
        <v>9</v>
      </c>
      <c r="L2445" s="2" t="s">
        <v>46</v>
      </c>
      <c r="M2445" s="7">
        <v>1</v>
      </c>
      <c r="N2445" s="4">
        <v>70.099999999999994</v>
      </c>
      <c r="O2445" s="5">
        <v>0.15</v>
      </c>
      <c r="P2445" s="4">
        <v>32.28</v>
      </c>
      <c r="Q2445" s="4">
        <f t="shared" si="152"/>
        <v>59.584999999999994</v>
      </c>
      <c r="R2445" s="4">
        <f t="shared" si="153"/>
        <v>32.28</v>
      </c>
      <c r="S2445" s="4">
        <f t="shared" si="154"/>
        <v>27.304999999999993</v>
      </c>
      <c r="T2445" s="6">
        <f t="shared" si="155"/>
        <v>0.45825291600234952</v>
      </c>
      <c r="U2445" s="3">
        <f>YEAR(SalesDataTable[[#This Row],[Order Date]])</f>
        <v>2026</v>
      </c>
    </row>
    <row r="2446" spans="1:21" ht="15.6">
      <c r="A2446" s="9">
        <v>2958</v>
      </c>
      <c r="B2446" s="10">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11" t="s">
        <v>6</v>
      </c>
      <c r="H2446" s="11" t="s">
        <v>43</v>
      </c>
      <c r="I2446" s="11" t="s">
        <v>28</v>
      </c>
      <c r="J2446" s="2" t="s">
        <v>13</v>
      </c>
      <c r="K2446" s="2" t="s">
        <v>9</v>
      </c>
      <c r="L2446" s="2" t="s">
        <v>17</v>
      </c>
      <c r="M2446" s="7">
        <v>1</v>
      </c>
      <c r="N2446" s="4">
        <v>144.25</v>
      </c>
      <c r="O2446" s="5">
        <v>0.1</v>
      </c>
      <c r="P2446" s="4">
        <v>79.55</v>
      </c>
      <c r="Q2446" s="4">
        <f t="shared" si="152"/>
        <v>129.82500000000002</v>
      </c>
      <c r="R2446" s="4">
        <f t="shared" si="153"/>
        <v>79.55</v>
      </c>
      <c r="S2446" s="4">
        <f t="shared" si="154"/>
        <v>50.27500000000002</v>
      </c>
      <c r="T2446" s="6">
        <f t="shared" si="155"/>
        <v>0.38725207009435791</v>
      </c>
      <c r="U2446" s="3">
        <f>YEAR(SalesDataTable[[#This Row],[Order Date]])</f>
        <v>2026</v>
      </c>
    </row>
    <row r="2447" spans="1:21" ht="15.6">
      <c r="A2447" s="9">
        <v>3527</v>
      </c>
      <c r="B2447" s="10">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11" t="s">
        <v>6</v>
      </c>
      <c r="H2447" s="11" t="s">
        <v>27</v>
      </c>
      <c r="I2447" s="11" t="s">
        <v>28</v>
      </c>
      <c r="J2447" s="2" t="s">
        <v>3</v>
      </c>
      <c r="K2447" s="2" t="s">
        <v>9</v>
      </c>
      <c r="L2447" s="2" t="s">
        <v>17</v>
      </c>
      <c r="M2447" s="7">
        <v>4</v>
      </c>
      <c r="N2447" s="4">
        <v>146.19</v>
      </c>
      <c r="O2447" s="5">
        <v>0.1</v>
      </c>
      <c r="P2447" s="4">
        <v>79.569999999999993</v>
      </c>
      <c r="Q2447" s="4">
        <f t="shared" si="152"/>
        <v>526.28399999999999</v>
      </c>
      <c r="R2447" s="4">
        <f t="shared" si="153"/>
        <v>318.27999999999997</v>
      </c>
      <c r="S2447" s="4">
        <f t="shared" si="154"/>
        <v>208.00400000000002</v>
      </c>
      <c r="T2447" s="6">
        <f t="shared" si="155"/>
        <v>0.39523147198090769</v>
      </c>
      <c r="U2447" s="3">
        <f>YEAR(SalesDataTable[[#This Row],[Order Date]])</f>
        <v>2026</v>
      </c>
    </row>
    <row r="2448" spans="1:21" ht="15.6">
      <c r="A2448" s="9">
        <v>3729</v>
      </c>
      <c r="B2448" s="10">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11" t="s">
        <v>0</v>
      </c>
      <c r="H2448" s="11" t="s">
        <v>36</v>
      </c>
      <c r="I2448" s="11" t="s">
        <v>2</v>
      </c>
      <c r="J2448" s="2" t="s">
        <v>13</v>
      </c>
      <c r="K2448" s="2" t="s">
        <v>23</v>
      </c>
      <c r="L2448" s="2" t="s">
        <v>40</v>
      </c>
      <c r="M2448" s="7">
        <v>1</v>
      </c>
      <c r="N2448" s="4">
        <v>81.89</v>
      </c>
      <c r="O2448" s="5">
        <v>0.05</v>
      </c>
      <c r="P2448" s="4">
        <v>38.33</v>
      </c>
      <c r="Q2448" s="4">
        <f t="shared" si="152"/>
        <v>77.79549999999999</v>
      </c>
      <c r="R2448" s="4">
        <f t="shared" si="153"/>
        <v>38.33</v>
      </c>
      <c r="S2448" s="4">
        <f t="shared" si="154"/>
        <v>39.465499999999992</v>
      </c>
      <c r="T2448" s="6">
        <f t="shared" si="155"/>
        <v>0.50729797996028048</v>
      </c>
      <c r="U2448" s="3">
        <f>YEAR(SalesDataTable[[#This Row],[Order Date]])</f>
        <v>2026</v>
      </c>
    </row>
    <row r="2449" spans="1:21" ht="15.6">
      <c r="A2449" s="9">
        <v>4961</v>
      </c>
      <c r="B2449" s="10">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11" t="s">
        <v>11</v>
      </c>
      <c r="H2449" s="11" t="s">
        <v>12</v>
      </c>
      <c r="I2449" s="11" t="s">
        <v>19</v>
      </c>
      <c r="J2449" s="2" t="s">
        <v>13</v>
      </c>
      <c r="K2449" s="2" t="s">
        <v>23</v>
      </c>
      <c r="L2449" s="2" t="s">
        <v>29</v>
      </c>
      <c r="M2449" s="7">
        <v>2</v>
      </c>
      <c r="N2449" s="4">
        <v>194.78</v>
      </c>
      <c r="O2449" s="5">
        <v>0.15</v>
      </c>
      <c r="P2449" s="4">
        <v>102.51</v>
      </c>
      <c r="Q2449" s="4">
        <f t="shared" si="152"/>
        <v>331.12599999999998</v>
      </c>
      <c r="R2449" s="4">
        <f t="shared" si="153"/>
        <v>205.02</v>
      </c>
      <c r="S2449" s="4">
        <f t="shared" si="154"/>
        <v>126.10599999999997</v>
      </c>
      <c r="T2449" s="6">
        <f t="shared" si="155"/>
        <v>0.38083992196324051</v>
      </c>
      <c r="U2449" s="3">
        <f>YEAR(SalesDataTable[[#This Row],[Order Date]])</f>
        <v>2026</v>
      </c>
    </row>
    <row r="2450" spans="1:21" ht="15.6">
      <c r="A2450" s="9">
        <v>5034</v>
      </c>
      <c r="B2450" s="10">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11" t="s">
        <v>6</v>
      </c>
      <c r="H2450" s="11" t="s">
        <v>49</v>
      </c>
      <c r="I2450" s="11" t="s">
        <v>2</v>
      </c>
      <c r="J2450" s="2" t="s">
        <v>3</v>
      </c>
      <c r="K2450" s="2" t="s">
        <v>9</v>
      </c>
      <c r="L2450" s="2" t="s">
        <v>17</v>
      </c>
      <c r="M2450" s="7">
        <v>1</v>
      </c>
      <c r="N2450" s="4">
        <v>141.63</v>
      </c>
      <c r="O2450" s="5">
        <v>0.05</v>
      </c>
      <c r="P2450" s="4">
        <v>77.17</v>
      </c>
      <c r="Q2450" s="4">
        <f t="shared" si="152"/>
        <v>134.54849999999999</v>
      </c>
      <c r="R2450" s="4">
        <f t="shared" si="153"/>
        <v>77.17</v>
      </c>
      <c r="S2450" s="4">
        <f t="shared" si="154"/>
        <v>57.378499999999988</v>
      </c>
      <c r="T2450" s="6">
        <f t="shared" si="155"/>
        <v>0.42645217152179321</v>
      </c>
      <c r="U2450" s="3">
        <f>YEAR(SalesDataTable[[#This Row],[Order Date]])</f>
        <v>2026</v>
      </c>
    </row>
    <row r="2451" spans="1:21" ht="15.6">
      <c r="A2451" s="9">
        <v>343</v>
      </c>
      <c r="B2451" s="10">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11" t="s">
        <v>11</v>
      </c>
      <c r="H2451" s="11" t="s">
        <v>52</v>
      </c>
      <c r="I2451" s="11" t="s">
        <v>2</v>
      </c>
      <c r="J2451" s="2" t="s">
        <v>3</v>
      </c>
      <c r="K2451" s="2" t="s">
        <v>4</v>
      </c>
      <c r="L2451" s="2" t="s">
        <v>26</v>
      </c>
      <c r="M2451" s="7">
        <v>1</v>
      </c>
      <c r="N2451" s="4">
        <v>40.86</v>
      </c>
      <c r="O2451" s="5">
        <v>0.05</v>
      </c>
      <c r="P2451" s="4">
        <v>17.14</v>
      </c>
      <c r="Q2451" s="4">
        <f t="shared" si="152"/>
        <v>38.817</v>
      </c>
      <c r="R2451" s="4">
        <f t="shared" si="153"/>
        <v>17.14</v>
      </c>
      <c r="S2451" s="4">
        <f t="shared" si="154"/>
        <v>21.677</v>
      </c>
      <c r="T2451" s="6">
        <f t="shared" si="155"/>
        <v>0.55844088930107938</v>
      </c>
      <c r="U2451" s="3">
        <f>YEAR(SalesDataTable[[#This Row],[Order Date]])</f>
        <v>2026</v>
      </c>
    </row>
    <row r="2452" spans="1:21" ht="15.6">
      <c r="A2452" s="9">
        <v>405</v>
      </c>
      <c r="B2452" s="10">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11" t="s">
        <v>20</v>
      </c>
      <c r="H2452" s="11" t="s">
        <v>33</v>
      </c>
      <c r="I2452" s="11" t="s">
        <v>2</v>
      </c>
      <c r="J2452" s="2" t="s">
        <v>13</v>
      </c>
      <c r="K2452" s="2" t="s">
        <v>9</v>
      </c>
      <c r="L2452" s="2" t="s">
        <v>17</v>
      </c>
      <c r="M2452" s="7">
        <v>1</v>
      </c>
      <c r="N2452" s="4">
        <v>141.61000000000001</v>
      </c>
      <c r="O2452" s="5">
        <v>0.05</v>
      </c>
      <c r="P2452" s="4">
        <v>77.7</v>
      </c>
      <c r="Q2452" s="4">
        <f t="shared" si="152"/>
        <v>134.52950000000001</v>
      </c>
      <c r="R2452" s="4">
        <f t="shared" si="153"/>
        <v>77.7</v>
      </c>
      <c r="S2452" s="4">
        <f t="shared" si="154"/>
        <v>56.82950000000001</v>
      </c>
      <c r="T2452" s="6">
        <f t="shared" si="155"/>
        <v>0.42243151130421214</v>
      </c>
      <c r="U2452" s="3">
        <f>YEAR(SalesDataTable[[#This Row],[Order Date]])</f>
        <v>2026</v>
      </c>
    </row>
    <row r="2453" spans="1:21" ht="15.6">
      <c r="A2453" s="9">
        <v>485</v>
      </c>
      <c r="B2453" s="10">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11" t="s">
        <v>20</v>
      </c>
      <c r="H2453" s="11" t="s">
        <v>31</v>
      </c>
      <c r="I2453" s="11" t="s">
        <v>2</v>
      </c>
      <c r="J2453" s="2" t="s">
        <v>13</v>
      </c>
      <c r="K2453" s="2" t="s">
        <v>23</v>
      </c>
      <c r="L2453" s="2" t="s">
        <v>51</v>
      </c>
      <c r="M2453" s="7">
        <v>2</v>
      </c>
      <c r="N2453" s="4">
        <v>122.15</v>
      </c>
      <c r="O2453" s="5">
        <v>0.1</v>
      </c>
      <c r="P2453" s="4">
        <v>61.15</v>
      </c>
      <c r="Q2453" s="4">
        <f t="shared" si="152"/>
        <v>219.87</v>
      </c>
      <c r="R2453" s="4">
        <f t="shared" si="153"/>
        <v>122.3</v>
      </c>
      <c r="S2453" s="4">
        <f t="shared" si="154"/>
        <v>97.570000000000007</v>
      </c>
      <c r="T2453" s="6">
        <f t="shared" si="155"/>
        <v>0.44376222313185065</v>
      </c>
      <c r="U2453" s="3">
        <f>YEAR(SalesDataTable[[#This Row],[Order Date]])</f>
        <v>2026</v>
      </c>
    </row>
    <row r="2454" spans="1:21" ht="15.6">
      <c r="A2454" s="9">
        <v>807</v>
      </c>
      <c r="B2454" s="10">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11" t="s">
        <v>11</v>
      </c>
      <c r="H2454" s="11" t="s">
        <v>25</v>
      </c>
      <c r="I2454" s="11" t="s">
        <v>19</v>
      </c>
      <c r="J2454" s="2" t="s">
        <v>3</v>
      </c>
      <c r="K2454" s="2" t="s">
        <v>14</v>
      </c>
      <c r="L2454" s="2" t="s">
        <v>44</v>
      </c>
      <c r="M2454" s="7">
        <v>5</v>
      </c>
      <c r="N2454" s="4">
        <v>130.24</v>
      </c>
      <c r="O2454" s="5">
        <v>0.1</v>
      </c>
      <c r="P2454" s="4">
        <v>66.75</v>
      </c>
      <c r="Q2454" s="4">
        <f t="shared" si="152"/>
        <v>586.08000000000004</v>
      </c>
      <c r="R2454" s="4">
        <f t="shared" si="153"/>
        <v>333.75</v>
      </c>
      <c r="S2454" s="4">
        <f t="shared" si="154"/>
        <v>252.33000000000004</v>
      </c>
      <c r="T2454" s="6">
        <f t="shared" si="155"/>
        <v>0.43053849303849306</v>
      </c>
      <c r="U2454" s="3">
        <f>YEAR(SalesDataTable[[#This Row],[Order Date]])</f>
        <v>2026</v>
      </c>
    </row>
    <row r="2455" spans="1:21" ht="15.6">
      <c r="A2455" s="9">
        <v>1666</v>
      </c>
      <c r="B2455" s="10">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11" t="s">
        <v>0</v>
      </c>
      <c r="H2455" s="11" t="s">
        <v>50</v>
      </c>
      <c r="I2455" s="11" t="s">
        <v>8</v>
      </c>
      <c r="J2455" s="2" t="s">
        <v>3</v>
      </c>
      <c r="K2455" s="2" t="s">
        <v>4</v>
      </c>
      <c r="L2455" s="2" t="s">
        <v>22</v>
      </c>
      <c r="M2455" s="7">
        <v>3</v>
      </c>
      <c r="N2455" s="4">
        <v>50.18</v>
      </c>
      <c r="O2455" s="5">
        <v>0.1</v>
      </c>
      <c r="P2455" s="4">
        <v>23.12</v>
      </c>
      <c r="Q2455" s="4">
        <f t="shared" si="152"/>
        <v>135.48599999999999</v>
      </c>
      <c r="R2455" s="4">
        <f t="shared" si="153"/>
        <v>69.36</v>
      </c>
      <c r="S2455" s="4">
        <f t="shared" si="154"/>
        <v>66.125999999999991</v>
      </c>
      <c r="T2455" s="6">
        <f t="shared" si="155"/>
        <v>0.4880651875470528</v>
      </c>
      <c r="U2455" s="3">
        <f>YEAR(SalesDataTable[[#This Row],[Order Date]])</f>
        <v>2026</v>
      </c>
    </row>
    <row r="2456" spans="1:21" ht="15.6">
      <c r="A2456" s="9">
        <v>3442</v>
      </c>
      <c r="B2456" s="10">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11" t="s">
        <v>0</v>
      </c>
      <c r="H2456" s="11" t="s">
        <v>36</v>
      </c>
      <c r="I2456" s="11" t="s">
        <v>19</v>
      </c>
      <c r="J2456" s="2" t="s">
        <v>13</v>
      </c>
      <c r="K2456" s="2" t="s">
        <v>34</v>
      </c>
      <c r="L2456" s="2" t="s">
        <v>45</v>
      </c>
      <c r="M2456" s="7">
        <v>2</v>
      </c>
      <c r="N2456" s="4">
        <v>50.93</v>
      </c>
      <c r="O2456" s="5">
        <v>0.15</v>
      </c>
      <c r="P2456" s="4">
        <v>22.35</v>
      </c>
      <c r="Q2456" s="4">
        <f t="shared" si="152"/>
        <v>86.581000000000003</v>
      </c>
      <c r="R2456" s="4">
        <f t="shared" si="153"/>
        <v>44.7</v>
      </c>
      <c r="S2456" s="4">
        <f t="shared" si="154"/>
        <v>41.881</v>
      </c>
      <c r="T2456" s="6">
        <f t="shared" si="155"/>
        <v>0.48372044674928677</v>
      </c>
      <c r="U2456" s="3">
        <f>YEAR(SalesDataTable[[#This Row],[Order Date]])</f>
        <v>2026</v>
      </c>
    </row>
    <row r="2457" spans="1:21" ht="15.6">
      <c r="A2457" s="9">
        <v>4177</v>
      </c>
      <c r="B2457" s="10">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11" t="s">
        <v>11</v>
      </c>
      <c r="H2457" s="11" t="s">
        <v>39</v>
      </c>
      <c r="I2457" s="11" t="s">
        <v>2</v>
      </c>
      <c r="J2457" s="2" t="s">
        <v>16</v>
      </c>
      <c r="K2457" s="2" t="s">
        <v>4</v>
      </c>
      <c r="L2457" s="2" t="s">
        <v>22</v>
      </c>
      <c r="M2457" s="7">
        <v>1</v>
      </c>
      <c r="N2457" s="4">
        <v>49.6</v>
      </c>
      <c r="O2457" s="5">
        <v>0</v>
      </c>
      <c r="P2457" s="4">
        <v>22.62</v>
      </c>
      <c r="Q2457" s="4">
        <f t="shared" si="152"/>
        <v>49.6</v>
      </c>
      <c r="R2457" s="4">
        <f t="shared" si="153"/>
        <v>22.62</v>
      </c>
      <c r="S2457" s="4">
        <f t="shared" si="154"/>
        <v>26.98</v>
      </c>
      <c r="T2457" s="6">
        <f t="shared" si="155"/>
        <v>0.5439516129032258</v>
      </c>
      <c r="U2457" s="3">
        <f>YEAR(SalesDataTable[[#This Row],[Order Date]])</f>
        <v>2026</v>
      </c>
    </row>
    <row r="2458" spans="1:21" ht="15.6">
      <c r="A2458" s="9">
        <v>4659</v>
      </c>
      <c r="B2458" s="10">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11" t="s">
        <v>6</v>
      </c>
      <c r="H2458" s="11" t="s">
        <v>41</v>
      </c>
      <c r="I2458" s="11" t="s">
        <v>8</v>
      </c>
      <c r="J2458" s="2" t="s">
        <v>16</v>
      </c>
      <c r="K2458" s="2" t="s">
        <v>23</v>
      </c>
      <c r="L2458" s="2" t="s">
        <v>40</v>
      </c>
      <c r="M2458" s="7">
        <v>3</v>
      </c>
      <c r="N2458" s="4">
        <v>83.3</v>
      </c>
      <c r="O2458" s="5">
        <v>0.15</v>
      </c>
      <c r="P2458" s="4">
        <v>38.74</v>
      </c>
      <c r="Q2458" s="4">
        <f t="shared" si="152"/>
        <v>212.41499999999996</v>
      </c>
      <c r="R2458" s="4">
        <f t="shared" si="153"/>
        <v>116.22</v>
      </c>
      <c r="S2458" s="4">
        <f t="shared" si="154"/>
        <v>96.194999999999965</v>
      </c>
      <c r="T2458" s="6">
        <f t="shared" si="155"/>
        <v>0.45286349834051259</v>
      </c>
      <c r="U2458" s="3">
        <f>YEAR(SalesDataTable[[#This Row],[Order Date]])</f>
        <v>2026</v>
      </c>
    </row>
    <row r="2459" spans="1:21" ht="15.6">
      <c r="A2459" s="9">
        <v>4667</v>
      </c>
      <c r="B2459" s="10">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11" t="s">
        <v>6</v>
      </c>
      <c r="H2459" s="11" t="s">
        <v>49</v>
      </c>
      <c r="I2459" s="11" t="s">
        <v>28</v>
      </c>
      <c r="J2459" s="2" t="s">
        <v>16</v>
      </c>
      <c r="K2459" s="2" t="s">
        <v>14</v>
      </c>
      <c r="L2459" s="2" t="s">
        <v>15</v>
      </c>
      <c r="M2459" s="7">
        <v>1</v>
      </c>
      <c r="N2459" s="4">
        <v>35.89</v>
      </c>
      <c r="O2459" s="5">
        <v>0.05</v>
      </c>
      <c r="P2459" s="4">
        <v>13.53</v>
      </c>
      <c r="Q2459" s="4">
        <f t="shared" si="152"/>
        <v>34.095500000000001</v>
      </c>
      <c r="R2459" s="4">
        <f t="shared" si="153"/>
        <v>13.53</v>
      </c>
      <c r="S2459" s="4">
        <f t="shared" si="154"/>
        <v>20.5655</v>
      </c>
      <c r="T2459" s="6">
        <f t="shared" si="155"/>
        <v>0.60317343931017287</v>
      </c>
      <c r="U2459" s="3">
        <f>YEAR(SalesDataTable[[#This Row],[Order Date]])</f>
        <v>2026</v>
      </c>
    </row>
    <row r="2460" spans="1:21" ht="15.6">
      <c r="A2460" s="9">
        <v>197</v>
      </c>
      <c r="B2460" s="10">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11" t="s">
        <v>20</v>
      </c>
      <c r="H2460" s="11" t="s">
        <v>21</v>
      </c>
      <c r="I2460" s="11" t="s">
        <v>19</v>
      </c>
      <c r="J2460" s="2" t="s">
        <v>13</v>
      </c>
      <c r="K2460" s="2" t="s">
        <v>23</v>
      </c>
      <c r="L2460" s="2" t="s">
        <v>29</v>
      </c>
      <c r="M2460" s="7">
        <v>1</v>
      </c>
      <c r="N2460" s="4">
        <v>195.32</v>
      </c>
      <c r="O2460" s="5">
        <v>0</v>
      </c>
      <c r="P2460" s="4">
        <v>103.21</v>
      </c>
      <c r="Q2460" s="4">
        <f t="shared" si="152"/>
        <v>195.32</v>
      </c>
      <c r="R2460" s="4">
        <f t="shared" si="153"/>
        <v>103.21</v>
      </c>
      <c r="S2460" s="4">
        <f t="shared" si="154"/>
        <v>92.11</v>
      </c>
      <c r="T2460" s="6">
        <f t="shared" si="155"/>
        <v>0.47158509113250052</v>
      </c>
      <c r="U2460" s="3">
        <f>YEAR(SalesDataTable[[#This Row],[Order Date]])</f>
        <v>2026</v>
      </c>
    </row>
    <row r="2461" spans="1:21" ht="15.6">
      <c r="A2461" s="9">
        <v>361</v>
      </c>
      <c r="B2461" s="10">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11" t="s">
        <v>6</v>
      </c>
      <c r="H2461" s="11" t="s">
        <v>27</v>
      </c>
      <c r="I2461" s="11" t="s">
        <v>2</v>
      </c>
      <c r="J2461" s="2" t="s">
        <v>3</v>
      </c>
      <c r="K2461" s="2" t="s">
        <v>14</v>
      </c>
      <c r="L2461" s="2" t="s">
        <v>15</v>
      </c>
      <c r="M2461" s="7">
        <v>1</v>
      </c>
      <c r="N2461" s="4">
        <v>36.36</v>
      </c>
      <c r="O2461" s="5">
        <v>0.05</v>
      </c>
      <c r="P2461" s="4">
        <v>13.33</v>
      </c>
      <c r="Q2461" s="4">
        <f t="shared" si="152"/>
        <v>34.541999999999994</v>
      </c>
      <c r="R2461" s="4">
        <f t="shared" si="153"/>
        <v>13.33</v>
      </c>
      <c r="S2461" s="4">
        <f t="shared" si="154"/>
        <v>21.211999999999996</v>
      </c>
      <c r="T2461" s="6">
        <f t="shared" si="155"/>
        <v>0.61409298824619307</v>
      </c>
      <c r="U2461" s="3">
        <f>YEAR(SalesDataTable[[#This Row],[Order Date]])</f>
        <v>2026</v>
      </c>
    </row>
    <row r="2462" spans="1:21" ht="15.6">
      <c r="A2462" s="9">
        <v>841</v>
      </c>
      <c r="B2462" s="10">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11" t="s">
        <v>6</v>
      </c>
      <c r="H2462" s="11" t="s">
        <v>43</v>
      </c>
      <c r="I2462" s="11" t="s">
        <v>2</v>
      </c>
      <c r="J2462" s="2" t="s">
        <v>3</v>
      </c>
      <c r="K2462" s="2" t="s">
        <v>14</v>
      </c>
      <c r="L2462" s="2" t="s">
        <v>15</v>
      </c>
      <c r="M2462" s="7">
        <v>2</v>
      </c>
      <c r="N2462" s="4">
        <v>35.85</v>
      </c>
      <c r="O2462" s="5">
        <v>0.05</v>
      </c>
      <c r="P2462" s="4">
        <v>13.69</v>
      </c>
      <c r="Q2462" s="4">
        <f t="shared" si="152"/>
        <v>68.114999999999995</v>
      </c>
      <c r="R2462" s="4">
        <f t="shared" si="153"/>
        <v>27.38</v>
      </c>
      <c r="S2462" s="4">
        <f t="shared" si="154"/>
        <v>40.734999999999999</v>
      </c>
      <c r="T2462" s="6">
        <f t="shared" si="155"/>
        <v>0.59803273875064233</v>
      </c>
      <c r="U2462" s="3">
        <f>YEAR(SalesDataTable[[#This Row],[Order Date]])</f>
        <v>2026</v>
      </c>
    </row>
    <row r="2463" spans="1:21" ht="15.6">
      <c r="A2463" s="9">
        <v>903</v>
      </c>
      <c r="B2463" s="10">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11" t="s">
        <v>20</v>
      </c>
      <c r="H2463" s="11" t="s">
        <v>33</v>
      </c>
      <c r="I2463" s="11" t="s">
        <v>2</v>
      </c>
      <c r="J2463" s="2" t="s">
        <v>13</v>
      </c>
      <c r="K2463" s="2" t="s">
        <v>14</v>
      </c>
      <c r="L2463" s="2" t="s">
        <v>32</v>
      </c>
      <c r="M2463" s="7">
        <v>4</v>
      </c>
      <c r="N2463" s="4">
        <v>46.73</v>
      </c>
      <c r="O2463" s="5">
        <v>0</v>
      </c>
      <c r="P2463" s="4">
        <v>17.989999999999998</v>
      </c>
      <c r="Q2463" s="4">
        <f t="shared" si="152"/>
        <v>186.92</v>
      </c>
      <c r="R2463" s="4">
        <f t="shared" si="153"/>
        <v>71.959999999999994</v>
      </c>
      <c r="S2463" s="4">
        <f t="shared" si="154"/>
        <v>114.96</v>
      </c>
      <c r="T2463" s="6">
        <f t="shared" si="155"/>
        <v>0.61502246950567085</v>
      </c>
      <c r="U2463" s="3">
        <f>YEAR(SalesDataTable[[#This Row],[Order Date]])</f>
        <v>2026</v>
      </c>
    </row>
    <row r="2464" spans="1:21" ht="15.6">
      <c r="A2464" s="9">
        <v>1278</v>
      </c>
      <c r="B2464" s="10">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11" t="s">
        <v>20</v>
      </c>
      <c r="H2464" s="11" t="s">
        <v>47</v>
      </c>
      <c r="I2464" s="11" t="s">
        <v>19</v>
      </c>
      <c r="J2464" s="2" t="s">
        <v>3</v>
      </c>
      <c r="K2464" s="2" t="s">
        <v>9</v>
      </c>
      <c r="L2464" s="2" t="s">
        <v>17</v>
      </c>
      <c r="M2464" s="7">
        <v>3</v>
      </c>
      <c r="N2464" s="4">
        <v>143.72</v>
      </c>
      <c r="O2464" s="5">
        <v>0.15</v>
      </c>
      <c r="P2464" s="4">
        <v>78.56</v>
      </c>
      <c r="Q2464" s="4">
        <f t="shared" si="152"/>
        <v>366.48599999999999</v>
      </c>
      <c r="R2464" s="4">
        <f t="shared" si="153"/>
        <v>235.68</v>
      </c>
      <c r="S2464" s="4">
        <f t="shared" si="154"/>
        <v>130.80599999999998</v>
      </c>
      <c r="T2464" s="6">
        <f t="shared" si="155"/>
        <v>0.35691950033561987</v>
      </c>
      <c r="U2464" s="3">
        <f>YEAR(SalesDataTable[[#This Row],[Order Date]])</f>
        <v>2026</v>
      </c>
    </row>
    <row r="2465" spans="1:21" ht="15.6">
      <c r="A2465" s="9">
        <v>2091</v>
      </c>
      <c r="B2465" s="10">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11" t="s">
        <v>6</v>
      </c>
      <c r="H2465" s="11" t="s">
        <v>43</v>
      </c>
      <c r="I2465" s="11" t="s">
        <v>28</v>
      </c>
      <c r="J2465" s="2" t="s">
        <v>13</v>
      </c>
      <c r="K2465" s="2" t="s">
        <v>34</v>
      </c>
      <c r="L2465" s="2" t="s">
        <v>42</v>
      </c>
      <c r="M2465" s="7">
        <v>1</v>
      </c>
      <c r="N2465" s="4">
        <v>35.590000000000003</v>
      </c>
      <c r="O2465" s="5">
        <v>0</v>
      </c>
      <c r="P2465" s="4">
        <v>13.57</v>
      </c>
      <c r="Q2465" s="4">
        <f t="shared" si="152"/>
        <v>35.590000000000003</v>
      </c>
      <c r="R2465" s="4">
        <f t="shared" si="153"/>
        <v>13.57</v>
      </c>
      <c r="S2465" s="4">
        <f t="shared" si="154"/>
        <v>22.020000000000003</v>
      </c>
      <c r="T2465" s="6">
        <f t="shared" si="155"/>
        <v>0.61871312166338865</v>
      </c>
      <c r="U2465" s="3">
        <f>YEAR(SalesDataTable[[#This Row],[Order Date]])</f>
        <v>2026</v>
      </c>
    </row>
    <row r="2466" spans="1:21" ht="15.6">
      <c r="A2466" s="9">
        <v>3070</v>
      </c>
      <c r="B2466" s="10">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11" t="s">
        <v>20</v>
      </c>
      <c r="H2466" s="11" t="s">
        <v>47</v>
      </c>
      <c r="I2466" s="11" t="s">
        <v>28</v>
      </c>
      <c r="J2466" s="2" t="s">
        <v>3</v>
      </c>
      <c r="K2466" s="2" t="s">
        <v>9</v>
      </c>
      <c r="L2466" s="2" t="s">
        <v>46</v>
      </c>
      <c r="M2466" s="7">
        <v>4</v>
      </c>
      <c r="N2466" s="4">
        <v>71.11</v>
      </c>
      <c r="O2466" s="5">
        <v>0.05</v>
      </c>
      <c r="P2466" s="4">
        <v>32.25</v>
      </c>
      <c r="Q2466" s="4">
        <f t="shared" si="152"/>
        <v>270.21799999999996</v>
      </c>
      <c r="R2466" s="4">
        <f t="shared" si="153"/>
        <v>129</v>
      </c>
      <c r="S2466" s="4">
        <f t="shared" si="154"/>
        <v>141.21799999999996</v>
      </c>
      <c r="T2466" s="6">
        <f t="shared" si="155"/>
        <v>0.52260767232382732</v>
      </c>
      <c r="U2466" s="3">
        <f>YEAR(SalesDataTable[[#This Row],[Order Date]])</f>
        <v>2026</v>
      </c>
    </row>
    <row r="2467" spans="1:21" ht="15.6">
      <c r="A2467" s="9">
        <v>4007</v>
      </c>
      <c r="B2467" s="10">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11" t="s">
        <v>0</v>
      </c>
      <c r="H2467" s="11" t="s">
        <v>36</v>
      </c>
      <c r="I2467" s="11" t="s">
        <v>28</v>
      </c>
      <c r="J2467" s="2" t="s">
        <v>16</v>
      </c>
      <c r="K2467" s="2" t="s">
        <v>4</v>
      </c>
      <c r="L2467" s="2" t="s">
        <v>22</v>
      </c>
      <c r="M2467" s="7">
        <v>5</v>
      </c>
      <c r="N2467" s="4">
        <v>51.04</v>
      </c>
      <c r="O2467" s="5">
        <v>0</v>
      </c>
      <c r="P2467" s="4">
        <v>22.69</v>
      </c>
      <c r="Q2467" s="4">
        <f t="shared" si="152"/>
        <v>255.2</v>
      </c>
      <c r="R2467" s="4">
        <f t="shared" si="153"/>
        <v>113.45</v>
      </c>
      <c r="S2467" s="4">
        <f t="shared" si="154"/>
        <v>141.75</v>
      </c>
      <c r="T2467" s="6">
        <f t="shared" si="155"/>
        <v>0.55544670846394983</v>
      </c>
      <c r="U2467" s="3">
        <f>YEAR(SalesDataTable[[#This Row],[Order Date]])</f>
        <v>2026</v>
      </c>
    </row>
    <row r="2468" spans="1:21" ht="15.6">
      <c r="A2468" s="9">
        <v>4488</v>
      </c>
      <c r="B2468" s="10">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11" t="s">
        <v>6</v>
      </c>
      <c r="H2468" s="11" t="s">
        <v>49</v>
      </c>
      <c r="I2468" s="11" t="s">
        <v>19</v>
      </c>
      <c r="J2468" s="2" t="s">
        <v>3</v>
      </c>
      <c r="K2468" s="2" t="s">
        <v>14</v>
      </c>
      <c r="L2468" s="2" t="s">
        <v>48</v>
      </c>
      <c r="M2468" s="7">
        <v>3</v>
      </c>
      <c r="N2468" s="4">
        <v>161.66</v>
      </c>
      <c r="O2468" s="5">
        <v>0.05</v>
      </c>
      <c r="P2468" s="4">
        <v>88.3</v>
      </c>
      <c r="Q2468" s="4">
        <f t="shared" si="152"/>
        <v>460.73099999999999</v>
      </c>
      <c r="R2468" s="4">
        <f t="shared" si="153"/>
        <v>264.89999999999998</v>
      </c>
      <c r="S2468" s="4">
        <f t="shared" si="154"/>
        <v>195.83100000000002</v>
      </c>
      <c r="T2468" s="6">
        <f t="shared" si="155"/>
        <v>0.42504411467863029</v>
      </c>
      <c r="U2468" s="3">
        <f>YEAR(SalesDataTable[[#This Row],[Order Date]])</f>
        <v>2026</v>
      </c>
    </row>
    <row r="2469" spans="1:21" ht="15.6">
      <c r="A2469" s="9">
        <v>5159</v>
      </c>
      <c r="B2469" s="10">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11" t="s">
        <v>20</v>
      </c>
      <c r="H2469" s="11" t="s">
        <v>47</v>
      </c>
      <c r="I2469" s="11" t="s">
        <v>2</v>
      </c>
      <c r="J2469" s="2" t="s">
        <v>16</v>
      </c>
      <c r="K2469" s="2" t="s">
        <v>23</v>
      </c>
      <c r="L2469" s="2" t="s">
        <v>40</v>
      </c>
      <c r="M2469" s="7">
        <v>2</v>
      </c>
      <c r="N2469" s="4">
        <v>80.400000000000006</v>
      </c>
      <c r="O2469" s="5">
        <v>0.15</v>
      </c>
      <c r="P2469" s="4">
        <v>38.869999999999997</v>
      </c>
      <c r="Q2469" s="4">
        <f t="shared" si="152"/>
        <v>136.68</v>
      </c>
      <c r="R2469" s="4">
        <f t="shared" si="153"/>
        <v>77.739999999999995</v>
      </c>
      <c r="S2469" s="4">
        <f t="shared" si="154"/>
        <v>58.940000000000012</v>
      </c>
      <c r="T2469" s="6">
        <f t="shared" si="155"/>
        <v>0.43122622183201648</v>
      </c>
      <c r="U2469" s="3">
        <f>YEAR(SalesDataTable[[#This Row],[Order Date]])</f>
        <v>2026</v>
      </c>
    </row>
    <row r="2470" spans="1:21" ht="15.6">
      <c r="A2470" s="9">
        <v>669</v>
      </c>
      <c r="B2470" s="10">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11" t="s">
        <v>11</v>
      </c>
      <c r="H2470" s="11" t="s">
        <v>18</v>
      </c>
      <c r="I2470" s="11" t="s">
        <v>2</v>
      </c>
      <c r="J2470" s="2" t="s">
        <v>3</v>
      </c>
      <c r="K2470" s="2" t="s">
        <v>34</v>
      </c>
      <c r="L2470" s="2" t="s">
        <v>42</v>
      </c>
      <c r="M2470" s="7">
        <v>3</v>
      </c>
      <c r="N2470" s="4">
        <v>36.81</v>
      </c>
      <c r="O2470" s="5">
        <v>0.05</v>
      </c>
      <c r="P2470" s="4">
        <v>13.82</v>
      </c>
      <c r="Q2470" s="4">
        <f t="shared" si="152"/>
        <v>104.9085</v>
      </c>
      <c r="R2470" s="4">
        <f t="shared" si="153"/>
        <v>41.46</v>
      </c>
      <c r="S2470" s="4">
        <f t="shared" si="154"/>
        <v>63.448500000000003</v>
      </c>
      <c r="T2470" s="6">
        <f t="shared" si="155"/>
        <v>0.60479846723573405</v>
      </c>
      <c r="U2470" s="3">
        <f>YEAR(SalesDataTable[[#This Row],[Order Date]])</f>
        <v>2026</v>
      </c>
    </row>
    <row r="2471" spans="1:21" ht="15.6">
      <c r="A2471" s="9">
        <v>686</v>
      </c>
      <c r="B2471" s="10">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11" t="s">
        <v>6</v>
      </c>
      <c r="H2471" s="11" t="s">
        <v>43</v>
      </c>
      <c r="I2471" s="11" t="s">
        <v>28</v>
      </c>
      <c r="J2471" s="2" t="s">
        <v>3</v>
      </c>
      <c r="K2471" s="2" t="s">
        <v>14</v>
      </c>
      <c r="L2471" s="2" t="s">
        <v>44</v>
      </c>
      <c r="M2471" s="7">
        <v>2</v>
      </c>
      <c r="N2471" s="4">
        <v>132.61000000000001</v>
      </c>
      <c r="O2471" s="5">
        <v>0.1</v>
      </c>
      <c r="P2471" s="4">
        <v>67.3</v>
      </c>
      <c r="Q2471" s="4">
        <f t="shared" si="152"/>
        <v>238.69800000000004</v>
      </c>
      <c r="R2471" s="4">
        <f t="shared" si="153"/>
        <v>134.6</v>
      </c>
      <c r="S2471" s="4">
        <f t="shared" si="154"/>
        <v>104.09800000000004</v>
      </c>
      <c r="T2471" s="6">
        <f t="shared" si="155"/>
        <v>0.43610755012610086</v>
      </c>
      <c r="U2471" s="3">
        <f>YEAR(SalesDataTable[[#This Row],[Order Date]])</f>
        <v>2026</v>
      </c>
    </row>
    <row r="2472" spans="1:21" ht="15.6">
      <c r="A2472" s="9">
        <v>990</v>
      </c>
      <c r="B2472" s="10">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11" t="s">
        <v>0</v>
      </c>
      <c r="H2472" s="11" t="s">
        <v>50</v>
      </c>
      <c r="I2472" s="11" t="s">
        <v>2</v>
      </c>
      <c r="J2472" s="2" t="s">
        <v>3</v>
      </c>
      <c r="K2472" s="2" t="s">
        <v>4</v>
      </c>
      <c r="L2472" s="2" t="s">
        <v>26</v>
      </c>
      <c r="M2472" s="7">
        <v>5</v>
      </c>
      <c r="N2472" s="4">
        <v>39.79</v>
      </c>
      <c r="O2472" s="5">
        <v>0.1</v>
      </c>
      <c r="P2472" s="4">
        <v>17.09</v>
      </c>
      <c r="Q2472" s="4">
        <f t="shared" si="152"/>
        <v>179.05500000000001</v>
      </c>
      <c r="R2472" s="4">
        <f t="shared" si="153"/>
        <v>85.45</v>
      </c>
      <c r="S2472" s="4">
        <f t="shared" si="154"/>
        <v>93.605000000000004</v>
      </c>
      <c r="T2472" s="6">
        <f t="shared" si="155"/>
        <v>0.52277233252352628</v>
      </c>
      <c r="U2472" s="3">
        <f>YEAR(SalesDataTable[[#This Row],[Order Date]])</f>
        <v>2026</v>
      </c>
    </row>
    <row r="2473" spans="1:21" ht="15.6">
      <c r="A2473" s="9">
        <v>1134</v>
      </c>
      <c r="B2473" s="10">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11" t="s">
        <v>20</v>
      </c>
      <c r="H2473" s="11" t="s">
        <v>21</v>
      </c>
      <c r="I2473" s="11" t="s">
        <v>2</v>
      </c>
      <c r="J2473" s="2" t="s">
        <v>3</v>
      </c>
      <c r="K2473" s="2" t="s">
        <v>14</v>
      </c>
      <c r="L2473" s="2" t="s">
        <v>15</v>
      </c>
      <c r="M2473" s="7">
        <v>2</v>
      </c>
      <c r="N2473" s="4">
        <v>36.119999999999997</v>
      </c>
      <c r="O2473" s="5">
        <v>0.1</v>
      </c>
      <c r="P2473" s="4">
        <v>13.61</v>
      </c>
      <c r="Q2473" s="4">
        <f t="shared" si="152"/>
        <v>65.015999999999991</v>
      </c>
      <c r="R2473" s="4">
        <f t="shared" si="153"/>
        <v>27.22</v>
      </c>
      <c r="S2473" s="4">
        <f t="shared" si="154"/>
        <v>37.795999999999992</v>
      </c>
      <c r="T2473" s="6">
        <f t="shared" si="155"/>
        <v>0.58133382551987201</v>
      </c>
      <c r="U2473" s="3">
        <f>YEAR(SalesDataTable[[#This Row],[Order Date]])</f>
        <v>2026</v>
      </c>
    </row>
    <row r="2474" spans="1:21" ht="15.6">
      <c r="A2474" s="9">
        <v>1770</v>
      </c>
      <c r="B2474" s="10">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11" t="s">
        <v>20</v>
      </c>
      <c r="H2474" s="11" t="s">
        <v>31</v>
      </c>
      <c r="I2474" s="11" t="s">
        <v>19</v>
      </c>
      <c r="J2474" s="2" t="s">
        <v>3</v>
      </c>
      <c r="K2474" s="2" t="s">
        <v>9</v>
      </c>
      <c r="L2474" s="2" t="s">
        <v>37</v>
      </c>
      <c r="M2474" s="7">
        <v>5</v>
      </c>
      <c r="N2474" s="4">
        <v>153.93</v>
      </c>
      <c r="O2474" s="5">
        <v>0.05</v>
      </c>
      <c r="P2474" s="4">
        <v>77.27</v>
      </c>
      <c r="Q2474" s="4">
        <f t="shared" si="152"/>
        <v>731.16750000000002</v>
      </c>
      <c r="R2474" s="4">
        <f t="shared" si="153"/>
        <v>386.34999999999997</v>
      </c>
      <c r="S2474" s="4">
        <f t="shared" si="154"/>
        <v>344.81750000000005</v>
      </c>
      <c r="T2474" s="6">
        <f t="shared" si="155"/>
        <v>0.4715985051304934</v>
      </c>
      <c r="U2474" s="3">
        <f>YEAR(SalesDataTable[[#This Row],[Order Date]])</f>
        <v>2026</v>
      </c>
    </row>
    <row r="2475" spans="1:21" ht="15.6">
      <c r="A2475" s="9">
        <v>3396</v>
      </c>
      <c r="B2475" s="10">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11" t="s">
        <v>11</v>
      </c>
      <c r="H2475" s="11" t="s">
        <v>18</v>
      </c>
      <c r="I2475" s="11" t="s">
        <v>19</v>
      </c>
      <c r="J2475" s="2" t="s">
        <v>13</v>
      </c>
      <c r="K2475" s="2" t="s">
        <v>34</v>
      </c>
      <c r="L2475" s="2" t="s">
        <v>45</v>
      </c>
      <c r="M2475" s="7">
        <v>3</v>
      </c>
      <c r="N2475" s="4">
        <v>50.67</v>
      </c>
      <c r="O2475" s="5">
        <v>0.05</v>
      </c>
      <c r="P2475" s="4">
        <v>22.25</v>
      </c>
      <c r="Q2475" s="4">
        <f t="shared" si="152"/>
        <v>144.40949999999998</v>
      </c>
      <c r="R2475" s="4">
        <f t="shared" si="153"/>
        <v>66.75</v>
      </c>
      <c r="S2475" s="4">
        <f t="shared" si="154"/>
        <v>77.65949999999998</v>
      </c>
      <c r="T2475" s="6">
        <f t="shared" si="155"/>
        <v>0.53777279195620775</v>
      </c>
      <c r="U2475" s="3">
        <f>YEAR(SalesDataTable[[#This Row],[Order Date]])</f>
        <v>2026</v>
      </c>
    </row>
    <row r="2476" spans="1:21" ht="15.6">
      <c r="A2476" s="9">
        <v>4259</v>
      </c>
      <c r="B2476" s="10">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11" t="s">
        <v>11</v>
      </c>
      <c r="H2476" s="11" t="s">
        <v>18</v>
      </c>
      <c r="I2476" s="11" t="s">
        <v>2</v>
      </c>
      <c r="J2476" s="2" t="s">
        <v>3</v>
      </c>
      <c r="K2476" s="2" t="s">
        <v>9</v>
      </c>
      <c r="L2476" s="2" t="s">
        <v>46</v>
      </c>
      <c r="M2476" s="7">
        <v>4</v>
      </c>
      <c r="N2476" s="4">
        <v>72.77</v>
      </c>
      <c r="O2476" s="5">
        <v>0</v>
      </c>
      <c r="P2476" s="4">
        <v>32.090000000000003</v>
      </c>
      <c r="Q2476" s="4">
        <f t="shared" si="152"/>
        <v>291.08</v>
      </c>
      <c r="R2476" s="4">
        <f t="shared" si="153"/>
        <v>128.36000000000001</v>
      </c>
      <c r="S2476" s="4">
        <f t="shared" si="154"/>
        <v>162.71999999999997</v>
      </c>
      <c r="T2476" s="6">
        <f t="shared" si="155"/>
        <v>0.55902157482479031</v>
      </c>
      <c r="U2476" s="3">
        <f>YEAR(SalesDataTable[[#This Row],[Order Date]])</f>
        <v>2026</v>
      </c>
    </row>
    <row r="2477" spans="1:21" ht="15.6">
      <c r="A2477" s="9">
        <v>4440</v>
      </c>
      <c r="B2477" s="10">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11" t="s">
        <v>11</v>
      </c>
      <c r="H2477" s="11" t="s">
        <v>39</v>
      </c>
      <c r="I2477" s="11" t="s">
        <v>28</v>
      </c>
      <c r="J2477" s="2" t="s">
        <v>13</v>
      </c>
      <c r="K2477" s="2" t="s">
        <v>14</v>
      </c>
      <c r="L2477" s="2" t="s">
        <v>32</v>
      </c>
      <c r="M2477" s="7">
        <v>1</v>
      </c>
      <c r="N2477" s="4">
        <v>46.45</v>
      </c>
      <c r="O2477" s="5">
        <v>0.1</v>
      </c>
      <c r="P2477" s="4">
        <v>17.96</v>
      </c>
      <c r="Q2477" s="4">
        <f t="shared" si="152"/>
        <v>41.805000000000007</v>
      </c>
      <c r="R2477" s="4">
        <f t="shared" si="153"/>
        <v>17.96</v>
      </c>
      <c r="S2477" s="4">
        <f t="shared" si="154"/>
        <v>23.845000000000006</v>
      </c>
      <c r="T2477" s="6">
        <f t="shared" si="155"/>
        <v>0.57038631742614521</v>
      </c>
      <c r="U2477" s="3">
        <f>YEAR(SalesDataTable[[#This Row],[Order Date]])</f>
        <v>2026</v>
      </c>
    </row>
    <row r="2478" spans="1:21" ht="15.6">
      <c r="A2478" s="9">
        <v>5115</v>
      </c>
      <c r="B2478" s="10">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11" t="s">
        <v>0</v>
      </c>
      <c r="H2478" s="11" t="s">
        <v>50</v>
      </c>
      <c r="I2478" s="11" t="s">
        <v>2</v>
      </c>
      <c r="J2478" s="2" t="s">
        <v>13</v>
      </c>
      <c r="K2478" s="2" t="s">
        <v>14</v>
      </c>
      <c r="L2478" s="2" t="s">
        <v>48</v>
      </c>
      <c r="M2478" s="7">
        <v>1</v>
      </c>
      <c r="N2478" s="4">
        <v>165.75</v>
      </c>
      <c r="O2478" s="5">
        <v>0.2</v>
      </c>
      <c r="P2478" s="4">
        <v>89.16</v>
      </c>
      <c r="Q2478" s="4">
        <f t="shared" si="152"/>
        <v>132.6</v>
      </c>
      <c r="R2478" s="4">
        <f t="shared" si="153"/>
        <v>89.16</v>
      </c>
      <c r="S2478" s="4">
        <f t="shared" si="154"/>
        <v>43.44</v>
      </c>
      <c r="T2478" s="6">
        <f t="shared" si="155"/>
        <v>0.32760180995475113</v>
      </c>
      <c r="U2478" s="3">
        <f>YEAR(SalesDataTable[[#This Row],[Order Date]])</f>
        <v>2026</v>
      </c>
    </row>
    <row r="2479" spans="1:21" ht="15.6">
      <c r="A2479" s="9">
        <v>5136</v>
      </c>
      <c r="B2479" s="10">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11" t="s">
        <v>11</v>
      </c>
      <c r="H2479" s="11" t="s">
        <v>12</v>
      </c>
      <c r="I2479" s="11" t="s">
        <v>28</v>
      </c>
      <c r="J2479" s="2" t="s">
        <v>13</v>
      </c>
      <c r="K2479" s="2" t="s">
        <v>23</v>
      </c>
      <c r="L2479" s="2" t="s">
        <v>29</v>
      </c>
      <c r="M2479" s="7">
        <v>4</v>
      </c>
      <c r="N2479" s="4">
        <v>198.02</v>
      </c>
      <c r="O2479" s="5">
        <v>0.05</v>
      </c>
      <c r="P2479" s="4">
        <v>103.82</v>
      </c>
      <c r="Q2479" s="4">
        <f t="shared" si="152"/>
        <v>752.476</v>
      </c>
      <c r="R2479" s="4">
        <f t="shared" si="153"/>
        <v>415.28</v>
      </c>
      <c r="S2479" s="4">
        <f t="shared" si="154"/>
        <v>337.19600000000003</v>
      </c>
      <c r="T2479" s="6">
        <f t="shared" si="155"/>
        <v>0.44811528872681655</v>
      </c>
      <c r="U2479" s="3">
        <f>YEAR(SalesDataTable[[#This Row],[Order Date]])</f>
        <v>2026</v>
      </c>
    </row>
    <row r="2480" spans="1:21" ht="15.6">
      <c r="A2480" s="9">
        <v>562</v>
      </c>
      <c r="B2480" s="10">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11" t="s">
        <v>6</v>
      </c>
      <c r="H2480" s="11" t="s">
        <v>43</v>
      </c>
      <c r="I2480" s="11" t="s">
        <v>2</v>
      </c>
      <c r="J2480" s="2" t="s">
        <v>13</v>
      </c>
      <c r="K2480" s="2" t="s">
        <v>14</v>
      </c>
      <c r="L2480" s="2" t="s">
        <v>32</v>
      </c>
      <c r="M2480" s="7">
        <v>1</v>
      </c>
      <c r="N2480" s="4">
        <v>46.3</v>
      </c>
      <c r="O2480" s="5">
        <v>0.2</v>
      </c>
      <c r="P2480" s="4">
        <v>18.78</v>
      </c>
      <c r="Q2480" s="4">
        <f t="shared" si="152"/>
        <v>37.04</v>
      </c>
      <c r="R2480" s="4">
        <f t="shared" si="153"/>
        <v>18.78</v>
      </c>
      <c r="S2480" s="4">
        <f t="shared" si="154"/>
        <v>18.259999999999998</v>
      </c>
      <c r="T2480" s="6">
        <f t="shared" si="155"/>
        <v>0.49298056155507552</v>
      </c>
      <c r="U2480" s="3">
        <f>YEAR(SalesDataTable[[#This Row],[Order Date]])</f>
        <v>2026</v>
      </c>
    </row>
    <row r="2481" spans="1:21" ht="15.6">
      <c r="A2481" s="9">
        <v>806</v>
      </c>
      <c r="B2481" s="10">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11" t="s">
        <v>0</v>
      </c>
      <c r="H2481" s="11" t="s">
        <v>50</v>
      </c>
      <c r="I2481" s="11" t="s">
        <v>28</v>
      </c>
      <c r="J2481" s="2" t="s">
        <v>3</v>
      </c>
      <c r="K2481" s="2" t="s">
        <v>34</v>
      </c>
      <c r="L2481" s="2" t="s">
        <v>35</v>
      </c>
      <c r="M2481" s="7">
        <v>1</v>
      </c>
      <c r="N2481" s="4">
        <v>39.659999999999997</v>
      </c>
      <c r="O2481" s="5">
        <v>0</v>
      </c>
      <c r="P2481" s="4">
        <v>14.76</v>
      </c>
      <c r="Q2481" s="4">
        <f t="shared" si="152"/>
        <v>39.659999999999997</v>
      </c>
      <c r="R2481" s="4">
        <f t="shared" si="153"/>
        <v>14.76</v>
      </c>
      <c r="S2481" s="4">
        <f t="shared" si="154"/>
        <v>24.9</v>
      </c>
      <c r="T2481" s="6">
        <f t="shared" si="155"/>
        <v>0.62783661119515888</v>
      </c>
      <c r="U2481" s="3">
        <f>YEAR(SalesDataTable[[#This Row],[Order Date]])</f>
        <v>2026</v>
      </c>
    </row>
    <row r="2482" spans="1:21" ht="15.6">
      <c r="A2482" s="9">
        <v>3150</v>
      </c>
      <c r="B2482" s="10">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11" t="s">
        <v>6</v>
      </c>
      <c r="H2482" s="11" t="s">
        <v>27</v>
      </c>
      <c r="I2482" s="11" t="s">
        <v>2</v>
      </c>
      <c r="J2482" s="2" t="s">
        <v>13</v>
      </c>
      <c r="K2482" s="2" t="s">
        <v>23</v>
      </c>
      <c r="L2482" s="2" t="s">
        <v>40</v>
      </c>
      <c r="M2482" s="7">
        <v>3</v>
      </c>
      <c r="N2482" s="4">
        <v>80.72</v>
      </c>
      <c r="O2482" s="5">
        <v>0.05</v>
      </c>
      <c r="P2482" s="4">
        <v>39.130000000000003</v>
      </c>
      <c r="Q2482" s="4">
        <f t="shared" si="152"/>
        <v>230.05199999999999</v>
      </c>
      <c r="R2482" s="4">
        <f t="shared" si="153"/>
        <v>117.39000000000001</v>
      </c>
      <c r="S2482" s="4">
        <f t="shared" si="154"/>
        <v>112.66199999999998</v>
      </c>
      <c r="T2482" s="6">
        <f t="shared" si="155"/>
        <v>0.48972406238589528</v>
      </c>
      <c r="U2482" s="3">
        <f>YEAR(SalesDataTable[[#This Row],[Order Date]])</f>
        <v>2026</v>
      </c>
    </row>
    <row r="2483" spans="1:21" ht="15.6">
      <c r="A2483" s="9">
        <v>4847</v>
      </c>
      <c r="B2483" s="10">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11" t="s">
        <v>6</v>
      </c>
      <c r="H2483" s="11" t="s">
        <v>49</v>
      </c>
      <c r="I2483" s="11" t="s">
        <v>28</v>
      </c>
      <c r="J2483" s="2" t="s">
        <v>13</v>
      </c>
      <c r="K2483" s="2" t="s">
        <v>14</v>
      </c>
      <c r="L2483" s="2" t="s">
        <v>15</v>
      </c>
      <c r="M2483" s="7">
        <v>2</v>
      </c>
      <c r="N2483" s="4">
        <v>35.51</v>
      </c>
      <c r="O2483" s="5">
        <v>0.05</v>
      </c>
      <c r="P2483" s="4">
        <v>13.24</v>
      </c>
      <c r="Q2483" s="4">
        <f t="shared" si="152"/>
        <v>67.468999999999994</v>
      </c>
      <c r="R2483" s="4">
        <f t="shared" si="153"/>
        <v>26.48</v>
      </c>
      <c r="S2483" s="4">
        <f t="shared" si="154"/>
        <v>40.98899999999999</v>
      </c>
      <c r="T2483" s="6">
        <f t="shared" si="155"/>
        <v>0.60752345521646967</v>
      </c>
      <c r="U2483" s="3">
        <f>YEAR(SalesDataTable[[#This Row],[Order Date]])</f>
        <v>2026</v>
      </c>
    </row>
    <row r="2484" spans="1:21" ht="15.6">
      <c r="A2484" s="9">
        <v>221</v>
      </c>
      <c r="B2484" s="10">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11" t="s">
        <v>20</v>
      </c>
      <c r="H2484" s="11" t="s">
        <v>33</v>
      </c>
      <c r="I2484" s="11" t="s">
        <v>19</v>
      </c>
      <c r="J2484" s="2" t="s">
        <v>16</v>
      </c>
      <c r="K2484" s="2" t="s">
        <v>14</v>
      </c>
      <c r="L2484" s="2" t="s">
        <v>44</v>
      </c>
      <c r="M2484" s="7">
        <v>1</v>
      </c>
      <c r="N2484" s="4">
        <v>132.06</v>
      </c>
      <c r="O2484" s="5">
        <v>0.15</v>
      </c>
      <c r="P2484" s="4">
        <v>67.53</v>
      </c>
      <c r="Q2484" s="4">
        <f t="shared" si="152"/>
        <v>112.251</v>
      </c>
      <c r="R2484" s="4">
        <f t="shared" si="153"/>
        <v>67.53</v>
      </c>
      <c r="S2484" s="4">
        <f t="shared" si="154"/>
        <v>44.721000000000004</v>
      </c>
      <c r="T2484" s="6">
        <f t="shared" si="155"/>
        <v>0.39840179597509157</v>
      </c>
      <c r="U2484" s="3">
        <f>YEAR(SalesDataTable[[#This Row],[Order Date]])</f>
        <v>2026</v>
      </c>
    </row>
    <row r="2485" spans="1:21" ht="15.6">
      <c r="A2485" s="9">
        <v>630</v>
      </c>
      <c r="B2485" s="10">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11" t="s">
        <v>20</v>
      </c>
      <c r="H2485" s="11" t="s">
        <v>33</v>
      </c>
      <c r="I2485" s="11" t="s">
        <v>2</v>
      </c>
      <c r="J2485" s="2" t="s">
        <v>16</v>
      </c>
      <c r="K2485" s="2" t="s">
        <v>4</v>
      </c>
      <c r="L2485" s="2" t="s">
        <v>26</v>
      </c>
      <c r="M2485" s="7">
        <v>3</v>
      </c>
      <c r="N2485" s="4">
        <v>41.07</v>
      </c>
      <c r="O2485" s="5">
        <v>0.1</v>
      </c>
      <c r="P2485" s="4">
        <v>16.86</v>
      </c>
      <c r="Q2485" s="4">
        <f t="shared" si="152"/>
        <v>110.88900000000001</v>
      </c>
      <c r="R2485" s="4">
        <f t="shared" si="153"/>
        <v>50.58</v>
      </c>
      <c r="S2485" s="4">
        <f t="shared" si="154"/>
        <v>60.309000000000012</v>
      </c>
      <c r="T2485" s="6">
        <f t="shared" si="155"/>
        <v>0.54386819251684126</v>
      </c>
      <c r="U2485" s="3">
        <f>YEAR(SalesDataTable[[#This Row],[Order Date]])</f>
        <v>2026</v>
      </c>
    </row>
    <row r="2486" spans="1:21" ht="15.6">
      <c r="A2486" s="9">
        <v>1789</v>
      </c>
      <c r="B2486" s="10">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11" t="s">
        <v>6</v>
      </c>
      <c r="H2486" s="11" t="s">
        <v>43</v>
      </c>
      <c r="I2486" s="11" t="s">
        <v>2</v>
      </c>
      <c r="J2486" s="2" t="s">
        <v>13</v>
      </c>
      <c r="K2486" s="2" t="s">
        <v>9</v>
      </c>
      <c r="L2486" s="2" t="s">
        <v>37</v>
      </c>
      <c r="M2486" s="7">
        <v>2</v>
      </c>
      <c r="N2486" s="4">
        <v>151.49</v>
      </c>
      <c r="O2486" s="5">
        <v>0.1</v>
      </c>
      <c r="P2486" s="4">
        <v>81.39</v>
      </c>
      <c r="Q2486" s="4">
        <f t="shared" si="152"/>
        <v>272.68200000000002</v>
      </c>
      <c r="R2486" s="4">
        <f t="shared" si="153"/>
        <v>162.78</v>
      </c>
      <c r="S2486" s="4">
        <f t="shared" si="154"/>
        <v>109.90200000000002</v>
      </c>
      <c r="T2486" s="6">
        <f t="shared" si="155"/>
        <v>0.40304090479019522</v>
      </c>
      <c r="U2486" s="3">
        <f>YEAR(SalesDataTable[[#This Row],[Order Date]])</f>
        <v>2026</v>
      </c>
    </row>
    <row r="2487" spans="1:21" ht="15.6">
      <c r="A2487" s="9">
        <v>1947</v>
      </c>
      <c r="B2487" s="10">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11" t="s">
        <v>0</v>
      </c>
      <c r="H2487" s="11" t="s">
        <v>1</v>
      </c>
      <c r="I2487" s="11" t="s">
        <v>19</v>
      </c>
      <c r="J2487" s="2" t="s">
        <v>16</v>
      </c>
      <c r="K2487" s="2" t="s">
        <v>34</v>
      </c>
      <c r="L2487" s="2" t="s">
        <v>42</v>
      </c>
      <c r="M2487" s="7">
        <v>1</v>
      </c>
      <c r="N2487" s="4">
        <v>35.729999999999997</v>
      </c>
      <c r="O2487" s="5">
        <v>0.2</v>
      </c>
      <c r="P2487" s="4">
        <v>14.33</v>
      </c>
      <c r="Q2487" s="4">
        <f t="shared" si="152"/>
        <v>28.584</v>
      </c>
      <c r="R2487" s="4">
        <f t="shared" si="153"/>
        <v>14.33</v>
      </c>
      <c r="S2487" s="4">
        <f t="shared" si="154"/>
        <v>14.254</v>
      </c>
      <c r="T2487" s="6">
        <f t="shared" si="155"/>
        <v>0.49867058494262523</v>
      </c>
      <c r="U2487" s="3">
        <f>YEAR(SalesDataTable[[#This Row],[Order Date]])</f>
        <v>2026</v>
      </c>
    </row>
    <row r="2488" spans="1:21" ht="15.6">
      <c r="A2488" s="9">
        <v>2279</v>
      </c>
      <c r="B2488" s="10">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11" t="s">
        <v>0</v>
      </c>
      <c r="H2488" s="11" t="s">
        <v>1</v>
      </c>
      <c r="I2488" s="11" t="s">
        <v>19</v>
      </c>
      <c r="J2488" s="2" t="s">
        <v>3</v>
      </c>
      <c r="K2488" s="2" t="s">
        <v>4</v>
      </c>
      <c r="L2488" s="2" t="s">
        <v>22</v>
      </c>
      <c r="M2488" s="7">
        <v>2</v>
      </c>
      <c r="N2488" s="4">
        <v>50.38</v>
      </c>
      <c r="O2488" s="5">
        <v>0.1</v>
      </c>
      <c r="P2488" s="4">
        <v>22.41</v>
      </c>
      <c r="Q2488" s="4">
        <f t="shared" si="152"/>
        <v>90.684000000000012</v>
      </c>
      <c r="R2488" s="4">
        <f t="shared" si="153"/>
        <v>44.82</v>
      </c>
      <c r="S2488" s="4">
        <f t="shared" si="154"/>
        <v>45.864000000000011</v>
      </c>
      <c r="T2488" s="6">
        <f t="shared" si="155"/>
        <v>0.50575625248114342</v>
      </c>
      <c r="U2488" s="3">
        <f>YEAR(SalesDataTable[[#This Row],[Order Date]])</f>
        <v>2026</v>
      </c>
    </row>
    <row r="2489" spans="1:21" ht="15.6">
      <c r="A2489" s="9">
        <v>2439</v>
      </c>
      <c r="B2489" s="10">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11" t="s">
        <v>0</v>
      </c>
      <c r="H2489" s="11" t="s">
        <v>36</v>
      </c>
      <c r="I2489" s="11" t="s">
        <v>2</v>
      </c>
      <c r="J2489" s="2" t="s">
        <v>16</v>
      </c>
      <c r="K2489" s="2" t="s">
        <v>34</v>
      </c>
      <c r="L2489" s="2" t="s">
        <v>42</v>
      </c>
      <c r="M2489" s="7">
        <v>1</v>
      </c>
      <c r="N2489" s="4">
        <v>35.67</v>
      </c>
      <c r="O2489" s="5">
        <v>0.1</v>
      </c>
      <c r="P2489" s="4">
        <v>13.81</v>
      </c>
      <c r="Q2489" s="4">
        <f t="shared" si="152"/>
        <v>32.103000000000002</v>
      </c>
      <c r="R2489" s="4">
        <f t="shared" si="153"/>
        <v>13.81</v>
      </c>
      <c r="S2489" s="4">
        <f t="shared" si="154"/>
        <v>18.292999999999999</v>
      </c>
      <c r="T2489" s="6">
        <f t="shared" si="155"/>
        <v>0.5698221350029592</v>
      </c>
      <c r="U2489" s="3">
        <f>YEAR(SalesDataTable[[#This Row],[Order Date]])</f>
        <v>2026</v>
      </c>
    </row>
    <row r="2490" spans="1:21" ht="15.6">
      <c r="A2490" s="9">
        <v>2540</v>
      </c>
      <c r="B2490" s="10">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11" t="s">
        <v>6</v>
      </c>
      <c r="H2490" s="11" t="s">
        <v>49</v>
      </c>
      <c r="I2490" s="11" t="s">
        <v>8</v>
      </c>
      <c r="J2490" s="2" t="s">
        <v>16</v>
      </c>
      <c r="K2490" s="2" t="s">
        <v>23</v>
      </c>
      <c r="L2490" s="2" t="s">
        <v>40</v>
      </c>
      <c r="M2490" s="7">
        <v>12</v>
      </c>
      <c r="N2490" s="4">
        <v>81.150000000000006</v>
      </c>
      <c r="O2490" s="5">
        <v>0.15</v>
      </c>
      <c r="P2490" s="4">
        <v>39.590000000000003</v>
      </c>
      <c r="Q2490" s="4">
        <f t="shared" si="152"/>
        <v>827.73</v>
      </c>
      <c r="R2490" s="4">
        <f t="shared" si="153"/>
        <v>475.08000000000004</v>
      </c>
      <c r="S2490" s="4">
        <f t="shared" si="154"/>
        <v>352.65</v>
      </c>
      <c r="T2490" s="6">
        <f t="shared" si="155"/>
        <v>0.42604472472907828</v>
      </c>
      <c r="U2490" s="3">
        <f>YEAR(SalesDataTable[[#This Row],[Order Date]])</f>
        <v>2026</v>
      </c>
    </row>
    <row r="2491" spans="1:21" ht="15.6">
      <c r="A2491" s="9">
        <v>2747</v>
      </c>
      <c r="B2491" s="10">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11" t="s">
        <v>0</v>
      </c>
      <c r="H2491" s="11" t="s">
        <v>50</v>
      </c>
      <c r="I2491" s="11" t="s">
        <v>19</v>
      </c>
      <c r="J2491" s="2" t="s">
        <v>3</v>
      </c>
      <c r="K2491" s="2" t="s">
        <v>23</v>
      </c>
      <c r="L2491" s="2" t="s">
        <v>29</v>
      </c>
      <c r="M2491" s="7">
        <v>1</v>
      </c>
      <c r="N2491" s="4">
        <v>194.73</v>
      </c>
      <c r="O2491" s="5">
        <v>0</v>
      </c>
      <c r="P2491" s="4">
        <v>104.48</v>
      </c>
      <c r="Q2491" s="4">
        <f t="shared" si="152"/>
        <v>194.73</v>
      </c>
      <c r="R2491" s="4">
        <f t="shared" si="153"/>
        <v>104.48</v>
      </c>
      <c r="S2491" s="4">
        <f t="shared" si="154"/>
        <v>90.249999999999986</v>
      </c>
      <c r="T2491" s="6">
        <f t="shared" si="155"/>
        <v>0.46346222975401835</v>
      </c>
      <c r="U2491" s="3">
        <f>YEAR(SalesDataTable[[#This Row],[Order Date]])</f>
        <v>2026</v>
      </c>
    </row>
    <row r="2492" spans="1:21" ht="15.6">
      <c r="A2492" s="9">
        <v>3094</v>
      </c>
      <c r="B2492" s="10">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11" t="s">
        <v>6</v>
      </c>
      <c r="H2492" s="11" t="s">
        <v>7</v>
      </c>
      <c r="I2492" s="11" t="s">
        <v>28</v>
      </c>
      <c r="J2492" s="2" t="s">
        <v>16</v>
      </c>
      <c r="K2492" s="2" t="s">
        <v>23</v>
      </c>
      <c r="L2492" s="2" t="s">
        <v>51</v>
      </c>
      <c r="M2492" s="7">
        <v>2</v>
      </c>
      <c r="N2492" s="4">
        <v>122.18</v>
      </c>
      <c r="O2492" s="5">
        <v>0.15</v>
      </c>
      <c r="P2492" s="4">
        <v>61.3</v>
      </c>
      <c r="Q2492" s="4">
        <f t="shared" si="152"/>
        <v>207.70600000000002</v>
      </c>
      <c r="R2492" s="4">
        <f t="shared" si="153"/>
        <v>122.6</v>
      </c>
      <c r="S2492" s="4">
        <f t="shared" si="154"/>
        <v>85.106000000000023</v>
      </c>
      <c r="T2492" s="6">
        <f t="shared" si="155"/>
        <v>0.40974261696821479</v>
      </c>
      <c r="U2492" s="3">
        <f>YEAR(SalesDataTable[[#This Row],[Order Date]])</f>
        <v>2026</v>
      </c>
    </row>
    <row r="2493" spans="1:21" ht="15.6">
      <c r="A2493" s="9">
        <v>3359</v>
      </c>
      <c r="B2493" s="10">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11" t="s">
        <v>20</v>
      </c>
      <c r="H2493" s="11" t="s">
        <v>47</v>
      </c>
      <c r="I2493" s="11" t="s">
        <v>2</v>
      </c>
      <c r="J2493" s="2" t="s">
        <v>3</v>
      </c>
      <c r="K2493" s="2" t="s">
        <v>23</v>
      </c>
      <c r="L2493" s="2" t="s">
        <v>40</v>
      </c>
      <c r="M2493" s="7">
        <v>1</v>
      </c>
      <c r="N2493" s="4">
        <v>83.14</v>
      </c>
      <c r="O2493" s="5">
        <v>0</v>
      </c>
      <c r="P2493" s="4">
        <v>39.369999999999997</v>
      </c>
      <c r="Q2493" s="4">
        <f t="shared" si="152"/>
        <v>83.14</v>
      </c>
      <c r="R2493" s="4">
        <f t="shared" si="153"/>
        <v>39.369999999999997</v>
      </c>
      <c r="S2493" s="4">
        <f t="shared" si="154"/>
        <v>43.77</v>
      </c>
      <c r="T2493" s="6">
        <f t="shared" si="155"/>
        <v>0.52646139042578788</v>
      </c>
      <c r="U2493" s="3">
        <f>YEAR(SalesDataTable[[#This Row],[Order Date]])</f>
        <v>2026</v>
      </c>
    </row>
    <row r="2494" spans="1:21" ht="15.6">
      <c r="A2494" s="9">
        <v>3473</v>
      </c>
      <c r="B2494" s="10">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11" t="s">
        <v>11</v>
      </c>
      <c r="H2494" s="11" t="s">
        <v>25</v>
      </c>
      <c r="I2494" s="11" t="s">
        <v>2</v>
      </c>
      <c r="J2494" s="2" t="s">
        <v>3</v>
      </c>
      <c r="K2494" s="2" t="s">
        <v>4</v>
      </c>
      <c r="L2494" s="2" t="s">
        <v>5</v>
      </c>
      <c r="M2494" s="7">
        <v>1</v>
      </c>
      <c r="N2494" s="4">
        <v>80.97</v>
      </c>
      <c r="O2494" s="5">
        <v>0</v>
      </c>
      <c r="P2494" s="4">
        <v>43.64</v>
      </c>
      <c r="Q2494" s="4">
        <f t="shared" si="152"/>
        <v>80.97</v>
      </c>
      <c r="R2494" s="4">
        <f t="shared" si="153"/>
        <v>43.64</v>
      </c>
      <c r="S2494" s="4">
        <f t="shared" si="154"/>
        <v>37.33</v>
      </c>
      <c r="T2494" s="6">
        <f t="shared" si="155"/>
        <v>0.4610349512164999</v>
      </c>
      <c r="U2494" s="3">
        <f>YEAR(SalesDataTable[[#This Row],[Order Date]])</f>
        <v>2026</v>
      </c>
    </row>
    <row r="2495" spans="1:21" ht="15.6">
      <c r="A2495" s="9">
        <v>3589</v>
      </c>
      <c r="B2495" s="10">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11" t="s">
        <v>0</v>
      </c>
      <c r="H2495" s="11" t="s">
        <v>36</v>
      </c>
      <c r="I2495" s="11" t="s">
        <v>2</v>
      </c>
      <c r="J2495" s="2" t="s">
        <v>13</v>
      </c>
      <c r="K2495" s="2" t="s">
        <v>9</v>
      </c>
      <c r="L2495" s="2" t="s">
        <v>46</v>
      </c>
      <c r="M2495" s="7">
        <v>1</v>
      </c>
      <c r="N2495" s="4">
        <v>73.03</v>
      </c>
      <c r="O2495" s="5">
        <v>0</v>
      </c>
      <c r="P2495" s="4">
        <v>32.71</v>
      </c>
      <c r="Q2495" s="4">
        <f t="shared" si="152"/>
        <v>73.03</v>
      </c>
      <c r="R2495" s="4">
        <f t="shared" si="153"/>
        <v>32.71</v>
      </c>
      <c r="S2495" s="4">
        <f t="shared" si="154"/>
        <v>40.32</v>
      </c>
      <c r="T2495" s="6">
        <f t="shared" si="155"/>
        <v>0.55210187594139393</v>
      </c>
      <c r="U2495" s="3">
        <f>YEAR(SalesDataTable[[#This Row],[Order Date]])</f>
        <v>2026</v>
      </c>
    </row>
    <row r="2496" spans="1:21" ht="15.6">
      <c r="A2496" s="9">
        <v>4689</v>
      </c>
      <c r="B2496" s="10">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11" t="s">
        <v>11</v>
      </c>
      <c r="H2496" s="11" t="s">
        <v>18</v>
      </c>
      <c r="I2496" s="11" t="s">
        <v>2</v>
      </c>
      <c r="J2496" s="2" t="s">
        <v>3</v>
      </c>
      <c r="K2496" s="2" t="s">
        <v>14</v>
      </c>
      <c r="L2496" s="2" t="s">
        <v>32</v>
      </c>
      <c r="M2496" s="7">
        <v>1</v>
      </c>
      <c r="N2496" s="4">
        <v>46.81</v>
      </c>
      <c r="O2496" s="5">
        <v>0.05</v>
      </c>
      <c r="P2496" s="4">
        <v>17.87</v>
      </c>
      <c r="Q2496" s="4">
        <f t="shared" si="152"/>
        <v>44.469500000000004</v>
      </c>
      <c r="R2496" s="4">
        <f t="shared" si="153"/>
        <v>17.87</v>
      </c>
      <c r="S2496" s="4">
        <f t="shared" si="154"/>
        <v>26.599500000000003</v>
      </c>
      <c r="T2496" s="6">
        <f t="shared" si="155"/>
        <v>0.59815154206815913</v>
      </c>
      <c r="U2496" s="3">
        <f>YEAR(SalesDataTable[[#This Row],[Order Date]])</f>
        <v>2026</v>
      </c>
    </row>
    <row r="2497" spans="1:21" ht="15.6">
      <c r="A2497" s="9">
        <v>4819</v>
      </c>
      <c r="B2497" s="10">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11" t="s">
        <v>20</v>
      </c>
      <c r="H2497" s="11" t="s">
        <v>31</v>
      </c>
      <c r="I2497" s="11" t="s">
        <v>28</v>
      </c>
      <c r="J2497" s="2" t="s">
        <v>13</v>
      </c>
      <c r="K2497" s="2" t="s">
        <v>9</v>
      </c>
      <c r="L2497" s="2" t="s">
        <v>37</v>
      </c>
      <c r="M2497" s="7">
        <v>2</v>
      </c>
      <c r="N2497" s="4">
        <v>153.51</v>
      </c>
      <c r="O2497" s="5">
        <v>0.15</v>
      </c>
      <c r="P2497" s="4">
        <v>81.290000000000006</v>
      </c>
      <c r="Q2497" s="4">
        <f t="shared" si="152"/>
        <v>260.96699999999998</v>
      </c>
      <c r="R2497" s="4">
        <f t="shared" si="153"/>
        <v>162.58000000000001</v>
      </c>
      <c r="S2497" s="4">
        <f t="shared" si="154"/>
        <v>98.386999999999972</v>
      </c>
      <c r="T2497" s="6">
        <f t="shared" si="155"/>
        <v>0.3770093536730697</v>
      </c>
      <c r="U2497" s="3">
        <f>YEAR(SalesDataTable[[#This Row],[Order Date]])</f>
        <v>2026</v>
      </c>
    </row>
    <row r="2498" spans="1:21" ht="15.6">
      <c r="A2498" s="9">
        <v>5167</v>
      </c>
      <c r="B2498" s="10">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11" t="s">
        <v>11</v>
      </c>
      <c r="H2498" s="11" t="s">
        <v>25</v>
      </c>
      <c r="I2498" s="11" t="s">
        <v>28</v>
      </c>
      <c r="J2498" s="2" t="s">
        <v>13</v>
      </c>
      <c r="K2498" s="2" t="s">
        <v>23</v>
      </c>
      <c r="L2498" s="2" t="s">
        <v>29</v>
      </c>
      <c r="M2498" s="7">
        <v>2</v>
      </c>
      <c r="N2498" s="4">
        <v>197.5</v>
      </c>
      <c r="O2498" s="5">
        <v>0</v>
      </c>
      <c r="P2498" s="4">
        <v>104.47</v>
      </c>
      <c r="Q2498" s="4">
        <f t="shared" ref="Q2498:Q2561" si="156">M2498*N2498*(1-O2498)</f>
        <v>395</v>
      </c>
      <c r="R2498" s="4">
        <f t="shared" ref="R2498:R2561" si="157">M2498*P2498</f>
        <v>208.94</v>
      </c>
      <c r="S2498" s="4">
        <f t="shared" ref="S2498:S2561" si="158">Q2498-R2498</f>
        <v>186.06</v>
      </c>
      <c r="T2498" s="6">
        <f t="shared" ref="T2498:T2561" si="159">IFERROR(S2498/Q2498,0)</f>
        <v>0.4710379746835443</v>
      </c>
      <c r="U2498" s="3">
        <f>YEAR(SalesDataTable[[#This Row],[Order Date]])</f>
        <v>2026</v>
      </c>
    </row>
    <row r="2499" spans="1:21" ht="15.6">
      <c r="A2499" s="9">
        <v>38</v>
      </c>
      <c r="B2499" s="10">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11" t="s">
        <v>20</v>
      </c>
      <c r="H2499" s="11" t="s">
        <v>33</v>
      </c>
      <c r="I2499" s="11" t="s">
        <v>8</v>
      </c>
      <c r="J2499" s="2" t="s">
        <v>16</v>
      </c>
      <c r="K2499" s="2" t="s">
        <v>9</v>
      </c>
      <c r="L2499" s="2" t="s">
        <v>17</v>
      </c>
      <c r="M2499" s="7">
        <v>8</v>
      </c>
      <c r="N2499" s="4">
        <v>146.55000000000001</v>
      </c>
      <c r="O2499" s="5">
        <v>0.1</v>
      </c>
      <c r="P2499" s="4">
        <v>78.03</v>
      </c>
      <c r="Q2499" s="4">
        <f t="shared" si="156"/>
        <v>1055.1600000000001</v>
      </c>
      <c r="R2499" s="4">
        <f t="shared" si="157"/>
        <v>624.24</v>
      </c>
      <c r="S2499" s="4">
        <f t="shared" si="158"/>
        <v>430.92000000000007</v>
      </c>
      <c r="T2499" s="6">
        <f t="shared" si="159"/>
        <v>0.40839303991811671</v>
      </c>
      <c r="U2499" s="3">
        <f>YEAR(SalesDataTable[[#This Row],[Order Date]])</f>
        <v>2026</v>
      </c>
    </row>
    <row r="2500" spans="1:21" ht="15.6">
      <c r="A2500" s="9">
        <v>364</v>
      </c>
      <c r="B2500" s="10">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11" t="s">
        <v>20</v>
      </c>
      <c r="H2500" s="11" t="s">
        <v>47</v>
      </c>
      <c r="I2500" s="11" t="s">
        <v>2</v>
      </c>
      <c r="J2500" s="2" t="s">
        <v>16</v>
      </c>
      <c r="K2500" s="2" t="s">
        <v>4</v>
      </c>
      <c r="L2500" s="2" t="s">
        <v>22</v>
      </c>
      <c r="M2500" s="7">
        <v>2</v>
      </c>
      <c r="N2500" s="4">
        <v>51.83</v>
      </c>
      <c r="O2500" s="5">
        <v>0.15</v>
      </c>
      <c r="P2500" s="4">
        <v>22.02</v>
      </c>
      <c r="Q2500" s="4">
        <f t="shared" si="156"/>
        <v>88.11099999999999</v>
      </c>
      <c r="R2500" s="4">
        <f t="shared" si="157"/>
        <v>44.04</v>
      </c>
      <c r="S2500" s="4">
        <f t="shared" si="158"/>
        <v>44.070999999999991</v>
      </c>
      <c r="T2500" s="6">
        <f t="shared" si="159"/>
        <v>0.50017591447151888</v>
      </c>
      <c r="U2500" s="3">
        <f>YEAR(SalesDataTable[[#This Row],[Order Date]])</f>
        <v>2026</v>
      </c>
    </row>
    <row r="2501" spans="1:21" ht="15.6">
      <c r="A2501" s="9">
        <v>2040</v>
      </c>
      <c r="B2501" s="10">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11" t="s">
        <v>6</v>
      </c>
      <c r="H2501" s="11" t="s">
        <v>43</v>
      </c>
      <c r="I2501" s="11" t="s">
        <v>2</v>
      </c>
      <c r="J2501" s="2" t="s">
        <v>13</v>
      </c>
      <c r="K2501" s="2" t="s">
        <v>9</v>
      </c>
      <c r="L2501" s="2" t="s">
        <v>17</v>
      </c>
      <c r="M2501" s="7">
        <v>1</v>
      </c>
      <c r="N2501" s="4">
        <v>140.34</v>
      </c>
      <c r="O2501" s="5">
        <v>0.15</v>
      </c>
      <c r="P2501" s="4">
        <v>79.92</v>
      </c>
      <c r="Q2501" s="4">
        <f t="shared" si="156"/>
        <v>119.289</v>
      </c>
      <c r="R2501" s="4">
        <f t="shared" si="157"/>
        <v>79.92</v>
      </c>
      <c r="S2501" s="4">
        <f t="shared" si="158"/>
        <v>39.369</v>
      </c>
      <c r="T2501" s="6">
        <f t="shared" si="159"/>
        <v>0.33003043029952467</v>
      </c>
      <c r="U2501" s="3">
        <f>YEAR(SalesDataTable[[#This Row],[Order Date]])</f>
        <v>2026</v>
      </c>
    </row>
    <row r="2502" spans="1:21" ht="15.6">
      <c r="A2502" s="9">
        <v>2899</v>
      </c>
      <c r="B2502" s="10">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11" t="s">
        <v>0</v>
      </c>
      <c r="H2502" s="11" t="s">
        <v>1</v>
      </c>
      <c r="I2502" s="11" t="s">
        <v>2</v>
      </c>
      <c r="J2502" s="2" t="s">
        <v>13</v>
      </c>
      <c r="K2502" s="2" t="s">
        <v>9</v>
      </c>
      <c r="L2502" s="2" t="s">
        <v>37</v>
      </c>
      <c r="M2502" s="7">
        <v>1</v>
      </c>
      <c r="N2502" s="4">
        <v>156.44999999999999</v>
      </c>
      <c r="O2502" s="5">
        <v>0</v>
      </c>
      <c r="P2502" s="4">
        <v>80.56</v>
      </c>
      <c r="Q2502" s="4">
        <f t="shared" si="156"/>
        <v>156.44999999999999</v>
      </c>
      <c r="R2502" s="4">
        <f t="shared" si="157"/>
        <v>80.56</v>
      </c>
      <c r="S2502" s="4">
        <f t="shared" si="158"/>
        <v>75.889999999999986</v>
      </c>
      <c r="T2502" s="6">
        <f t="shared" si="159"/>
        <v>0.48507510386705011</v>
      </c>
      <c r="U2502" s="3">
        <f>YEAR(SalesDataTable[[#This Row],[Order Date]])</f>
        <v>2026</v>
      </c>
    </row>
    <row r="2503" spans="1:21" ht="15.6">
      <c r="A2503" s="9">
        <v>3199</v>
      </c>
      <c r="B2503" s="10">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11" t="s">
        <v>11</v>
      </c>
      <c r="H2503" s="11" t="s">
        <v>52</v>
      </c>
      <c r="I2503" s="11" t="s">
        <v>28</v>
      </c>
      <c r="J2503" s="2" t="s">
        <v>3</v>
      </c>
      <c r="K2503" s="2" t="s">
        <v>34</v>
      </c>
      <c r="L2503" s="2" t="s">
        <v>35</v>
      </c>
      <c r="M2503" s="7">
        <v>1</v>
      </c>
      <c r="N2503" s="4">
        <v>41.33</v>
      </c>
      <c r="O2503" s="5">
        <v>0</v>
      </c>
      <c r="P2503" s="4">
        <v>15.03</v>
      </c>
      <c r="Q2503" s="4">
        <f t="shared" si="156"/>
        <v>41.33</v>
      </c>
      <c r="R2503" s="4">
        <f t="shared" si="157"/>
        <v>15.03</v>
      </c>
      <c r="S2503" s="4">
        <f t="shared" si="158"/>
        <v>26.299999999999997</v>
      </c>
      <c r="T2503" s="6">
        <f t="shared" si="159"/>
        <v>0.6363416404548754</v>
      </c>
      <c r="U2503" s="3">
        <f>YEAR(SalesDataTable[[#This Row],[Order Date]])</f>
        <v>2026</v>
      </c>
    </row>
    <row r="2504" spans="1:21" ht="15.6">
      <c r="A2504" s="9">
        <v>4722</v>
      </c>
      <c r="B2504" s="10">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11" t="s">
        <v>6</v>
      </c>
      <c r="H2504" s="11" t="s">
        <v>41</v>
      </c>
      <c r="I2504" s="11" t="s">
        <v>19</v>
      </c>
      <c r="J2504" s="2" t="s">
        <v>13</v>
      </c>
      <c r="K2504" s="2" t="s">
        <v>4</v>
      </c>
      <c r="L2504" s="2" t="s">
        <v>26</v>
      </c>
      <c r="M2504" s="7">
        <v>1</v>
      </c>
      <c r="N2504" s="4">
        <v>39.479999999999997</v>
      </c>
      <c r="O2504" s="5">
        <v>0.05</v>
      </c>
      <c r="P2504" s="4">
        <v>16.78</v>
      </c>
      <c r="Q2504" s="4">
        <f t="shared" si="156"/>
        <v>37.505999999999993</v>
      </c>
      <c r="R2504" s="4">
        <f t="shared" si="157"/>
        <v>16.78</v>
      </c>
      <c r="S2504" s="4">
        <f t="shared" si="158"/>
        <v>20.725999999999992</v>
      </c>
      <c r="T2504" s="6">
        <f t="shared" si="159"/>
        <v>0.55260491654668575</v>
      </c>
      <c r="U2504" s="3">
        <f>YEAR(SalesDataTable[[#This Row],[Order Date]])</f>
        <v>2026</v>
      </c>
    </row>
    <row r="2505" spans="1:21" ht="15.6">
      <c r="A2505" s="9">
        <v>1423</v>
      </c>
      <c r="B2505" s="10">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11" t="s">
        <v>11</v>
      </c>
      <c r="H2505" s="11" t="s">
        <v>18</v>
      </c>
      <c r="I2505" s="11" t="s">
        <v>2</v>
      </c>
      <c r="J2505" s="2" t="s">
        <v>16</v>
      </c>
      <c r="K2505" s="2" t="s">
        <v>9</v>
      </c>
      <c r="L2505" s="2" t="s">
        <v>46</v>
      </c>
      <c r="M2505" s="7">
        <v>1</v>
      </c>
      <c r="N2505" s="4">
        <v>73.010000000000005</v>
      </c>
      <c r="O2505" s="5">
        <v>0.1</v>
      </c>
      <c r="P2505" s="4">
        <v>31.51</v>
      </c>
      <c r="Q2505" s="4">
        <f t="shared" si="156"/>
        <v>65.709000000000003</v>
      </c>
      <c r="R2505" s="4">
        <f t="shared" si="157"/>
        <v>31.51</v>
      </c>
      <c r="S2505" s="4">
        <f t="shared" si="158"/>
        <v>34.198999999999998</v>
      </c>
      <c r="T2505" s="6">
        <f t="shared" si="159"/>
        <v>0.52046142841924237</v>
      </c>
      <c r="U2505" s="3">
        <f>YEAR(SalesDataTable[[#This Row],[Order Date]])</f>
        <v>2026</v>
      </c>
    </row>
    <row r="2506" spans="1:21" ht="15.6">
      <c r="A2506" s="9">
        <v>1505</v>
      </c>
      <c r="B2506" s="10">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11" t="s">
        <v>0</v>
      </c>
      <c r="H2506" s="11" t="s">
        <v>50</v>
      </c>
      <c r="I2506" s="11" t="s">
        <v>2</v>
      </c>
      <c r="J2506" s="2" t="s">
        <v>16</v>
      </c>
      <c r="K2506" s="2" t="s">
        <v>34</v>
      </c>
      <c r="L2506" s="2" t="s">
        <v>35</v>
      </c>
      <c r="M2506" s="7">
        <v>2</v>
      </c>
      <c r="N2506" s="4">
        <v>40.86</v>
      </c>
      <c r="O2506" s="5">
        <v>0.05</v>
      </c>
      <c r="P2506" s="4">
        <v>15.06</v>
      </c>
      <c r="Q2506" s="4">
        <f t="shared" si="156"/>
        <v>77.634</v>
      </c>
      <c r="R2506" s="4">
        <f t="shared" si="157"/>
        <v>30.12</v>
      </c>
      <c r="S2506" s="4">
        <f t="shared" si="158"/>
        <v>47.513999999999996</v>
      </c>
      <c r="T2506" s="6">
        <f t="shared" si="159"/>
        <v>0.6120256588608084</v>
      </c>
      <c r="U2506" s="3">
        <f>YEAR(SalesDataTable[[#This Row],[Order Date]])</f>
        <v>2026</v>
      </c>
    </row>
    <row r="2507" spans="1:21" ht="15.6">
      <c r="A2507" s="9">
        <v>1664</v>
      </c>
      <c r="B2507" s="10">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11" t="s">
        <v>11</v>
      </c>
      <c r="H2507" s="11" t="s">
        <v>25</v>
      </c>
      <c r="I2507" s="11" t="s">
        <v>28</v>
      </c>
      <c r="J2507" s="2" t="s">
        <v>3</v>
      </c>
      <c r="K2507" s="2" t="s">
        <v>23</v>
      </c>
      <c r="L2507" s="2" t="s">
        <v>29</v>
      </c>
      <c r="M2507" s="7">
        <v>6</v>
      </c>
      <c r="N2507" s="4">
        <v>194.79</v>
      </c>
      <c r="O2507" s="5">
        <v>0</v>
      </c>
      <c r="P2507" s="4">
        <v>105.73</v>
      </c>
      <c r="Q2507" s="4">
        <f t="shared" si="156"/>
        <v>1168.74</v>
      </c>
      <c r="R2507" s="4">
        <f t="shared" si="157"/>
        <v>634.38</v>
      </c>
      <c r="S2507" s="4">
        <f t="shared" si="158"/>
        <v>534.36</v>
      </c>
      <c r="T2507" s="6">
        <f t="shared" si="159"/>
        <v>0.45721032907233433</v>
      </c>
      <c r="U2507" s="3">
        <f>YEAR(SalesDataTable[[#This Row],[Order Date]])</f>
        <v>2026</v>
      </c>
    </row>
    <row r="2508" spans="1:21" ht="15.6">
      <c r="A2508" s="9">
        <v>2035</v>
      </c>
      <c r="B2508" s="10">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11" t="s">
        <v>20</v>
      </c>
      <c r="H2508" s="11" t="s">
        <v>47</v>
      </c>
      <c r="I2508" s="11" t="s">
        <v>2</v>
      </c>
      <c r="J2508" s="2" t="s">
        <v>13</v>
      </c>
      <c r="K2508" s="2" t="s">
        <v>23</v>
      </c>
      <c r="L2508" s="2" t="s">
        <v>40</v>
      </c>
      <c r="M2508" s="7">
        <v>4</v>
      </c>
      <c r="N2508" s="4">
        <v>80.98</v>
      </c>
      <c r="O2508" s="5">
        <v>0.2</v>
      </c>
      <c r="P2508" s="4">
        <v>38.6</v>
      </c>
      <c r="Q2508" s="4">
        <f t="shared" si="156"/>
        <v>259.13600000000002</v>
      </c>
      <c r="R2508" s="4">
        <f t="shared" si="157"/>
        <v>154.4</v>
      </c>
      <c r="S2508" s="4">
        <f t="shared" si="158"/>
        <v>104.73600000000002</v>
      </c>
      <c r="T2508" s="6">
        <f t="shared" si="159"/>
        <v>0.40417387009138062</v>
      </c>
      <c r="U2508" s="3">
        <f>YEAR(SalesDataTable[[#This Row],[Order Date]])</f>
        <v>2026</v>
      </c>
    </row>
    <row r="2509" spans="1:21" ht="15.6">
      <c r="A2509" s="9">
        <v>2094</v>
      </c>
      <c r="B2509" s="10">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11" t="s">
        <v>0</v>
      </c>
      <c r="H2509" s="11" t="s">
        <v>50</v>
      </c>
      <c r="I2509" s="11" t="s">
        <v>2</v>
      </c>
      <c r="J2509" s="2" t="s">
        <v>13</v>
      </c>
      <c r="K2509" s="2" t="s">
        <v>23</v>
      </c>
      <c r="L2509" s="2" t="s">
        <v>29</v>
      </c>
      <c r="M2509" s="7">
        <v>3</v>
      </c>
      <c r="N2509" s="4">
        <v>196.48</v>
      </c>
      <c r="O2509" s="5">
        <v>0.05</v>
      </c>
      <c r="P2509" s="4">
        <v>107.2</v>
      </c>
      <c r="Q2509" s="4">
        <f t="shared" si="156"/>
        <v>559.96799999999996</v>
      </c>
      <c r="R2509" s="4">
        <f t="shared" si="157"/>
        <v>321.60000000000002</v>
      </c>
      <c r="S2509" s="4">
        <f t="shared" si="158"/>
        <v>238.36799999999994</v>
      </c>
      <c r="T2509" s="6">
        <f t="shared" si="159"/>
        <v>0.42568146751242919</v>
      </c>
      <c r="U2509" s="3">
        <f>YEAR(SalesDataTable[[#This Row],[Order Date]])</f>
        <v>2026</v>
      </c>
    </row>
    <row r="2510" spans="1:21" ht="15.6">
      <c r="A2510" s="9">
        <v>2204</v>
      </c>
      <c r="B2510" s="10">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11" t="s">
        <v>0</v>
      </c>
      <c r="H2510" s="11" t="s">
        <v>36</v>
      </c>
      <c r="I2510" s="11" t="s">
        <v>19</v>
      </c>
      <c r="J2510" s="2" t="s">
        <v>13</v>
      </c>
      <c r="K2510" s="2" t="s">
        <v>14</v>
      </c>
      <c r="L2510" s="2" t="s">
        <v>32</v>
      </c>
      <c r="M2510" s="7">
        <v>2</v>
      </c>
      <c r="N2510" s="4">
        <v>46.63</v>
      </c>
      <c r="O2510" s="5">
        <v>0</v>
      </c>
      <c r="P2510" s="4">
        <v>18.68</v>
      </c>
      <c r="Q2510" s="4">
        <f t="shared" si="156"/>
        <v>93.26</v>
      </c>
      <c r="R2510" s="4">
        <f t="shared" si="157"/>
        <v>37.36</v>
      </c>
      <c r="S2510" s="4">
        <f t="shared" si="158"/>
        <v>55.900000000000006</v>
      </c>
      <c r="T2510" s="6">
        <f t="shared" si="159"/>
        <v>0.59939952820072917</v>
      </c>
      <c r="U2510" s="3">
        <f>YEAR(SalesDataTable[[#This Row],[Order Date]])</f>
        <v>2026</v>
      </c>
    </row>
    <row r="2511" spans="1:21" ht="15.6">
      <c r="A2511" s="9">
        <v>3921</v>
      </c>
      <c r="B2511" s="10">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11" t="s">
        <v>11</v>
      </c>
      <c r="H2511" s="11" t="s">
        <v>25</v>
      </c>
      <c r="I2511" s="11" t="s">
        <v>8</v>
      </c>
      <c r="J2511" s="2" t="s">
        <v>16</v>
      </c>
      <c r="K2511" s="2" t="s">
        <v>9</v>
      </c>
      <c r="L2511" s="2" t="s">
        <v>17</v>
      </c>
      <c r="M2511" s="7">
        <v>12</v>
      </c>
      <c r="N2511" s="4">
        <v>142.93</v>
      </c>
      <c r="O2511" s="5">
        <v>0.1</v>
      </c>
      <c r="P2511" s="4">
        <v>79.81</v>
      </c>
      <c r="Q2511" s="4">
        <f t="shared" si="156"/>
        <v>1543.644</v>
      </c>
      <c r="R2511" s="4">
        <f t="shared" si="157"/>
        <v>957.72</v>
      </c>
      <c r="S2511" s="4">
        <f t="shared" si="158"/>
        <v>585.92399999999998</v>
      </c>
      <c r="T2511" s="6">
        <f t="shared" si="159"/>
        <v>0.37957197384889263</v>
      </c>
      <c r="U2511" s="3">
        <f>YEAR(SalesDataTable[[#This Row],[Order Date]])</f>
        <v>2026</v>
      </c>
    </row>
    <row r="2512" spans="1:21" ht="15.6">
      <c r="A2512" s="9">
        <v>3999</v>
      </c>
      <c r="B2512" s="10">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11" t="s">
        <v>6</v>
      </c>
      <c r="H2512" s="11" t="s">
        <v>43</v>
      </c>
      <c r="I2512" s="11" t="s">
        <v>19</v>
      </c>
      <c r="J2512" s="2" t="s">
        <v>3</v>
      </c>
      <c r="K2512" s="2" t="s">
        <v>9</v>
      </c>
      <c r="L2512" s="2" t="s">
        <v>37</v>
      </c>
      <c r="M2512" s="7">
        <v>2</v>
      </c>
      <c r="N2512" s="4">
        <v>153.97</v>
      </c>
      <c r="O2512" s="5">
        <v>0</v>
      </c>
      <c r="P2512" s="4">
        <v>79.45</v>
      </c>
      <c r="Q2512" s="4">
        <f t="shared" si="156"/>
        <v>307.94</v>
      </c>
      <c r="R2512" s="4">
        <f t="shared" si="157"/>
        <v>158.9</v>
      </c>
      <c r="S2512" s="4">
        <f t="shared" si="158"/>
        <v>149.04</v>
      </c>
      <c r="T2512" s="6">
        <f t="shared" si="159"/>
        <v>0.48399038773787101</v>
      </c>
      <c r="U2512" s="3">
        <f>YEAR(SalesDataTable[[#This Row],[Order Date]])</f>
        <v>2026</v>
      </c>
    </row>
    <row r="2513" spans="1:21" ht="15.6">
      <c r="A2513" s="9">
        <v>4546</v>
      </c>
      <c r="B2513" s="10">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11" t="s">
        <v>20</v>
      </c>
      <c r="H2513" s="11" t="s">
        <v>47</v>
      </c>
      <c r="I2513" s="11" t="s">
        <v>2</v>
      </c>
      <c r="J2513" s="2" t="s">
        <v>3</v>
      </c>
      <c r="K2513" s="2" t="s">
        <v>23</v>
      </c>
      <c r="L2513" s="2" t="s">
        <v>24</v>
      </c>
      <c r="M2513" s="7">
        <v>1</v>
      </c>
      <c r="N2513" s="4">
        <v>344.63</v>
      </c>
      <c r="O2513" s="5">
        <v>0.05</v>
      </c>
      <c r="P2513" s="4">
        <v>189.22</v>
      </c>
      <c r="Q2513" s="4">
        <f t="shared" si="156"/>
        <v>327.39849999999996</v>
      </c>
      <c r="R2513" s="4">
        <f t="shared" si="157"/>
        <v>189.22</v>
      </c>
      <c r="S2513" s="4">
        <f t="shared" si="158"/>
        <v>138.17849999999996</v>
      </c>
      <c r="T2513" s="6">
        <f t="shared" si="159"/>
        <v>0.42204988721695419</v>
      </c>
      <c r="U2513" s="3">
        <f>YEAR(SalesDataTable[[#This Row],[Order Date]])</f>
        <v>2026</v>
      </c>
    </row>
    <row r="2514" spans="1:21" ht="15.6">
      <c r="A2514" s="9">
        <v>158</v>
      </c>
      <c r="B2514" s="10">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11" t="s">
        <v>20</v>
      </c>
      <c r="H2514" s="11" t="s">
        <v>47</v>
      </c>
      <c r="I2514" s="11" t="s">
        <v>2</v>
      </c>
      <c r="J2514" s="2" t="s">
        <v>13</v>
      </c>
      <c r="K2514" s="2" t="s">
        <v>14</v>
      </c>
      <c r="L2514" s="2" t="s">
        <v>32</v>
      </c>
      <c r="M2514" s="7">
        <v>2</v>
      </c>
      <c r="N2514" s="4">
        <v>46.51</v>
      </c>
      <c r="O2514" s="5">
        <v>0.05</v>
      </c>
      <c r="P2514" s="4">
        <v>18.73</v>
      </c>
      <c r="Q2514" s="4">
        <f t="shared" si="156"/>
        <v>88.368999999999986</v>
      </c>
      <c r="R2514" s="4">
        <f t="shared" si="157"/>
        <v>37.46</v>
      </c>
      <c r="S2514" s="4">
        <f t="shared" si="158"/>
        <v>50.908999999999985</v>
      </c>
      <c r="T2514" s="6">
        <f t="shared" si="159"/>
        <v>0.57609568966492763</v>
      </c>
      <c r="U2514" s="3">
        <f>YEAR(SalesDataTable[[#This Row],[Order Date]])</f>
        <v>2026</v>
      </c>
    </row>
    <row r="2515" spans="1:21" ht="15.6">
      <c r="A2515" s="9">
        <v>1972</v>
      </c>
      <c r="B2515" s="10">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11" t="s">
        <v>0</v>
      </c>
      <c r="H2515" s="11" t="s">
        <v>36</v>
      </c>
      <c r="I2515" s="11" t="s">
        <v>8</v>
      </c>
      <c r="J2515" s="2" t="s">
        <v>16</v>
      </c>
      <c r="K2515" s="2" t="s">
        <v>4</v>
      </c>
      <c r="L2515" s="2" t="s">
        <v>5</v>
      </c>
      <c r="M2515" s="7">
        <v>6</v>
      </c>
      <c r="N2515" s="4">
        <v>80.17</v>
      </c>
      <c r="O2515" s="5">
        <v>0.1</v>
      </c>
      <c r="P2515" s="4">
        <v>42.67</v>
      </c>
      <c r="Q2515" s="4">
        <f t="shared" si="156"/>
        <v>432.91800000000001</v>
      </c>
      <c r="R2515" s="4">
        <f t="shared" si="157"/>
        <v>256.02</v>
      </c>
      <c r="S2515" s="4">
        <f t="shared" si="158"/>
        <v>176.89800000000002</v>
      </c>
      <c r="T2515" s="6">
        <f t="shared" si="159"/>
        <v>0.40861779828974543</v>
      </c>
      <c r="U2515" s="3">
        <f>YEAR(SalesDataTable[[#This Row],[Order Date]])</f>
        <v>2026</v>
      </c>
    </row>
    <row r="2516" spans="1:21" ht="15.6">
      <c r="A2516" s="9">
        <v>3196</v>
      </c>
      <c r="B2516" s="10">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11" t="s">
        <v>20</v>
      </c>
      <c r="H2516" s="11" t="s">
        <v>47</v>
      </c>
      <c r="I2516" s="11" t="s">
        <v>2</v>
      </c>
      <c r="J2516" s="2" t="s">
        <v>13</v>
      </c>
      <c r="K2516" s="2" t="s">
        <v>23</v>
      </c>
      <c r="L2516" s="2" t="s">
        <v>51</v>
      </c>
      <c r="M2516" s="7">
        <v>2</v>
      </c>
      <c r="N2516" s="4">
        <v>124.62</v>
      </c>
      <c r="O2516" s="5">
        <v>0.1</v>
      </c>
      <c r="P2516" s="4">
        <v>58.91</v>
      </c>
      <c r="Q2516" s="4">
        <f t="shared" si="156"/>
        <v>224.316</v>
      </c>
      <c r="R2516" s="4">
        <f t="shared" si="157"/>
        <v>117.82</v>
      </c>
      <c r="S2516" s="4">
        <f t="shared" si="158"/>
        <v>106.49600000000001</v>
      </c>
      <c r="T2516" s="6">
        <f t="shared" si="159"/>
        <v>0.47475882237557737</v>
      </c>
      <c r="U2516" s="3">
        <f>YEAR(SalesDataTable[[#This Row],[Order Date]])</f>
        <v>2026</v>
      </c>
    </row>
    <row r="2517" spans="1:21" ht="15.6">
      <c r="A2517" s="9">
        <v>3722</v>
      </c>
      <c r="B2517" s="10">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11" t="s">
        <v>11</v>
      </c>
      <c r="H2517" s="11" t="s">
        <v>18</v>
      </c>
      <c r="I2517" s="11" t="s">
        <v>2</v>
      </c>
      <c r="J2517" s="2" t="s">
        <v>3</v>
      </c>
      <c r="K2517" s="2" t="s">
        <v>9</v>
      </c>
      <c r="L2517" s="2" t="s">
        <v>17</v>
      </c>
      <c r="M2517" s="7">
        <v>1</v>
      </c>
      <c r="N2517" s="4">
        <v>144.78</v>
      </c>
      <c r="O2517" s="5">
        <v>0.15</v>
      </c>
      <c r="P2517" s="4">
        <v>81.53</v>
      </c>
      <c r="Q2517" s="4">
        <f t="shared" si="156"/>
        <v>123.063</v>
      </c>
      <c r="R2517" s="4">
        <f t="shared" si="157"/>
        <v>81.53</v>
      </c>
      <c r="S2517" s="4">
        <f t="shared" si="158"/>
        <v>41.533000000000001</v>
      </c>
      <c r="T2517" s="6">
        <f t="shared" si="159"/>
        <v>0.33749380398657597</v>
      </c>
      <c r="U2517" s="3">
        <f>YEAR(SalesDataTable[[#This Row],[Order Date]])</f>
        <v>2026</v>
      </c>
    </row>
    <row r="2518" spans="1:21" ht="15.6">
      <c r="A2518" s="9">
        <v>4201</v>
      </c>
      <c r="B2518" s="10">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11" t="s">
        <v>20</v>
      </c>
      <c r="H2518" s="11" t="s">
        <v>31</v>
      </c>
      <c r="I2518" s="11" t="s">
        <v>2</v>
      </c>
      <c r="J2518" s="2" t="s">
        <v>16</v>
      </c>
      <c r="K2518" s="2" t="s">
        <v>14</v>
      </c>
      <c r="L2518" s="2" t="s">
        <v>44</v>
      </c>
      <c r="M2518" s="7">
        <v>1</v>
      </c>
      <c r="N2518" s="4">
        <v>133.80000000000001</v>
      </c>
      <c r="O2518" s="5">
        <v>0</v>
      </c>
      <c r="P2518" s="4">
        <v>66.349999999999994</v>
      </c>
      <c r="Q2518" s="4">
        <f t="shared" si="156"/>
        <v>133.80000000000001</v>
      </c>
      <c r="R2518" s="4">
        <f t="shared" si="157"/>
        <v>66.349999999999994</v>
      </c>
      <c r="S2518" s="4">
        <f t="shared" si="158"/>
        <v>67.450000000000017</v>
      </c>
      <c r="T2518" s="6">
        <f t="shared" si="159"/>
        <v>0.50411061285500758</v>
      </c>
      <c r="U2518" s="3">
        <f>YEAR(SalesDataTable[[#This Row],[Order Date]])</f>
        <v>2026</v>
      </c>
    </row>
    <row r="2519" spans="1:21" ht="15.6">
      <c r="A2519" s="9">
        <v>4498</v>
      </c>
      <c r="B2519" s="10">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11" t="s">
        <v>20</v>
      </c>
      <c r="H2519" s="11" t="s">
        <v>31</v>
      </c>
      <c r="I2519" s="11" t="s">
        <v>19</v>
      </c>
      <c r="J2519" s="2" t="s">
        <v>13</v>
      </c>
      <c r="K2519" s="2" t="s">
        <v>23</v>
      </c>
      <c r="L2519" s="2" t="s">
        <v>51</v>
      </c>
      <c r="M2519" s="7">
        <v>1</v>
      </c>
      <c r="N2519" s="4">
        <v>124.93</v>
      </c>
      <c r="O2519" s="5">
        <v>0</v>
      </c>
      <c r="P2519" s="4">
        <v>59.41</v>
      </c>
      <c r="Q2519" s="4">
        <f t="shared" si="156"/>
        <v>124.93</v>
      </c>
      <c r="R2519" s="4">
        <f t="shared" si="157"/>
        <v>59.41</v>
      </c>
      <c r="S2519" s="4">
        <f t="shared" si="158"/>
        <v>65.52000000000001</v>
      </c>
      <c r="T2519" s="6">
        <f t="shared" si="159"/>
        <v>0.52445369406867848</v>
      </c>
      <c r="U2519" s="3">
        <f>YEAR(SalesDataTable[[#This Row],[Order Date]])</f>
        <v>2026</v>
      </c>
    </row>
    <row r="2520" spans="1:21" ht="15.6">
      <c r="A2520" s="9">
        <v>4791</v>
      </c>
      <c r="B2520" s="10">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11" t="s">
        <v>6</v>
      </c>
      <c r="H2520" s="11" t="s">
        <v>43</v>
      </c>
      <c r="I2520" s="11" t="s">
        <v>2</v>
      </c>
      <c r="J2520" s="2" t="s">
        <v>13</v>
      </c>
      <c r="K2520" s="2" t="s">
        <v>9</v>
      </c>
      <c r="L2520" s="2" t="s">
        <v>46</v>
      </c>
      <c r="M2520" s="7">
        <v>2</v>
      </c>
      <c r="N2520" s="4">
        <v>70.59</v>
      </c>
      <c r="O2520" s="5">
        <v>0.1</v>
      </c>
      <c r="P2520" s="4">
        <v>32.68</v>
      </c>
      <c r="Q2520" s="4">
        <f t="shared" si="156"/>
        <v>127.06200000000001</v>
      </c>
      <c r="R2520" s="4">
        <f t="shared" si="157"/>
        <v>65.36</v>
      </c>
      <c r="S2520" s="4">
        <f t="shared" si="158"/>
        <v>61.702000000000012</v>
      </c>
      <c r="T2520" s="6">
        <f t="shared" si="159"/>
        <v>0.48560545245628123</v>
      </c>
      <c r="U2520" s="3">
        <f>YEAR(SalesDataTable[[#This Row],[Order Date]])</f>
        <v>2026</v>
      </c>
    </row>
    <row r="2521" spans="1:21" ht="15.6">
      <c r="A2521" s="9">
        <v>614</v>
      </c>
      <c r="B2521" s="10">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11" t="s">
        <v>20</v>
      </c>
      <c r="H2521" s="11" t="s">
        <v>31</v>
      </c>
      <c r="I2521" s="11" t="s">
        <v>2</v>
      </c>
      <c r="J2521" s="2" t="s">
        <v>3</v>
      </c>
      <c r="K2521" s="2" t="s">
        <v>9</v>
      </c>
      <c r="L2521" s="2" t="s">
        <v>37</v>
      </c>
      <c r="M2521" s="7">
        <v>2</v>
      </c>
      <c r="N2521" s="4">
        <v>151.05000000000001</v>
      </c>
      <c r="O2521" s="5">
        <v>0.15</v>
      </c>
      <c r="P2521" s="4">
        <v>80.36</v>
      </c>
      <c r="Q2521" s="4">
        <f t="shared" si="156"/>
        <v>256.78500000000003</v>
      </c>
      <c r="R2521" s="4">
        <f t="shared" si="157"/>
        <v>160.72</v>
      </c>
      <c r="S2521" s="4">
        <f t="shared" si="158"/>
        <v>96.065000000000026</v>
      </c>
      <c r="T2521" s="6">
        <f t="shared" si="159"/>
        <v>0.37410674299511271</v>
      </c>
      <c r="U2521" s="3">
        <f>YEAR(SalesDataTable[[#This Row],[Order Date]])</f>
        <v>2026</v>
      </c>
    </row>
    <row r="2522" spans="1:21" ht="15.6">
      <c r="A2522" s="9">
        <v>2301</v>
      </c>
      <c r="B2522" s="10">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11" t="s">
        <v>20</v>
      </c>
      <c r="H2522" s="11" t="s">
        <v>31</v>
      </c>
      <c r="I2522" s="11" t="s">
        <v>2</v>
      </c>
      <c r="J2522" s="2" t="s">
        <v>3</v>
      </c>
      <c r="K2522" s="2" t="s">
        <v>23</v>
      </c>
      <c r="L2522" s="2" t="s">
        <v>51</v>
      </c>
      <c r="M2522" s="7">
        <v>2</v>
      </c>
      <c r="N2522" s="4">
        <v>120.37</v>
      </c>
      <c r="O2522" s="5">
        <v>0.2</v>
      </c>
      <c r="P2522" s="4">
        <v>59.39</v>
      </c>
      <c r="Q2522" s="4">
        <f t="shared" si="156"/>
        <v>192.59200000000001</v>
      </c>
      <c r="R2522" s="4">
        <f t="shared" si="157"/>
        <v>118.78</v>
      </c>
      <c r="S2522" s="4">
        <f t="shared" si="158"/>
        <v>73.812000000000012</v>
      </c>
      <c r="T2522" s="6">
        <f t="shared" si="159"/>
        <v>0.3832557946332143</v>
      </c>
      <c r="U2522" s="3">
        <f>YEAR(SalesDataTable[[#This Row],[Order Date]])</f>
        <v>2026</v>
      </c>
    </row>
    <row r="2523" spans="1:21" ht="15.6">
      <c r="A2523" s="9">
        <v>4430</v>
      </c>
      <c r="B2523" s="10">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11" t="s">
        <v>6</v>
      </c>
      <c r="H2523" s="11" t="s">
        <v>7</v>
      </c>
      <c r="I2523" s="11" t="s">
        <v>2</v>
      </c>
      <c r="J2523" s="2" t="s">
        <v>3</v>
      </c>
      <c r="K2523" s="2" t="s">
        <v>23</v>
      </c>
      <c r="L2523" s="2" t="s">
        <v>29</v>
      </c>
      <c r="M2523" s="7">
        <v>3</v>
      </c>
      <c r="N2523" s="4">
        <v>193.8</v>
      </c>
      <c r="O2523" s="5">
        <v>0</v>
      </c>
      <c r="P2523" s="4">
        <v>104.55</v>
      </c>
      <c r="Q2523" s="4">
        <f t="shared" si="156"/>
        <v>581.40000000000009</v>
      </c>
      <c r="R2523" s="4">
        <f t="shared" si="157"/>
        <v>313.64999999999998</v>
      </c>
      <c r="S2523" s="4">
        <f t="shared" si="158"/>
        <v>267.75000000000011</v>
      </c>
      <c r="T2523" s="6">
        <f t="shared" si="159"/>
        <v>0.46052631578947378</v>
      </c>
      <c r="U2523" s="3">
        <f>YEAR(SalesDataTable[[#This Row],[Order Date]])</f>
        <v>2026</v>
      </c>
    </row>
    <row r="2524" spans="1:21" ht="15.6">
      <c r="A2524" s="9">
        <v>318</v>
      </c>
      <c r="B2524" s="10">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11" t="s">
        <v>20</v>
      </c>
      <c r="H2524" s="11" t="s">
        <v>47</v>
      </c>
      <c r="I2524" s="11" t="s">
        <v>2</v>
      </c>
      <c r="J2524" s="2" t="s">
        <v>16</v>
      </c>
      <c r="K2524" s="2" t="s">
        <v>9</v>
      </c>
      <c r="L2524" s="2" t="s">
        <v>17</v>
      </c>
      <c r="M2524" s="7">
        <v>1</v>
      </c>
      <c r="N2524" s="4">
        <v>146.08000000000001</v>
      </c>
      <c r="O2524" s="5">
        <v>0.1</v>
      </c>
      <c r="P2524" s="4">
        <v>81.540000000000006</v>
      </c>
      <c r="Q2524" s="4">
        <f t="shared" si="156"/>
        <v>131.47200000000001</v>
      </c>
      <c r="R2524" s="4">
        <f t="shared" si="157"/>
        <v>81.540000000000006</v>
      </c>
      <c r="S2524" s="4">
        <f t="shared" si="158"/>
        <v>49.932000000000002</v>
      </c>
      <c r="T2524" s="6">
        <f t="shared" si="159"/>
        <v>0.37979189485213583</v>
      </c>
      <c r="U2524" s="3">
        <f>YEAR(SalesDataTable[[#This Row],[Order Date]])</f>
        <v>2026</v>
      </c>
    </row>
    <row r="2525" spans="1:21" ht="15.6">
      <c r="A2525" s="9">
        <v>782</v>
      </c>
      <c r="B2525" s="10">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11" t="s">
        <v>20</v>
      </c>
      <c r="H2525" s="11" t="s">
        <v>31</v>
      </c>
      <c r="I2525" s="11" t="s">
        <v>8</v>
      </c>
      <c r="J2525" s="2" t="s">
        <v>16</v>
      </c>
      <c r="K2525" s="2" t="s">
        <v>4</v>
      </c>
      <c r="L2525" s="2" t="s">
        <v>30</v>
      </c>
      <c r="M2525" s="7">
        <v>4</v>
      </c>
      <c r="N2525" s="4">
        <v>101.17</v>
      </c>
      <c r="O2525" s="5">
        <v>0.15</v>
      </c>
      <c r="P2525" s="4">
        <v>50.48</v>
      </c>
      <c r="Q2525" s="4">
        <f t="shared" si="156"/>
        <v>343.97800000000001</v>
      </c>
      <c r="R2525" s="4">
        <f t="shared" si="157"/>
        <v>201.92</v>
      </c>
      <c r="S2525" s="4">
        <f t="shared" si="158"/>
        <v>142.05800000000002</v>
      </c>
      <c r="T2525" s="6">
        <f t="shared" si="159"/>
        <v>0.41298571420265257</v>
      </c>
      <c r="U2525" s="3">
        <f>YEAR(SalesDataTable[[#This Row],[Order Date]])</f>
        <v>2026</v>
      </c>
    </row>
    <row r="2526" spans="1:21" ht="15.6">
      <c r="A2526" s="9">
        <v>1402</v>
      </c>
      <c r="B2526" s="10">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11" t="s">
        <v>6</v>
      </c>
      <c r="H2526" s="11" t="s">
        <v>27</v>
      </c>
      <c r="I2526" s="11" t="s">
        <v>19</v>
      </c>
      <c r="J2526" s="2" t="s">
        <v>13</v>
      </c>
      <c r="K2526" s="2" t="s">
        <v>23</v>
      </c>
      <c r="L2526" s="2" t="s">
        <v>51</v>
      </c>
      <c r="M2526" s="7">
        <v>2</v>
      </c>
      <c r="N2526" s="4">
        <v>121.64</v>
      </c>
      <c r="O2526" s="5">
        <v>0</v>
      </c>
      <c r="P2526" s="4">
        <v>61.94</v>
      </c>
      <c r="Q2526" s="4">
        <f t="shared" si="156"/>
        <v>243.28</v>
      </c>
      <c r="R2526" s="4">
        <f t="shared" si="157"/>
        <v>123.88</v>
      </c>
      <c r="S2526" s="4">
        <f t="shared" si="158"/>
        <v>119.4</v>
      </c>
      <c r="T2526" s="6">
        <f t="shared" si="159"/>
        <v>0.49079250246629402</v>
      </c>
      <c r="U2526" s="3">
        <f>YEAR(SalesDataTable[[#This Row],[Order Date]])</f>
        <v>2026</v>
      </c>
    </row>
    <row r="2527" spans="1:21" ht="15.6">
      <c r="A2527" s="9">
        <v>1824</v>
      </c>
      <c r="B2527" s="10">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11" t="s">
        <v>6</v>
      </c>
      <c r="H2527" s="11" t="s">
        <v>7</v>
      </c>
      <c r="I2527" s="11" t="s">
        <v>2</v>
      </c>
      <c r="J2527" s="2" t="s">
        <v>3</v>
      </c>
      <c r="K2527" s="2" t="s">
        <v>14</v>
      </c>
      <c r="L2527" s="2" t="s">
        <v>48</v>
      </c>
      <c r="M2527" s="7">
        <v>1</v>
      </c>
      <c r="N2527" s="4">
        <v>165.1</v>
      </c>
      <c r="O2527" s="5">
        <v>0.05</v>
      </c>
      <c r="P2527" s="4">
        <v>85.23</v>
      </c>
      <c r="Q2527" s="4">
        <f t="shared" si="156"/>
        <v>156.845</v>
      </c>
      <c r="R2527" s="4">
        <f t="shared" si="157"/>
        <v>85.23</v>
      </c>
      <c r="S2527" s="4">
        <f t="shared" si="158"/>
        <v>71.614999999999995</v>
      </c>
      <c r="T2527" s="6">
        <f t="shared" si="159"/>
        <v>0.45659727756702473</v>
      </c>
      <c r="U2527" s="3">
        <f>YEAR(SalesDataTable[[#This Row],[Order Date]])</f>
        <v>2026</v>
      </c>
    </row>
    <row r="2528" spans="1:21" ht="15.6">
      <c r="A2528" s="9">
        <v>2141</v>
      </c>
      <c r="B2528" s="10">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11" t="s">
        <v>20</v>
      </c>
      <c r="H2528" s="11" t="s">
        <v>47</v>
      </c>
      <c r="I2528" s="11" t="s">
        <v>2</v>
      </c>
      <c r="J2528" s="2" t="s">
        <v>13</v>
      </c>
      <c r="K2528" s="2" t="s">
        <v>23</v>
      </c>
      <c r="L2528" s="2" t="s">
        <v>29</v>
      </c>
      <c r="M2528" s="7">
        <v>3</v>
      </c>
      <c r="N2528" s="4">
        <v>194.07</v>
      </c>
      <c r="O2528" s="5">
        <v>0.1</v>
      </c>
      <c r="P2528" s="4">
        <v>102.37</v>
      </c>
      <c r="Q2528" s="4">
        <f t="shared" si="156"/>
        <v>523.98900000000003</v>
      </c>
      <c r="R2528" s="4">
        <f t="shared" si="157"/>
        <v>307.11</v>
      </c>
      <c r="S2528" s="4">
        <f t="shared" si="158"/>
        <v>216.87900000000002</v>
      </c>
      <c r="T2528" s="6">
        <f t="shared" si="159"/>
        <v>0.4138999101126169</v>
      </c>
      <c r="U2528" s="3">
        <f>YEAR(SalesDataTable[[#This Row],[Order Date]])</f>
        <v>2026</v>
      </c>
    </row>
    <row r="2529" spans="1:21" ht="15.6">
      <c r="A2529" s="9">
        <v>3517</v>
      </c>
      <c r="B2529" s="10">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11" t="s">
        <v>20</v>
      </c>
      <c r="H2529" s="11" t="s">
        <v>47</v>
      </c>
      <c r="I2529" s="11" t="s">
        <v>28</v>
      </c>
      <c r="J2529" s="2" t="s">
        <v>13</v>
      </c>
      <c r="K2529" s="2" t="s">
        <v>9</v>
      </c>
      <c r="L2529" s="2" t="s">
        <v>37</v>
      </c>
      <c r="M2529" s="7">
        <v>1</v>
      </c>
      <c r="N2529" s="4">
        <v>152.44</v>
      </c>
      <c r="O2529" s="5">
        <v>0.1</v>
      </c>
      <c r="P2529" s="4">
        <v>76.91</v>
      </c>
      <c r="Q2529" s="4">
        <f t="shared" si="156"/>
        <v>137.196</v>
      </c>
      <c r="R2529" s="4">
        <f t="shared" si="157"/>
        <v>76.91</v>
      </c>
      <c r="S2529" s="4">
        <f t="shared" si="158"/>
        <v>60.286000000000001</v>
      </c>
      <c r="T2529" s="6">
        <f t="shared" si="159"/>
        <v>0.43941514329863846</v>
      </c>
      <c r="U2529" s="3">
        <f>YEAR(SalesDataTable[[#This Row],[Order Date]])</f>
        <v>2026</v>
      </c>
    </row>
    <row r="2530" spans="1:21" ht="15.6">
      <c r="A2530" s="9">
        <v>4055</v>
      </c>
      <c r="B2530" s="10">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11" t="s">
        <v>6</v>
      </c>
      <c r="H2530" s="11" t="s">
        <v>43</v>
      </c>
      <c r="I2530" s="11" t="s">
        <v>2</v>
      </c>
      <c r="J2530" s="2" t="s">
        <v>3</v>
      </c>
      <c r="K2530" s="2" t="s">
        <v>23</v>
      </c>
      <c r="L2530" s="2" t="s">
        <v>51</v>
      </c>
      <c r="M2530" s="7">
        <v>1</v>
      </c>
      <c r="N2530" s="4">
        <v>123.82</v>
      </c>
      <c r="O2530" s="5">
        <v>0.05</v>
      </c>
      <c r="P2530" s="4">
        <v>59.19</v>
      </c>
      <c r="Q2530" s="4">
        <f t="shared" si="156"/>
        <v>117.62899999999999</v>
      </c>
      <c r="R2530" s="4">
        <f t="shared" si="157"/>
        <v>59.19</v>
      </c>
      <c r="S2530" s="4">
        <f t="shared" si="158"/>
        <v>58.438999999999993</v>
      </c>
      <c r="T2530" s="6">
        <f t="shared" si="159"/>
        <v>0.49680775999115862</v>
      </c>
      <c r="U2530" s="3">
        <f>YEAR(SalesDataTable[[#This Row],[Order Date]])</f>
        <v>2026</v>
      </c>
    </row>
    <row r="2531" spans="1:21" ht="15.6">
      <c r="A2531" s="9">
        <v>4168</v>
      </c>
      <c r="B2531" s="10">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11" t="s">
        <v>0</v>
      </c>
      <c r="H2531" s="11" t="s">
        <v>1</v>
      </c>
      <c r="I2531" s="11" t="s">
        <v>2</v>
      </c>
      <c r="J2531" s="2" t="s">
        <v>13</v>
      </c>
      <c r="K2531" s="2" t="s">
        <v>9</v>
      </c>
      <c r="L2531" s="2" t="s">
        <v>46</v>
      </c>
      <c r="M2531" s="7">
        <v>4</v>
      </c>
      <c r="N2531" s="4">
        <v>71.12</v>
      </c>
      <c r="O2531" s="5">
        <v>0.05</v>
      </c>
      <c r="P2531" s="4">
        <v>31.93</v>
      </c>
      <c r="Q2531" s="4">
        <f t="shared" si="156"/>
        <v>270.25600000000003</v>
      </c>
      <c r="R2531" s="4">
        <f t="shared" si="157"/>
        <v>127.72</v>
      </c>
      <c r="S2531" s="4">
        <f t="shared" si="158"/>
        <v>142.53600000000003</v>
      </c>
      <c r="T2531" s="6">
        <f t="shared" si="159"/>
        <v>0.52741104730329769</v>
      </c>
      <c r="U2531" s="3">
        <f>YEAR(SalesDataTable[[#This Row],[Order Date]])</f>
        <v>2026</v>
      </c>
    </row>
    <row r="2532" spans="1:21" ht="15.6">
      <c r="A2532" s="9">
        <v>4317</v>
      </c>
      <c r="B2532" s="10">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11" t="s">
        <v>11</v>
      </c>
      <c r="H2532" s="11" t="s">
        <v>52</v>
      </c>
      <c r="I2532" s="11" t="s">
        <v>28</v>
      </c>
      <c r="J2532" s="2" t="s">
        <v>3</v>
      </c>
      <c r="K2532" s="2" t="s">
        <v>9</v>
      </c>
      <c r="L2532" s="2" t="s">
        <v>46</v>
      </c>
      <c r="M2532" s="7">
        <v>1</v>
      </c>
      <c r="N2532" s="4">
        <v>71.55</v>
      </c>
      <c r="O2532" s="5">
        <v>0.1</v>
      </c>
      <c r="P2532" s="4">
        <v>32.07</v>
      </c>
      <c r="Q2532" s="4">
        <f t="shared" si="156"/>
        <v>64.394999999999996</v>
      </c>
      <c r="R2532" s="4">
        <f t="shared" si="157"/>
        <v>32.07</v>
      </c>
      <c r="S2532" s="4">
        <f t="shared" si="158"/>
        <v>32.324999999999996</v>
      </c>
      <c r="T2532" s="6">
        <f t="shared" si="159"/>
        <v>0.50197996738877237</v>
      </c>
      <c r="U2532" s="3">
        <f>YEAR(SalesDataTable[[#This Row],[Order Date]])</f>
        <v>2026</v>
      </c>
    </row>
    <row r="2533" spans="1:21" ht="15.6">
      <c r="A2533" s="9">
        <v>4879</v>
      </c>
      <c r="B2533" s="10">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11" t="s">
        <v>11</v>
      </c>
      <c r="H2533" s="11" t="s">
        <v>12</v>
      </c>
      <c r="I2533" s="11" t="s">
        <v>28</v>
      </c>
      <c r="J2533" s="2" t="s">
        <v>3</v>
      </c>
      <c r="K2533" s="2" t="s">
        <v>9</v>
      </c>
      <c r="L2533" s="2" t="s">
        <v>46</v>
      </c>
      <c r="M2533" s="7">
        <v>2</v>
      </c>
      <c r="N2533" s="4">
        <v>70.239999999999995</v>
      </c>
      <c r="O2533" s="5">
        <v>0.1</v>
      </c>
      <c r="P2533" s="4">
        <v>33.29</v>
      </c>
      <c r="Q2533" s="4">
        <f t="shared" si="156"/>
        <v>126.43199999999999</v>
      </c>
      <c r="R2533" s="4">
        <f t="shared" si="157"/>
        <v>66.58</v>
      </c>
      <c r="S2533" s="4">
        <f t="shared" si="158"/>
        <v>59.85199999999999</v>
      </c>
      <c r="T2533" s="6">
        <f t="shared" si="159"/>
        <v>0.47339281194634264</v>
      </c>
      <c r="U2533" s="3">
        <f>YEAR(SalesDataTable[[#This Row],[Order Date]])</f>
        <v>2026</v>
      </c>
    </row>
    <row r="2534" spans="1:21" ht="15.6">
      <c r="A2534" s="9">
        <v>467</v>
      </c>
      <c r="B2534" s="10">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11" t="s">
        <v>0</v>
      </c>
      <c r="H2534" s="11" t="s">
        <v>1</v>
      </c>
      <c r="I2534" s="11" t="s">
        <v>28</v>
      </c>
      <c r="J2534" s="2" t="s">
        <v>3</v>
      </c>
      <c r="K2534" s="2" t="s">
        <v>4</v>
      </c>
      <c r="L2534" s="2" t="s">
        <v>22</v>
      </c>
      <c r="M2534" s="7">
        <v>2</v>
      </c>
      <c r="N2534" s="4">
        <v>50.68</v>
      </c>
      <c r="O2534" s="5">
        <v>0.15</v>
      </c>
      <c r="P2534" s="4">
        <v>22.41</v>
      </c>
      <c r="Q2534" s="4">
        <f t="shared" si="156"/>
        <v>86.155999999999992</v>
      </c>
      <c r="R2534" s="4">
        <f t="shared" si="157"/>
        <v>44.82</v>
      </c>
      <c r="S2534" s="4">
        <f t="shared" si="158"/>
        <v>41.335999999999991</v>
      </c>
      <c r="T2534" s="6">
        <f t="shared" si="159"/>
        <v>0.47978086262129155</v>
      </c>
      <c r="U2534" s="3">
        <f>YEAR(SalesDataTable[[#This Row],[Order Date]])</f>
        <v>2026</v>
      </c>
    </row>
    <row r="2535" spans="1:21" ht="15.6">
      <c r="A2535" s="9">
        <v>825</v>
      </c>
      <c r="B2535" s="10">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11" t="s">
        <v>20</v>
      </c>
      <c r="H2535" s="11" t="s">
        <v>31</v>
      </c>
      <c r="I2535" s="11" t="s">
        <v>2</v>
      </c>
      <c r="J2535" s="2" t="s">
        <v>13</v>
      </c>
      <c r="K2535" s="2" t="s">
        <v>4</v>
      </c>
      <c r="L2535" s="2" t="s">
        <v>30</v>
      </c>
      <c r="M2535" s="7">
        <v>1</v>
      </c>
      <c r="N2535" s="4">
        <v>101.26</v>
      </c>
      <c r="O2535" s="5">
        <v>0</v>
      </c>
      <c r="P2535" s="4">
        <v>51.7</v>
      </c>
      <c r="Q2535" s="4">
        <f t="shared" si="156"/>
        <v>101.26</v>
      </c>
      <c r="R2535" s="4">
        <f t="shared" si="157"/>
        <v>51.7</v>
      </c>
      <c r="S2535" s="4">
        <f t="shared" si="158"/>
        <v>49.56</v>
      </c>
      <c r="T2535" s="6">
        <f t="shared" si="159"/>
        <v>0.4894331424056883</v>
      </c>
      <c r="U2535" s="3">
        <f>YEAR(SalesDataTable[[#This Row],[Order Date]])</f>
        <v>2026</v>
      </c>
    </row>
    <row r="2536" spans="1:21" ht="15.6">
      <c r="A2536" s="9">
        <v>2346</v>
      </c>
      <c r="B2536" s="10">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11" t="s">
        <v>0</v>
      </c>
      <c r="H2536" s="11" t="s">
        <v>1</v>
      </c>
      <c r="I2536" s="11" t="s">
        <v>28</v>
      </c>
      <c r="J2536" s="2" t="s">
        <v>16</v>
      </c>
      <c r="K2536" s="2" t="s">
        <v>14</v>
      </c>
      <c r="L2536" s="2" t="s">
        <v>32</v>
      </c>
      <c r="M2536" s="7">
        <v>2</v>
      </c>
      <c r="N2536" s="4">
        <v>46.01</v>
      </c>
      <c r="O2536" s="5">
        <v>0.05</v>
      </c>
      <c r="P2536" s="4">
        <v>18.399999999999999</v>
      </c>
      <c r="Q2536" s="4">
        <f t="shared" si="156"/>
        <v>87.418999999999997</v>
      </c>
      <c r="R2536" s="4">
        <f t="shared" si="157"/>
        <v>36.799999999999997</v>
      </c>
      <c r="S2536" s="4">
        <f t="shared" si="158"/>
        <v>50.619</v>
      </c>
      <c r="T2536" s="6">
        <f t="shared" si="159"/>
        <v>0.57903888170763795</v>
      </c>
      <c r="U2536" s="3">
        <f>YEAR(SalesDataTable[[#This Row],[Order Date]])</f>
        <v>2026</v>
      </c>
    </row>
    <row r="2537" spans="1:21" ht="15.6">
      <c r="A2537" s="9">
        <v>3095</v>
      </c>
      <c r="B2537" s="10">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11" t="s">
        <v>6</v>
      </c>
      <c r="H2537" s="11" t="s">
        <v>43</v>
      </c>
      <c r="I2537" s="11" t="s">
        <v>2</v>
      </c>
      <c r="J2537" s="2" t="s">
        <v>13</v>
      </c>
      <c r="K2537" s="2" t="s">
        <v>14</v>
      </c>
      <c r="L2537" s="2" t="s">
        <v>44</v>
      </c>
      <c r="M2537" s="7">
        <v>2</v>
      </c>
      <c r="N2537" s="4">
        <v>131.97999999999999</v>
      </c>
      <c r="O2537" s="5">
        <v>0.1</v>
      </c>
      <c r="P2537" s="4">
        <v>68.02</v>
      </c>
      <c r="Q2537" s="4">
        <f t="shared" si="156"/>
        <v>237.56399999999999</v>
      </c>
      <c r="R2537" s="4">
        <f t="shared" si="157"/>
        <v>136.04</v>
      </c>
      <c r="S2537" s="4">
        <f t="shared" si="158"/>
        <v>101.524</v>
      </c>
      <c r="T2537" s="6">
        <f t="shared" si="159"/>
        <v>0.42735431294303855</v>
      </c>
      <c r="U2537" s="3">
        <f>YEAR(SalesDataTable[[#This Row],[Order Date]])</f>
        <v>2026</v>
      </c>
    </row>
    <row r="2538" spans="1:21" ht="15.6">
      <c r="A2538" s="9">
        <v>3580</v>
      </c>
      <c r="B2538" s="10">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11" t="s">
        <v>20</v>
      </c>
      <c r="H2538" s="11" t="s">
        <v>31</v>
      </c>
      <c r="I2538" s="11" t="s">
        <v>19</v>
      </c>
      <c r="J2538" s="2" t="s">
        <v>13</v>
      </c>
      <c r="K2538" s="2" t="s">
        <v>9</v>
      </c>
      <c r="L2538" s="2" t="s">
        <v>46</v>
      </c>
      <c r="M2538" s="7">
        <v>2</v>
      </c>
      <c r="N2538" s="4">
        <v>73.16</v>
      </c>
      <c r="O2538" s="5">
        <v>0.15</v>
      </c>
      <c r="P2538" s="4">
        <v>32.64</v>
      </c>
      <c r="Q2538" s="4">
        <f t="shared" si="156"/>
        <v>124.37199999999999</v>
      </c>
      <c r="R2538" s="4">
        <f t="shared" si="157"/>
        <v>65.28</v>
      </c>
      <c r="S2538" s="4">
        <f t="shared" si="158"/>
        <v>59.091999999999985</v>
      </c>
      <c r="T2538" s="6">
        <f t="shared" si="159"/>
        <v>0.47512301804264617</v>
      </c>
      <c r="U2538" s="3">
        <f>YEAR(SalesDataTable[[#This Row],[Order Date]])</f>
        <v>2026</v>
      </c>
    </row>
    <row r="2539" spans="1:21" ht="15.6">
      <c r="A2539" s="9">
        <v>4672</v>
      </c>
      <c r="B2539" s="10">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11" t="s">
        <v>6</v>
      </c>
      <c r="H2539" s="11" t="s">
        <v>27</v>
      </c>
      <c r="I2539" s="11" t="s">
        <v>2</v>
      </c>
      <c r="J2539" s="2" t="s">
        <v>16</v>
      </c>
      <c r="K2539" s="2" t="s">
        <v>14</v>
      </c>
      <c r="L2539" s="2" t="s">
        <v>32</v>
      </c>
      <c r="M2539" s="7">
        <v>2</v>
      </c>
      <c r="N2539" s="4">
        <v>47.43</v>
      </c>
      <c r="O2539" s="5">
        <v>0.05</v>
      </c>
      <c r="P2539" s="4">
        <v>18.63</v>
      </c>
      <c r="Q2539" s="4">
        <f t="shared" si="156"/>
        <v>90.11699999999999</v>
      </c>
      <c r="R2539" s="4">
        <f t="shared" si="157"/>
        <v>37.26</v>
      </c>
      <c r="S2539" s="4">
        <f t="shared" si="158"/>
        <v>52.856999999999992</v>
      </c>
      <c r="T2539" s="6">
        <f t="shared" si="159"/>
        <v>0.58653750124837711</v>
      </c>
      <c r="U2539" s="3">
        <f>YEAR(SalesDataTable[[#This Row],[Order Date]])</f>
        <v>2026</v>
      </c>
    </row>
    <row r="2540" spans="1:21" ht="15.6">
      <c r="A2540" s="9">
        <v>533</v>
      </c>
      <c r="B2540" s="10">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11" t="s">
        <v>0</v>
      </c>
      <c r="H2540" s="11" t="s">
        <v>36</v>
      </c>
      <c r="I2540" s="11" t="s">
        <v>2</v>
      </c>
      <c r="J2540" s="2" t="s">
        <v>13</v>
      </c>
      <c r="K2540" s="2" t="s">
        <v>14</v>
      </c>
      <c r="L2540" s="2" t="s">
        <v>15</v>
      </c>
      <c r="M2540" s="7">
        <v>1</v>
      </c>
      <c r="N2540" s="4">
        <v>35.93</v>
      </c>
      <c r="O2540" s="5">
        <v>0.05</v>
      </c>
      <c r="P2540" s="4">
        <v>13.23</v>
      </c>
      <c r="Q2540" s="4">
        <f t="shared" si="156"/>
        <v>34.133499999999998</v>
      </c>
      <c r="R2540" s="4">
        <f t="shared" si="157"/>
        <v>13.23</v>
      </c>
      <c r="S2540" s="4">
        <f t="shared" si="158"/>
        <v>20.903499999999998</v>
      </c>
      <c r="T2540" s="6">
        <f t="shared" si="159"/>
        <v>0.6124042363074399</v>
      </c>
      <c r="U2540" s="3">
        <f>YEAR(SalesDataTable[[#This Row],[Order Date]])</f>
        <v>2026</v>
      </c>
    </row>
    <row r="2541" spans="1:21" ht="15.6">
      <c r="A2541" s="9">
        <v>2160</v>
      </c>
      <c r="B2541" s="10">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11" t="s">
        <v>0</v>
      </c>
      <c r="H2541" s="11" t="s">
        <v>50</v>
      </c>
      <c r="I2541" s="11" t="s">
        <v>28</v>
      </c>
      <c r="J2541" s="2" t="s">
        <v>3</v>
      </c>
      <c r="K2541" s="2" t="s">
        <v>14</v>
      </c>
      <c r="L2541" s="2" t="s">
        <v>15</v>
      </c>
      <c r="M2541" s="7">
        <v>1</v>
      </c>
      <c r="N2541" s="4">
        <v>35.53</v>
      </c>
      <c r="O2541" s="5">
        <v>0.05</v>
      </c>
      <c r="P2541" s="4">
        <v>13.28</v>
      </c>
      <c r="Q2541" s="4">
        <f t="shared" si="156"/>
        <v>33.753500000000003</v>
      </c>
      <c r="R2541" s="4">
        <f t="shared" si="157"/>
        <v>13.28</v>
      </c>
      <c r="S2541" s="4">
        <f t="shared" si="158"/>
        <v>20.473500000000001</v>
      </c>
      <c r="T2541" s="6">
        <f t="shared" si="159"/>
        <v>0.6065593197742456</v>
      </c>
      <c r="U2541" s="3">
        <f>YEAR(SalesDataTable[[#This Row],[Order Date]])</f>
        <v>2026</v>
      </c>
    </row>
    <row r="2542" spans="1:21" ht="15.6">
      <c r="A2542" s="9">
        <v>2841</v>
      </c>
      <c r="B2542" s="10">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11" t="s">
        <v>6</v>
      </c>
      <c r="H2542" s="11" t="s">
        <v>49</v>
      </c>
      <c r="I2542" s="11" t="s">
        <v>2</v>
      </c>
      <c r="J2542" s="2" t="s">
        <v>13</v>
      </c>
      <c r="K2542" s="2" t="s">
        <v>23</v>
      </c>
      <c r="L2542" s="2" t="s">
        <v>29</v>
      </c>
      <c r="M2542" s="7">
        <v>3</v>
      </c>
      <c r="N2542" s="4">
        <v>196.97</v>
      </c>
      <c r="O2542" s="5">
        <v>0.15</v>
      </c>
      <c r="P2542" s="4">
        <v>101.88</v>
      </c>
      <c r="Q2542" s="4">
        <f t="shared" si="156"/>
        <v>502.27349999999996</v>
      </c>
      <c r="R2542" s="4">
        <f t="shared" si="157"/>
        <v>305.64</v>
      </c>
      <c r="S2542" s="4">
        <f t="shared" si="158"/>
        <v>196.63349999999997</v>
      </c>
      <c r="T2542" s="6">
        <f t="shared" si="159"/>
        <v>0.39148690902466482</v>
      </c>
      <c r="U2542" s="3">
        <f>YEAR(SalesDataTable[[#This Row],[Order Date]])</f>
        <v>2026</v>
      </c>
    </row>
    <row r="2543" spans="1:21" ht="15.6">
      <c r="A2543" s="9">
        <v>3433</v>
      </c>
      <c r="B2543" s="10">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11" t="s">
        <v>0</v>
      </c>
      <c r="H2543" s="11" t="s">
        <v>1</v>
      </c>
      <c r="I2543" s="11" t="s">
        <v>2</v>
      </c>
      <c r="J2543" s="2" t="s">
        <v>13</v>
      </c>
      <c r="K2543" s="2" t="s">
        <v>14</v>
      </c>
      <c r="L2543" s="2" t="s">
        <v>15</v>
      </c>
      <c r="M2543" s="7">
        <v>2</v>
      </c>
      <c r="N2543" s="4">
        <v>37.020000000000003</v>
      </c>
      <c r="O2543" s="5">
        <v>0.2</v>
      </c>
      <c r="P2543" s="4">
        <v>13.39</v>
      </c>
      <c r="Q2543" s="4">
        <f t="shared" si="156"/>
        <v>59.232000000000006</v>
      </c>
      <c r="R2543" s="4">
        <f t="shared" si="157"/>
        <v>26.78</v>
      </c>
      <c r="S2543" s="4">
        <f t="shared" si="158"/>
        <v>32.452000000000005</v>
      </c>
      <c r="T2543" s="6">
        <f t="shared" si="159"/>
        <v>0.5478795245813074</v>
      </c>
      <c r="U2543" s="3">
        <f>YEAR(SalesDataTable[[#This Row],[Order Date]])</f>
        <v>2026</v>
      </c>
    </row>
    <row r="2544" spans="1:21" ht="15.6">
      <c r="A2544" s="9">
        <v>3763</v>
      </c>
      <c r="B2544" s="10">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11" t="s">
        <v>6</v>
      </c>
      <c r="H2544" s="11" t="s">
        <v>49</v>
      </c>
      <c r="I2544" s="11" t="s">
        <v>2</v>
      </c>
      <c r="J2544" s="2" t="s">
        <v>13</v>
      </c>
      <c r="K2544" s="2" t="s">
        <v>14</v>
      </c>
      <c r="L2544" s="2" t="s">
        <v>32</v>
      </c>
      <c r="M2544" s="7">
        <v>4</v>
      </c>
      <c r="N2544" s="4">
        <v>47.22</v>
      </c>
      <c r="O2544" s="5">
        <v>0</v>
      </c>
      <c r="P2544" s="4">
        <v>18.420000000000002</v>
      </c>
      <c r="Q2544" s="4">
        <f t="shared" si="156"/>
        <v>188.88</v>
      </c>
      <c r="R2544" s="4">
        <f t="shared" si="157"/>
        <v>73.680000000000007</v>
      </c>
      <c r="S2544" s="4">
        <f t="shared" si="158"/>
        <v>115.19999999999999</v>
      </c>
      <c r="T2544" s="6">
        <f t="shared" si="159"/>
        <v>0.60991105463786521</v>
      </c>
      <c r="U2544" s="3">
        <f>YEAR(SalesDataTable[[#This Row],[Order Date]])</f>
        <v>2026</v>
      </c>
    </row>
    <row r="2545" spans="1:21" ht="15.6">
      <c r="A2545" s="9">
        <v>706</v>
      </c>
      <c r="B2545" s="10">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11" t="s">
        <v>6</v>
      </c>
      <c r="H2545" s="11" t="s">
        <v>43</v>
      </c>
      <c r="I2545" s="11" t="s">
        <v>19</v>
      </c>
      <c r="J2545" s="2" t="s">
        <v>3</v>
      </c>
      <c r="K2545" s="2" t="s">
        <v>14</v>
      </c>
      <c r="L2545" s="2" t="s">
        <v>32</v>
      </c>
      <c r="M2545" s="7">
        <v>4</v>
      </c>
      <c r="N2545" s="4">
        <v>46.48</v>
      </c>
      <c r="O2545" s="5">
        <v>0.1</v>
      </c>
      <c r="P2545" s="4">
        <v>18.66</v>
      </c>
      <c r="Q2545" s="4">
        <f t="shared" si="156"/>
        <v>167.328</v>
      </c>
      <c r="R2545" s="4">
        <f t="shared" si="157"/>
        <v>74.64</v>
      </c>
      <c r="S2545" s="4">
        <f t="shared" si="158"/>
        <v>92.688000000000002</v>
      </c>
      <c r="T2545" s="6">
        <f t="shared" si="159"/>
        <v>0.55393000573723461</v>
      </c>
      <c r="U2545" s="3">
        <f>YEAR(SalesDataTable[[#This Row],[Order Date]])</f>
        <v>2026</v>
      </c>
    </row>
    <row r="2546" spans="1:21" ht="15.6">
      <c r="A2546" s="9">
        <v>1086</v>
      </c>
      <c r="B2546" s="10">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11" t="s">
        <v>20</v>
      </c>
      <c r="H2546" s="11" t="s">
        <v>47</v>
      </c>
      <c r="I2546" s="11" t="s">
        <v>8</v>
      </c>
      <c r="J2546" s="2" t="s">
        <v>16</v>
      </c>
      <c r="K2546" s="2" t="s">
        <v>9</v>
      </c>
      <c r="L2546" s="2" t="s">
        <v>17</v>
      </c>
      <c r="M2546" s="7">
        <v>12</v>
      </c>
      <c r="N2546" s="4">
        <v>146.99</v>
      </c>
      <c r="O2546" s="5">
        <v>0.15</v>
      </c>
      <c r="P2546" s="4">
        <v>79.239999999999995</v>
      </c>
      <c r="Q2546" s="4">
        <f t="shared" si="156"/>
        <v>1499.298</v>
      </c>
      <c r="R2546" s="4">
        <f t="shared" si="157"/>
        <v>950.87999999999988</v>
      </c>
      <c r="S2546" s="4">
        <f t="shared" si="158"/>
        <v>548.41800000000012</v>
      </c>
      <c r="T2546" s="6">
        <f t="shared" si="159"/>
        <v>0.36578318653129671</v>
      </c>
      <c r="U2546" s="3">
        <f>YEAR(SalesDataTable[[#This Row],[Order Date]])</f>
        <v>2026</v>
      </c>
    </row>
    <row r="2547" spans="1:21" ht="15.6">
      <c r="A2547" s="9">
        <v>1204</v>
      </c>
      <c r="B2547" s="10">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11" t="s">
        <v>11</v>
      </c>
      <c r="H2547" s="11" t="s">
        <v>39</v>
      </c>
      <c r="I2547" s="11" t="s">
        <v>2</v>
      </c>
      <c r="J2547" s="2" t="s">
        <v>13</v>
      </c>
      <c r="K2547" s="2" t="s">
        <v>34</v>
      </c>
      <c r="L2547" s="2" t="s">
        <v>35</v>
      </c>
      <c r="M2547" s="7">
        <v>1</v>
      </c>
      <c r="N2547" s="4">
        <v>40.29</v>
      </c>
      <c r="O2547" s="5">
        <v>0</v>
      </c>
      <c r="P2547" s="4">
        <v>15.07</v>
      </c>
      <c r="Q2547" s="4">
        <f t="shared" si="156"/>
        <v>40.29</v>
      </c>
      <c r="R2547" s="4">
        <f t="shared" si="157"/>
        <v>15.07</v>
      </c>
      <c r="S2547" s="4">
        <f t="shared" si="158"/>
        <v>25.22</v>
      </c>
      <c r="T2547" s="6">
        <f t="shared" si="159"/>
        <v>0.62596177711590961</v>
      </c>
      <c r="U2547" s="3">
        <f>YEAR(SalesDataTable[[#This Row],[Order Date]])</f>
        <v>2026</v>
      </c>
    </row>
    <row r="2548" spans="1:21" ht="15.6">
      <c r="A2548" s="9">
        <v>1451</v>
      </c>
      <c r="B2548" s="10">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11" t="s">
        <v>0</v>
      </c>
      <c r="H2548" s="11" t="s">
        <v>1</v>
      </c>
      <c r="I2548" s="11" t="s">
        <v>8</v>
      </c>
      <c r="J2548" s="2" t="s">
        <v>16</v>
      </c>
      <c r="K2548" s="2" t="s">
        <v>23</v>
      </c>
      <c r="L2548" s="2" t="s">
        <v>51</v>
      </c>
      <c r="M2548" s="7">
        <v>4</v>
      </c>
      <c r="N2548" s="4">
        <v>125.82</v>
      </c>
      <c r="O2548" s="5">
        <v>0.15</v>
      </c>
      <c r="P2548" s="4">
        <v>61.39</v>
      </c>
      <c r="Q2548" s="4">
        <f t="shared" si="156"/>
        <v>427.78799999999995</v>
      </c>
      <c r="R2548" s="4">
        <f t="shared" si="157"/>
        <v>245.56</v>
      </c>
      <c r="S2548" s="4">
        <f t="shared" si="158"/>
        <v>182.22799999999995</v>
      </c>
      <c r="T2548" s="6">
        <f t="shared" si="159"/>
        <v>0.42597735326844133</v>
      </c>
      <c r="U2548" s="3">
        <f>YEAR(SalesDataTable[[#This Row],[Order Date]])</f>
        <v>2026</v>
      </c>
    </row>
    <row r="2549" spans="1:21" ht="15.6">
      <c r="A2549" s="9">
        <v>1650</v>
      </c>
      <c r="B2549" s="10">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11" t="s">
        <v>6</v>
      </c>
      <c r="H2549" s="11" t="s">
        <v>7</v>
      </c>
      <c r="I2549" s="11" t="s">
        <v>2</v>
      </c>
      <c r="J2549" s="2" t="s">
        <v>13</v>
      </c>
      <c r="K2549" s="2" t="s">
        <v>14</v>
      </c>
      <c r="L2549" s="2" t="s">
        <v>15</v>
      </c>
      <c r="M2549" s="7">
        <v>3</v>
      </c>
      <c r="N2549" s="4">
        <v>36.25</v>
      </c>
      <c r="O2549" s="5">
        <v>0</v>
      </c>
      <c r="P2549" s="4">
        <v>13.67</v>
      </c>
      <c r="Q2549" s="4">
        <f t="shared" si="156"/>
        <v>108.75</v>
      </c>
      <c r="R2549" s="4">
        <f t="shared" si="157"/>
        <v>41.01</v>
      </c>
      <c r="S2549" s="4">
        <f t="shared" si="158"/>
        <v>67.740000000000009</v>
      </c>
      <c r="T2549" s="6">
        <f t="shared" si="159"/>
        <v>0.62289655172413805</v>
      </c>
      <c r="U2549" s="3">
        <f>YEAR(SalesDataTable[[#This Row],[Order Date]])</f>
        <v>2026</v>
      </c>
    </row>
    <row r="2550" spans="1:21" ht="15.6">
      <c r="A2550" s="9">
        <v>1740</v>
      </c>
      <c r="B2550" s="10">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11" t="s">
        <v>11</v>
      </c>
      <c r="H2550" s="11" t="s">
        <v>39</v>
      </c>
      <c r="I2550" s="11" t="s">
        <v>28</v>
      </c>
      <c r="J2550" s="2" t="s">
        <v>3</v>
      </c>
      <c r="K2550" s="2" t="s">
        <v>14</v>
      </c>
      <c r="L2550" s="2" t="s">
        <v>48</v>
      </c>
      <c r="M2550" s="7">
        <v>1</v>
      </c>
      <c r="N2550" s="4">
        <v>165.29</v>
      </c>
      <c r="O2550" s="5">
        <v>0.05</v>
      </c>
      <c r="P2550" s="4">
        <v>89.92</v>
      </c>
      <c r="Q2550" s="4">
        <f t="shared" si="156"/>
        <v>157.02549999999999</v>
      </c>
      <c r="R2550" s="4">
        <f t="shared" si="157"/>
        <v>89.92</v>
      </c>
      <c r="S2550" s="4">
        <f t="shared" si="158"/>
        <v>67.105499999999992</v>
      </c>
      <c r="T2550" s="6">
        <f t="shared" si="159"/>
        <v>0.42735415585366704</v>
      </c>
      <c r="U2550" s="3">
        <f>YEAR(SalesDataTable[[#This Row],[Order Date]])</f>
        <v>2026</v>
      </c>
    </row>
    <row r="2551" spans="1:21" ht="15.6">
      <c r="A2551" s="9">
        <v>3191</v>
      </c>
      <c r="B2551" s="10">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11" t="s">
        <v>20</v>
      </c>
      <c r="H2551" s="11" t="s">
        <v>33</v>
      </c>
      <c r="I2551" s="11" t="s">
        <v>2</v>
      </c>
      <c r="J2551" s="2" t="s">
        <v>13</v>
      </c>
      <c r="K2551" s="2" t="s">
        <v>23</v>
      </c>
      <c r="L2551" s="2" t="s">
        <v>40</v>
      </c>
      <c r="M2551" s="7">
        <v>1</v>
      </c>
      <c r="N2551" s="4">
        <v>82.89</v>
      </c>
      <c r="O2551" s="5">
        <v>0.15</v>
      </c>
      <c r="P2551" s="4">
        <v>38.51</v>
      </c>
      <c r="Q2551" s="4">
        <f t="shared" si="156"/>
        <v>70.456500000000005</v>
      </c>
      <c r="R2551" s="4">
        <f t="shared" si="157"/>
        <v>38.51</v>
      </c>
      <c r="S2551" s="4">
        <f t="shared" si="158"/>
        <v>31.946500000000007</v>
      </c>
      <c r="T2551" s="6">
        <f t="shared" si="159"/>
        <v>0.45342161475520365</v>
      </c>
      <c r="U2551" s="3">
        <f>YEAR(SalesDataTable[[#This Row],[Order Date]])</f>
        <v>2026</v>
      </c>
    </row>
    <row r="2552" spans="1:21" ht="15.6">
      <c r="A2552" s="9">
        <v>3662</v>
      </c>
      <c r="B2552" s="10">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11" t="s">
        <v>6</v>
      </c>
      <c r="H2552" s="11" t="s">
        <v>27</v>
      </c>
      <c r="I2552" s="11" t="s">
        <v>2</v>
      </c>
      <c r="J2552" s="2" t="s">
        <v>16</v>
      </c>
      <c r="K2552" s="2" t="s">
        <v>23</v>
      </c>
      <c r="L2552" s="2" t="s">
        <v>29</v>
      </c>
      <c r="M2552" s="7">
        <v>1</v>
      </c>
      <c r="N2552" s="4">
        <v>199.66</v>
      </c>
      <c r="O2552" s="5">
        <v>0</v>
      </c>
      <c r="P2552" s="4">
        <v>103.15</v>
      </c>
      <c r="Q2552" s="4">
        <f t="shared" si="156"/>
        <v>199.66</v>
      </c>
      <c r="R2552" s="4">
        <f t="shared" si="157"/>
        <v>103.15</v>
      </c>
      <c r="S2552" s="4">
        <f t="shared" si="158"/>
        <v>96.509999999999991</v>
      </c>
      <c r="T2552" s="6">
        <f t="shared" si="159"/>
        <v>0.48337173194430527</v>
      </c>
      <c r="U2552" s="3">
        <f>YEAR(SalesDataTable[[#This Row],[Order Date]])</f>
        <v>2026</v>
      </c>
    </row>
    <row r="2553" spans="1:21" ht="15.6">
      <c r="A2553" s="9">
        <v>3922</v>
      </c>
      <c r="B2553" s="10">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11" t="s">
        <v>20</v>
      </c>
      <c r="H2553" s="11" t="s">
        <v>33</v>
      </c>
      <c r="I2553" s="11" t="s">
        <v>19</v>
      </c>
      <c r="J2553" s="2" t="s">
        <v>13</v>
      </c>
      <c r="K2553" s="2" t="s">
        <v>9</v>
      </c>
      <c r="L2553" s="2" t="s">
        <v>17</v>
      </c>
      <c r="M2553" s="7">
        <v>2</v>
      </c>
      <c r="N2553" s="4">
        <v>146.25</v>
      </c>
      <c r="O2553" s="5">
        <v>0.05</v>
      </c>
      <c r="P2553" s="4">
        <v>77.3</v>
      </c>
      <c r="Q2553" s="4">
        <f t="shared" si="156"/>
        <v>277.875</v>
      </c>
      <c r="R2553" s="4">
        <f t="shared" si="157"/>
        <v>154.6</v>
      </c>
      <c r="S2553" s="4">
        <f t="shared" si="158"/>
        <v>123.27500000000001</v>
      </c>
      <c r="T2553" s="6">
        <f t="shared" si="159"/>
        <v>0.44363472784525421</v>
      </c>
      <c r="U2553" s="3">
        <f>YEAR(SalesDataTable[[#This Row],[Order Date]])</f>
        <v>2026</v>
      </c>
    </row>
    <row r="2554" spans="1:21" ht="15.6">
      <c r="A2554" s="9">
        <v>4022</v>
      </c>
      <c r="B2554" s="10">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11" t="s">
        <v>0</v>
      </c>
      <c r="H2554" s="11" t="s">
        <v>36</v>
      </c>
      <c r="I2554" s="11" t="s">
        <v>28</v>
      </c>
      <c r="J2554" s="2" t="s">
        <v>3</v>
      </c>
      <c r="K2554" s="2" t="s">
        <v>23</v>
      </c>
      <c r="L2554" s="2" t="s">
        <v>24</v>
      </c>
      <c r="M2554" s="7">
        <v>1</v>
      </c>
      <c r="N2554" s="4">
        <v>333.51</v>
      </c>
      <c r="O2554" s="5">
        <v>0.2</v>
      </c>
      <c r="P2554" s="4">
        <v>199.91</v>
      </c>
      <c r="Q2554" s="4">
        <f t="shared" si="156"/>
        <v>266.80799999999999</v>
      </c>
      <c r="R2554" s="4">
        <f t="shared" si="157"/>
        <v>199.91</v>
      </c>
      <c r="S2554" s="4">
        <f t="shared" si="158"/>
        <v>66.897999999999996</v>
      </c>
      <c r="T2554" s="6">
        <f t="shared" si="159"/>
        <v>0.25073461065635211</v>
      </c>
      <c r="U2554" s="3">
        <f>YEAR(SalesDataTable[[#This Row],[Order Date]])</f>
        <v>2026</v>
      </c>
    </row>
    <row r="2555" spans="1:21" ht="15.6">
      <c r="A2555" s="9">
        <v>4366</v>
      </c>
      <c r="B2555" s="10">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11" t="s">
        <v>6</v>
      </c>
      <c r="H2555" s="11" t="s">
        <v>43</v>
      </c>
      <c r="I2555" s="11" t="s">
        <v>19</v>
      </c>
      <c r="J2555" s="2" t="s">
        <v>13</v>
      </c>
      <c r="K2555" s="2" t="s">
        <v>9</v>
      </c>
      <c r="L2555" s="2" t="s">
        <v>37</v>
      </c>
      <c r="M2555" s="7">
        <v>1</v>
      </c>
      <c r="N2555" s="4">
        <v>151.97</v>
      </c>
      <c r="O2555" s="5">
        <v>0.05</v>
      </c>
      <c r="P2555" s="4">
        <v>80.239999999999995</v>
      </c>
      <c r="Q2555" s="4">
        <f t="shared" si="156"/>
        <v>144.3715</v>
      </c>
      <c r="R2555" s="4">
        <f t="shared" si="157"/>
        <v>80.239999999999995</v>
      </c>
      <c r="S2555" s="4">
        <f t="shared" si="158"/>
        <v>64.131500000000003</v>
      </c>
      <c r="T2555" s="6">
        <f t="shared" si="159"/>
        <v>0.44421163456776441</v>
      </c>
      <c r="U2555" s="3">
        <f>YEAR(SalesDataTable[[#This Row],[Order Date]])</f>
        <v>2026</v>
      </c>
    </row>
    <row r="2556" spans="1:21" ht="15.6">
      <c r="A2556" s="9">
        <v>4880</v>
      </c>
      <c r="B2556" s="10">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11" t="s">
        <v>20</v>
      </c>
      <c r="H2556" s="11" t="s">
        <v>47</v>
      </c>
      <c r="I2556" s="11" t="s">
        <v>19</v>
      </c>
      <c r="J2556" s="2" t="s">
        <v>13</v>
      </c>
      <c r="K2556" s="2" t="s">
        <v>4</v>
      </c>
      <c r="L2556" s="2" t="s">
        <v>26</v>
      </c>
      <c r="M2556" s="7">
        <v>1</v>
      </c>
      <c r="N2556" s="4">
        <v>41.07</v>
      </c>
      <c r="O2556" s="5">
        <v>0</v>
      </c>
      <c r="P2556" s="4">
        <v>16.600000000000001</v>
      </c>
      <c r="Q2556" s="4">
        <f t="shared" si="156"/>
        <v>41.07</v>
      </c>
      <c r="R2556" s="4">
        <f t="shared" si="157"/>
        <v>16.600000000000001</v>
      </c>
      <c r="S2556" s="4">
        <f t="shared" si="158"/>
        <v>24.47</v>
      </c>
      <c r="T2556" s="6">
        <f t="shared" si="159"/>
        <v>0.59581202824446067</v>
      </c>
      <c r="U2556" s="3">
        <f>YEAR(SalesDataTable[[#This Row],[Order Date]])</f>
        <v>2026</v>
      </c>
    </row>
    <row r="2557" spans="1:21" ht="15.6">
      <c r="A2557" s="9">
        <v>5127</v>
      </c>
      <c r="B2557" s="10">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11" t="s">
        <v>6</v>
      </c>
      <c r="H2557" s="11" t="s">
        <v>41</v>
      </c>
      <c r="I2557" s="11" t="s">
        <v>28</v>
      </c>
      <c r="J2557" s="2" t="s">
        <v>3</v>
      </c>
      <c r="K2557" s="2" t="s">
        <v>23</v>
      </c>
      <c r="L2557" s="2" t="s">
        <v>51</v>
      </c>
      <c r="M2557" s="7">
        <v>1</v>
      </c>
      <c r="N2557" s="4">
        <v>122.65</v>
      </c>
      <c r="O2557" s="5">
        <v>0</v>
      </c>
      <c r="P2557" s="4">
        <v>58.9</v>
      </c>
      <c r="Q2557" s="4">
        <f t="shared" si="156"/>
        <v>122.65</v>
      </c>
      <c r="R2557" s="4">
        <f t="shared" si="157"/>
        <v>58.9</v>
      </c>
      <c r="S2557" s="4">
        <f t="shared" si="158"/>
        <v>63.750000000000007</v>
      </c>
      <c r="T2557" s="6">
        <f t="shared" si="159"/>
        <v>0.51977170811251527</v>
      </c>
      <c r="U2557" s="3">
        <f>YEAR(SalesDataTable[[#This Row],[Order Date]])</f>
        <v>2026</v>
      </c>
    </row>
    <row r="2558" spans="1:21" ht="15.6">
      <c r="A2558" s="9">
        <v>13</v>
      </c>
      <c r="B2558" s="10">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11" t="s">
        <v>6</v>
      </c>
      <c r="H2558" s="11" t="s">
        <v>27</v>
      </c>
      <c r="I2558" s="11" t="s">
        <v>2</v>
      </c>
      <c r="J2558" s="2" t="s">
        <v>3</v>
      </c>
      <c r="K2558" s="2" t="s">
        <v>9</v>
      </c>
      <c r="L2558" s="2" t="s">
        <v>17</v>
      </c>
      <c r="M2558" s="7">
        <v>6</v>
      </c>
      <c r="N2558" s="4">
        <v>143.16</v>
      </c>
      <c r="O2558" s="5">
        <v>0.15</v>
      </c>
      <c r="P2558" s="4">
        <v>80.349999999999994</v>
      </c>
      <c r="Q2558" s="4">
        <f t="shared" si="156"/>
        <v>730.11599999999999</v>
      </c>
      <c r="R2558" s="4">
        <f t="shared" si="157"/>
        <v>482.09999999999997</v>
      </c>
      <c r="S2558" s="4">
        <f t="shared" si="158"/>
        <v>248.01600000000002</v>
      </c>
      <c r="T2558" s="6">
        <f t="shared" si="159"/>
        <v>0.33969396643820987</v>
      </c>
      <c r="U2558" s="3">
        <f>YEAR(SalesDataTable[[#This Row],[Order Date]])</f>
        <v>2026</v>
      </c>
    </row>
    <row r="2559" spans="1:21" ht="15.6">
      <c r="A2559" s="9">
        <v>102</v>
      </c>
      <c r="B2559" s="10">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11" t="s">
        <v>11</v>
      </c>
      <c r="H2559" s="11" t="s">
        <v>25</v>
      </c>
      <c r="I2559" s="11" t="s">
        <v>19</v>
      </c>
      <c r="J2559" s="2" t="s">
        <v>13</v>
      </c>
      <c r="K2559" s="2" t="s">
        <v>9</v>
      </c>
      <c r="L2559" s="2" t="s">
        <v>17</v>
      </c>
      <c r="M2559" s="7">
        <v>3</v>
      </c>
      <c r="N2559" s="4">
        <v>142.75</v>
      </c>
      <c r="O2559" s="5">
        <v>0.1</v>
      </c>
      <c r="P2559" s="4">
        <v>81.739999999999995</v>
      </c>
      <c r="Q2559" s="4">
        <f t="shared" si="156"/>
        <v>385.42500000000001</v>
      </c>
      <c r="R2559" s="4">
        <f t="shared" si="157"/>
        <v>245.21999999999997</v>
      </c>
      <c r="S2559" s="4">
        <f t="shared" si="158"/>
        <v>140.20500000000004</v>
      </c>
      <c r="T2559" s="6">
        <f t="shared" si="159"/>
        <v>0.3637672698968672</v>
      </c>
      <c r="U2559" s="3">
        <f>YEAR(SalesDataTable[[#This Row],[Order Date]])</f>
        <v>2026</v>
      </c>
    </row>
    <row r="2560" spans="1:21" ht="15.6">
      <c r="A2560" s="9">
        <v>519</v>
      </c>
      <c r="B2560" s="10">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11" t="s">
        <v>6</v>
      </c>
      <c r="H2560" s="11" t="s">
        <v>43</v>
      </c>
      <c r="I2560" s="11" t="s">
        <v>19</v>
      </c>
      <c r="J2560" s="2" t="s">
        <v>3</v>
      </c>
      <c r="K2560" s="2" t="s">
        <v>34</v>
      </c>
      <c r="L2560" s="2" t="s">
        <v>42</v>
      </c>
      <c r="M2560" s="7">
        <v>2</v>
      </c>
      <c r="N2560" s="4">
        <v>36.03</v>
      </c>
      <c r="O2560" s="5">
        <v>0.1</v>
      </c>
      <c r="P2560" s="4">
        <v>13.54</v>
      </c>
      <c r="Q2560" s="4">
        <f t="shared" si="156"/>
        <v>64.853999999999999</v>
      </c>
      <c r="R2560" s="4">
        <f t="shared" si="157"/>
        <v>27.08</v>
      </c>
      <c r="S2560" s="4">
        <f t="shared" si="158"/>
        <v>37.774000000000001</v>
      </c>
      <c r="T2560" s="6">
        <f t="shared" si="159"/>
        <v>0.58244672649335427</v>
      </c>
      <c r="U2560" s="3">
        <f>YEAR(SalesDataTable[[#This Row],[Order Date]])</f>
        <v>2026</v>
      </c>
    </row>
    <row r="2561" spans="1:21" ht="15.6">
      <c r="A2561" s="9">
        <v>522</v>
      </c>
      <c r="B2561" s="10">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11" t="s">
        <v>0</v>
      </c>
      <c r="H2561" s="11" t="s">
        <v>50</v>
      </c>
      <c r="I2561" s="11" t="s">
        <v>19</v>
      </c>
      <c r="J2561" s="2" t="s">
        <v>3</v>
      </c>
      <c r="K2561" s="2" t="s">
        <v>14</v>
      </c>
      <c r="L2561" s="2" t="s">
        <v>44</v>
      </c>
      <c r="M2561" s="7">
        <v>2</v>
      </c>
      <c r="N2561" s="4">
        <v>133.4</v>
      </c>
      <c r="O2561" s="5">
        <v>0</v>
      </c>
      <c r="P2561" s="4">
        <v>67.69</v>
      </c>
      <c r="Q2561" s="4">
        <f t="shared" si="156"/>
        <v>266.8</v>
      </c>
      <c r="R2561" s="4">
        <f t="shared" si="157"/>
        <v>135.38</v>
      </c>
      <c r="S2561" s="4">
        <f t="shared" si="158"/>
        <v>131.42000000000002</v>
      </c>
      <c r="T2561" s="6">
        <f t="shared" si="159"/>
        <v>0.49257871064467768</v>
      </c>
      <c r="U2561" s="3">
        <f>YEAR(SalesDataTable[[#This Row],[Order Date]])</f>
        <v>2026</v>
      </c>
    </row>
    <row r="2562" spans="1:21" ht="15.6">
      <c r="A2562" s="9">
        <v>798</v>
      </c>
      <c r="B2562" s="10">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11" t="s">
        <v>11</v>
      </c>
      <c r="H2562" s="11" t="s">
        <v>12</v>
      </c>
      <c r="I2562" s="11" t="s">
        <v>19</v>
      </c>
      <c r="J2562" s="2" t="s">
        <v>3</v>
      </c>
      <c r="K2562" s="2" t="s">
        <v>23</v>
      </c>
      <c r="L2562" s="2" t="s">
        <v>29</v>
      </c>
      <c r="M2562" s="7">
        <v>3</v>
      </c>
      <c r="N2562" s="4">
        <v>199.31</v>
      </c>
      <c r="O2562" s="5">
        <v>0.05</v>
      </c>
      <c r="P2562" s="4">
        <v>101.19</v>
      </c>
      <c r="Q2562" s="4">
        <f t="shared" ref="Q2562:Q2625" si="160">M2562*N2562*(1-O2562)</f>
        <v>568.0335</v>
      </c>
      <c r="R2562" s="4">
        <f t="shared" ref="R2562:R2625" si="161">M2562*P2562</f>
        <v>303.57</v>
      </c>
      <c r="S2562" s="4">
        <f t="shared" ref="S2562:S2625" si="162">Q2562-R2562</f>
        <v>264.46350000000001</v>
      </c>
      <c r="T2562" s="6">
        <f t="shared" ref="T2562:T2625" si="163">IFERROR(S2562/Q2562,0)</f>
        <v>0.46557729429690325</v>
      </c>
      <c r="U2562" s="3">
        <f>YEAR(SalesDataTable[[#This Row],[Order Date]])</f>
        <v>2026</v>
      </c>
    </row>
    <row r="2563" spans="1:21" ht="15.6">
      <c r="A2563" s="9">
        <v>1746</v>
      </c>
      <c r="B2563" s="10">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11" t="s">
        <v>6</v>
      </c>
      <c r="H2563" s="11" t="s">
        <v>41</v>
      </c>
      <c r="I2563" s="11" t="s">
        <v>2</v>
      </c>
      <c r="J2563" s="2" t="s">
        <v>16</v>
      </c>
      <c r="K2563" s="2" t="s">
        <v>14</v>
      </c>
      <c r="L2563" s="2" t="s">
        <v>32</v>
      </c>
      <c r="M2563" s="7">
        <v>1</v>
      </c>
      <c r="N2563" s="4">
        <v>47.44</v>
      </c>
      <c r="O2563" s="5">
        <v>0.15</v>
      </c>
      <c r="P2563" s="4">
        <v>17.899999999999999</v>
      </c>
      <c r="Q2563" s="4">
        <f t="shared" si="160"/>
        <v>40.323999999999998</v>
      </c>
      <c r="R2563" s="4">
        <f t="shared" si="161"/>
        <v>17.899999999999999</v>
      </c>
      <c r="S2563" s="4">
        <f t="shared" si="162"/>
        <v>22.423999999999999</v>
      </c>
      <c r="T2563" s="6">
        <f t="shared" si="163"/>
        <v>0.55609562543398472</v>
      </c>
      <c r="U2563" s="3">
        <f>YEAR(SalesDataTable[[#This Row],[Order Date]])</f>
        <v>2026</v>
      </c>
    </row>
    <row r="2564" spans="1:21" ht="15.6">
      <c r="A2564" s="9">
        <v>3412</v>
      </c>
      <c r="B2564" s="10">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11" t="s">
        <v>0</v>
      </c>
      <c r="H2564" s="11" t="s">
        <v>1</v>
      </c>
      <c r="I2564" s="11" t="s">
        <v>8</v>
      </c>
      <c r="J2564" s="2" t="s">
        <v>16</v>
      </c>
      <c r="K2564" s="2" t="s">
        <v>9</v>
      </c>
      <c r="L2564" s="2" t="s">
        <v>17</v>
      </c>
      <c r="M2564" s="7">
        <v>10</v>
      </c>
      <c r="N2564" s="4">
        <v>145.30000000000001</v>
      </c>
      <c r="O2564" s="5">
        <v>0.1</v>
      </c>
      <c r="P2564" s="4">
        <v>79.7</v>
      </c>
      <c r="Q2564" s="4">
        <f t="shared" si="160"/>
        <v>1307.7</v>
      </c>
      <c r="R2564" s="4">
        <f t="shared" si="161"/>
        <v>797</v>
      </c>
      <c r="S2564" s="4">
        <f t="shared" si="162"/>
        <v>510.70000000000005</v>
      </c>
      <c r="T2564" s="6">
        <f t="shared" si="163"/>
        <v>0.39053299686472437</v>
      </c>
      <c r="U2564" s="3">
        <f>YEAR(SalesDataTable[[#This Row],[Order Date]])</f>
        <v>2026</v>
      </c>
    </row>
    <row r="2565" spans="1:21" ht="15.6">
      <c r="A2565" s="9">
        <v>175</v>
      </c>
      <c r="B2565" s="10">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11" t="s">
        <v>0</v>
      </c>
      <c r="H2565" s="11" t="s">
        <v>1</v>
      </c>
      <c r="I2565" s="11" t="s">
        <v>28</v>
      </c>
      <c r="J2565" s="2" t="s">
        <v>13</v>
      </c>
      <c r="K2565" s="2" t="s">
        <v>4</v>
      </c>
      <c r="L2565" s="2" t="s">
        <v>5</v>
      </c>
      <c r="M2565" s="7">
        <v>1</v>
      </c>
      <c r="N2565" s="4">
        <v>81.010000000000005</v>
      </c>
      <c r="O2565" s="5">
        <v>0.2</v>
      </c>
      <c r="P2565" s="4">
        <v>41.51</v>
      </c>
      <c r="Q2565" s="4">
        <f t="shared" si="160"/>
        <v>64.808000000000007</v>
      </c>
      <c r="R2565" s="4">
        <f t="shared" si="161"/>
        <v>41.51</v>
      </c>
      <c r="S2565" s="4">
        <f t="shared" si="162"/>
        <v>23.298000000000009</v>
      </c>
      <c r="T2565" s="6">
        <f t="shared" si="163"/>
        <v>0.35949265522774976</v>
      </c>
      <c r="U2565" s="3">
        <f>YEAR(SalesDataTable[[#This Row],[Order Date]])</f>
        <v>2026</v>
      </c>
    </row>
    <row r="2566" spans="1:21" ht="15.6">
      <c r="A2566" s="9">
        <v>1014</v>
      </c>
      <c r="B2566" s="10">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11" t="s">
        <v>20</v>
      </c>
      <c r="H2566" s="11" t="s">
        <v>31</v>
      </c>
      <c r="I2566" s="11" t="s">
        <v>28</v>
      </c>
      <c r="J2566" s="2" t="s">
        <v>13</v>
      </c>
      <c r="K2566" s="2" t="s">
        <v>14</v>
      </c>
      <c r="L2566" s="2" t="s">
        <v>15</v>
      </c>
      <c r="M2566" s="7">
        <v>2</v>
      </c>
      <c r="N2566" s="4">
        <v>35.619999999999997</v>
      </c>
      <c r="O2566" s="5">
        <v>0</v>
      </c>
      <c r="P2566" s="4">
        <v>13.62</v>
      </c>
      <c r="Q2566" s="4">
        <f t="shared" si="160"/>
        <v>71.239999999999995</v>
      </c>
      <c r="R2566" s="4">
        <f t="shared" si="161"/>
        <v>27.24</v>
      </c>
      <c r="S2566" s="4">
        <f t="shared" si="162"/>
        <v>44</v>
      </c>
      <c r="T2566" s="6">
        <f t="shared" si="163"/>
        <v>0.61763054463784395</v>
      </c>
      <c r="U2566" s="3">
        <f>YEAR(SalesDataTable[[#This Row],[Order Date]])</f>
        <v>2026</v>
      </c>
    </row>
    <row r="2567" spans="1:21" ht="15.6">
      <c r="A2567" s="9">
        <v>1763</v>
      </c>
      <c r="B2567" s="10">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11" t="s">
        <v>0</v>
      </c>
      <c r="H2567" s="11" t="s">
        <v>1</v>
      </c>
      <c r="I2567" s="11" t="s">
        <v>2</v>
      </c>
      <c r="J2567" s="2" t="s">
        <v>13</v>
      </c>
      <c r="K2567" s="2" t="s">
        <v>4</v>
      </c>
      <c r="L2567" s="2" t="s">
        <v>22</v>
      </c>
      <c r="M2567" s="7">
        <v>2</v>
      </c>
      <c r="N2567" s="4">
        <v>49.88</v>
      </c>
      <c r="O2567" s="5">
        <v>0.05</v>
      </c>
      <c r="P2567" s="4">
        <v>22.31</v>
      </c>
      <c r="Q2567" s="4">
        <f t="shared" si="160"/>
        <v>94.772000000000006</v>
      </c>
      <c r="R2567" s="4">
        <f t="shared" si="161"/>
        <v>44.62</v>
      </c>
      <c r="S2567" s="4">
        <f t="shared" si="162"/>
        <v>50.152000000000008</v>
      </c>
      <c r="T2567" s="6">
        <f t="shared" si="163"/>
        <v>0.52918583547883347</v>
      </c>
      <c r="U2567" s="3">
        <f>YEAR(SalesDataTable[[#This Row],[Order Date]])</f>
        <v>2026</v>
      </c>
    </row>
    <row r="2568" spans="1:21" ht="15.6">
      <c r="A2568" s="9">
        <v>1863</v>
      </c>
      <c r="B2568" s="10">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11" t="s">
        <v>20</v>
      </c>
      <c r="H2568" s="11" t="s">
        <v>31</v>
      </c>
      <c r="I2568" s="11" t="s">
        <v>28</v>
      </c>
      <c r="J2568" s="2" t="s">
        <v>3</v>
      </c>
      <c r="K2568" s="2" t="s">
        <v>4</v>
      </c>
      <c r="L2568" s="2" t="s">
        <v>30</v>
      </c>
      <c r="M2568" s="7">
        <v>1</v>
      </c>
      <c r="N2568" s="4">
        <v>101.18</v>
      </c>
      <c r="O2568" s="5">
        <v>0.05</v>
      </c>
      <c r="P2568" s="4">
        <v>49.12</v>
      </c>
      <c r="Q2568" s="4">
        <f t="shared" si="160"/>
        <v>96.120999999999995</v>
      </c>
      <c r="R2568" s="4">
        <f t="shared" si="161"/>
        <v>49.12</v>
      </c>
      <c r="S2568" s="4">
        <f t="shared" si="162"/>
        <v>47.000999999999998</v>
      </c>
      <c r="T2568" s="6">
        <f t="shared" si="163"/>
        <v>0.48897743469169069</v>
      </c>
      <c r="U2568" s="3">
        <f>YEAR(SalesDataTable[[#This Row],[Order Date]])</f>
        <v>2026</v>
      </c>
    </row>
    <row r="2569" spans="1:21" ht="15.6">
      <c r="A2569" s="9">
        <v>3466</v>
      </c>
      <c r="B2569" s="10">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11" t="s">
        <v>6</v>
      </c>
      <c r="H2569" s="11" t="s">
        <v>43</v>
      </c>
      <c r="I2569" s="11" t="s">
        <v>19</v>
      </c>
      <c r="J2569" s="2" t="s">
        <v>16</v>
      </c>
      <c r="K2569" s="2" t="s">
        <v>34</v>
      </c>
      <c r="L2569" s="2" t="s">
        <v>42</v>
      </c>
      <c r="M2569" s="7">
        <v>2</v>
      </c>
      <c r="N2569" s="4">
        <v>36.64</v>
      </c>
      <c r="O2569" s="5">
        <v>0</v>
      </c>
      <c r="P2569" s="4">
        <v>13.7</v>
      </c>
      <c r="Q2569" s="4">
        <f t="shared" si="160"/>
        <v>73.28</v>
      </c>
      <c r="R2569" s="4">
        <f t="shared" si="161"/>
        <v>27.4</v>
      </c>
      <c r="S2569" s="4">
        <f t="shared" si="162"/>
        <v>45.88</v>
      </c>
      <c r="T2569" s="6">
        <f t="shared" si="163"/>
        <v>0.62609170305676853</v>
      </c>
      <c r="U2569" s="3">
        <f>YEAR(SalesDataTable[[#This Row],[Order Date]])</f>
        <v>2026</v>
      </c>
    </row>
    <row r="2570" spans="1:21" ht="15.6">
      <c r="A2570" s="9">
        <v>3630</v>
      </c>
      <c r="B2570" s="10">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11" t="s">
        <v>6</v>
      </c>
      <c r="H2570" s="11" t="s">
        <v>43</v>
      </c>
      <c r="I2570" s="11" t="s">
        <v>19</v>
      </c>
      <c r="J2570" s="2" t="s">
        <v>3</v>
      </c>
      <c r="K2570" s="2" t="s">
        <v>4</v>
      </c>
      <c r="L2570" s="2" t="s">
        <v>26</v>
      </c>
      <c r="M2570" s="7">
        <v>3</v>
      </c>
      <c r="N2570" s="4">
        <v>39.979999999999997</v>
      </c>
      <c r="O2570" s="5">
        <v>0.1</v>
      </c>
      <c r="P2570" s="4">
        <v>16.989999999999998</v>
      </c>
      <c r="Q2570" s="4">
        <f t="shared" si="160"/>
        <v>107.946</v>
      </c>
      <c r="R2570" s="4">
        <f t="shared" si="161"/>
        <v>50.97</v>
      </c>
      <c r="S2570" s="4">
        <f t="shared" si="162"/>
        <v>56.975999999999999</v>
      </c>
      <c r="T2570" s="6">
        <f t="shared" si="163"/>
        <v>0.52781946528819967</v>
      </c>
      <c r="U2570" s="3">
        <f>YEAR(SalesDataTable[[#This Row],[Order Date]])</f>
        <v>2026</v>
      </c>
    </row>
    <row r="2571" spans="1:21" ht="15.6">
      <c r="A2571" s="9">
        <v>3633</v>
      </c>
      <c r="B2571" s="10">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11" t="s">
        <v>20</v>
      </c>
      <c r="H2571" s="11" t="s">
        <v>21</v>
      </c>
      <c r="I2571" s="11" t="s">
        <v>28</v>
      </c>
      <c r="J2571" s="2" t="s">
        <v>16</v>
      </c>
      <c r="K2571" s="2" t="s">
        <v>9</v>
      </c>
      <c r="L2571" s="2" t="s">
        <v>17</v>
      </c>
      <c r="M2571" s="7">
        <v>3</v>
      </c>
      <c r="N2571" s="4">
        <v>144.16</v>
      </c>
      <c r="O2571" s="5">
        <v>0</v>
      </c>
      <c r="P2571" s="4">
        <v>77.36</v>
      </c>
      <c r="Q2571" s="4">
        <f t="shared" si="160"/>
        <v>432.48</v>
      </c>
      <c r="R2571" s="4">
        <f t="shared" si="161"/>
        <v>232.07999999999998</v>
      </c>
      <c r="S2571" s="4">
        <f t="shared" si="162"/>
        <v>200.40000000000003</v>
      </c>
      <c r="T2571" s="6">
        <f t="shared" si="163"/>
        <v>0.46337402885682583</v>
      </c>
      <c r="U2571" s="3">
        <f>YEAR(SalesDataTable[[#This Row],[Order Date]])</f>
        <v>2026</v>
      </c>
    </row>
    <row r="2572" spans="1:21" ht="15.6">
      <c r="A2572" s="9">
        <v>4</v>
      </c>
      <c r="B2572" s="10">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11" t="s">
        <v>20</v>
      </c>
      <c r="H2572" s="11" t="s">
        <v>21</v>
      </c>
      <c r="I2572" s="11" t="s">
        <v>2</v>
      </c>
      <c r="J2572" s="2" t="s">
        <v>13</v>
      </c>
      <c r="K2572" s="2" t="s">
        <v>4</v>
      </c>
      <c r="L2572" s="2" t="s">
        <v>30</v>
      </c>
      <c r="M2572" s="7">
        <v>1</v>
      </c>
      <c r="N2572" s="4">
        <v>102.98</v>
      </c>
      <c r="O2572" s="5">
        <v>0.1</v>
      </c>
      <c r="P2572" s="4">
        <v>51.45</v>
      </c>
      <c r="Q2572" s="4">
        <f t="shared" si="160"/>
        <v>92.682000000000002</v>
      </c>
      <c r="R2572" s="4">
        <f t="shared" si="161"/>
        <v>51.45</v>
      </c>
      <c r="S2572" s="4">
        <f t="shared" si="162"/>
        <v>41.231999999999999</v>
      </c>
      <c r="T2572" s="6">
        <f t="shared" si="163"/>
        <v>0.4448760277076455</v>
      </c>
      <c r="U2572" s="3">
        <f>YEAR(SalesDataTable[[#This Row],[Order Date]])</f>
        <v>2026</v>
      </c>
    </row>
    <row r="2573" spans="1:21" ht="15.6">
      <c r="A2573" s="9">
        <v>70</v>
      </c>
      <c r="B2573" s="10">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11" t="s">
        <v>20</v>
      </c>
      <c r="H2573" s="11" t="s">
        <v>47</v>
      </c>
      <c r="I2573" s="11" t="s">
        <v>2</v>
      </c>
      <c r="J2573" s="2" t="s">
        <v>13</v>
      </c>
      <c r="K2573" s="2" t="s">
        <v>34</v>
      </c>
      <c r="L2573" s="2" t="s">
        <v>38</v>
      </c>
      <c r="M2573" s="7">
        <v>2</v>
      </c>
      <c r="N2573" s="4">
        <v>122.49</v>
      </c>
      <c r="O2573" s="5">
        <v>0.15</v>
      </c>
      <c r="P2573" s="4">
        <v>70.930000000000007</v>
      </c>
      <c r="Q2573" s="4">
        <f t="shared" si="160"/>
        <v>208.23299999999998</v>
      </c>
      <c r="R2573" s="4">
        <f t="shared" si="161"/>
        <v>141.86000000000001</v>
      </c>
      <c r="S2573" s="4">
        <f t="shared" si="162"/>
        <v>66.372999999999962</v>
      </c>
      <c r="T2573" s="6">
        <f t="shared" si="163"/>
        <v>0.31874390706564265</v>
      </c>
      <c r="U2573" s="3">
        <f>YEAR(SalesDataTable[[#This Row],[Order Date]])</f>
        <v>2026</v>
      </c>
    </row>
    <row r="2574" spans="1:21" ht="15.6">
      <c r="A2574" s="9">
        <v>948</v>
      </c>
      <c r="B2574" s="10">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11" t="s">
        <v>6</v>
      </c>
      <c r="H2574" s="11" t="s">
        <v>41</v>
      </c>
      <c r="I2574" s="11" t="s">
        <v>28</v>
      </c>
      <c r="J2574" s="2" t="s">
        <v>13</v>
      </c>
      <c r="K2574" s="2" t="s">
        <v>9</v>
      </c>
      <c r="L2574" s="2" t="s">
        <v>17</v>
      </c>
      <c r="M2574" s="7">
        <v>1</v>
      </c>
      <c r="N2574" s="4">
        <v>141.74</v>
      </c>
      <c r="O2574" s="5">
        <v>0.15</v>
      </c>
      <c r="P2574" s="4">
        <v>78.97</v>
      </c>
      <c r="Q2574" s="4">
        <f t="shared" si="160"/>
        <v>120.479</v>
      </c>
      <c r="R2574" s="4">
        <f t="shared" si="161"/>
        <v>78.97</v>
      </c>
      <c r="S2574" s="4">
        <f t="shared" si="162"/>
        <v>41.509</v>
      </c>
      <c r="T2574" s="6">
        <f t="shared" si="163"/>
        <v>0.34453307215365336</v>
      </c>
      <c r="U2574" s="3">
        <f>YEAR(SalesDataTable[[#This Row],[Order Date]])</f>
        <v>2026</v>
      </c>
    </row>
    <row r="2575" spans="1:21" ht="15.6">
      <c r="A2575" s="9">
        <v>1957</v>
      </c>
      <c r="B2575" s="10">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11" t="s">
        <v>20</v>
      </c>
      <c r="H2575" s="11" t="s">
        <v>31</v>
      </c>
      <c r="I2575" s="11" t="s">
        <v>2</v>
      </c>
      <c r="J2575" s="2" t="s">
        <v>3</v>
      </c>
      <c r="K2575" s="2" t="s">
        <v>4</v>
      </c>
      <c r="L2575" s="2" t="s">
        <v>26</v>
      </c>
      <c r="M2575" s="7">
        <v>6</v>
      </c>
      <c r="N2575" s="4">
        <v>39.44</v>
      </c>
      <c r="O2575" s="5">
        <v>0.1</v>
      </c>
      <c r="P2575" s="4">
        <v>16.89</v>
      </c>
      <c r="Q2575" s="4">
        <f t="shared" si="160"/>
        <v>212.976</v>
      </c>
      <c r="R2575" s="4">
        <f t="shared" si="161"/>
        <v>101.34</v>
      </c>
      <c r="S2575" s="4">
        <f t="shared" si="162"/>
        <v>111.636</v>
      </c>
      <c r="T2575" s="6">
        <f t="shared" si="163"/>
        <v>0.52417173766058145</v>
      </c>
      <c r="U2575" s="3">
        <f>YEAR(SalesDataTable[[#This Row],[Order Date]])</f>
        <v>2026</v>
      </c>
    </row>
    <row r="2576" spans="1:21" ht="15.6">
      <c r="A2576" s="9">
        <v>3097</v>
      </c>
      <c r="B2576" s="10">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11" t="s">
        <v>11</v>
      </c>
      <c r="H2576" s="11" t="s">
        <v>18</v>
      </c>
      <c r="I2576" s="11" t="s">
        <v>19</v>
      </c>
      <c r="J2576" s="2" t="s">
        <v>3</v>
      </c>
      <c r="K2576" s="2" t="s">
        <v>4</v>
      </c>
      <c r="L2576" s="2" t="s">
        <v>22</v>
      </c>
      <c r="M2576" s="7">
        <v>1</v>
      </c>
      <c r="N2576" s="4">
        <v>49.64</v>
      </c>
      <c r="O2576" s="5">
        <v>0.1</v>
      </c>
      <c r="P2576" s="4">
        <v>22</v>
      </c>
      <c r="Q2576" s="4">
        <f t="shared" si="160"/>
        <v>44.676000000000002</v>
      </c>
      <c r="R2576" s="4">
        <f t="shared" si="161"/>
        <v>22</v>
      </c>
      <c r="S2576" s="4">
        <f t="shared" si="162"/>
        <v>22.676000000000002</v>
      </c>
      <c r="T2576" s="6">
        <f t="shared" si="163"/>
        <v>0.50756558331094992</v>
      </c>
      <c r="U2576" s="3">
        <f>YEAR(SalesDataTable[[#This Row],[Order Date]])</f>
        <v>2026</v>
      </c>
    </row>
    <row r="2577" spans="1:21" ht="15.6">
      <c r="A2577" s="9">
        <v>3649</v>
      </c>
      <c r="B2577" s="10">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11" t="s">
        <v>11</v>
      </c>
      <c r="H2577" s="11" t="s">
        <v>12</v>
      </c>
      <c r="I2577" s="11" t="s">
        <v>2</v>
      </c>
      <c r="J2577" s="2" t="s">
        <v>13</v>
      </c>
      <c r="K2577" s="2" t="s">
        <v>14</v>
      </c>
      <c r="L2577" s="2" t="s">
        <v>48</v>
      </c>
      <c r="M2577" s="7">
        <v>1</v>
      </c>
      <c r="N2577" s="4">
        <v>164.29</v>
      </c>
      <c r="O2577" s="5">
        <v>0.05</v>
      </c>
      <c r="P2577" s="4">
        <v>88.66</v>
      </c>
      <c r="Q2577" s="4">
        <f t="shared" si="160"/>
        <v>156.07549999999998</v>
      </c>
      <c r="R2577" s="4">
        <f t="shared" si="161"/>
        <v>88.66</v>
      </c>
      <c r="S2577" s="4">
        <f t="shared" si="162"/>
        <v>67.41549999999998</v>
      </c>
      <c r="T2577" s="6">
        <f t="shared" si="163"/>
        <v>0.43194159237035917</v>
      </c>
      <c r="U2577" s="3">
        <f>YEAR(SalesDataTable[[#This Row],[Order Date]])</f>
        <v>2026</v>
      </c>
    </row>
    <row r="2578" spans="1:21" ht="15.6">
      <c r="A2578" s="9">
        <v>3963</v>
      </c>
      <c r="B2578" s="10">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11" t="s">
        <v>20</v>
      </c>
      <c r="H2578" s="11" t="s">
        <v>33</v>
      </c>
      <c r="I2578" s="11" t="s">
        <v>2</v>
      </c>
      <c r="J2578" s="2" t="s">
        <v>3</v>
      </c>
      <c r="K2578" s="2" t="s">
        <v>14</v>
      </c>
      <c r="L2578" s="2" t="s">
        <v>15</v>
      </c>
      <c r="M2578" s="7">
        <v>1</v>
      </c>
      <c r="N2578" s="4">
        <v>35.81</v>
      </c>
      <c r="O2578" s="5">
        <v>0</v>
      </c>
      <c r="P2578" s="4">
        <v>13.28</v>
      </c>
      <c r="Q2578" s="4">
        <f t="shared" si="160"/>
        <v>35.81</v>
      </c>
      <c r="R2578" s="4">
        <f t="shared" si="161"/>
        <v>13.28</v>
      </c>
      <c r="S2578" s="4">
        <f t="shared" si="162"/>
        <v>22.53</v>
      </c>
      <c r="T2578" s="6">
        <f t="shared" si="163"/>
        <v>0.62915386763473891</v>
      </c>
      <c r="U2578" s="3">
        <f>YEAR(SalesDataTable[[#This Row],[Order Date]])</f>
        <v>2026</v>
      </c>
    </row>
    <row r="2579" spans="1:21" ht="15.6">
      <c r="A2579" s="9">
        <v>4305</v>
      </c>
      <c r="B2579" s="10">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11" t="s">
        <v>0</v>
      </c>
      <c r="H2579" s="11" t="s">
        <v>36</v>
      </c>
      <c r="I2579" s="11" t="s">
        <v>19</v>
      </c>
      <c r="J2579" s="2" t="s">
        <v>13</v>
      </c>
      <c r="K2579" s="2" t="s">
        <v>34</v>
      </c>
      <c r="L2579" s="2" t="s">
        <v>35</v>
      </c>
      <c r="M2579" s="7">
        <v>1</v>
      </c>
      <c r="N2579" s="4">
        <v>41.31</v>
      </c>
      <c r="O2579" s="5">
        <v>0.05</v>
      </c>
      <c r="P2579" s="4">
        <v>14.56</v>
      </c>
      <c r="Q2579" s="4">
        <f t="shared" si="160"/>
        <v>39.244500000000002</v>
      </c>
      <c r="R2579" s="4">
        <f t="shared" si="161"/>
        <v>14.56</v>
      </c>
      <c r="S2579" s="4">
        <f t="shared" si="162"/>
        <v>24.6845</v>
      </c>
      <c r="T2579" s="6">
        <f t="shared" si="163"/>
        <v>0.62899259768884808</v>
      </c>
      <c r="U2579" s="3">
        <f>YEAR(SalesDataTable[[#This Row],[Order Date]])</f>
        <v>2026</v>
      </c>
    </row>
    <row r="2580" spans="1:21" ht="15.6">
      <c r="A2580" s="9">
        <v>4942</v>
      </c>
      <c r="B2580" s="10">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11" t="s">
        <v>20</v>
      </c>
      <c r="H2580" s="11" t="s">
        <v>47</v>
      </c>
      <c r="I2580" s="11" t="s">
        <v>28</v>
      </c>
      <c r="J2580" s="2" t="s">
        <v>13</v>
      </c>
      <c r="K2580" s="2" t="s">
        <v>14</v>
      </c>
      <c r="L2580" s="2" t="s">
        <v>15</v>
      </c>
      <c r="M2580" s="7">
        <v>3</v>
      </c>
      <c r="N2580" s="4">
        <v>36.6</v>
      </c>
      <c r="O2580" s="5">
        <v>0.15</v>
      </c>
      <c r="P2580" s="4">
        <v>13.95</v>
      </c>
      <c r="Q2580" s="4">
        <f t="shared" si="160"/>
        <v>93.330000000000013</v>
      </c>
      <c r="R2580" s="4">
        <f t="shared" si="161"/>
        <v>41.849999999999994</v>
      </c>
      <c r="S2580" s="4">
        <f t="shared" si="162"/>
        <v>51.480000000000018</v>
      </c>
      <c r="T2580" s="6">
        <f t="shared" si="163"/>
        <v>0.55159112825458068</v>
      </c>
      <c r="U2580" s="3">
        <f>YEAR(SalesDataTable[[#This Row],[Order Date]])</f>
        <v>2026</v>
      </c>
    </row>
    <row r="2581" spans="1:21" ht="15.6">
      <c r="A2581" s="9">
        <v>19</v>
      </c>
      <c r="B2581" s="10">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11" t="s">
        <v>6</v>
      </c>
      <c r="H2581" s="11" t="s">
        <v>7</v>
      </c>
      <c r="I2581" s="11" t="s">
        <v>2</v>
      </c>
      <c r="J2581" s="2" t="s">
        <v>13</v>
      </c>
      <c r="K2581" s="2" t="s">
        <v>4</v>
      </c>
      <c r="L2581" s="2" t="s">
        <v>22</v>
      </c>
      <c r="M2581" s="7">
        <v>5</v>
      </c>
      <c r="N2581" s="4">
        <v>49.59</v>
      </c>
      <c r="O2581" s="5">
        <v>0</v>
      </c>
      <c r="P2581" s="4">
        <v>22.63</v>
      </c>
      <c r="Q2581" s="4">
        <f t="shared" si="160"/>
        <v>247.95000000000002</v>
      </c>
      <c r="R2581" s="4">
        <f t="shared" si="161"/>
        <v>113.14999999999999</v>
      </c>
      <c r="S2581" s="4">
        <f t="shared" si="162"/>
        <v>134.80000000000001</v>
      </c>
      <c r="T2581" s="6">
        <f t="shared" si="163"/>
        <v>0.54365799556362171</v>
      </c>
      <c r="U2581" s="3">
        <f>YEAR(SalesDataTable[[#This Row],[Order Date]])</f>
        <v>2026</v>
      </c>
    </row>
    <row r="2582" spans="1:21" ht="15.6">
      <c r="A2582" s="9">
        <v>4963</v>
      </c>
      <c r="B2582" s="10">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11" t="s">
        <v>0</v>
      </c>
      <c r="H2582" s="11" t="s">
        <v>1</v>
      </c>
      <c r="I2582" s="11" t="s">
        <v>2</v>
      </c>
      <c r="J2582" s="2" t="s">
        <v>13</v>
      </c>
      <c r="K2582" s="2" t="s">
        <v>9</v>
      </c>
      <c r="L2582" s="2" t="s">
        <v>46</v>
      </c>
      <c r="M2582" s="7">
        <v>5</v>
      </c>
      <c r="N2582" s="4">
        <v>72.3</v>
      </c>
      <c r="O2582" s="5">
        <v>0.05</v>
      </c>
      <c r="P2582" s="4">
        <v>31.73</v>
      </c>
      <c r="Q2582" s="4">
        <f t="shared" si="160"/>
        <v>343.42500000000001</v>
      </c>
      <c r="R2582" s="4">
        <f t="shared" si="161"/>
        <v>158.65</v>
      </c>
      <c r="S2582" s="4">
        <f t="shared" si="162"/>
        <v>184.77500000000001</v>
      </c>
      <c r="T2582" s="6">
        <f t="shared" si="163"/>
        <v>0.53803596127247577</v>
      </c>
      <c r="U2582" s="3">
        <f>YEAR(SalesDataTable[[#This Row],[Order Date]])</f>
        <v>2026</v>
      </c>
    </row>
    <row r="2583" spans="1:21" ht="15.6">
      <c r="A2583" s="9">
        <v>5110</v>
      </c>
      <c r="B2583" s="10">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11" t="s">
        <v>20</v>
      </c>
      <c r="H2583" s="11" t="s">
        <v>21</v>
      </c>
      <c r="I2583" s="11" t="s">
        <v>2</v>
      </c>
      <c r="J2583" s="2" t="s">
        <v>13</v>
      </c>
      <c r="K2583" s="2" t="s">
        <v>4</v>
      </c>
      <c r="L2583" s="2" t="s">
        <v>22</v>
      </c>
      <c r="M2583" s="7">
        <v>1</v>
      </c>
      <c r="N2583" s="4">
        <v>51.57</v>
      </c>
      <c r="O2583" s="5">
        <v>0.1</v>
      </c>
      <c r="P2583" s="4">
        <v>23.11</v>
      </c>
      <c r="Q2583" s="4">
        <f t="shared" si="160"/>
        <v>46.413000000000004</v>
      </c>
      <c r="R2583" s="4">
        <f t="shared" si="161"/>
        <v>23.11</v>
      </c>
      <c r="S2583" s="4">
        <f t="shared" si="162"/>
        <v>23.303000000000004</v>
      </c>
      <c r="T2583" s="6">
        <f t="shared" si="163"/>
        <v>0.5020791588563549</v>
      </c>
      <c r="U2583" s="3">
        <f>YEAR(SalesDataTable[[#This Row],[Order Date]])</f>
        <v>2026</v>
      </c>
    </row>
    <row r="2584" spans="1:21" ht="15.6">
      <c r="A2584" s="9">
        <v>10</v>
      </c>
      <c r="B2584" s="10">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11" t="s">
        <v>0</v>
      </c>
      <c r="H2584" s="11" t="s">
        <v>1</v>
      </c>
      <c r="I2584" s="11" t="s">
        <v>2</v>
      </c>
      <c r="J2584" s="2" t="s">
        <v>3</v>
      </c>
      <c r="K2584" s="2" t="s">
        <v>14</v>
      </c>
      <c r="L2584" s="2" t="s">
        <v>15</v>
      </c>
      <c r="M2584" s="7">
        <v>3</v>
      </c>
      <c r="N2584" s="4">
        <v>35.380000000000003</v>
      </c>
      <c r="O2584" s="5">
        <v>0</v>
      </c>
      <c r="P2584" s="4">
        <v>13.51</v>
      </c>
      <c r="Q2584" s="4">
        <f t="shared" si="160"/>
        <v>106.14000000000001</v>
      </c>
      <c r="R2584" s="4">
        <f t="shared" si="161"/>
        <v>40.53</v>
      </c>
      <c r="S2584" s="4">
        <f t="shared" si="162"/>
        <v>65.610000000000014</v>
      </c>
      <c r="T2584" s="6">
        <f t="shared" si="163"/>
        <v>0.61814584511023185</v>
      </c>
      <c r="U2584" s="3">
        <f>YEAR(SalesDataTable[[#This Row],[Order Date]])</f>
        <v>2026</v>
      </c>
    </row>
    <row r="2585" spans="1:21" ht="15.6">
      <c r="A2585" s="9">
        <v>216</v>
      </c>
      <c r="B2585" s="10">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11" t="s">
        <v>11</v>
      </c>
      <c r="H2585" s="11" t="s">
        <v>12</v>
      </c>
      <c r="I2585" s="11" t="s">
        <v>2</v>
      </c>
      <c r="J2585" s="2" t="s">
        <v>16</v>
      </c>
      <c r="K2585" s="2" t="s">
        <v>4</v>
      </c>
      <c r="L2585" s="2" t="s">
        <v>5</v>
      </c>
      <c r="M2585" s="7">
        <v>1</v>
      </c>
      <c r="N2585" s="4">
        <v>83.08</v>
      </c>
      <c r="O2585" s="5">
        <v>0.15</v>
      </c>
      <c r="P2585" s="4">
        <v>42.91</v>
      </c>
      <c r="Q2585" s="4">
        <f t="shared" si="160"/>
        <v>70.617999999999995</v>
      </c>
      <c r="R2585" s="4">
        <f t="shared" si="161"/>
        <v>42.91</v>
      </c>
      <c r="S2585" s="4">
        <f t="shared" si="162"/>
        <v>27.707999999999998</v>
      </c>
      <c r="T2585" s="6">
        <f t="shared" si="163"/>
        <v>0.39236455294684075</v>
      </c>
      <c r="U2585" s="3">
        <f>YEAR(SalesDataTable[[#This Row],[Order Date]])</f>
        <v>2026</v>
      </c>
    </row>
    <row r="2586" spans="1:21" ht="15.6">
      <c r="A2586" s="9">
        <v>1937</v>
      </c>
      <c r="B2586" s="10">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11" t="s">
        <v>6</v>
      </c>
      <c r="H2586" s="11" t="s">
        <v>43</v>
      </c>
      <c r="I2586" s="11" t="s">
        <v>8</v>
      </c>
      <c r="J2586" s="2" t="s">
        <v>16</v>
      </c>
      <c r="K2586" s="2" t="s">
        <v>23</v>
      </c>
      <c r="L2586" s="2" t="s">
        <v>51</v>
      </c>
      <c r="M2586" s="7">
        <v>3</v>
      </c>
      <c r="N2586" s="4">
        <v>120.5</v>
      </c>
      <c r="O2586" s="5">
        <v>0.15</v>
      </c>
      <c r="P2586" s="4">
        <v>61.44</v>
      </c>
      <c r="Q2586" s="4">
        <f t="shared" si="160"/>
        <v>307.27499999999998</v>
      </c>
      <c r="R2586" s="4">
        <f t="shared" si="161"/>
        <v>184.32</v>
      </c>
      <c r="S2586" s="4">
        <f t="shared" si="162"/>
        <v>122.95499999999998</v>
      </c>
      <c r="T2586" s="6">
        <f t="shared" si="163"/>
        <v>0.40014644862094212</v>
      </c>
      <c r="U2586" s="3">
        <f>YEAR(SalesDataTable[[#This Row],[Order Date]])</f>
        <v>2026</v>
      </c>
    </row>
    <row r="2587" spans="1:21" ht="15.6">
      <c r="A2587" s="9">
        <v>4720</v>
      </c>
      <c r="B2587" s="10">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11" t="s">
        <v>0</v>
      </c>
      <c r="H2587" s="11" t="s">
        <v>1</v>
      </c>
      <c r="I2587" s="11" t="s">
        <v>2</v>
      </c>
      <c r="J2587" s="2" t="s">
        <v>13</v>
      </c>
      <c r="K2587" s="2" t="s">
        <v>9</v>
      </c>
      <c r="L2587" s="2" t="s">
        <v>46</v>
      </c>
      <c r="M2587" s="7">
        <v>3</v>
      </c>
      <c r="N2587" s="4">
        <v>73.040000000000006</v>
      </c>
      <c r="O2587" s="5">
        <v>0.1</v>
      </c>
      <c r="P2587" s="4">
        <v>31.78</v>
      </c>
      <c r="Q2587" s="4">
        <f t="shared" si="160"/>
        <v>197.208</v>
      </c>
      <c r="R2587" s="4">
        <f t="shared" si="161"/>
        <v>95.34</v>
      </c>
      <c r="S2587" s="4">
        <f t="shared" si="162"/>
        <v>101.86799999999999</v>
      </c>
      <c r="T2587" s="6">
        <f t="shared" si="163"/>
        <v>0.51655105269563095</v>
      </c>
      <c r="U2587" s="3">
        <f>YEAR(SalesDataTable[[#This Row],[Order Date]])</f>
        <v>2026</v>
      </c>
    </row>
    <row r="2588" spans="1:21" ht="15.6">
      <c r="A2588" s="9">
        <v>91</v>
      </c>
      <c r="B2588" s="10">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11" t="s">
        <v>6</v>
      </c>
      <c r="H2588" s="11" t="s">
        <v>7</v>
      </c>
      <c r="I2588" s="11" t="s">
        <v>2</v>
      </c>
      <c r="J2588" s="2" t="s">
        <v>3</v>
      </c>
      <c r="K2588" s="2" t="s">
        <v>23</v>
      </c>
      <c r="L2588" s="2" t="s">
        <v>24</v>
      </c>
      <c r="M2588" s="7">
        <v>2</v>
      </c>
      <c r="N2588" s="4">
        <v>339.95</v>
      </c>
      <c r="O2588" s="5">
        <v>0</v>
      </c>
      <c r="P2588" s="4">
        <v>195.78</v>
      </c>
      <c r="Q2588" s="4">
        <f t="shared" si="160"/>
        <v>679.9</v>
      </c>
      <c r="R2588" s="4">
        <f t="shared" si="161"/>
        <v>391.56</v>
      </c>
      <c r="S2588" s="4">
        <f t="shared" si="162"/>
        <v>288.33999999999997</v>
      </c>
      <c r="T2588" s="6">
        <f t="shared" si="163"/>
        <v>0.42409177820267685</v>
      </c>
      <c r="U2588" s="3">
        <f>YEAR(SalesDataTable[[#This Row],[Order Date]])</f>
        <v>2026</v>
      </c>
    </row>
    <row r="2589" spans="1:21" ht="15.6">
      <c r="A2589" s="9">
        <v>505</v>
      </c>
      <c r="B2589" s="10">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11" t="s">
        <v>0</v>
      </c>
      <c r="H2589" s="11" t="s">
        <v>50</v>
      </c>
      <c r="I2589" s="11" t="s">
        <v>28</v>
      </c>
      <c r="J2589" s="2" t="s">
        <v>3</v>
      </c>
      <c r="K2589" s="2" t="s">
        <v>23</v>
      </c>
      <c r="L2589" s="2" t="s">
        <v>29</v>
      </c>
      <c r="M2589" s="7">
        <v>2</v>
      </c>
      <c r="N2589" s="4">
        <v>199.43</v>
      </c>
      <c r="O2589" s="5">
        <v>0.05</v>
      </c>
      <c r="P2589" s="4">
        <v>106.58</v>
      </c>
      <c r="Q2589" s="4">
        <f t="shared" si="160"/>
        <v>378.91699999999997</v>
      </c>
      <c r="R2589" s="4">
        <f t="shared" si="161"/>
        <v>213.16</v>
      </c>
      <c r="S2589" s="4">
        <f t="shared" si="162"/>
        <v>165.75699999999998</v>
      </c>
      <c r="T2589" s="6">
        <f t="shared" si="163"/>
        <v>0.4374493622613923</v>
      </c>
      <c r="U2589" s="3">
        <f>YEAR(SalesDataTable[[#This Row],[Order Date]])</f>
        <v>2026</v>
      </c>
    </row>
    <row r="2590" spans="1:21" ht="15.6">
      <c r="A2590" s="9">
        <v>640</v>
      </c>
      <c r="B2590" s="10">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11" t="s">
        <v>0</v>
      </c>
      <c r="H2590" s="11" t="s">
        <v>50</v>
      </c>
      <c r="I2590" s="11" t="s">
        <v>2</v>
      </c>
      <c r="J2590" s="2" t="s">
        <v>3</v>
      </c>
      <c r="K2590" s="2" t="s">
        <v>34</v>
      </c>
      <c r="L2590" s="2" t="s">
        <v>45</v>
      </c>
      <c r="M2590" s="7">
        <v>2</v>
      </c>
      <c r="N2590" s="4">
        <v>51.77</v>
      </c>
      <c r="O2590" s="5">
        <v>0.05</v>
      </c>
      <c r="P2590" s="4">
        <v>21.76</v>
      </c>
      <c r="Q2590" s="4">
        <f t="shared" si="160"/>
        <v>98.363</v>
      </c>
      <c r="R2590" s="4">
        <f t="shared" si="161"/>
        <v>43.52</v>
      </c>
      <c r="S2590" s="4">
        <f t="shared" si="162"/>
        <v>54.842999999999996</v>
      </c>
      <c r="T2590" s="6">
        <f t="shared" si="163"/>
        <v>0.55755721155312465</v>
      </c>
      <c r="U2590" s="3">
        <f>YEAR(SalesDataTable[[#This Row],[Order Date]])</f>
        <v>2026</v>
      </c>
    </row>
    <row r="2591" spans="1:21" ht="15.6">
      <c r="A2591" s="9">
        <v>1408</v>
      </c>
      <c r="B2591" s="10">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11" t="s">
        <v>6</v>
      </c>
      <c r="H2591" s="11" t="s">
        <v>7</v>
      </c>
      <c r="I2591" s="11" t="s">
        <v>2</v>
      </c>
      <c r="J2591" s="2" t="s">
        <v>13</v>
      </c>
      <c r="K2591" s="2" t="s">
        <v>14</v>
      </c>
      <c r="L2591" s="2" t="s">
        <v>48</v>
      </c>
      <c r="M2591" s="7">
        <v>1</v>
      </c>
      <c r="N2591" s="4">
        <v>161.53</v>
      </c>
      <c r="O2591" s="5">
        <v>0</v>
      </c>
      <c r="P2591" s="4">
        <v>87.43</v>
      </c>
      <c r="Q2591" s="4">
        <f t="shared" si="160"/>
        <v>161.53</v>
      </c>
      <c r="R2591" s="4">
        <f t="shared" si="161"/>
        <v>87.43</v>
      </c>
      <c r="S2591" s="4">
        <f t="shared" si="162"/>
        <v>74.099999999999994</v>
      </c>
      <c r="T2591" s="6">
        <f t="shared" si="163"/>
        <v>0.45873831486411187</v>
      </c>
      <c r="U2591" s="3">
        <f>YEAR(SalesDataTable[[#This Row],[Order Date]])</f>
        <v>2026</v>
      </c>
    </row>
    <row r="2592" spans="1:21" ht="15.6">
      <c r="A2592" s="9">
        <v>2074</v>
      </c>
      <c r="B2592" s="10">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11" t="s">
        <v>6</v>
      </c>
      <c r="H2592" s="11" t="s">
        <v>43</v>
      </c>
      <c r="I2592" s="11" t="s">
        <v>8</v>
      </c>
      <c r="J2592" s="2" t="s">
        <v>16</v>
      </c>
      <c r="K2592" s="2" t="s">
        <v>9</v>
      </c>
      <c r="L2592" s="2" t="s">
        <v>17</v>
      </c>
      <c r="M2592" s="7">
        <v>4</v>
      </c>
      <c r="N2592" s="4">
        <v>145.85</v>
      </c>
      <c r="O2592" s="5">
        <v>0.1</v>
      </c>
      <c r="P2592" s="4">
        <v>79.47</v>
      </c>
      <c r="Q2592" s="4">
        <f t="shared" si="160"/>
        <v>525.05999999999995</v>
      </c>
      <c r="R2592" s="4">
        <f t="shared" si="161"/>
        <v>317.88</v>
      </c>
      <c r="S2592" s="4">
        <f t="shared" si="162"/>
        <v>207.17999999999995</v>
      </c>
      <c r="T2592" s="6">
        <f t="shared" si="163"/>
        <v>0.39458347617415146</v>
      </c>
      <c r="U2592" s="3">
        <f>YEAR(SalesDataTable[[#This Row],[Order Date]])</f>
        <v>2026</v>
      </c>
    </row>
    <row r="2593" spans="1:21" ht="15.6">
      <c r="A2593" s="9">
        <v>2639</v>
      </c>
      <c r="B2593" s="10">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11" t="s">
        <v>20</v>
      </c>
      <c r="H2593" s="11" t="s">
        <v>47</v>
      </c>
      <c r="I2593" s="11" t="s">
        <v>2</v>
      </c>
      <c r="J2593" s="2" t="s">
        <v>3</v>
      </c>
      <c r="K2593" s="2" t="s">
        <v>23</v>
      </c>
      <c r="L2593" s="2" t="s">
        <v>29</v>
      </c>
      <c r="M2593" s="7">
        <v>1</v>
      </c>
      <c r="N2593" s="4">
        <v>197.18</v>
      </c>
      <c r="O2593" s="5">
        <v>0</v>
      </c>
      <c r="P2593" s="4">
        <v>105.28</v>
      </c>
      <c r="Q2593" s="4">
        <f t="shared" si="160"/>
        <v>197.18</v>
      </c>
      <c r="R2593" s="4">
        <f t="shared" si="161"/>
        <v>105.28</v>
      </c>
      <c r="S2593" s="4">
        <f t="shared" si="162"/>
        <v>91.9</v>
      </c>
      <c r="T2593" s="6">
        <f t="shared" si="163"/>
        <v>0.46607160969672384</v>
      </c>
      <c r="U2593" s="3">
        <f>YEAR(SalesDataTable[[#This Row],[Order Date]])</f>
        <v>2026</v>
      </c>
    </row>
    <row r="2594" spans="1:21" ht="15.6">
      <c r="A2594" s="9">
        <v>2694</v>
      </c>
      <c r="B2594" s="10">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11" t="s">
        <v>20</v>
      </c>
      <c r="H2594" s="11" t="s">
        <v>31</v>
      </c>
      <c r="I2594" s="11" t="s">
        <v>2</v>
      </c>
      <c r="J2594" s="2" t="s">
        <v>13</v>
      </c>
      <c r="K2594" s="2" t="s">
        <v>23</v>
      </c>
      <c r="L2594" s="2" t="s">
        <v>51</v>
      </c>
      <c r="M2594" s="7">
        <v>1</v>
      </c>
      <c r="N2594" s="4">
        <v>124.9</v>
      </c>
      <c r="O2594" s="5">
        <v>0</v>
      </c>
      <c r="P2594" s="4">
        <v>62.16</v>
      </c>
      <c r="Q2594" s="4">
        <f t="shared" si="160"/>
        <v>124.9</v>
      </c>
      <c r="R2594" s="4">
        <f t="shared" si="161"/>
        <v>62.16</v>
      </c>
      <c r="S2594" s="4">
        <f t="shared" si="162"/>
        <v>62.740000000000009</v>
      </c>
      <c r="T2594" s="6">
        <f t="shared" si="163"/>
        <v>0.50232185748598879</v>
      </c>
      <c r="U2594" s="3">
        <f>YEAR(SalesDataTable[[#This Row],[Order Date]])</f>
        <v>2026</v>
      </c>
    </row>
    <row r="2595" spans="1:21" ht="15.6">
      <c r="A2595" s="9">
        <v>2797</v>
      </c>
      <c r="B2595" s="10">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11" t="s">
        <v>11</v>
      </c>
      <c r="H2595" s="11" t="s">
        <v>52</v>
      </c>
      <c r="I2595" s="11" t="s">
        <v>19</v>
      </c>
      <c r="J2595" s="2" t="s">
        <v>13</v>
      </c>
      <c r="K2595" s="2" t="s">
        <v>9</v>
      </c>
      <c r="L2595" s="2" t="s">
        <v>46</v>
      </c>
      <c r="M2595" s="7">
        <v>2</v>
      </c>
      <c r="N2595" s="4">
        <v>70.239999999999995</v>
      </c>
      <c r="O2595" s="5">
        <v>0.1</v>
      </c>
      <c r="P2595" s="4">
        <v>32.130000000000003</v>
      </c>
      <c r="Q2595" s="4">
        <f t="shared" si="160"/>
        <v>126.43199999999999</v>
      </c>
      <c r="R2595" s="4">
        <f t="shared" si="161"/>
        <v>64.260000000000005</v>
      </c>
      <c r="S2595" s="4">
        <f t="shared" si="162"/>
        <v>62.171999999999983</v>
      </c>
      <c r="T2595" s="6">
        <f t="shared" si="163"/>
        <v>0.49174259681093385</v>
      </c>
      <c r="U2595" s="3">
        <f>YEAR(SalesDataTable[[#This Row],[Order Date]])</f>
        <v>2026</v>
      </c>
    </row>
    <row r="2596" spans="1:21" ht="15.6">
      <c r="A2596" s="9">
        <v>2811</v>
      </c>
      <c r="B2596" s="10">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11" t="s">
        <v>6</v>
      </c>
      <c r="H2596" s="11" t="s">
        <v>41</v>
      </c>
      <c r="I2596" s="11" t="s">
        <v>19</v>
      </c>
      <c r="J2596" s="2" t="s">
        <v>16</v>
      </c>
      <c r="K2596" s="2" t="s">
        <v>9</v>
      </c>
      <c r="L2596" s="2" t="s">
        <v>17</v>
      </c>
      <c r="M2596" s="7">
        <v>5</v>
      </c>
      <c r="N2596" s="4">
        <v>145.6</v>
      </c>
      <c r="O2596" s="5">
        <v>0.15</v>
      </c>
      <c r="P2596" s="4">
        <v>81.180000000000007</v>
      </c>
      <c r="Q2596" s="4">
        <f t="shared" si="160"/>
        <v>618.79999999999995</v>
      </c>
      <c r="R2596" s="4">
        <f t="shared" si="161"/>
        <v>405.90000000000003</v>
      </c>
      <c r="S2596" s="4">
        <f t="shared" si="162"/>
        <v>212.89999999999992</v>
      </c>
      <c r="T2596" s="6">
        <f t="shared" si="163"/>
        <v>0.34405300581771159</v>
      </c>
      <c r="U2596" s="3">
        <f>YEAR(SalesDataTable[[#This Row],[Order Date]])</f>
        <v>2026</v>
      </c>
    </row>
    <row r="2597" spans="1:21" ht="15.6">
      <c r="A2597" s="9">
        <v>4037</v>
      </c>
      <c r="B2597" s="10">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11" t="s">
        <v>20</v>
      </c>
      <c r="H2597" s="11" t="s">
        <v>33</v>
      </c>
      <c r="I2597" s="11" t="s">
        <v>19</v>
      </c>
      <c r="J2597" s="2" t="s">
        <v>3</v>
      </c>
      <c r="K2597" s="2" t="s">
        <v>9</v>
      </c>
      <c r="L2597" s="2" t="s">
        <v>37</v>
      </c>
      <c r="M2597" s="7">
        <v>1</v>
      </c>
      <c r="N2597" s="4">
        <v>152.4</v>
      </c>
      <c r="O2597" s="5">
        <v>0.05</v>
      </c>
      <c r="P2597" s="4">
        <v>77.98</v>
      </c>
      <c r="Q2597" s="4">
        <f t="shared" si="160"/>
        <v>144.78</v>
      </c>
      <c r="R2597" s="4">
        <f t="shared" si="161"/>
        <v>77.98</v>
      </c>
      <c r="S2597" s="4">
        <f t="shared" si="162"/>
        <v>66.8</v>
      </c>
      <c r="T2597" s="6">
        <f t="shared" si="163"/>
        <v>0.46138969470921398</v>
      </c>
      <c r="U2597" s="3">
        <f>YEAR(SalesDataTable[[#This Row],[Order Date]])</f>
        <v>2026</v>
      </c>
    </row>
    <row r="2598" spans="1:21" ht="15.6">
      <c r="A2598" s="9">
        <v>4629</v>
      </c>
      <c r="B2598" s="10">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11" t="s">
        <v>11</v>
      </c>
      <c r="H2598" s="11" t="s">
        <v>12</v>
      </c>
      <c r="I2598" s="11" t="s">
        <v>2</v>
      </c>
      <c r="J2598" s="2" t="s">
        <v>13</v>
      </c>
      <c r="K2598" s="2" t="s">
        <v>14</v>
      </c>
      <c r="L2598" s="2" t="s">
        <v>15</v>
      </c>
      <c r="M2598" s="7">
        <v>1</v>
      </c>
      <c r="N2598" s="4">
        <v>36.17</v>
      </c>
      <c r="O2598" s="5">
        <v>0.05</v>
      </c>
      <c r="P2598" s="4">
        <v>13.87</v>
      </c>
      <c r="Q2598" s="4">
        <f t="shared" si="160"/>
        <v>34.361499999999999</v>
      </c>
      <c r="R2598" s="4">
        <f t="shared" si="161"/>
        <v>13.87</v>
      </c>
      <c r="S2598" s="4">
        <f t="shared" si="162"/>
        <v>20.491500000000002</v>
      </c>
      <c r="T2598" s="6">
        <f t="shared" si="163"/>
        <v>0.59635056676803988</v>
      </c>
      <c r="U2598" s="3">
        <f>YEAR(SalesDataTable[[#This Row],[Order Date]])</f>
        <v>2026</v>
      </c>
    </row>
    <row r="2599" spans="1:21" ht="15.6">
      <c r="A2599" s="9">
        <v>2455</v>
      </c>
      <c r="B2599" s="10">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11" t="s">
        <v>6</v>
      </c>
      <c r="H2599" s="11" t="s">
        <v>43</v>
      </c>
      <c r="I2599" s="11" t="s">
        <v>2</v>
      </c>
      <c r="J2599" s="2" t="s">
        <v>3</v>
      </c>
      <c r="K2599" s="2" t="s">
        <v>23</v>
      </c>
      <c r="L2599" s="2" t="s">
        <v>51</v>
      </c>
      <c r="M2599" s="7">
        <v>3</v>
      </c>
      <c r="N2599" s="4">
        <v>126.21</v>
      </c>
      <c r="O2599" s="5">
        <v>0.1</v>
      </c>
      <c r="P2599" s="4">
        <v>60.65</v>
      </c>
      <c r="Q2599" s="4">
        <f t="shared" si="160"/>
        <v>340.767</v>
      </c>
      <c r="R2599" s="4">
        <f t="shared" si="161"/>
        <v>181.95</v>
      </c>
      <c r="S2599" s="4">
        <f t="shared" si="162"/>
        <v>158.81700000000001</v>
      </c>
      <c r="T2599" s="6">
        <f t="shared" si="163"/>
        <v>0.46605745274630467</v>
      </c>
      <c r="U2599" s="3">
        <f>YEAR(SalesDataTable[[#This Row],[Order Date]])</f>
        <v>2026</v>
      </c>
    </row>
    <row r="2600" spans="1:21" ht="15.6">
      <c r="A2600" s="9">
        <v>3184</v>
      </c>
      <c r="B2600" s="10">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11" t="s">
        <v>20</v>
      </c>
      <c r="H2600" s="11" t="s">
        <v>47</v>
      </c>
      <c r="I2600" s="11" t="s">
        <v>8</v>
      </c>
      <c r="J2600" s="2" t="s">
        <v>3</v>
      </c>
      <c r="K2600" s="2" t="s">
        <v>9</v>
      </c>
      <c r="L2600" s="2" t="s">
        <v>17</v>
      </c>
      <c r="M2600" s="7">
        <v>6</v>
      </c>
      <c r="N2600" s="4">
        <v>143.72999999999999</v>
      </c>
      <c r="O2600" s="5">
        <v>0.15</v>
      </c>
      <c r="P2600" s="4">
        <v>77.27</v>
      </c>
      <c r="Q2600" s="4">
        <f t="shared" si="160"/>
        <v>733.02299999999991</v>
      </c>
      <c r="R2600" s="4">
        <f t="shared" si="161"/>
        <v>463.62</v>
      </c>
      <c r="S2600" s="4">
        <f t="shared" si="162"/>
        <v>269.40299999999991</v>
      </c>
      <c r="T2600" s="6">
        <f t="shared" si="163"/>
        <v>0.36752325643260847</v>
      </c>
      <c r="U2600" s="3">
        <f>YEAR(SalesDataTable[[#This Row],[Order Date]])</f>
        <v>2026</v>
      </c>
    </row>
    <row r="2601" spans="1:21" ht="15.6">
      <c r="A2601" s="9">
        <v>3363</v>
      </c>
      <c r="B2601" s="10">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11" t="s">
        <v>6</v>
      </c>
      <c r="H2601" s="11" t="s">
        <v>43</v>
      </c>
      <c r="I2601" s="11" t="s">
        <v>28</v>
      </c>
      <c r="J2601" s="2" t="s">
        <v>13</v>
      </c>
      <c r="K2601" s="2" t="s">
        <v>9</v>
      </c>
      <c r="L2601" s="2" t="s">
        <v>17</v>
      </c>
      <c r="M2601" s="7">
        <v>4</v>
      </c>
      <c r="N2601" s="4">
        <v>146.38999999999999</v>
      </c>
      <c r="O2601" s="5">
        <v>0</v>
      </c>
      <c r="P2601" s="4">
        <v>78.95</v>
      </c>
      <c r="Q2601" s="4">
        <f t="shared" si="160"/>
        <v>585.55999999999995</v>
      </c>
      <c r="R2601" s="4">
        <f t="shared" si="161"/>
        <v>315.8</v>
      </c>
      <c r="S2601" s="4">
        <f t="shared" si="162"/>
        <v>269.75999999999993</v>
      </c>
      <c r="T2601" s="6">
        <f t="shared" si="163"/>
        <v>0.46068720541020552</v>
      </c>
      <c r="U2601" s="3">
        <f>YEAR(SalesDataTable[[#This Row],[Order Date]])</f>
        <v>2026</v>
      </c>
    </row>
    <row r="2602" spans="1:21" ht="15.6">
      <c r="A2602" s="9">
        <v>3373</v>
      </c>
      <c r="B2602" s="10">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11" t="s">
        <v>6</v>
      </c>
      <c r="H2602" s="11" t="s">
        <v>43</v>
      </c>
      <c r="I2602" s="11" t="s">
        <v>28</v>
      </c>
      <c r="J2602" s="2" t="s">
        <v>3</v>
      </c>
      <c r="K2602" s="2" t="s">
        <v>9</v>
      </c>
      <c r="L2602" s="2" t="s">
        <v>10</v>
      </c>
      <c r="M2602" s="7">
        <v>2</v>
      </c>
      <c r="N2602" s="4">
        <v>89.84</v>
      </c>
      <c r="O2602" s="5">
        <v>0.05</v>
      </c>
      <c r="P2602" s="4">
        <v>45.17</v>
      </c>
      <c r="Q2602" s="4">
        <f t="shared" si="160"/>
        <v>170.696</v>
      </c>
      <c r="R2602" s="4">
        <f t="shared" si="161"/>
        <v>90.34</v>
      </c>
      <c r="S2602" s="4">
        <f t="shared" si="162"/>
        <v>80.355999999999995</v>
      </c>
      <c r="T2602" s="6">
        <f t="shared" si="163"/>
        <v>0.47075502647982376</v>
      </c>
      <c r="U2602" s="3">
        <f>YEAR(SalesDataTable[[#This Row],[Order Date]])</f>
        <v>2026</v>
      </c>
    </row>
    <row r="2603" spans="1:21" ht="15.6">
      <c r="A2603" s="9">
        <v>3799</v>
      </c>
      <c r="B2603" s="10">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11" t="s">
        <v>11</v>
      </c>
      <c r="H2603" s="11" t="s">
        <v>39</v>
      </c>
      <c r="I2603" s="11" t="s">
        <v>19</v>
      </c>
      <c r="J2603" s="2" t="s">
        <v>13</v>
      </c>
      <c r="K2603" s="2" t="s">
        <v>34</v>
      </c>
      <c r="L2603" s="2" t="s">
        <v>45</v>
      </c>
      <c r="M2603" s="7">
        <v>3</v>
      </c>
      <c r="N2603" s="4">
        <v>49.67</v>
      </c>
      <c r="O2603" s="5">
        <v>0.05</v>
      </c>
      <c r="P2603" s="4">
        <v>21.5</v>
      </c>
      <c r="Q2603" s="4">
        <f t="shared" si="160"/>
        <v>141.55949999999999</v>
      </c>
      <c r="R2603" s="4">
        <f t="shared" si="161"/>
        <v>64.5</v>
      </c>
      <c r="S2603" s="4">
        <f t="shared" si="162"/>
        <v>77.059499999999986</v>
      </c>
      <c r="T2603" s="6">
        <f t="shared" si="163"/>
        <v>0.54436120500566898</v>
      </c>
      <c r="U2603" s="3">
        <f>YEAR(SalesDataTable[[#This Row],[Order Date]])</f>
        <v>2026</v>
      </c>
    </row>
    <row r="2604" spans="1:21" ht="15.6">
      <c r="A2604" s="9">
        <v>5002</v>
      </c>
      <c r="B2604" s="10">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11" t="s">
        <v>6</v>
      </c>
      <c r="H2604" s="11" t="s">
        <v>49</v>
      </c>
      <c r="I2604" s="11" t="s">
        <v>8</v>
      </c>
      <c r="J2604" s="2" t="s">
        <v>16</v>
      </c>
      <c r="K2604" s="2" t="s">
        <v>9</v>
      </c>
      <c r="L2604" s="2" t="s">
        <v>10</v>
      </c>
      <c r="M2604" s="7">
        <v>4</v>
      </c>
      <c r="N2604" s="4">
        <v>94.3</v>
      </c>
      <c r="O2604" s="5">
        <v>0.1</v>
      </c>
      <c r="P2604" s="4">
        <v>44.36</v>
      </c>
      <c r="Q2604" s="4">
        <f t="shared" si="160"/>
        <v>339.48</v>
      </c>
      <c r="R2604" s="4">
        <f t="shared" si="161"/>
        <v>177.44</v>
      </c>
      <c r="S2604" s="4">
        <f t="shared" si="162"/>
        <v>162.04000000000002</v>
      </c>
      <c r="T2604" s="6">
        <f t="shared" si="163"/>
        <v>0.47731825144338402</v>
      </c>
      <c r="U2604" s="3">
        <f>YEAR(SalesDataTable[[#This Row],[Order Date]])</f>
        <v>2026</v>
      </c>
    </row>
    <row r="2605" spans="1:21" ht="15.6">
      <c r="A2605" s="9">
        <v>2896</v>
      </c>
      <c r="B2605" s="10">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11" t="s">
        <v>6</v>
      </c>
      <c r="H2605" s="11" t="s">
        <v>43</v>
      </c>
      <c r="I2605" s="11" t="s">
        <v>19</v>
      </c>
      <c r="J2605" s="2" t="s">
        <v>16</v>
      </c>
      <c r="K2605" s="2" t="s">
        <v>34</v>
      </c>
      <c r="L2605" s="2" t="s">
        <v>42</v>
      </c>
      <c r="M2605" s="7">
        <v>2</v>
      </c>
      <c r="N2605" s="4">
        <v>36.020000000000003</v>
      </c>
      <c r="O2605" s="5">
        <v>0.1</v>
      </c>
      <c r="P2605" s="4">
        <v>13.59</v>
      </c>
      <c r="Q2605" s="4">
        <f t="shared" si="160"/>
        <v>64.836000000000013</v>
      </c>
      <c r="R2605" s="4">
        <f t="shared" si="161"/>
        <v>27.18</v>
      </c>
      <c r="S2605" s="4">
        <f t="shared" si="162"/>
        <v>37.656000000000013</v>
      </c>
      <c r="T2605" s="6">
        <f t="shared" si="163"/>
        <v>0.58078845086063302</v>
      </c>
      <c r="U2605" s="3">
        <f>YEAR(SalesDataTable[[#This Row],[Order Date]])</f>
        <v>2026</v>
      </c>
    </row>
    <row r="2606" spans="1:21" ht="15.6">
      <c r="A2606" s="9">
        <v>3334</v>
      </c>
      <c r="B2606" s="10">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11" t="s">
        <v>6</v>
      </c>
      <c r="H2606" s="11" t="s">
        <v>49</v>
      </c>
      <c r="I2606" s="11" t="s">
        <v>2</v>
      </c>
      <c r="J2606" s="2" t="s">
        <v>3</v>
      </c>
      <c r="K2606" s="2" t="s">
        <v>9</v>
      </c>
      <c r="L2606" s="2" t="s">
        <v>37</v>
      </c>
      <c r="M2606" s="7">
        <v>1</v>
      </c>
      <c r="N2606" s="4">
        <v>154.12</v>
      </c>
      <c r="O2606" s="5">
        <v>0</v>
      </c>
      <c r="P2606" s="4">
        <v>77.45</v>
      </c>
      <c r="Q2606" s="4">
        <f t="shared" si="160"/>
        <v>154.12</v>
      </c>
      <c r="R2606" s="4">
        <f t="shared" si="161"/>
        <v>77.45</v>
      </c>
      <c r="S2606" s="4">
        <f t="shared" si="162"/>
        <v>76.67</v>
      </c>
      <c r="T2606" s="6">
        <f t="shared" si="163"/>
        <v>0.49746950428237735</v>
      </c>
      <c r="U2606" s="3">
        <f>YEAR(SalesDataTable[[#This Row],[Order Date]])</f>
        <v>2026</v>
      </c>
    </row>
    <row r="2607" spans="1:21" ht="15.6">
      <c r="A2607" s="9">
        <v>3469</v>
      </c>
      <c r="B2607" s="10">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11" t="s">
        <v>0</v>
      </c>
      <c r="H2607" s="11" t="s">
        <v>36</v>
      </c>
      <c r="I2607" s="11" t="s">
        <v>2</v>
      </c>
      <c r="J2607" s="2" t="s">
        <v>3</v>
      </c>
      <c r="K2607" s="2" t="s">
        <v>9</v>
      </c>
      <c r="L2607" s="2" t="s">
        <v>37</v>
      </c>
      <c r="M2607" s="7">
        <v>1</v>
      </c>
      <c r="N2607" s="4">
        <v>150.88</v>
      </c>
      <c r="O2607" s="5">
        <v>0.05</v>
      </c>
      <c r="P2607" s="4">
        <v>81.02</v>
      </c>
      <c r="Q2607" s="4">
        <f t="shared" si="160"/>
        <v>143.33599999999998</v>
      </c>
      <c r="R2607" s="4">
        <f t="shared" si="161"/>
        <v>81.02</v>
      </c>
      <c r="S2607" s="4">
        <f t="shared" si="162"/>
        <v>62.315999999999988</v>
      </c>
      <c r="T2607" s="6">
        <f t="shared" si="163"/>
        <v>0.43475470223809787</v>
      </c>
      <c r="U2607" s="3">
        <f>YEAR(SalesDataTable[[#This Row],[Order Date]])</f>
        <v>2026</v>
      </c>
    </row>
    <row r="2608" spans="1:21" ht="15.6">
      <c r="A2608" s="9">
        <v>569</v>
      </c>
      <c r="B2608" s="10">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11" t="s">
        <v>11</v>
      </c>
      <c r="H2608" s="11" t="s">
        <v>12</v>
      </c>
      <c r="I2608" s="11" t="s">
        <v>28</v>
      </c>
      <c r="J2608" s="2" t="s">
        <v>13</v>
      </c>
      <c r="K2608" s="2" t="s">
        <v>4</v>
      </c>
      <c r="L2608" s="2" t="s">
        <v>26</v>
      </c>
      <c r="M2608" s="7">
        <v>2</v>
      </c>
      <c r="N2608" s="4">
        <v>40.479999999999997</v>
      </c>
      <c r="O2608" s="5">
        <v>0</v>
      </c>
      <c r="P2608" s="4">
        <v>16.23</v>
      </c>
      <c r="Q2608" s="4">
        <f t="shared" si="160"/>
        <v>80.959999999999994</v>
      </c>
      <c r="R2608" s="4">
        <f t="shared" si="161"/>
        <v>32.46</v>
      </c>
      <c r="S2608" s="4">
        <f t="shared" si="162"/>
        <v>48.499999999999993</v>
      </c>
      <c r="T2608" s="6">
        <f t="shared" si="163"/>
        <v>0.5990612648221344</v>
      </c>
      <c r="U2608" s="3">
        <f>YEAR(SalesDataTable[[#This Row],[Order Date]])</f>
        <v>2026</v>
      </c>
    </row>
    <row r="2609" spans="1:21" ht="15.6">
      <c r="A2609" s="9">
        <v>2404</v>
      </c>
      <c r="B2609" s="10">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11" t="s">
        <v>11</v>
      </c>
      <c r="H2609" s="11" t="s">
        <v>39</v>
      </c>
      <c r="I2609" s="11" t="s">
        <v>28</v>
      </c>
      <c r="J2609" s="2" t="s">
        <v>16</v>
      </c>
      <c r="K2609" s="2" t="s">
        <v>14</v>
      </c>
      <c r="L2609" s="2" t="s">
        <v>48</v>
      </c>
      <c r="M2609" s="7">
        <v>3</v>
      </c>
      <c r="N2609" s="4">
        <v>163.34</v>
      </c>
      <c r="O2609" s="5">
        <v>0.1</v>
      </c>
      <c r="P2609" s="4">
        <v>88.53</v>
      </c>
      <c r="Q2609" s="4">
        <f t="shared" si="160"/>
        <v>441.01799999999997</v>
      </c>
      <c r="R2609" s="4">
        <f t="shared" si="161"/>
        <v>265.59000000000003</v>
      </c>
      <c r="S2609" s="4">
        <f t="shared" si="162"/>
        <v>175.42799999999994</v>
      </c>
      <c r="T2609" s="6">
        <f t="shared" si="163"/>
        <v>0.39777968246194023</v>
      </c>
      <c r="U2609" s="3">
        <f>YEAR(SalesDataTable[[#This Row],[Order Date]])</f>
        <v>2026</v>
      </c>
    </row>
    <row r="2610" spans="1:21" ht="15.6">
      <c r="A2610" s="9">
        <v>4682</v>
      </c>
      <c r="B2610" s="10">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11" t="s">
        <v>20</v>
      </c>
      <c r="H2610" s="11" t="s">
        <v>21</v>
      </c>
      <c r="I2610" s="11" t="s">
        <v>19</v>
      </c>
      <c r="J2610" s="2" t="s">
        <v>13</v>
      </c>
      <c r="K2610" s="2" t="s">
        <v>34</v>
      </c>
      <c r="L2610" s="2" t="s">
        <v>35</v>
      </c>
      <c r="M2610" s="7">
        <v>2</v>
      </c>
      <c r="N2610" s="4">
        <v>40.89</v>
      </c>
      <c r="O2610" s="5">
        <v>0</v>
      </c>
      <c r="P2610" s="4">
        <v>14.95</v>
      </c>
      <c r="Q2610" s="4">
        <f t="shared" si="160"/>
        <v>81.78</v>
      </c>
      <c r="R2610" s="4">
        <f t="shared" si="161"/>
        <v>29.9</v>
      </c>
      <c r="S2610" s="4">
        <f t="shared" si="162"/>
        <v>51.88</v>
      </c>
      <c r="T2610" s="6">
        <f t="shared" si="163"/>
        <v>0.63438493519197847</v>
      </c>
      <c r="U2610" s="3">
        <f>YEAR(SalesDataTable[[#This Row],[Order Date]])</f>
        <v>2026</v>
      </c>
    </row>
    <row r="2611" spans="1:21" ht="15.6">
      <c r="A2611" s="9">
        <v>4888</v>
      </c>
      <c r="B2611" s="10">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11" t="s">
        <v>11</v>
      </c>
      <c r="H2611" s="11" t="s">
        <v>12</v>
      </c>
      <c r="I2611" s="11" t="s">
        <v>28</v>
      </c>
      <c r="J2611" s="2" t="s">
        <v>13</v>
      </c>
      <c r="K2611" s="2" t="s">
        <v>34</v>
      </c>
      <c r="L2611" s="2" t="s">
        <v>35</v>
      </c>
      <c r="M2611" s="7">
        <v>1</v>
      </c>
      <c r="N2611" s="4">
        <v>40.159999999999997</v>
      </c>
      <c r="O2611" s="5">
        <v>0.15</v>
      </c>
      <c r="P2611" s="4">
        <v>14.46</v>
      </c>
      <c r="Q2611" s="4">
        <f t="shared" si="160"/>
        <v>34.135999999999996</v>
      </c>
      <c r="R2611" s="4">
        <f t="shared" si="161"/>
        <v>14.46</v>
      </c>
      <c r="S2611" s="4">
        <f t="shared" si="162"/>
        <v>19.675999999999995</v>
      </c>
      <c r="T2611" s="6">
        <f t="shared" si="163"/>
        <v>0.576400281228029</v>
      </c>
      <c r="U2611" s="3">
        <f>YEAR(SalesDataTable[[#This Row],[Order Date]])</f>
        <v>2026</v>
      </c>
    </row>
    <row r="2612" spans="1:21" ht="15.6">
      <c r="A2612" s="9">
        <v>4923</v>
      </c>
      <c r="B2612" s="10">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11" t="s">
        <v>20</v>
      </c>
      <c r="H2612" s="11" t="s">
        <v>47</v>
      </c>
      <c r="I2612" s="11" t="s">
        <v>2</v>
      </c>
      <c r="J2612" s="2" t="s">
        <v>13</v>
      </c>
      <c r="K2612" s="2" t="s">
        <v>23</v>
      </c>
      <c r="L2612" s="2" t="s">
        <v>40</v>
      </c>
      <c r="M2612" s="7">
        <v>2</v>
      </c>
      <c r="N2612" s="4">
        <v>79.86</v>
      </c>
      <c r="O2612" s="5">
        <v>0</v>
      </c>
      <c r="P2612" s="4">
        <v>39.049999999999997</v>
      </c>
      <c r="Q2612" s="4">
        <f t="shared" si="160"/>
        <v>159.72</v>
      </c>
      <c r="R2612" s="4">
        <f t="shared" si="161"/>
        <v>78.099999999999994</v>
      </c>
      <c r="S2612" s="4">
        <f t="shared" si="162"/>
        <v>81.62</v>
      </c>
      <c r="T2612" s="6">
        <f t="shared" si="163"/>
        <v>0.51101928374655647</v>
      </c>
      <c r="U2612" s="3">
        <f>YEAR(SalesDataTable[[#This Row],[Order Date]])</f>
        <v>2026</v>
      </c>
    </row>
    <row r="2613" spans="1:21" ht="15.6">
      <c r="A2613" s="9">
        <v>131</v>
      </c>
      <c r="B2613" s="10">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11" t="s">
        <v>6</v>
      </c>
      <c r="H2613" s="11" t="s">
        <v>41</v>
      </c>
      <c r="I2613" s="11" t="s">
        <v>28</v>
      </c>
      <c r="J2613" s="2" t="s">
        <v>3</v>
      </c>
      <c r="K2613" s="2" t="s">
        <v>23</v>
      </c>
      <c r="L2613" s="2" t="s">
        <v>51</v>
      </c>
      <c r="M2613" s="7">
        <v>2</v>
      </c>
      <c r="N2613" s="4">
        <v>123.42</v>
      </c>
      <c r="O2613" s="5">
        <v>0.1</v>
      </c>
      <c r="P2613" s="4">
        <v>60.03</v>
      </c>
      <c r="Q2613" s="4">
        <f t="shared" si="160"/>
        <v>222.15600000000001</v>
      </c>
      <c r="R2613" s="4">
        <f t="shared" si="161"/>
        <v>120.06</v>
      </c>
      <c r="S2613" s="4">
        <f t="shared" si="162"/>
        <v>102.096</v>
      </c>
      <c r="T2613" s="6">
        <f t="shared" si="163"/>
        <v>0.45956895154756117</v>
      </c>
      <c r="U2613" s="3">
        <f>YEAR(SalesDataTable[[#This Row],[Order Date]])</f>
        <v>2026</v>
      </c>
    </row>
    <row r="2614" spans="1:21" ht="15.6">
      <c r="A2614" s="9">
        <v>349</v>
      </c>
      <c r="B2614" s="10">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11" t="s">
        <v>11</v>
      </c>
      <c r="H2614" s="11" t="s">
        <v>12</v>
      </c>
      <c r="I2614" s="11" t="s">
        <v>2</v>
      </c>
      <c r="J2614" s="2" t="s">
        <v>3</v>
      </c>
      <c r="K2614" s="2" t="s">
        <v>14</v>
      </c>
      <c r="L2614" s="2" t="s">
        <v>32</v>
      </c>
      <c r="M2614" s="7">
        <v>1</v>
      </c>
      <c r="N2614" s="4">
        <v>47.61</v>
      </c>
      <c r="O2614" s="5">
        <v>0.05</v>
      </c>
      <c r="P2614" s="4">
        <v>18.18</v>
      </c>
      <c r="Q2614" s="4">
        <f t="shared" si="160"/>
        <v>45.229499999999994</v>
      </c>
      <c r="R2614" s="4">
        <f t="shared" si="161"/>
        <v>18.18</v>
      </c>
      <c r="S2614" s="4">
        <f t="shared" si="162"/>
        <v>27.049499999999995</v>
      </c>
      <c r="T2614" s="6">
        <f t="shared" si="163"/>
        <v>0.59804994527907662</v>
      </c>
      <c r="U2614" s="3">
        <f>YEAR(SalesDataTable[[#This Row],[Order Date]])</f>
        <v>2026</v>
      </c>
    </row>
    <row r="2615" spans="1:21" ht="15.6">
      <c r="A2615" s="9">
        <v>1131</v>
      </c>
      <c r="B2615" s="10">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11" t="s">
        <v>20</v>
      </c>
      <c r="H2615" s="11" t="s">
        <v>33</v>
      </c>
      <c r="I2615" s="11" t="s">
        <v>2</v>
      </c>
      <c r="J2615" s="2" t="s">
        <v>3</v>
      </c>
      <c r="K2615" s="2" t="s">
        <v>9</v>
      </c>
      <c r="L2615" s="2" t="s">
        <v>10</v>
      </c>
      <c r="M2615" s="7">
        <v>2</v>
      </c>
      <c r="N2615" s="4">
        <v>93.88</v>
      </c>
      <c r="O2615" s="5">
        <v>0.1</v>
      </c>
      <c r="P2615" s="4">
        <v>45.89</v>
      </c>
      <c r="Q2615" s="4">
        <f t="shared" si="160"/>
        <v>168.98400000000001</v>
      </c>
      <c r="R2615" s="4">
        <f t="shared" si="161"/>
        <v>91.78</v>
      </c>
      <c r="S2615" s="4">
        <f t="shared" si="162"/>
        <v>77.204000000000008</v>
      </c>
      <c r="T2615" s="6">
        <f t="shared" si="163"/>
        <v>0.45687165648818823</v>
      </c>
      <c r="U2615" s="3">
        <f>YEAR(SalesDataTable[[#This Row],[Order Date]])</f>
        <v>2026</v>
      </c>
    </row>
    <row r="2616" spans="1:21" ht="15.6">
      <c r="A2616" s="9">
        <v>2738</v>
      </c>
      <c r="B2616" s="10">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11" t="s">
        <v>6</v>
      </c>
      <c r="H2616" s="11" t="s">
        <v>41</v>
      </c>
      <c r="I2616" s="11" t="s">
        <v>2</v>
      </c>
      <c r="J2616" s="2" t="s">
        <v>13</v>
      </c>
      <c r="K2616" s="2" t="s">
        <v>9</v>
      </c>
      <c r="L2616" s="2" t="s">
        <v>17</v>
      </c>
      <c r="M2616" s="7">
        <v>3</v>
      </c>
      <c r="N2616" s="4">
        <v>145.43</v>
      </c>
      <c r="O2616" s="5">
        <v>0.05</v>
      </c>
      <c r="P2616" s="4">
        <v>81.72</v>
      </c>
      <c r="Q2616" s="4">
        <f t="shared" si="160"/>
        <v>414.47550000000001</v>
      </c>
      <c r="R2616" s="4">
        <f t="shared" si="161"/>
        <v>245.16</v>
      </c>
      <c r="S2616" s="4">
        <f t="shared" si="162"/>
        <v>169.31550000000001</v>
      </c>
      <c r="T2616" s="6">
        <f t="shared" si="163"/>
        <v>0.40850544845232106</v>
      </c>
      <c r="U2616" s="3">
        <f>YEAR(SalesDataTable[[#This Row],[Order Date]])</f>
        <v>2026</v>
      </c>
    </row>
    <row r="2617" spans="1:21" ht="15.6">
      <c r="A2617" s="9">
        <v>4400</v>
      </c>
      <c r="B2617" s="10">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11" t="s">
        <v>20</v>
      </c>
      <c r="H2617" s="11" t="s">
        <v>21</v>
      </c>
      <c r="I2617" s="11" t="s">
        <v>2</v>
      </c>
      <c r="J2617" s="2" t="s">
        <v>3</v>
      </c>
      <c r="K2617" s="2" t="s">
        <v>14</v>
      </c>
      <c r="L2617" s="2" t="s">
        <v>15</v>
      </c>
      <c r="M2617" s="7">
        <v>2</v>
      </c>
      <c r="N2617" s="4">
        <v>36.89</v>
      </c>
      <c r="O2617" s="5">
        <v>0.1</v>
      </c>
      <c r="P2617" s="4">
        <v>13.74</v>
      </c>
      <c r="Q2617" s="4">
        <f t="shared" si="160"/>
        <v>66.402000000000001</v>
      </c>
      <c r="R2617" s="4">
        <f t="shared" si="161"/>
        <v>27.48</v>
      </c>
      <c r="S2617" s="4">
        <f t="shared" si="162"/>
        <v>38.921999999999997</v>
      </c>
      <c r="T2617" s="6">
        <f t="shared" si="163"/>
        <v>0.58615704346254627</v>
      </c>
      <c r="U2617" s="3">
        <f>YEAR(SalesDataTable[[#This Row],[Order Date]])</f>
        <v>2026</v>
      </c>
    </row>
    <row r="2618" spans="1:21" ht="15.6">
      <c r="A2618" s="9">
        <v>3122</v>
      </c>
      <c r="B2618" s="10">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11" t="s">
        <v>0</v>
      </c>
      <c r="H2618" s="11" t="s">
        <v>1</v>
      </c>
      <c r="I2618" s="11" t="s">
        <v>28</v>
      </c>
      <c r="J2618" s="2" t="s">
        <v>3</v>
      </c>
      <c r="K2618" s="2" t="s">
        <v>9</v>
      </c>
      <c r="L2618" s="2" t="s">
        <v>17</v>
      </c>
      <c r="M2618" s="7">
        <v>1</v>
      </c>
      <c r="N2618" s="4">
        <v>145.44</v>
      </c>
      <c r="O2618" s="5">
        <v>0.1</v>
      </c>
      <c r="P2618" s="4">
        <v>80.42</v>
      </c>
      <c r="Q2618" s="4">
        <f t="shared" si="160"/>
        <v>130.89600000000002</v>
      </c>
      <c r="R2618" s="4">
        <f t="shared" si="161"/>
        <v>80.42</v>
      </c>
      <c r="S2618" s="4">
        <f t="shared" si="162"/>
        <v>50.476000000000013</v>
      </c>
      <c r="T2618" s="6">
        <f t="shared" si="163"/>
        <v>0.38561911746730232</v>
      </c>
      <c r="U2618" s="3">
        <f>YEAR(SalesDataTable[[#This Row],[Order Date]])</f>
        <v>2026</v>
      </c>
    </row>
    <row r="2619" spans="1:21" ht="15.6">
      <c r="A2619" s="9">
        <v>4572</v>
      </c>
      <c r="B2619" s="10">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11" t="s">
        <v>0</v>
      </c>
      <c r="H2619" s="11" t="s">
        <v>50</v>
      </c>
      <c r="I2619" s="11" t="s">
        <v>2</v>
      </c>
      <c r="J2619" s="2" t="s">
        <v>13</v>
      </c>
      <c r="K2619" s="2" t="s">
        <v>34</v>
      </c>
      <c r="L2619" s="2" t="s">
        <v>45</v>
      </c>
      <c r="M2619" s="7">
        <v>2</v>
      </c>
      <c r="N2619" s="4">
        <v>51.56</v>
      </c>
      <c r="O2619" s="5">
        <v>0</v>
      </c>
      <c r="P2619" s="4">
        <v>21.9</v>
      </c>
      <c r="Q2619" s="4">
        <f t="shared" si="160"/>
        <v>103.12</v>
      </c>
      <c r="R2619" s="4">
        <f t="shared" si="161"/>
        <v>43.8</v>
      </c>
      <c r="S2619" s="4">
        <f t="shared" si="162"/>
        <v>59.320000000000007</v>
      </c>
      <c r="T2619" s="6">
        <f t="shared" si="163"/>
        <v>0.57525213343677273</v>
      </c>
      <c r="U2619" s="3">
        <f>YEAR(SalesDataTable[[#This Row],[Order Date]])</f>
        <v>2026</v>
      </c>
    </row>
    <row r="2620" spans="1:21" ht="15.6">
      <c r="A2620" s="9">
        <v>4783</v>
      </c>
      <c r="B2620" s="10">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11" t="s">
        <v>20</v>
      </c>
      <c r="H2620" s="11" t="s">
        <v>31</v>
      </c>
      <c r="I2620" s="11" t="s">
        <v>2</v>
      </c>
      <c r="J2620" s="2" t="s">
        <v>13</v>
      </c>
      <c r="K2620" s="2" t="s">
        <v>23</v>
      </c>
      <c r="L2620" s="2" t="s">
        <v>51</v>
      </c>
      <c r="M2620" s="7">
        <v>2</v>
      </c>
      <c r="N2620" s="4">
        <v>122</v>
      </c>
      <c r="O2620" s="5">
        <v>0.15</v>
      </c>
      <c r="P2620" s="4">
        <v>60.01</v>
      </c>
      <c r="Q2620" s="4">
        <f t="shared" si="160"/>
        <v>207.4</v>
      </c>
      <c r="R2620" s="4">
        <f t="shared" si="161"/>
        <v>120.02</v>
      </c>
      <c r="S2620" s="4">
        <f t="shared" si="162"/>
        <v>87.38000000000001</v>
      </c>
      <c r="T2620" s="6">
        <f t="shared" si="163"/>
        <v>0.4213114754098361</v>
      </c>
      <c r="U2620" s="3">
        <f>YEAR(SalesDataTable[[#This Row],[Order Date]])</f>
        <v>2026</v>
      </c>
    </row>
    <row r="2621" spans="1:21" ht="15.6">
      <c r="A2621" s="9">
        <v>5055</v>
      </c>
      <c r="B2621" s="10">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11" t="s">
        <v>11</v>
      </c>
      <c r="H2621" s="11" t="s">
        <v>18</v>
      </c>
      <c r="I2621" s="11" t="s">
        <v>28</v>
      </c>
      <c r="J2621" s="2" t="s">
        <v>13</v>
      </c>
      <c r="K2621" s="2" t="s">
        <v>9</v>
      </c>
      <c r="L2621" s="2" t="s">
        <v>46</v>
      </c>
      <c r="M2621" s="7">
        <v>1</v>
      </c>
      <c r="N2621" s="4">
        <v>71.89</v>
      </c>
      <c r="O2621" s="5">
        <v>0.15</v>
      </c>
      <c r="P2621" s="4">
        <v>32.409999999999997</v>
      </c>
      <c r="Q2621" s="4">
        <f t="shared" si="160"/>
        <v>61.106499999999997</v>
      </c>
      <c r="R2621" s="4">
        <f t="shared" si="161"/>
        <v>32.409999999999997</v>
      </c>
      <c r="S2621" s="4">
        <f t="shared" si="162"/>
        <v>28.6965</v>
      </c>
      <c r="T2621" s="6">
        <f t="shared" si="163"/>
        <v>0.46961452545964832</v>
      </c>
      <c r="U2621" s="3">
        <f>YEAR(SalesDataTable[[#This Row],[Order Date]])</f>
        <v>2026</v>
      </c>
    </row>
    <row r="2622" spans="1:21" ht="15.6">
      <c r="A2622" s="9">
        <v>5100</v>
      </c>
      <c r="B2622" s="10">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11" t="s">
        <v>11</v>
      </c>
      <c r="H2622" s="11" t="s">
        <v>25</v>
      </c>
      <c r="I2622" s="11" t="s">
        <v>2</v>
      </c>
      <c r="J2622" s="2" t="s">
        <v>3</v>
      </c>
      <c r="K2622" s="2" t="s">
        <v>9</v>
      </c>
      <c r="L2622" s="2" t="s">
        <v>46</v>
      </c>
      <c r="M2622" s="7">
        <v>2</v>
      </c>
      <c r="N2622" s="4">
        <v>70.59</v>
      </c>
      <c r="O2622" s="5">
        <v>0.15</v>
      </c>
      <c r="P2622" s="4">
        <v>31.56</v>
      </c>
      <c r="Q2622" s="4">
        <f t="shared" si="160"/>
        <v>120.003</v>
      </c>
      <c r="R2622" s="4">
        <f t="shared" si="161"/>
        <v>63.12</v>
      </c>
      <c r="S2622" s="4">
        <f t="shared" si="162"/>
        <v>56.883000000000003</v>
      </c>
      <c r="T2622" s="6">
        <f t="shared" si="163"/>
        <v>0.47401314967125824</v>
      </c>
      <c r="U2622" s="3">
        <f>YEAR(SalesDataTable[[#This Row],[Order Date]])</f>
        <v>2026</v>
      </c>
    </row>
    <row r="2623" spans="1:21" ht="15.6">
      <c r="A2623" s="9">
        <v>488</v>
      </c>
      <c r="B2623" s="10">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11" t="s">
        <v>20</v>
      </c>
      <c r="H2623" s="11" t="s">
        <v>31</v>
      </c>
      <c r="I2623" s="11" t="s">
        <v>2</v>
      </c>
      <c r="J2623" s="2" t="s">
        <v>3</v>
      </c>
      <c r="K2623" s="2" t="s">
        <v>9</v>
      </c>
      <c r="L2623" s="2" t="s">
        <v>17</v>
      </c>
      <c r="M2623" s="7">
        <v>4</v>
      </c>
      <c r="N2623" s="4">
        <v>141.91</v>
      </c>
      <c r="O2623" s="5">
        <v>0.05</v>
      </c>
      <c r="P2623" s="4">
        <v>80.260000000000005</v>
      </c>
      <c r="Q2623" s="4">
        <f t="shared" si="160"/>
        <v>539.25799999999992</v>
      </c>
      <c r="R2623" s="4">
        <f t="shared" si="161"/>
        <v>321.04000000000002</v>
      </c>
      <c r="S2623" s="4">
        <f t="shared" si="162"/>
        <v>218.2179999999999</v>
      </c>
      <c r="T2623" s="6">
        <f t="shared" si="163"/>
        <v>0.40466344495584661</v>
      </c>
      <c r="U2623" s="3">
        <f>YEAR(SalesDataTable[[#This Row],[Order Date]])</f>
        <v>2026</v>
      </c>
    </row>
    <row r="2624" spans="1:21" ht="15.6">
      <c r="A2624" s="9">
        <v>710</v>
      </c>
      <c r="B2624" s="10">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11" t="s">
        <v>6</v>
      </c>
      <c r="H2624" s="11" t="s">
        <v>27</v>
      </c>
      <c r="I2624" s="11" t="s">
        <v>8</v>
      </c>
      <c r="J2624" s="2" t="s">
        <v>16</v>
      </c>
      <c r="K2624" s="2" t="s">
        <v>9</v>
      </c>
      <c r="L2624" s="2" t="s">
        <v>17</v>
      </c>
      <c r="M2624" s="7">
        <v>3</v>
      </c>
      <c r="N2624" s="4">
        <v>140.4</v>
      </c>
      <c r="O2624" s="5">
        <v>0.2</v>
      </c>
      <c r="P2624" s="4">
        <v>81.760000000000005</v>
      </c>
      <c r="Q2624" s="4">
        <f t="shared" si="160"/>
        <v>336.96000000000004</v>
      </c>
      <c r="R2624" s="4">
        <f t="shared" si="161"/>
        <v>245.28000000000003</v>
      </c>
      <c r="S2624" s="4">
        <f t="shared" si="162"/>
        <v>91.68</v>
      </c>
      <c r="T2624" s="6">
        <f t="shared" si="163"/>
        <v>0.27207977207977208</v>
      </c>
      <c r="U2624" s="3">
        <f>YEAR(SalesDataTable[[#This Row],[Order Date]])</f>
        <v>2026</v>
      </c>
    </row>
    <row r="2625" spans="1:21" ht="15.6">
      <c r="A2625" s="9">
        <v>1009</v>
      </c>
      <c r="B2625" s="10">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11" t="s">
        <v>20</v>
      </c>
      <c r="H2625" s="11" t="s">
        <v>47</v>
      </c>
      <c r="I2625" s="11" t="s">
        <v>28</v>
      </c>
      <c r="J2625" s="2" t="s">
        <v>3</v>
      </c>
      <c r="K2625" s="2" t="s">
        <v>9</v>
      </c>
      <c r="L2625" s="2" t="s">
        <v>46</v>
      </c>
      <c r="M2625" s="7">
        <v>2</v>
      </c>
      <c r="N2625" s="4">
        <v>72.349999999999994</v>
      </c>
      <c r="O2625" s="5">
        <v>0.15</v>
      </c>
      <c r="P2625" s="4">
        <v>32.44</v>
      </c>
      <c r="Q2625" s="4">
        <f t="shared" si="160"/>
        <v>122.99499999999999</v>
      </c>
      <c r="R2625" s="4">
        <f t="shared" si="161"/>
        <v>64.88</v>
      </c>
      <c r="S2625" s="4">
        <f t="shared" si="162"/>
        <v>58.114999999999995</v>
      </c>
      <c r="T2625" s="6">
        <f t="shared" si="163"/>
        <v>0.47249888206837676</v>
      </c>
      <c r="U2625" s="3">
        <f>YEAR(SalesDataTable[[#This Row],[Order Date]])</f>
        <v>2026</v>
      </c>
    </row>
    <row r="2626" spans="1:21" ht="15.6">
      <c r="A2626" s="9">
        <v>1231</v>
      </c>
      <c r="B2626" s="10">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11" t="s">
        <v>20</v>
      </c>
      <c r="H2626" s="11" t="s">
        <v>33</v>
      </c>
      <c r="I2626" s="11" t="s">
        <v>2</v>
      </c>
      <c r="J2626" s="2" t="s">
        <v>13</v>
      </c>
      <c r="K2626" s="2" t="s">
        <v>23</v>
      </c>
      <c r="L2626" s="2" t="s">
        <v>51</v>
      </c>
      <c r="M2626" s="7">
        <v>4</v>
      </c>
      <c r="N2626" s="4">
        <v>120.8</v>
      </c>
      <c r="O2626" s="5">
        <v>0.1</v>
      </c>
      <c r="P2626" s="4">
        <v>59.93</v>
      </c>
      <c r="Q2626" s="4">
        <f t="shared" ref="Q2626:Q2689" si="164">M2626*N2626*(1-O2626)</f>
        <v>434.88</v>
      </c>
      <c r="R2626" s="4">
        <f t="shared" ref="R2626:R2689" si="165">M2626*P2626</f>
        <v>239.72</v>
      </c>
      <c r="S2626" s="4">
        <f t="shared" ref="S2626:S2689" si="166">Q2626-R2626</f>
        <v>195.16</v>
      </c>
      <c r="T2626" s="6">
        <f t="shared" ref="T2626:T2689" si="167">IFERROR(S2626/Q2626,0)</f>
        <v>0.44876747608535689</v>
      </c>
      <c r="U2626" s="3">
        <f>YEAR(SalesDataTable[[#This Row],[Order Date]])</f>
        <v>2026</v>
      </c>
    </row>
    <row r="2627" spans="1:21" ht="15.6">
      <c r="A2627" s="9">
        <v>1445</v>
      </c>
      <c r="B2627" s="10">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11" t="s">
        <v>20</v>
      </c>
      <c r="H2627" s="11" t="s">
        <v>31</v>
      </c>
      <c r="I2627" s="11" t="s">
        <v>2</v>
      </c>
      <c r="J2627" s="2" t="s">
        <v>13</v>
      </c>
      <c r="K2627" s="2" t="s">
        <v>9</v>
      </c>
      <c r="L2627" s="2" t="s">
        <v>46</v>
      </c>
      <c r="M2627" s="7">
        <v>1</v>
      </c>
      <c r="N2627" s="4">
        <v>71.23</v>
      </c>
      <c r="O2627" s="5">
        <v>0</v>
      </c>
      <c r="P2627" s="4">
        <v>31.63</v>
      </c>
      <c r="Q2627" s="4">
        <f t="shared" si="164"/>
        <v>71.23</v>
      </c>
      <c r="R2627" s="4">
        <f t="shared" si="165"/>
        <v>31.63</v>
      </c>
      <c r="S2627" s="4">
        <f t="shared" si="166"/>
        <v>39.600000000000009</v>
      </c>
      <c r="T2627" s="6">
        <f t="shared" si="167"/>
        <v>0.55594552856942303</v>
      </c>
      <c r="U2627" s="3">
        <f>YEAR(SalesDataTable[[#This Row],[Order Date]])</f>
        <v>2026</v>
      </c>
    </row>
    <row r="2628" spans="1:21" ht="15.6">
      <c r="A2628" s="9">
        <v>2842</v>
      </c>
      <c r="B2628" s="10">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11" t="s">
        <v>11</v>
      </c>
      <c r="H2628" s="11" t="s">
        <v>39</v>
      </c>
      <c r="I2628" s="11" t="s">
        <v>8</v>
      </c>
      <c r="J2628" s="2" t="s">
        <v>16</v>
      </c>
      <c r="K2628" s="2" t="s">
        <v>4</v>
      </c>
      <c r="L2628" s="2" t="s">
        <v>22</v>
      </c>
      <c r="M2628" s="7">
        <v>5</v>
      </c>
      <c r="N2628" s="4">
        <v>51.02</v>
      </c>
      <c r="O2628" s="5">
        <v>0.05</v>
      </c>
      <c r="P2628" s="4">
        <v>22.56</v>
      </c>
      <c r="Q2628" s="4">
        <f t="shared" si="164"/>
        <v>242.345</v>
      </c>
      <c r="R2628" s="4">
        <f t="shared" si="165"/>
        <v>112.8</v>
      </c>
      <c r="S2628" s="4">
        <f t="shared" si="166"/>
        <v>129.54500000000002</v>
      </c>
      <c r="T2628" s="6">
        <f t="shared" si="167"/>
        <v>0.5345478553302111</v>
      </c>
      <c r="U2628" s="3">
        <f>YEAR(SalesDataTable[[#This Row],[Order Date]])</f>
        <v>2026</v>
      </c>
    </row>
    <row r="2629" spans="1:21" ht="15.6">
      <c r="A2629" s="9">
        <v>3783</v>
      </c>
      <c r="B2629" s="10">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11" t="s">
        <v>11</v>
      </c>
      <c r="H2629" s="11" t="s">
        <v>12</v>
      </c>
      <c r="I2629" s="11" t="s">
        <v>28</v>
      </c>
      <c r="J2629" s="2" t="s">
        <v>13</v>
      </c>
      <c r="K2629" s="2" t="s">
        <v>14</v>
      </c>
      <c r="L2629" s="2" t="s">
        <v>44</v>
      </c>
      <c r="M2629" s="7">
        <v>1</v>
      </c>
      <c r="N2629" s="4">
        <v>130.52000000000001</v>
      </c>
      <c r="O2629" s="5">
        <v>0.1</v>
      </c>
      <c r="P2629" s="4">
        <v>66.09</v>
      </c>
      <c r="Q2629" s="4">
        <f t="shared" si="164"/>
        <v>117.46800000000002</v>
      </c>
      <c r="R2629" s="4">
        <f t="shared" si="165"/>
        <v>66.09</v>
      </c>
      <c r="S2629" s="4">
        <f t="shared" si="166"/>
        <v>51.378000000000014</v>
      </c>
      <c r="T2629" s="6">
        <f t="shared" si="167"/>
        <v>0.43737869036673821</v>
      </c>
      <c r="U2629" s="3">
        <f>YEAR(SalesDataTable[[#This Row],[Order Date]])</f>
        <v>2026</v>
      </c>
    </row>
    <row r="2630" spans="1:21" ht="15.6">
      <c r="A2630" s="9">
        <v>4484</v>
      </c>
      <c r="B2630" s="10">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11" t="s">
        <v>6</v>
      </c>
      <c r="H2630" s="11" t="s">
        <v>49</v>
      </c>
      <c r="I2630" s="11" t="s">
        <v>2</v>
      </c>
      <c r="J2630" s="2" t="s">
        <v>3</v>
      </c>
      <c r="K2630" s="2" t="s">
        <v>4</v>
      </c>
      <c r="L2630" s="2" t="s">
        <v>5</v>
      </c>
      <c r="M2630" s="7">
        <v>2</v>
      </c>
      <c r="N2630" s="4">
        <v>79.87</v>
      </c>
      <c r="O2630" s="5">
        <v>0.15</v>
      </c>
      <c r="P2630" s="4">
        <v>41.9</v>
      </c>
      <c r="Q2630" s="4">
        <f t="shared" si="164"/>
        <v>135.779</v>
      </c>
      <c r="R2630" s="4">
        <f t="shared" si="165"/>
        <v>83.8</v>
      </c>
      <c r="S2630" s="4">
        <f t="shared" si="166"/>
        <v>51.978999999999999</v>
      </c>
      <c r="T2630" s="6">
        <f t="shared" si="167"/>
        <v>0.38282061290773978</v>
      </c>
      <c r="U2630" s="3">
        <f>YEAR(SalesDataTable[[#This Row],[Order Date]])</f>
        <v>2026</v>
      </c>
    </row>
    <row r="2631" spans="1:21" ht="15.6">
      <c r="A2631" s="9">
        <v>4597</v>
      </c>
      <c r="B2631" s="10">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11" t="s">
        <v>20</v>
      </c>
      <c r="H2631" s="11" t="s">
        <v>47</v>
      </c>
      <c r="I2631" s="11" t="s">
        <v>2</v>
      </c>
      <c r="J2631" s="2" t="s">
        <v>3</v>
      </c>
      <c r="K2631" s="2" t="s">
        <v>9</v>
      </c>
      <c r="L2631" s="2" t="s">
        <v>46</v>
      </c>
      <c r="M2631" s="7">
        <v>3</v>
      </c>
      <c r="N2631" s="4">
        <v>71.3</v>
      </c>
      <c r="O2631" s="5">
        <v>0.1</v>
      </c>
      <c r="P2631" s="4">
        <v>32.93</v>
      </c>
      <c r="Q2631" s="4">
        <f t="shared" si="164"/>
        <v>192.51</v>
      </c>
      <c r="R2631" s="4">
        <f t="shared" si="165"/>
        <v>98.789999999999992</v>
      </c>
      <c r="S2631" s="4">
        <f t="shared" si="166"/>
        <v>93.72</v>
      </c>
      <c r="T2631" s="6">
        <f t="shared" si="167"/>
        <v>0.48683185289075892</v>
      </c>
      <c r="U2631" s="3">
        <f>YEAR(SalesDataTable[[#This Row],[Order Date]])</f>
        <v>2026</v>
      </c>
    </row>
    <row r="2632" spans="1:21" ht="15.6">
      <c r="A2632" s="9">
        <v>4917</v>
      </c>
      <c r="B2632" s="10">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11" t="s">
        <v>0</v>
      </c>
      <c r="H2632" s="11" t="s">
        <v>36</v>
      </c>
      <c r="I2632" s="11" t="s">
        <v>2</v>
      </c>
      <c r="J2632" s="2" t="s">
        <v>3</v>
      </c>
      <c r="K2632" s="2" t="s">
        <v>23</v>
      </c>
      <c r="L2632" s="2" t="s">
        <v>51</v>
      </c>
      <c r="M2632" s="7">
        <v>2</v>
      </c>
      <c r="N2632" s="4">
        <v>122.95</v>
      </c>
      <c r="O2632" s="5">
        <v>0.1</v>
      </c>
      <c r="P2632" s="4">
        <v>59.79</v>
      </c>
      <c r="Q2632" s="4">
        <f t="shared" si="164"/>
        <v>221.31</v>
      </c>
      <c r="R2632" s="4">
        <f t="shared" si="165"/>
        <v>119.58</v>
      </c>
      <c r="S2632" s="4">
        <f t="shared" si="166"/>
        <v>101.73</v>
      </c>
      <c r="T2632" s="6">
        <f t="shared" si="167"/>
        <v>0.45967195336857802</v>
      </c>
      <c r="U2632" s="3">
        <f>YEAR(SalesDataTable[[#This Row],[Order Date]])</f>
        <v>2026</v>
      </c>
    </row>
    <row r="2633" spans="1:21" ht="15.6">
      <c r="A2633" s="9">
        <v>629</v>
      </c>
      <c r="B2633" s="10">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11" t="s">
        <v>20</v>
      </c>
      <c r="H2633" s="11" t="s">
        <v>47</v>
      </c>
      <c r="I2633" s="11" t="s">
        <v>2</v>
      </c>
      <c r="J2633" s="2" t="s">
        <v>16</v>
      </c>
      <c r="K2633" s="2" t="s">
        <v>34</v>
      </c>
      <c r="L2633" s="2" t="s">
        <v>45</v>
      </c>
      <c r="M2633" s="7">
        <v>2</v>
      </c>
      <c r="N2633" s="4">
        <v>50.04</v>
      </c>
      <c r="O2633" s="5">
        <v>0.05</v>
      </c>
      <c r="P2633" s="4">
        <v>22.43</v>
      </c>
      <c r="Q2633" s="4">
        <f t="shared" si="164"/>
        <v>95.075999999999993</v>
      </c>
      <c r="R2633" s="4">
        <f t="shared" si="165"/>
        <v>44.86</v>
      </c>
      <c r="S2633" s="4">
        <f t="shared" si="166"/>
        <v>50.215999999999994</v>
      </c>
      <c r="T2633" s="6">
        <f t="shared" si="167"/>
        <v>0.52816694013210486</v>
      </c>
      <c r="U2633" s="3">
        <f>YEAR(SalesDataTable[[#This Row],[Order Date]])</f>
        <v>2026</v>
      </c>
    </row>
    <row r="2634" spans="1:21" ht="15.6">
      <c r="A2634" s="9">
        <v>1373</v>
      </c>
      <c r="B2634" s="10">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11" t="s">
        <v>6</v>
      </c>
      <c r="H2634" s="11" t="s">
        <v>7</v>
      </c>
      <c r="I2634" s="11" t="s">
        <v>28</v>
      </c>
      <c r="J2634" s="2" t="s">
        <v>3</v>
      </c>
      <c r="K2634" s="2" t="s">
        <v>23</v>
      </c>
      <c r="L2634" s="2" t="s">
        <v>40</v>
      </c>
      <c r="M2634" s="7">
        <v>1</v>
      </c>
      <c r="N2634" s="4">
        <v>80.92</v>
      </c>
      <c r="O2634" s="5">
        <v>0.05</v>
      </c>
      <c r="P2634" s="4">
        <v>40.14</v>
      </c>
      <c r="Q2634" s="4">
        <f t="shared" si="164"/>
        <v>76.873999999999995</v>
      </c>
      <c r="R2634" s="4">
        <f t="shared" si="165"/>
        <v>40.14</v>
      </c>
      <c r="S2634" s="4">
        <f t="shared" si="166"/>
        <v>36.733999999999995</v>
      </c>
      <c r="T2634" s="6">
        <f t="shared" si="167"/>
        <v>0.47784686630069978</v>
      </c>
      <c r="U2634" s="3">
        <f>YEAR(SalesDataTable[[#This Row],[Order Date]])</f>
        <v>2026</v>
      </c>
    </row>
    <row r="2635" spans="1:21" ht="15.6">
      <c r="A2635" s="9">
        <v>1668</v>
      </c>
      <c r="B2635" s="10">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11" t="s">
        <v>11</v>
      </c>
      <c r="H2635" s="11" t="s">
        <v>25</v>
      </c>
      <c r="I2635" s="11" t="s">
        <v>2</v>
      </c>
      <c r="J2635" s="2" t="s">
        <v>16</v>
      </c>
      <c r="K2635" s="2" t="s">
        <v>4</v>
      </c>
      <c r="L2635" s="2" t="s">
        <v>22</v>
      </c>
      <c r="M2635" s="7">
        <v>6</v>
      </c>
      <c r="N2635" s="4">
        <v>50.35</v>
      </c>
      <c r="O2635" s="5">
        <v>0.15</v>
      </c>
      <c r="P2635" s="4">
        <v>22.91</v>
      </c>
      <c r="Q2635" s="4">
        <f t="shared" si="164"/>
        <v>256.78500000000003</v>
      </c>
      <c r="R2635" s="4">
        <f t="shared" si="165"/>
        <v>137.46</v>
      </c>
      <c r="S2635" s="4">
        <f t="shared" si="166"/>
        <v>119.32500000000002</v>
      </c>
      <c r="T2635" s="6">
        <f t="shared" si="167"/>
        <v>0.46468835796483443</v>
      </c>
      <c r="U2635" s="3">
        <f>YEAR(SalesDataTable[[#This Row],[Order Date]])</f>
        <v>2026</v>
      </c>
    </row>
    <row r="2636" spans="1:21" ht="15.6">
      <c r="A2636" s="9">
        <v>2646</v>
      </c>
      <c r="B2636" s="10">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11" t="s">
        <v>6</v>
      </c>
      <c r="H2636" s="11" t="s">
        <v>7</v>
      </c>
      <c r="I2636" s="11" t="s">
        <v>2</v>
      </c>
      <c r="J2636" s="2" t="s">
        <v>3</v>
      </c>
      <c r="K2636" s="2" t="s">
        <v>34</v>
      </c>
      <c r="L2636" s="2" t="s">
        <v>42</v>
      </c>
      <c r="M2636" s="7">
        <v>1</v>
      </c>
      <c r="N2636" s="4">
        <v>35.799999999999997</v>
      </c>
      <c r="O2636" s="5">
        <v>0.05</v>
      </c>
      <c r="P2636" s="4">
        <v>14.12</v>
      </c>
      <c r="Q2636" s="4">
        <f t="shared" si="164"/>
        <v>34.01</v>
      </c>
      <c r="R2636" s="4">
        <f t="shared" si="165"/>
        <v>14.12</v>
      </c>
      <c r="S2636" s="4">
        <f t="shared" si="166"/>
        <v>19.89</v>
      </c>
      <c r="T2636" s="6">
        <f t="shared" si="167"/>
        <v>0.58482799176712741</v>
      </c>
      <c r="U2636" s="3">
        <f>YEAR(SalesDataTable[[#This Row],[Order Date]])</f>
        <v>2026</v>
      </c>
    </row>
    <row r="2637" spans="1:21" ht="15.6">
      <c r="A2637" s="9">
        <v>3044</v>
      </c>
      <c r="B2637" s="10">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11" t="s">
        <v>6</v>
      </c>
      <c r="H2637" s="11" t="s">
        <v>27</v>
      </c>
      <c r="I2637" s="11" t="s">
        <v>8</v>
      </c>
      <c r="J2637" s="2" t="s">
        <v>16</v>
      </c>
      <c r="K2637" s="2" t="s">
        <v>4</v>
      </c>
      <c r="L2637" s="2" t="s">
        <v>26</v>
      </c>
      <c r="M2637" s="7">
        <v>4</v>
      </c>
      <c r="N2637" s="4">
        <v>40.64</v>
      </c>
      <c r="O2637" s="5">
        <v>0.1</v>
      </c>
      <c r="P2637" s="4">
        <v>16.260000000000002</v>
      </c>
      <c r="Q2637" s="4">
        <f t="shared" si="164"/>
        <v>146.304</v>
      </c>
      <c r="R2637" s="4">
        <f t="shared" si="165"/>
        <v>65.040000000000006</v>
      </c>
      <c r="S2637" s="4">
        <f t="shared" si="166"/>
        <v>81.263999999999996</v>
      </c>
      <c r="T2637" s="6">
        <f t="shared" si="167"/>
        <v>0.55544619422572172</v>
      </c>
      <c r="U2637" s="3">
        <f>YEAR(SalesDataTable[[#This Row],[Order Date]])</f>
        <v>2026</v>
      </c>
    </row>
    <row r="2638" spans="1:21" ht="15.6">
      <c r="A2638" s="9">
        <v>3065</v>
      </c>
      <c r="B2638" s="10">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11" t="s">
        <v>11</v>
      </c>
      <c r="H2638" s="11" t="s">
        <v>39</v>
      </c>
      <c r="I2638" s="11" t="s">
        <v>2</v>
      </c>
      <c r="J2638" s="2" t="s">
        <v>13</v>
      </c>
      <c r="K2638" s="2" t="s">
        <v>23</v>
      </c>
      <c r="L2638" s="2" t="s">
        <v>40</v>
      </c>
      <c r="M2638" s="7">
        <v>3</v>
      </c>
      <c r="N2638" s="4">
        <v>81.510000000000005</v>
      </c>
      <c r="O2638" s="5">
        <v>0.05</v>
      </c>
      <c r="P2638" s="4">
        <v>39.9</v>
      </c>
      <c r="Q2638" s="4">
        <f t="shared" si="164"/>
        <v>232.30350000000001</v>
      </c>
      <c r="R2638" s="4">
        <f t="shared" si="165"/>
        <v>119.69999999999999</v>
      </c>
      <c r="S2638" s="4">
        <f t="shared" si="166"/>
        <v>112.60350000000003</v>
      </c>
      <c r="T2638" s="6">
        <f t="shared" si="167"/>
        <v>0.48472580051527425</v>
      </c>
      <c r="U2638" s="3">
        <f>YEAR(SalesDataTable[[#This Row],[Order Date]])</f>
        <v>2026</v>
      </c>
    </row>
    <row r="2639" spans="1:21" ht="15.6">
      <c r="A2639" s="9">
        <v>3365</v>
      </c>
      <c r="B2639" s="10">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11" t="s">
        <v>20</v>
      </c>
      <c r="H2639" s="11" t="s">
        <v>31</v>
      </c>
      <c r="I2639" s="11" t="s">
        <v>19</v>
      </c>
      <c r="J2639" s="2" t="s">
        <v>13</v>
      </c>
      <c r="K2639" s="2" t="s">
        <v>34</v>
      </c>
      <c r="L2639" s="2" t="s">
        <v>38</v>
      </c>
      <c r="M2639" s="7">
        <v>2</v>
      </c>
      <c r="N2639" s="4">
        <v>122.4</v>
      </c>
      <c r="O2639" s="5">
        <v>0.1</v>
      </c>
      <c r="P2639" s="4">
        <v>71.09</v>
      </c>
      <c r="Q2639" s="4">
        <f t="shared" si="164"/>
        <v>220.32000000000002</v>
      </c>
      <c r="R2639" s="4">
        <f t="shared" si="165"/>
        <v>142.18</v>
      </c>
      <c r="S2639" s="4">
        <f t="shared" si="166"/>
        <v>78.140000000000015</v>
      </c>
      <c r="T2639" s="6">
        <f t="shared" si="167"/>
        <v>0.35466594045025424</v>
      </c>
      <c r="U2639" s="3">
        <f>YEAR(SalesDataTable[[#This Row],[Order Date]])</f>
        <v>2026</v>
      </c>
    </row>
    <row r="2640" spans="1:21" ht="15.6">
      <c r="A2640" s="9">
        <v>4042</v>
      </c>
      <c r="B2640" s="10">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11" t="s">
        <v>0</v>
      </c>
      <c r="H2640" s="11" t="s">
        <v>36</v>
      </c>
      <c r="I2640" s="11" t="s">
        <v>28</v>
      </c>
      <c r="J2640" s="2" t="s">
        <v>3</v>
      </c>
      <c r="K2640" s="2" t="s">
        <v>14</v>
      </c>
      <c r="L2640" s="2" t="s">
        <v>32</v>
      </c>
      <c r="M2640" s="7">
        <v>1</v>
      </c>
      <c r="N2640" s="4">
        <v>45.94</v>
      </c>
      <c r="O2640" s="5">
        <v>0.05</v>
      </c>
      <c r="P2640" s="4">
        <v>18.100000000000001</v>
      </c>
      <c r="Q2640" s="4">
        <f t="shared" si="164"/>
        <v>43.642999999999994</v>
      </c>
      <c r="R2640" s="4">
        <f t="shared" si="165"/>
        <v>18.100000000000001</v>
      </c>
      <c r="S2640" s="4">
        <f t="shared" si="166"/>
        <v>25.542999999999992</v>
      </c>
      <c r="T2640" s="6">
        <f t="shared" si="167"/>
        <v>0.58527140664024002</v>
      </c>
      <c r="U2640" s="3">
        <f>YEAR(SalesDataTable[[#This Row],[Order Date]])</f>
        <v>2026</v>
      </c>
    </row>
    <row r="2641" spans="1:21" ht="15.6">
      <c r="A2641" s="9">
        <v>4635</v>
      </c>
      <c r="B2641" s="10">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11" t="s">
        <v>20</v>
      </c>
      <c r="H2641" s="11" t="s">
        <v>47</v>
      </c>
      <c r="I2641" s="11" t="s">
        <v>8</v>
      </c>
      <c r="J2641" s="2" t="s">
        <v>3</v>
      </c>
      <c r="K2641" s="2" t="s">
        <v>23</v>
      </c>
      <c r="L2641" s="2" t="s">
        <v>29</v>
      </c>
      <c r="M2641" s="7">
        <v>15</v>
      </c>
      <c r="N2641" s="4">
        <v>196.89</v>
      </c>
      <c r="O2641" s="5">
        <v>0.15</v>
      </c>
      <c r="P2641" s="4">
        <v>105.09</v>
      </c>
      <c r="Q2641" s="4">
        <f t="shared" si="164"/>
        <v>2510.3474999999999</v>
      </c>
      <c r="R2641" s="4">
        <f t="shared" si="165"/>
        <v>1576.3500000000001</v>
      </c>
      <c r="S2641" s="4">
        <f t="shared" si="166"/>
        <v>933.99749999999972</v>
      </c>
      <c r="T2641" s="6">
        <f t="shared" si="167"/>
        <v>0.37205904760197533</v>
      </c>
      <c r="U2641" s="3">
        <f>YEAR(SalesDataTable[[#This Row],[Order Date]])</f>
        <v>2026</v>
      </c>
    </row>
    <row r="2642" spans="1:21" ht="15.6">
      <c r="A2642" s="9">
        <v>4748</v>
      </c>
      <c r="B2642" s="10">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11" t="s">
        <v>20</v>
      </c>
      <c r="H2642" s="11" t="s">
        <v>47</v>
      </c>
      <c r="I2642" s="11" t="s">
        <v>19</v>
      </c>
      <c r="J2642" s="2" t="s">
        <v>16</v>
      </c>
      <c r="K2642" s="2" t="s">
        <v>4</v>
      </c>
      <c r="L2642" s="2" t="s">
        <v>22</v>
      </c>
      <c r="M2642" s="7">
        <v>1</v>
      </c>
      <c r="N2642" s="4">
        <v>51.18</v>
      </c>
      <c r="O2642" s="5">
        <v>0.05</v>
      </c>
      <c r="P2642" s="4">
        <v>22.98</v>
      </c>
      <c r="Q2642" s="4">
        <f t="shared" si="164"/>
        <v>48.620999999999995</v>
      </c>
      <c r="R2642" s="4">
        <f t="shared" si="165"/>
        <v>22.98</v>
      </c>
      <c r="S2642" s="4">
        <f t="shared" si="166"/>
        <v>25.640999999999995</v>
      </c>
      <c r="T2642" s="6">
        <f t="shared" si="167"/>
        <v>0.52736471894860237</v>
      </c>
      <c r="U2642" s="3">
        <f>YEAR(SalesDataTable[[#This Row],[Order Date]])</f>
        <v>2026</v>
      </c>
    </row>
    <row r="2643" spans="1:21" ht="15.6">
      <c r="A2643" s="9">
        <v>342</v>
      </c>
      <c r="B2643" s="10">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11" t="s">
        <v>6</v>
      </c>
      <c r="H2643" s="11" t="s">
        <v>27</v>
      </c>
      <c r="I2643" s="11" t="s">
        <v>19</v>
      </c>
      <c r="J2643" s="2" t="s">
        <v>13</v>
      </c>
      <c r="K2643" s="2" t="s">
        <v>4</v>
      </c>
      <c r="L2643" s="2" t="s">
        <v>26</v>
      </c>
      <c r="M2643" s="7">
        <v>3</v>
      </c>
      <c r="N2643" s="4">
        <v>40.78</v>
      </c>
      <c r="O2643" s="5">
        <v>0.15</v>
      </c>
      <c r="P2643" s="4">
        <v>16.73</v>
      </c>
      <c r="Q2643" s="4">
        <f t="shared" si="164"/>
        <v>103.989</v>
      </c>
      <c r="R2643" s="4">
        <f t="shared" si="165"/>
        <v>50.19</v>
      </c>
      <c r="S2643" s="4">
        <f t="shared" si="166"/>
        <v>53.799000000000007</v>
      </c>
      <c r="T2643" s="6">
        <f t="shared" si="167"/>
        <v>0.51735279693044456</v>
      </c>
      <c r="U2643" s="3">
        <f>YEAR(SalesDataTable[[#This Row],[Order Date]])</f>
        <v>2026</v>
      </c>
    </row>
    <row r="2644" spans="1:21" ht="15.6">
      <c r="A2644" s="9">
        <v>676</v>
      </c>
      <c r="B2644" s="10">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11" t="s">
        <v>11</v>
      </c>
      <c r="H2644" s="11" t="s">
        <v>18</v>
      </c>
      <c r="I2644" s="11" t="s">
        <v>28</v>
      </c>
      <c r="J2644" s="2" t="s">
        <v>3</v>
      </c>
      <c r="K2644" s="2" t="s">
        <v>23</v>
      </c>
      <c r="L2644" s="2" t="s">
        <v>29</v>
      </c>
      <c r="M2644" s="7">
        <v>1</v>
      </c>
      <c r="N2644" s="4">
        <v>195.63</v>
      </c>
      <c r="O2644" s="5">
        <v>0.05</v>
      </c>
      <c r="P2644" s="4">
        <v>102.13</v>
      </c>
      <c r="Q2644" s="4">
        <f t="shared" si="164"/>
        <v>185.84849999999997</v>
      </c>
      <c r="R2644" s="4">
        <f t="shared" si="165"/>
        <v>102.13</v>
      </c>
      <c r="S2644" s="4">
        <f t="shared" si="166"/>
        <v>83.718499999999977</v>
      </c>
      <c r="T2644" s="6">
        <f t="shared" si="167"/>
        <v>0.45046637449320276</v>
      </c>
      <c r="U2644" s="3">
        <f>YEAR(SalesDataTable[[#This Row],[Order Date]])</f>
        <v>2026</v>
      </c>
    </row>
    <row r="2645" spans="1:21" ht="15.6">
      <c r="A2645" s="9">
        <v>1912</v>
      </c>
      <c r="B2645" s="10">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11" t="s">
        <v>11</v>
      </c>
      <c r="H2645" s="11" t="s">
        <v>25</v>
      </c>
      <c r="I2645" s="11" t="s">
        <v>8</v>
      </c>
      <c r="J2645" s="2" t="s">
        <v>3</v>
      </c>
      <c r="K2645" s="2" t="s">
        <v>14</v>
      </c>
      <c r="L2645" s="2" t="s">
        <v>44</v>
      </c>
      <c r="M2645" s="7">
        <v>10</v>
      </c>
      <c r="N2645" s="4">
        <v>134.86000000000001</v>
      </c>
      <c r="O2645" s="5">
        <v>0.1</v>
      </c>
      <c r="P2645" s="4">
        <v>65.3</v>
      </c>
      <c r="Q2645" s="4">
        <f t="shared" si="164"/>
        <v>1213.7400000000002</v>
      </c>
      <c r="R2645" s="4">
        <f t="shared" si="165"/>
        <v>653</v>
      </c>
      <c r="S2645" s="4">
        <f t="shared" si="166"/>
        <v>560.74000000000024</v>
      </c>
      <c r="T2645" s="6">
        <f t="shared" si="167"/>
        <v>0.46199350767050612</v>
      </c>
      <c r="U2645" s="3">
        <f>YEAR(SalesDataTable[[#This Row],[Order Date]])</f>
        <v>2026</v>
      </c>
    </row>
    <row r="2646" spans="1:21" ht="15.6">
      <c r="A2646" s="9">
        <v>2065</v>
      </c>
      <c r="B2646" s="10">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11" t="s">
        <v>20</v>
      </c>
      <c r="H2646" s="11" t="s">
        <v>21</v>
      </c>
      <c r="I2646" s="11" t="s">
        <v>2</v>
      </c>
      <c r="J2646" s="2" t="s">
        <v>13</v>
      </c>
      <c r="K2646" s="2" t="s">
        <v>4</v>
      </c>
      <c r="L2646" s="2" t="s">
        <v>5</v>
      </c>
      <c r="M2646" s="7">
        <v>1</v>
      </c>
      <c r="N2646" s="4">
        <v>83.15</v>
      </c>
      <c r="O2646" s="5">
        <v>0</v>
      </c>
      <c r="P2646" s="4">
        <v>42.3</v>
      </c>
      <c r="Q2646" s="4">
        <f t="shared" si="164"/>
        <v>83.15</v>
      </c>
      <c r="R2646" s="4">
        <f t="shared" si="165"/>
        <v>42.3</v>
      </c>
      <c r="S2646" s="4">
        <f t="shared" si="166"/>
        <v>40.850000000000009</v>
      </c>
      <c r="T2646" s="6">
        <f t="shared" si="167"/>
        <v>0.49128081779915822</v>
      </c>
      <c r="U2646" s="3">
        <f>YEAR(SalesDataTable[[#This Row],[Order Date]])</f>
        <v>2026</v>
      </c>
    </row>
    <row r="2647" spans="1:21" ht="15.6">
      <c r="A2647" s="9">
        <v>3136</v>
      </c>
      <c r="B2647" s="10">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11" t="s">
        <v>6</v>
      </c>
      <c r="H2647" s="11" t="s">
        <v>27</v>
      </c>
      <c r="I2647" s="11" t="s">
        <v>28</v>
      </c>
      <c r="J2647" s="2" t="s">
        <v>16</v>
      </c>
      <c r="K2647" s="2" t="s">
        <v>4</v>
      </c>
      <c r="L2647" s="2" t="s">
        <v>5</v>
      </c>
      <c r="M2647" s="7">
        <v>1</v>
      </c>
      <c r="N2647" s="4">
        <v>81.599999999999994</v>
      </c>
      <c r="O2647" s="5">
        <v>0.15</v>
      </c>
      <c r="P2647" s="4">
        <v>42</v>
      </c>
      <c r="Q2647" s="4">
        <f t="shared" si="164"/>
        <v>69.36</v>
      </c>
      <c r="R2647" s="4">
        <f t="shared" si="165"/>
        <v>42</v>
      </c>
      <c r="S2647" s="4">
        <f t="shared" si="166"/>
        <v>27.36</v>
      </c>
      <c r="T2647" s="6">
        <f t="shared" si="167"/>
        <v>0.3944636678200692</v>
      </c>
      <c r="U2647" s="3">
        <f>YEAR(SalesDataTable[[#This Row],[Order Date]])</f>
        <v>2026</v>
      </c>
    </row>
    <row r="2648" spans="1:21" ht="15.6">
      <c r="A2648" s="9">
        <v>3423</v>
      </c>
      <c r="B2648" s="10">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11" t="s">
        <v>20</v>
      </c>
      <c r="H2648" s="11" t="s">
        <v>31</v>
      </c>
      <c r="I2648" s="11" t="s">
        <v>19</v>
      </c>
      <c r="J2648" s="2" t="s">
        <v>16</v>
      </c>
      <c r="K2648" s="2" t="s">
        <v>14</v>
      </c>
      <c r="L2648" s="2" t="s">
        <v>32</v>
      </c>
      <c r="M2648" s="7">
        <v>5</v>
      </c>
      <c r="N2648" s="4">
        <v>47.67</v>
      </c>
      <c r="O2648" s="5">
        <v>0.1</v>
      </c>
      <c r="P2648" s="4">
        <v>17.84</v>
      </c>
      <c r="Q2648" s="4">
        <f t="shared" si="164"/>
        <v>214.51500000000001</v>
      </c>
      <c r="R2648" s="4">
        <f t="shared" si="165"/>
        <v>89.2</v>
      </c>
      <c r="S2648" s="4">
        <f t="shared" si="166"/>
        <v>125.31500000000001</v>
      </c>
      <c r="T2648" s="6">
        <f t="shared" si="167"/>
        <v>0.5841782625923595</v>
      </c>
      <c r="U2648" s="3">
        <f>YEAR(SalesDataTable[[#This Row],[Order Date]])</f>
        <v>2026</v>
      </c>
    </row>
    <row r="2649" spans="1:21" ht="15.6">
      <c r="A2649" s="9">
        <v>3746</v>
      </c>
      <c r="B2649" s="10">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11" t="s">
        <v>20</v>
      </c>
      <c r="H2649" s="11" t="s">
        <v>31</v>
      </c>
      <c r="I2649" s="11" t="s">
        <v>19</v>
      </c>
      <c r="J2649" s="2" t="s">
        <v>16</v>
      </c>
      <c r="K2649" s="2" t="s">
        <v>4</v>
      </c>
      <c r="L2649" s="2" t="s">
        <v>22</v>
      </c>
      <c r="M2649" s="7">
        <v>2</v>
      </c>
      <c r="N2649" s="4">
        <v>50.96</v>
      </c>
      <c r="O2649" s="5">
        <v>0.15</v>
      </c>
      <c r="P2649" s="4">
        <v>22.59</v>
      </c>
      <c r="Q2649" s="4">
        <f t="shared" si="164"/>
        <v>86.632000000000005</v>
      </c>
      <c r="R2649" s="4">
        <f t="shared" si="165"/>
        <v>45.18</v>
      </c>
      <c r="S2649" s="4">
        <f t="shared" si="166"/>
        <v>41.452000000000005</v>
      </c>
      <c r="T2649" s="6">
        <f t="shared" si="167"/>
        <v>0.47848370117277683</v>
      </c>
      <c r="U2649" s="3">
        <f>YEAR(SalesDataTable[[#This Row],[Order Date]])</f>
        <v>2026</v>
      </c>
    </row>
    <row r="2650" spans="1:21" ht="15.6">
      <c r="A2650" s="9">
        <v>1198</v>
      </c>
      <c r="B2650" s="10">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11" t="s">
        <v>20</v>
      </c>
      <c r="H2650" s="11" t="s">
        <v>31</v>
      </c>
      <c r="I2650" s="11" t="s">
        <v>19</v>
      </c>
      <c r="J2650" s="2" t="s">
        <v>13</v>
      </c>
      <c r="K2650" s="2" t="s">
        <v>14</v>
      </c>
      <c r="L2650" s="2" t="s">
        <v>32</v>
      </c>
      <c r="M2650" s="7">
        <v>5</v>
      </c>
      <c r="N2650" s="4">
        <v>47.69</v>
      </c>
      <c r="O2650" s="5">
        <v>0.05</v>
      </c>
      <c r="P2650" s="4">
        <v>18.23</v>
      </c>
      <c r="Q2650" s="4">
        <f t="shared" si="164"/>
        <v>226.52749999999997</v>
      </c>
      <c r="R2650" s="4">
        <f t="shared" si="165"/>
        <v>91.15</v>
      </c>
      <c r="S2650" s="4">
        <f t="shared" si="166"/>
        <v>135.37749999999997</v>
      </c>
      <c r="T2650" s="6">
        <f t="shared" si="167"/>
        <v>0.59762059794064726</v>
      </c>
      <c r="U2650" s="3">
        <f>YEAR(SalesDataTable[[#This Row],[Order Date]])</f>
        <v>2026</v>
      </c>
    </row>
    <row r="2651" spans="1:21" ht="15.6">
      <c r="A2651" s="9">
        <v>2123</v>
      </c>
      <c r="B2651" s="10">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11" t="s">
        <v>20</v>
      </c>
      <c r="H2651" s="11" t="s">
        <v>33</v>
      </c>
      <c r="I2651" s="11" t="s">
        <v>2</v>
      </c>
      <c r="J2651" s="2" t="s">
        <v>3</v>
      </c>
      <c r="K2651" s="2" t="s">
        <v>9</v>
      </c>
      <c r="L2651" s="2" t="s">
        <v>10</v>
      </c>
      <c r="M2651" s="7">
        <v>1</v>
      </c>
      <c r="N2651" s="4">
        <v>91.08</v>
      </c>
      <c r="O2651" s="5">
        <v>0.2</v>
      </c>
      <c r="P2651" s="4">
        <v>46.14</v>
      </c>
      <c r="Q2651" s="4">
        <f t="shared" si="164"/>
        <v>72.864000000000004</v>
      </c>
      <c r="R2651" s="4">
        <f t="shared" si="165"/>
        <v>46.14</v>
      </c>
      <c r="S2651" s="4">
        <f t="shared" si="166"/>
        <v>26.724000000000004</v>
      </c>
      <c r="T2651" s="6">
        <f t="shared" si="167"/>
        <v>0.36676548089591571</v>
      </c>
      <c r="U2651" s="3">
        <f>YEAR(SalesDataTable[[#This Row],[Order Date]])</f>
        <v>2026</v>
      </c>
    </row>
    <row r="2652" spans="1:21" ht="15.6">
      <c r="A2652" s="9">
        <v>2586</v>
      </c>
      <c r="B2652" s="10">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11" t="s">
        <v>6</v>
      </c>
      <c r="H2652" s="11" t="s">
        <v>49</v>
      </c>
      <c r="I2652" s="11" t="s">
        <v>19</v>
      </c>
      <c r="J2652" s="2" t="s">
        <v>13</v>
      </c>
      <c r="K2652" s="2" t="s">
        <v>9</v>
      </c>
      <c r="L2652" s="2" t="s">
        <v>17</v>
      </c>
      <c r="M2652" s="7">
        <v>1</v>
      </c>
      <c r="N2652" s="4">
        <v>143.84</v>
      </c>
      <c r="O2652" s="5">
        <v>0.15</v>
      </c>
      <c r="P2652" s="4">
        <v>78.17</v>
      </c>
      <c r="Q2652" s="4">
        <f t="shared" si="164"/>
        <v>122.264</v>
      </c>
      <c r="R2652" s="4">
        <f t="shared" si="165"/>
        <v>78.17</v>
      </c>
      <c r="S2652" s="4">
        <f t="shared" si="166"/>
        <v>44.093999999999994</v>
      </c>
      <c r="T2652" s="6">
        <f t="shared" si="167"/>
        <v>0.360645815612118</v>
      </c>
      <c r="U2652" s="3">
        <f>YEAR(SalesDataTable[[#This Row],[Order Date]])</f>
        <v>2026</v>
      </c>
    </row>
    <row r="2653" spans="1:21" ht="15.6">
      <c r="A2653" s="9">
        <v>3048</v>
      </c>
      <c r="B2653" s="10">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11" t="s">
        <v>6</v>
      </c>
      <c r="H2653" s="11" t="s">
        <v>27</v>
      </c>
      <c r="I2653" s="11" t="s">
        <v>2</v>
      </c>
      <c r="J2653" s="2" t="s">
        <v>13</v>
      </c>
      <c r="K2653" s="2" t="s">
        <v>4</v>
      </c>
      <c r="L2653" s="2" t="s">
        <v>30</v>
      </c>
      <c r="M2653" s="7">
        <v>1</v>
      </c>
      <c r="N2653" s="4">
        <v>102.66</v>
      </c>
      <c r="O2653" s="5">
        <v>0.05</v>
      </c>
      <c r="P2653" s="4">
        <v>49.2</v>
      </c>
      <c r="Q2653" s="4">
        <f t="shared" si="164"/>
        <v>97.526999999999987</v>
      </c>
      <c r="R2653" s="4">
        <f t="shared" si="165"/>
        <v>49.2</v>
      </c>
      <c r="S2653" s="4">
        <f t="shared" si="166"/>
        <v>48.326999999999984</v>
      </c>
      <c r="T2653" s="6">
        <f t="shared" si="167"/>
        <v>0.4955243163431664</v>
      </c>
      <c r="U2653" s="3">
        <f>YEAR(SalesDataTable[[#This Row],[Order Date]])</f>
        <v>2026</v>
      </c>
    </row>
    <row r="2654" spans="1:21" ht="15.6">
      <c r="A2654" s="9">
        <v>3838</v>
      </c>
      <c r="B2654" s="10">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11" t="s">
        <v>6</v>
      </c>
      <c r="H2654" s="11" t="s">
        <v>41</v>
      </c>
      <c r="I2654" s="11" t="s">
        <v>19</v>
      </c>
      <c r="J2654" s="2" t="s">
        <v>13</v>
      </c>
      <c r="K2654" s="2" t="s">
        <v>34</v>
      </c>
      <c r="L2654" s="2" t="s">
        <v>35</v>
      </c>
      <c r="M2654" s="7">
        <v>2</v>
      </c>
      <c r="N2654" s="4">
        <v>40.32</v>
      </c>
      <c r="O2654" s="5">
        <v>0</v>
      </c>
      <c r="P2654" s="4">
        <v>14.39</v>
      </c>
      <c r="Q2654" s="4">
        <f t="shared" si="164"/>
        <v>80.64</v>
      </c>
      <c r="R2654" s="4">
        <f t="shared" si="165"/>
        <v>28.78</v>
      </c>
      <c r="S2654" s="4">
        <f t="shared" si="166"/>
        <v>51.86</v>
      </c>
      <c r="T2654" s="6">
        <f t="shared" si="167"/>
        <v>0.64310515873015872</v>
      </c>
      <c r="U2654" s="3">
        <f>YEAR(SalesDataTable[[#This Row],[Order Date]])</f>
        <v>2026</v>
      </c>
    </row>
    <row r="2655" spans="1:21" ht="15.6">
      <c r="A2655" s="9">
        <v>4718</v>
      </c>
      <c r="B2655" s="10">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11" t="s">
        <v>0</v>
      </c>
      <c r="H2655" s="11" t="s">
        <v>1</v>
      </c>
      <c r="I2655" s="11" t="s">
        <v>19</v>
      </c>
      <c r="J2655" s="2" t="s">
        <v>3</v>
      </c>
      <c r="K2655" s="2" t="s">
        <v>9</v>
      </c>
      <c r="L2655" s="2" t="s">
        <v>37</v>
      </c>
      <c r="M2655" s="7">
        <v>1</v>
      </c>
      <c r="N2655" s="4">
        <v>157.58000000000001</v>
      </c>
      <c r="O2655" s="5">
        <v>0.1</v>
      </c>
      <c r="P2655" s="4">
        <v>80.37</v>
      </c>
      <c r="Q2655" s="4">
        <f t="shared" si="164"/>
        <v>141.822</v>
      </c>
      <c r="R2655" s="4">
        <f t="shared" si="165"/>
        <v>80.37</v>
      </c>
      <c r="S2655" s="4">
        <f t="shared" si="166"/>
        <v>61.451999999999998</v>
      </c>
      <c r="T2655" s="6">
        <f t="shared" si="167"/>
        <v>0.43330371874603374</v>
      </c>
      <c r="U2655" s="3">
        <f>YEAR(SalesDataTable[[#This Row],[Order Date]])</f>
        <v>2026</v>
      </c>
    </row>
    <row r="2656" spans="1:21" ht="15.6">
      <c r="A2656" s="9">
        <v>4844</v>
      </c>
      <c r="B2656" s="10">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11" t="s">
        <v>6</v>
      </c>
      <c r="H2656" s="11" t="s">
        <v>49</v>
      </c>
      <c r="I2656" s="11" t="s">
        <v>2</v>
      </c>
      <c r="J2656" s="2" t="s">
        <v>13</v>
      </c>
      <c r="K2656" s="2" t="s">
        <v>34</v>
      </c>
      <c r="L2656" s="2" t="s">
        <v>42</v>
      </c>
      <c r="M2656" s="7">
        <v>1</v>
      </c>
      <c r="N2656" s="4">
        <v>36.4</v>
      </c>
      <c r="O2656" s="5">
        <v>0</v>
      </c>
      <c r="P2656" s="4">
        <v>14.22</v>
      </c>
      <c r="Q2656" s="4">
        <f t="shared" si="164"/>
        <v>36.4</v>
      </c>
      <c r="R2656" s="4">
        <f t="shared" si="165"/>
        <v>14.22</v>
      </c>
      <c r="S2656" s="4">
        <f t="shared" si="166"/>
        <v>22.18</v>
      </c>
      <c r="T2656" s="6">
        <f t="shared" si="167"/>
        <v>0.6093406593406594</v>
      </c>
      <c r="U2656" s="3">
        <f>YEAR(SalesDataTable[[#This Row],[Order Date]])</f>
        <v>2026</v>
      </c>
    </row>
    <row r="2657" spans="1:21" ht="15.6">
      <c r="A2657" s="9">
        <v>678</v>
      </c>
      <c r="B2657" s="10">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11" t="s">
        <v>6</v>
      </c>
      <c r="H2657" s="11" t="s">
        <v>41</v>
      </c>
      <c r="I2657" s="11" t="s">
        <v>2</v>
      </c>
      <c r="J2657" s="2" t="s">
        <v>16</v>
      </c>
      <c r="K2657" s="2" t="s">
        <v>9</v>
      </c>
      <c r="L2657" s="2" t="s">
        <v>17</v>
      </c>
      <c r="M2657" s="7">
        <v>1</v>
      </c>
      <c r="N2657" s="4">
        <v>142.15</v>
      </c>
      <c r="O2657" s="5">
        <v>0.05</v>
      </c>
      <c r="P2657" s="4">
        <v>80.5</v>
      </c>
      <c r="Q2657" s="4">
        <f t="shared" si="164"/>
        <v>135.04249999999999</v>
      </c>
      <c r="R2657" s="4">
        <f t="shared" si="165"/>
        <v>80.5</v>
      </c>
      <c r="S2657" s="4">
        <f t="shared" si="166"/>
        <v>54.54249999999999</v>
      </c>
      <c r="T2657" s="6">
        <f t="shared" si="167"/>
        <v>0.40389136753244342</v>
      </c>
      <c r="U2657" s="3">
        <f>YEAR(SalesDataTable[[#This Row],[Order Date]])</f>
        <v>2026</v>
      </c>
    </row>
    <row r="2658" spans="1:21" ht="15.6">
      <c r="A2658" s="9">
        <v>1706</v>
      </c>
      <c r="B2658" s="10">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11" t="s">
        <v>0</v>
      </c>
      <c r="H2658" s="11" t="s">
        <v>1</v>
      </c>
      <c r="I2658" s="11" t="s">
        <v>2</v>
      </c>
      <c r="J2658" s="2" t="s">
        <v>3</v>
      </c>
      <c r="K2658" s="2" t="s">
        <v>23</v>
      </c>
      <c r="L2658" s="2" t="s">
        <v>24</v>
      </c>
      <c r="M2658" s="7">
        <v>2</v>
      </c>
      <c r="N2658" s="4">
        <v>332.38</v>
      </c>
      <c r="O2658" s="5">
        <v>0.05</v>
      </c>
      <c r="P2658" s="4">
        <v>192.16</v>
      </c>
      <c r="Q2658" s="4">
        <f t="shared" si="164"/>
        <v>631.52199999999993</v>
      </c>
      <c r="R2658" s="4">
        <f t="shared" si="165"/>
        <v>384.32</v>
      </c>
      <c r="S2658" s="4">
        <f t="shared" si="166"/>
        <v>247.20199999999994</v>
      </c>
      <c r="T2658" s="6">
        <f t="shared" si="167"/>
        <v>0.39143846136793331</v>
      </c>
      <c r="U2658" s="3">
        <f>YEAR(SalesDataTable[[#This Row],[Order Date]])</f>
        <v>2026</v>
      </c>
    </row>
    <row r="2659" spans="1:21" ht="15.6">
      <c r="A2659" s="9">
        <v>3034</v>
      </c>
      <c r="B2659" s="10">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11" t="s">
        <v>6</v>
      </c>
      <c r="H2659" s="11" t="s">
        <v>7</v>
      </c>
      <c r="I2659" s="11" t="s">
        <v>19</v>
      </c>
      <c r="J2659" s="2" t="s">
        <v>13</v>
      </c>
      <c r="K2659" s="2" t="s">
        <v>23</v>
      </c>
      <c r="L2659" s="2" t="s">
        <v>51</v>
      </c>
      <c r="M2659" s="7">
        <v>1</v>
      </c>
      <c r="N2659" s="4">
        <v>122.18</v>
      </c>
      <c r="O2659" s="5">
        <v>0.15</v>
      </c>
      <c r="P2659" s="4">
        <v>61.28</v>
      </c>
      <c r="Q2659" s="4">
        <f t="shared" si="164"/>
        <v>103.85300000000001</v>
      </c>
      <c r="R2659" s="4">
        <f t="shared" si="165"/>
        <v>61.28</v>
      </c>
      <c r="S2659" s="4">
        <f t="shared" si="166"/>
        <v>42.573000000000008</v>
      </c>
      <c r="T2659" s="6">
        <f t="shared" si="167"/>
        <v>0.40993519686479934</v>
      </c>
      <c r="U2659" s="3">
        <f>YEAR(SalesDataTable[[#This Row],[Order Date]])</f>
        <v>2026</v>
      </c>
    </row>
    <row r="2660" spans="1:21" ht="15.6">
      <c r="A2660" s="9">
        <v>3883</v>
      </c>
      <c r="B2660" s="10">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11" t="s">
        <v>0</v>
      </c>
      <c r="H2660" s="11" t="s">
        <v>1</v>
      </c>
      <c r="I2660" s="11" t="s">
        <v>2</v>
      </c>
      <c r="J2660" s="2" t="s">
        <v>13</v>
      </c>
      <c r="K2660" s="2" t="s">
        <v>23</v>
      </c>
      <c r="L2660" s="2" t="s">
        <v>51</v>
      </c>
      <c r="M2660" s="7">
        <v>1</v>
      </c>
      <c r="N2660" s="4">
        <v>125.66</v>
      </c>
      <c r="O2660" s="5">
        <v>0.15</v>
      </c>
      <c r="P2660" s="4">
        <v>60.6</v>
      </c>
      <c r="Q2660" s="4">
        <f t="shared" si="164"/>
        <v>106.81099999999999</v>
      </c>
      <c r="R2660" s="4">
        <f t="shared" si="165"/>
        <v>60.6</v>
      </c>
      <c r="S2660" s="4">
        <f t="shared" si="166"/>
        <v>46.210999999999991</v>
      </c>
      <c r="T2660" s="6">
        <f t="shared" si="167"/>
        <v>0.43264270533933763</v>
      </c>
      <c r="U2660" s="3">
        <f>YEAR(SalesDataTable[[#This Row],[Order Date]])</f>
        <v>2026</v>
      </c>
    </row>
    <row r="2661" spans="1:21" ht="15.6">
      <c r="A2661" s="9">
        <v>4342</v>
      </c>
      <c r="B2661" s="10">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11" t="s">
        <v>20</v>
      </c>
      <c r="H2661" s="11" t="s">
        <v>21</v>
      </c>
      <c r="I2661" s="11" t="s">
        <v>2</v>
      </c>
      <c r="J2661" s="2" t="s">
        <v>3</v>
      </c>
      <c r="K2661" s="2" t="s">
        <v>14</v>
      </c>
      <c r="L2661" s="2" t="s">
        <v>32</v>
      </c>
      <c r="M2661" s="7">
        <v>2</v>
      </c>
      <c r="N2661" s="4">
        <v>47.38</v>
      </c>
      <c r="O2661" s="5">
        <v>0.05</v>
      </c>
      <c r="P2661" s="4">
        <v>18.850000000000001</v>
      </c>
      <c r="Q2661" s="4">
        <f t="shared" si="164"/>
        <v>90.022000000000006</v>
      </c>
      <c r="R2661" s="4">
        <f t="shared" si="165"/>
        <v>37.700000000000003</v>
      </c>
      <c r="S2661" s="4">
        <f t="shared" si="166"/>
        <v>52.322000000000003</v>
      </c>
      <c r="T2661" s="6">
        <f t="shared" si="167"/>
        <v>0.58121348114905247</v>
      </c>
      <c r="U2661" s="3">
        <f>YEAR(SalesDataTable[[#This Row],[Order Date]])</f>
        <v>2026</v>
      </c>
    </row>
    <row r="2662" spans="1:21" ht="15.6">
      <c r="A2662" s="9">
        <v>4468</v>
      </c>
      <c r="B2662" s="10">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11" t="s">
        <v>0</v>
      </c>
      <c r="H2662" s="11" t="s">
        <v>1</v>
      </c>
      <c r="I2662" s="11" t="s">
        <v>2</v>
      </c>
      <c r="J2662" s="2" t="s">
        <v>16</v>
      </c>
      <c r="K2662" s="2" t="s">
        <v>23</v>
      </c>
      <c r="L2662" s="2" t="s">
        <v>40</v>
      </c>
      <c r="M2662" s="7">
        <v>1</v>
      </c>
      <c r="N2662" s="4">
        <v>80.8</v>
      </c>
      <c r="O2662" s="5">
        <v>0.05</v>
      </c>
      <c r="P2662" s="4">
        <v>38.33</v>
      </c>
      <c r="Q2662" s="4">
        <f t="shared" si="164"/>
        <v>76.759999999999991</v>
      </c>
      <c r="R2662" s="4">
        <f t="shared" si="165"/>
        <v>38.33</v>
      </c>
      <c r="S2662" s="4">
        <f t="shared" si="166"/>
        <v>38.429999999999993</v>
      </c>
      <c r="T2662" s="6">
        <f t="shared" si="167"/>
        <v>0.50065138092756645</v>
      </c>
      <c r="U2662" s="3">
        <f>YEAR(SalesDataTable[[#This Row],[Order Date]])</f>
        <v>2026</v>
      </c>
    </row>
    <row r="2663" spans="1:21" ht="15.6">
      <c r="A2663" s="9">
        <v>7</v>
      </c>
      <c r="B2663" s="10">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11" t="s">
        <v>20</v>
      </c>
      <c r="H2663" s="11" t="s">
        <v>33</v>
      </c>
      <c r="I2663" s="11" t="s">
        <v>2</v>
      </c>
      <c r="J2663" s="2" t="s">
        <v>3</v>
      </c>
      <c r="K2663" s="2" t="s">
        <v>4</v>
      </c>
      <c r="L2663" s="2" t="s">
        <v>30</v>
      </c>
      <c r="M2663" s="7">
        <v>5</v>
      </c>
      <c r="N2663" s="4">
        <v>103.52</v>
      </c>
      <c r="O2663" s="5">
        <v>0.1</v>
      </c>
      <c r="P2663" s="4">
        <v>49.1</v>
      </c>
      <c r="Q2663" s="4">
        <f t="shared" si="164"/>
        <v>465.84000000000003</v>
      </c>
      <c r="R2663" s="4">
        <f t="shared" si="165"/>
        <v>245.5</v>
      </c>
      <c r="S2663" s="4">
        <f t="shared" si="166"/>
        <v>220.34000000000003</v>
      </c>
      <c r="T2663" s="6">
        <f t="shared" si="167"/>
        <v>0.47299501974927016</v>
      </c>
      <c r="U2663" s="3">
        <f>YEAR(SalesDataTable[[#This Row],[Order Date]])</f>
        <v>2026</v>
      </c>
    </row>
    <row r="2664" spans="1:21" ht="15.6">
      <c r="A2664" s="9">
        <v>658</v>
      </c>
      <c r="B2664" s="10">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11" t="s">
        <v>6</v>
      </c>
      <c r="H2664" s="11" t="s">
        <v>27</v>
      </c>
      <c r="I2664" s="11" t="s">
        <v>19</v>
      </c>
      <c r="J2664" s="2" t="s">
        <v>16</v>
      </c>
      <c r="K2664" s="2" t="s">
        <v>9</v>
      </c>
      <c r="L2664" s="2" t="s">
        <v>37</v>
      </c>
      <c r="M2664" s="7">
        <v>2</v>
      </c>
      <c r="N2664" s="4">
        <v>153.38999999999999</v>
      </c>
      <c r="O2664" s="5">
        <v>0.05</v>
      </c>
      <c r="P2664" s="4">
        <v>78.06</v>
      </c>
      <c r="Q2664" s="4">
        <f t="shared" si="164"/>
        <v>291.44099999999997</v>
      </c>
      <c r="R2664" s="4">
        <f t="shared" si="165"/>
        <v>156.12</v>
      </c>
      <c r="S2664" s="4">
        <f t="shared" si="166"/>
        <v>135.32099999999997</v>
      </c>
      <c r="T2664" s="6">
        <f t="shared" si="167"/>
        <v>0.46431696295305047</v>
      </c>
      <c r="U2664" s="3">
        <f>YEAR(SalesDataTable[[#This Row],[Order Date]])</f>
        <v>2026</v>
      </c>
    </row>
    <row r="2665" spans="1:21" ht="15.6">
      <c r="A2665" s="9">
        <v>1192</v>
      </c>
      <c r="B2665" s="10">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11" t="s">
        <v>20</v>
      </c>
      <c r="H2665" s="11" t="s">
        <v>47</v>
      </c>
      <c r="I2665" s="11" t="s">
        <v>8</v>
      </c>
      <c r="J2665" s="2" t="s">
        <v>16</v>
      </c>
      <c r="K2665" s="2" t="s">
        <v>34</v>
      </c>
      <c r="L2665" s="2" t="s">
        <v>35</v>
      </c>
      <c r="M2665" s="7">
        <v>6</v>
      </c>
      <c r="N2665" s="4">
        <v>39.49</v>
      </c>
      <c r="O2665" s="5">
        <v>0.05</v>
      </c>
      <c r="P2665" s="4">
        <v>14.49</v>
      </c>
      <c r="Q2665" s="4">
        <f t="shared" si="164"/>
        <v>225.09299999999999</v>
      </c>
      <c r="R2665" s="4">
        <f t="shared" si="165"/>
        <v>86.94</v>
      </c>
      <c r="S2665" s="4">
        <f t="shared" si="166"/>
        <v>138.15299999999999</v>
      </c>
      <c r="T2665" s="6">
        <f t="shared" si="167"/>
        <v>0.61375964601298127</v>
      </c>
      <c r="U2665" s="3">
        <f>YEAR(SalesDataTable[[#This Row],[Order Date]])</f>
        <v>2026</v>
      </c>
    </row>
    <row r="2666" spans="1:21" ht="15.6">
      <c r="A2666" s="9">
        <v>3852</v>
      </c>
      <c r="B2666" s="10">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11" t="s">
        <v>11</v>
      </c>
      <c r="H2666" s="11" t="s">
        <v>12</v>
      </c>
      <c r="I2666" s="11" t="s">
        <v>19</v>
      </c>
      <c r="J2666" s="2" t="s">
        <v>16</v>
      </c>
      <c r="K2666" s="2" t="s">
        <v>34</v>
      </c>
      <c r="L2666" s="2" t="s">
        <v>42</v>
      </c>
      <c r="M2666" s="7">
        <v>1</v>
      </c>
      <c r="N2666" s="4">
        <v>35.54</v>
      </c>
      <c r="O2666" s="5">
        <v>0.1</v>
      </c>
      <c r="P2666" s="4">
        <v>13.63</v>
      </c>
      <c r="Q2666" s="4">
        <f t="shared" si="164"/>
        <v>31.986000000000001</v>
      </c>
      <c r="R2666" s="4">
        <f t="shared" si="165"/>
        <v>13.63</v>
      </c>
      <c r="S2666" s="4">
        <f t="shared" si="166"/>
        <v>18.356000000000002</v>
      </c>
      <c r="T2666" s="6">
        <f t="shared" si="167"/>
        <v>0.5738760707809667</v>
      </c>
      <c r="U2666" s="3">
        <f>YEAR(SalesDataTable[[#This Row],[Order Date]])</f>
        <v>2026</v>
      </c>
    </row>
    <row r="2667" spans="1:21" ht="15.6">
      <c r="A2667" s="9">
        <v>4507</v>
      </c>
      <c r="B2667" s="10">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11" t="s">
        <v>6</v>
      </c>
      <c r="H2667" s="11" t="s">
        <v>43</v>
      </c>
      <c r="I2667" s="11" t="s">
        <v>28</v>
      </c>
      <c r="J2667" s="2" t="s">
        <v>3</v>
      </c>
      <c r="K2667" s="2" t="s">
        <v>14</v>
      </c>
      <c r="L2667" s="2" t="s">
        <v>48</v>
      </c>
      <c r="M2667" s="7">
        <v>2</v>
      </c>
      <c r="N2667" s="4">
        <v>167.21</v>
      </c>
      <c r="O2667" s="5">
        <v>0.05</v>
      </c>
      <c r="P2667" s="4">
        <v>88.23</v>
      </c>
      <c r="Q2667" s="4">
        <f t="shared" si="164"/>
        <v>317.69900000000001</v>
      </c>
      <c r="R2667" s="4">
        <f t="shared" si="165"/>
        <v>176.46</v>
      </c>
      <c r="S2667" s="4">
        <f t="shared" si="166"/>
        <v>141.239</v>
      </c>
      <c r="T2667" s="6">
        <f t="shared" si="167"/>
        <v>0.44456860109726504</v>
      </c>
      <c r="U2667" s="3">
        <f>YEAR(SalesDataTable[[#This Row],[Order Date]])</f>
        <v>2026</v>
      </c>
    </row>
    <row r="2668" spans="1:21" ht="15.6">
      <c r="A2668" s="9">
        <v>260</v>
      </c>
      <c r="B2668" s="10">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11" t="s">
        <v>11</v>
      </c>
      <c r="H2668" s="11" t="s">
        <v>12</v>
      </c>
      <c r="I2668" s="11" t="s">
        <v>2</v>
      </c>
      <c r="J2668" s="2" t="s">
        <v>16</v>
      </c>
      <c r="K2668" s="2" t="s">
        <v>9</v>
      </c>
      <c r="L2668" s="2" t="s">
        <v>46</v>
      </c>
      <c r="M2668" s="7">
        <v>1</v>
      </c>
      <c r="N2668" s="4">
        <v>71.89</v>
      </c>
      <c r="O2668" s="5">
        <v>0.1</v>
      </c>
      <c r="P2668" s="4">
        <v>31.88</v>
      </c>
      <c r="Q2668" s="4">
        <f t="shared" si="164"/>
        <v>64.701000000000008</v>
      </c>
      <c r="R2668" s="4">
        <f t="shared" si="165"/>
        <v>31.88</v>
      </c>
      <c r="S2668" s="4">
        <f t="shared" si="166"/>
        <v>32.821000000000012</v>
      </c>
      <c r="T2668" s="6">
        <f t="shared" si="167"/>
        <v>0.50727191233520363</v>
      </c>
      <c r="U2668" s="3">
        <f>YEAR(SalesDataTable[[#This Row],[Order Date]])</f>
        <v>2026</v>
      </c>
    </row>
    <row r="2669" spans="1:21" ht="15.6">
      <c r="A2669" s="9">
        <v>1659</v>
      </c>
      <c r="B2669" s="10">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11" t="s">
        <v>0</v>
      </c>
      <c r="H2669" s="11" t="s">
        <v>50</v>
      </c>
      <c r="I2669" s="11" t="s">
        <v>19</v>
      </c>
      <c r="J2669" s="2" t="s">
        <v>13</v>
      </c>
      <c r="K2669" s="2" t="s">
        <v>14</v>
      </c>
      <c r="L2669" s="2" t="s">
        <v>44</v>
      </c>
      <c r="M2669" s="7">
        <v>1</v>
      </c>
      <c r="N2669" s="4">
        <v>133.56</v>
      </c>
      <c r="O2669" s="5">
        <v>0.05</v>
      </c>
      <c r="P2669" s="4">
        <v>68.739999999999995</v>
      </c>
      <c r="Q2669" s="4">
        <f t="shared" si="164"/>
        <v>126.88199999999999</v>
      </c>
      <c r="R2669" s="4">
        <f t="shared" si="165"/>
        <v>68.739999999999995</v>
      </c>
      <c r="S2669" s="4">
        <f t="shared" si="166"/>
        <v>58.141999999999996</v>
      </c>
      <c r="T2669" s="6">
        <f t="shared" si="167"/>
        <v>0.4582367869358932</v>
      </c>
      <c r="U2669" s="3">
        <f>YEAR(SalesDataTable[[#This Row],[Order Date]])</f>
        <v>2026</v>
      </c>
    </row>
    <row r="2670" spans="1:21" ht="15.6">
      <c r="A2670" s="9">
        <v>3188</v>
      </c>
      <c r="B2670" s="10">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11" t="s">
        <v>20</v>
      </c>
      <c r="H2670" s="11" t="s">
        <v>31</v>
      </c>
      <c r="I2670" s="11" t="s">
        <v>28</v>
      </c>
      <c r="J2670" s="2" t="s">
        <v>13</v>
      </c>
      <c r="K2670" s="2" t="s">
        <v>23</v>
      </c>
      <c r="L2670" s="2" t="s">
        <v>51</v>
      </c>
      <c r="M2670" s="7">
        <v>2</v>
      </c>
      <c r="N2670" s="4">
        <v>122.28</v>
      </c>
      <c r="O2670" s="5">
        <v>0.1</v>
      </c>
      <c r="P2670" s="4">
        <v>61.64</v>
      </c>
      <c r="Q2670" s="4">
        <f t="shared" si="164"/>
        <v>220.10400000000001</v>
      </c>
      <c r="R2670" s="4">
        <f t="shared" si="165"/>
        <v>123.28</v>
      </c>
      <c r="S2670" s="4">
        <f t="shared" si="166"/>
        <v>96.824000000000012</v>
      </c>
      <c r="T2670" s="6">
        <f t="shared" si="167"/>
        <v>0.43990113764402283</v>
      </c>
      <c r="U2670" s="3">
        <f>YEAR(SalesDataTable[[#This Row],[Order Date]])</f>
        <v>2026</v>
      </c>
    </row>
    <row r="2671" spans="1:21" ht="15.6">
      <c r="A2671" s="9">
        <v>3673</v>
      </c>
      <c r="B2671" s="10">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11" t="s">
        <v>0</v>
      </c>
      <c r="H2671" s="11" t="s">
        <v>50</v>
      </c>
      <c r="I2671" s="11" t="s">
        <v>2</v>
      </c>
      <c r="J2671" s="2" t="s">
        <v>16</v>
      </c>
      <c r="K2671" s="2" t="s">
        <v>34</v>
      </c>
      <c r="L2671" s="2" t="s">
        <v>35</v>
      </c>
      <c r="M2671" s="7">
        <v>1</v>
      </c>
      <c r="N2671" s="4">
        <v>40.619999999999997</v>
      </c>
      <c r="O2671" s="5">
        <v>0</v>
      </c>
      <c r="P2671" s="4">
        <v>14.62</v>
      </c>
      <c r="Q2671" s="4">
        <f t="shared" si="164"/>
        <v>40.619999999999997</v>
      </c>
      <c r="R2671" s="4">
        <f t="shared" si="165"/>
        <v>14.62</v>
      </c>
      <c r="S2671" s="4">
        <f t="shared" si="166"/>
        <v>26</v>
      </c>
      <c r="T2671" s="6">
        <f t="shared" si="167"/>
        <v>0.64007877892663712</v>
      </c>
      <c r="U2671" s="3">
        <f>YEAR(SalesDataTable[[#This Row],[Order Date]])</f>
        <v>2026</v>
      </c>
    </row>
    <row r="2672" spans="1:21" ht="15.6">
      <c r="A2672" s="9">
        <v>3805</v>
      </c>
      <c r="B2672" s="10">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11" t="s">
        <v>20</v>
      </c>
      <c r="H2672" s="11" t="s">
        <v>21</v>
      </c>
      <c r="I2672" s="11" t="s">
        <v>8</v>
      </c>
      <c r="J2672" s="2" t="s">
        <v>16</v>
      </c>
      <c r="K2672" s="2" t="s">
        <v>14</v>
      </c>
      <c r="L2672" s="2" t="s">
        <v>32</v>
      </c>
      <c r="M2672" s="7">
        <v>8</v>
      </c>
      <c r="N2672" s="4">
        <v>45.54</v>
      </c>
      <c r="O2672" s="5">
        <v>0.15</v>
      </c>
      <c r="P2672" s="4">
        <v>18.54</v>
      </c>
      <c r="Q2672" s="4">
        <f t="shared" si="164"/>
        <v>309.67199999999997</v>
      </c>
      <c r="R2672" s="4">
        <f t="shared" si="165"/>
        <v>148.32</v>
      </c>
      <c r="S2672" s="4">
        <f t="shared" si="166"/>
        <v>161.35199999999998</v>
      </c>
      <c r="T2672" s="6">
        <f t="shared" si="167"/>
        <v>0.52104161822831896</v>
      </c>
      <c r="U2672" s="3">
        <f>YEAR(SalesDataTable[[#This Row],[Order Date]])</f>
        <v>2026</v>
      </c>
    </row>
    <row r="2673" spans="1:21" ht="15.6">
      <c r="A2673" s="9">
        <v>3945</v>
      </c>
      <c r="B2673" s="10">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11" t="s">
        <v>20</v>
      </c>
      <c r="H2673" s="11" t="s">
        <v>47</v>
      </c>
      <c r="I2673" s="11" t="s">
        <v>8</v>
      </c>
      <c r="J2673" s="2" t="s">
        <v>16</v>
      </c>
      <c r="K2673" s="2" t="s">
        <v>4</v>
      </c>
      <c r="L2673" s="2" t="s">
        <v>22</v>
      </c>
      <c r="M2673" s="7">
        <v>4</v>
      </c>
      <c r="N2673" s="4">
        <v>50.96</v>
      </c>
      <c r="O2673" s="5">
        <v>0.1</v>
      </c>
      <c r="P2673" s="4">
        <v>22.14</v>
      </c>
      <c r="Q2673" s="4">
        <f t="shared" si="164"/>
        <v>183.45600000000002</v>
      </c>
      <c r="R2673" s="4">
        <f t="shared" si="165"/>
        <v>88.56</v>
      </c>
      <c r="S2673" s="4">
        <f t="shared" si="166"/>
        <v>94.896000000000015</v>
      </c>
      <c r="T2673" s="6">
        <f t="shared" si="167"/>
        <v>0.51726844583987441</v>
      </c>
      <c r="U2673" s="3">
        <f>YEAR(SalesDataTable[[#This Row],[Order Date]])</f>
        <v>2026</v>
      </c>
    </row>
    <row r="2674" spans="1:21" ht="15.6">
      <c r="A2674" s="9">
        <v>4266</v>
      </c>
      <c r="B2674" s="10">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11" t="s">
        <v>6</v>
      </c>
      <c r="H2674" s="11" t="s">
        <v>7</v>
      </c>
      <c r="I2674" s="11" t="s">
        <v>2</v>
      </c>
      <c r="J2674" s="2" t="s">
        <v>13</v>
      </c>
      <c r="K2674" s="2" t="s">
        <v>4</v>
      </c>
      <c r="L2674" s="2" t="s">
        <v>26</v>
      </c>
      <c r="M2674" s="7">
        <v>4</v>
      </c>
      <c r="N2674" s="4">
        <v>40.19</v>
      </c>
      <c r="O2674" s="5">
        <v>0.15</v>
      </c>
      <c r="P2674" s="4">
        <v>16.55</v>
      </c>
      <c r="Q2674" s="4">
        <f t="shared" si="164"/>
        <v>136.64599999999999</v>
      </c>
      <c r="R2674" s="4">
        <f t="shared" si="165"/>
        <v>66.2</v>
      </c>
      <c r="S2674" s="4">
        <f t="shared" si="166"/>
        <v>70.445999999999984</v>
      </c>
      <c r="T2674" s="6">
        <f t="shared" si="167"/>
        <v>0.51553649576277383</v>
      </c>
      <c r="U2674" s="3">
        <f>YEAR(SalesDataTable[[#This Row],[Order Date]])</f>
        <v>2026</v>
      </c>
    </row>
    <row r="2675" spans="1:21" ht="15.6">
      <c r="A2675" s="9">
        <v>606</v>
      </c>
      <c r="B2675" s="10">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11" t="s">
        <v>6</v>
      </c>
      <c r="H2675" s="11" t="s">
        <v>43</v>
      </c>
      <c r="I2675" s="11" t="s">
        <v>2</v>
      </c>
      <c r="J2675" s="2" t="s">
        <v>13</v>
      </c>
      <c r="K2675" s="2" t="s">
        <v>23</v>
      </c>
      <c r="L2675" s="2" t="s">
        <v>24</v>
      </c>
      <c r="M2675" s="7">
        <v>3</v>
      </c>
      <c r="N2675" s="4">
        <v>333.84</v>
      </c>
      <c r="O2675" s="5">
        <v>0</v>
      </c>
      <c r="P2675" s="4">
        <v>193.05</v>
      </c>
      <c r="Q2675" s="4">
        <f t="shared" si="164"/>
        <v>1001.52</v>
      </c>
      <c r="R2675" s="4">
        <f t="shared" si="165"/>
        <v>579.15000000000009</v>
      </c>
      <c r="S2675" s="4">
        <f t="shared" si="166"/>
        <v>422.36999999999989</v>
      </c>
      <c r="T2675" s="6">
        <f t="shared" si="167"/>
        <v>0.42172897196261672</v>
      </c>
      <c r="U2675" s="3">
        <f>YEAR(SalesDataTable[[#This Row],[Order Date]])</f>
        <v>2026</v>
      </c>
    </row>
    <row r="2676" spans="1:21" ht="15.6">
      <c r="A2676" s="9">
        <v>1166</v>
      </c>
      <c r="B2676" s="10">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11" t="s">
        <v>11</v>
      </c>
      <c r="H2676" s="11" t="s">
        <v>52</v>
      </c>
      <c r="I2676" s="11" t="s">
        <v>28</v>
      </c>
      <c r="J2676" s="2" t="s">
        <v>3</v>
      </c>
      <c r="K2676" s="2" t="s">
        <v>23</v>
      </c>
      <c r="L2676" s="2" t="s">
        <v>29</v>
      </c>
      <c r="M2676" s="7">
        <v>2</v>
      </c>
      <c r="N2676" s="4">
        <v>198.94</v>
      </c>
      <c r="O2676" s="5">
        <v>0.15</v>
      </c>
      <c r="P2676" s="4">
        <v>102.32</v>
      </c>
      <c r="Q2676" s="4">
        <f t="shared" si="164"/>
        <v>338.19799999999998</v>
      </c>
      <c r="R2676" s="4">
        <f t="shared" si="165"/>
        <v>204.64</v>
      </c>
      <c r="S2676" s="4">
        <f t="shared" si="166"/>
        <v>133.55799999999999</v>
      </c>
      <c r="T2676" s="6">
        <f t="shared" si="167"/>
        <v>0.39491067362905752</v>
      </c>
      <c r="U2676" s="3">
        <f>YEAR(SalesDataTable[[#This Row],[Order Date]])</f>
        <v>2026</v>
      </c>
    </row>
    <row r="2677" spans="1:21" ht="15.6">
      <c r="A2677" s="9">
        <v>1913</v>
      </c>
      <c r="B2677" s="10">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11" t="s">
        <v>11</v>
      </c>
      <c r="H2677" s="11" t="s">
        <v>25</v>
      </c>
      <c r="I2677" s="11" t="s">
        <v>28</v>
      </c>
      <c r="J2677" s="2" t="s">
        <v>13</v>
      </c>
      <c r="K2677" s="2" t="s">
        <v>34</v>
      </c>
      <c r="L2677" s="2" t="s">
        <v>42</v>
      </c>
      <c r="M2677" s="7">
        <v>3</v>
      </c>
      <c r="N2677" s="4">
        <v>35.979999999999997</v>
      </c>
      <c r="O2677" s="5">
        <v>0</v>
      </c>
      <c r="P2677" s="4">
        <v>13.6</v>
      </c>
      <c r="Q2677" s="4">
        <f t="shared" si="164"/>
        <v>107.94</v>
      </c>
      <c r="R2677" s="4">
        <f t="shared" si="165"/>
        <v>40.799999999999997</v>
      </c>
      <c r="S2677" s="4">
        <f t="shared" si="166"/>
        <v>67.14</v>
      </c>
      <c r="T2677" s="6">
        <f t="shared" si="167"/>
        <v>0.62201222901612008</v>
      </c>
      <c r="U2677" s="3">
        <f>YEAR(SalesDataTable[[#This Row],[Order Date]])</f>
        <v>2026</v>
      </c>
    </row>
    <row r="2678" spans="1:21" ht="15.6">
      <c r="A2678" s="9">
        <v>2402</v>
      </c>
      <c r="B2678" s="10">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11" t="s">
        <v>6</v>
      </c>
      <c r="H2678" s="11" t="s">
        <v>49</v>
      </c>
      <c r="I2678" s="11" t="s">
        <v>28</v>
      </c>
      <c r="J2678" s="2" t="s">
        <v>13</v>
      </c>
      <c r="K2678" s="2" t="s">
        <v>14</v>
      </c>
      <c r="L2678" s="2" t="s">
        <v>44</v>
      </c>
      <c r="M2678" s="7">
        <v>6</v>
      </c>
      <c r="N2678" s="4">
        <v>133.4</v>
      </c>
      <c r="O2678" s="5">
        <v>0.1</v>
      </c>
      <c r="P2678" s="4">
        <v>66.3</v>
      </c>
      <c r="Q2678" s="4">
        <f t="shared" si="164"/>
        <v>720.36000000000013</v>
      </c>
      <c r="R2678" s="4">
        <f t="shared" si="165"/>
        <v>397.79999999999995</v>
      </c>
      <c r="S2678" s="4">
        <f t="shared" si="166"/>
        <v>322.56000000000017</v>
      </c>
      <c r="T2678" s="6">
        <f t="shared" si="167"/>
        <v>0.44777611194402817</v>
      </c>
      <c r="U2678" s="3">
        <f>YEAR(SalesDataTable[[#This Row],[Order Date]])</f>
        <v>2026</v>
      </c>
    </row>
    <row r="2679" spans="1:21" ht="15.6">
      <c r="A2679" s="9">
        <v>3192</v>
      </c>
      <c r="B2679" s="10">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11" t="s">
        <v>20</v>
      </c>
      <c r="H2679" s="11" t="s">
        <v>31</v>
      </c>
      <c r="I2679" s="11" t="s">
        <v>2</v>
      </c>
      <c r="J2679" s="2" t="s">
        <v>3</v>
      </c>
      <c r="K2679" s="2" t="s">
        <v>9</v>
      </c>
      <c r="L2679" s="2" t="s">
        <v>10</v>
      </c>
      <c r="M2679" s="7">
        <v>2</v>
      </c>
      <c r="N2679" s="4">
        <v>93.45</v>
      </c>
      <c r="O2679" s="5">
        <v>0</v>
      </c>
      <c r="P2679" s="4">
        <v>45.75</v>
      </c>
      <c r="Q2679" s="4">
        <f t="shared" si="164"/>
        <v>186.9</v>
      </c>
      <c r="R2679" s="4">
        <f t="shared" si="165"/>
        <v>91.5</v>
      </c>
      <c r="S2679" s="4">
        <f t="shared" si="166"/>
        <v>95.4</v>
      </c>
      <c r="T2679" s="6">
        <f t="shared" si="167"/>
        <v>0.5104333868378812</v>
      </c>
      <c r="U2679" s="3">
        <f>YEAR(SalesDataTable[[#This Row],[Order Date]])</f>
        <v>2026</v>
      </c>
    </row>
    <row r="2680" spans="1:21" ht="15.6">
      <c r="A2680" s="9">
        <v>3721</v>
      </c>
      <c r="B2680" s="10">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11" t="s">
        <v>11</v>
      </c>
      <c r="H2680" s="11" t="s">
        <v>25</v>
      </c>
      <c r="I2680" s="11" t="s">
        <v>28</v>
      </c>
      <c r="J2680" s="2" t="s">
        <v>13</v>
      </c>
      <c r="K2680" s="2" t="s">
        <v>34</v>
      </c>
      <c r="L2680" s="2" t="s">
        <v>45</v>
      </c>
      <c r="M2680" s="7">
        <v>1</v>
      </c>
      <c r="N2680" s="4">
        <v>49.79</v>
      </c>
      <c r="O2680" s="5">
        <v>0.2</v>
      </c>
      <c r="P2680" s="4">
        <v>21.87</v>
      </c>
      <c r="Q2680" s="4">
        <f t="shared" si="164"/>
        <v>39.832000000000001</v>
      </c>
      <c r="R2680" s="4">
        <f t="shared" si="165"/>
        <v>21.87</v>
      </c>
      <c r="S2680" s="4">
        <f t="shared" si="166"/>
        <v>17.962</v>
      </c>
      <c r="T2680" s="6">
        <f t="shared" si="167"/>
        <v>0.45094396465153641</v>
      </c>
      <c r="U2680" s="3">
        <f>YEAR(SalesDataTable[[#This Row],[Order Date]])</f>
        <v>2026</v>
      </c>
    </row>
    <row r="2681" spans="1:21" ht="15.6">
      <c r="A2681" s="9">
        <v>3882</v>
      </c>
      <c r="B2681" s="10">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11" t="s">
        <v>20</v>
      </c>
      <c r="H2681" s="11" t="s">
        <v>33</v>
      </c>
      <c r="I2681" s="11" t="s">
        <v>28</v>
      </c>
      <c r="J2681" s="2" t="s">
        <v>3</v>
      </c>
      <c r="K2681" s="2" t="s">
        <v>9</v>
      </c>
      <c r="L2681" s="2" t="s">
        <v>46</v>
      </c>
      <c r="M2681" s="7">
        <v>3</v>
      </c>
      <c r="N2681" s="4">
        <v>70.430000000000007</v>
      </c>
      <c r="O2681" s="5">
        <v>0.1</v>
      </c>
      <c r="P2681" s="4">
        <v>32.869999999999997</v>
      </c>
      <c r="Q2681" s="4">
        <f t="shared" si="164"/>
        <v>190.16100000000003</v>
      </c>
      <c r="R2681" s="4">
        <f t="shared" si="165"/>
        <v>98.609999999999985</v>
      </c>
      <c r="S2681" s="4">
        <f t="shared" si="166"/>
        <v>91.551000000000045</v>
      </c>
      <c r="T2681" s="6">
        <f t="shared" si="167"/>
        <v>0.48143941186678674</v>
      </c>
      <c r="U2681" s="3">
        <f>YEAR(SalesDataTable[[#This Row],[Order Date]])</f>
        <v>2026</v>
      </c>
    </row>
    <row r="2682" spans="1:21" ht="15.6">
      <c r="A2682" s="9">
        <v>4945</v>
      </c>
      <c r="B2682" s="10">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11" t="s">
        <v>11</v>
      </c>
      <c r="H2682" s="11" t="s">
        <v>12</v>
      </c>
      <c r="I2682" s="11" t="s">
        <v>2</v>
      </c>
      <c r="J2682" s="2" t="s">
        <v>16</v>
      </c>
      <c r="K2682" s="2" t="s">
        <v>23</v>
      </c>
      <c r="L2682" s="2" t="s">
        <v>40</v>
      </c>
      <c r="M2682" s="7">
        <v>2</v>
      </c>
      <c r="N2682" s="4">
        <v>82.04</v>
      </c>
      <c r="O2682" s="5">
        <v>0.1</v>
      </c>
      <c r="P2682" s="4">
        <v>38.880000000000003</v>
      </c>
      <c r="Q2682" s="4">
        <f t="shared" si="164"/>
        <v>147.67200000000003</v>
      </c>
      <c r="R2682" s="4">
        <f t="shared" si="165"/>
        <v>77.760000000000005</v>
      </c>
      <c r="S2682" s="4">
        <f t="shared" si="166"/>
        <v>69.91200000000002</v>
      </c>
      <c r="T2682" s="6">
        <f t="shared" si="167"/>
        <v>0.47342759629449055</v>
      </c>
      <c r="U2682" s="3">
        <f>YEAR(SalesDataTable[[#This Row],[Order Date]])</f>
        <v>2026</v>
      </c>
    </row>
    <row r="2683" spans="1:21" ht="15.6">
      <c r="A2683" s="9">
        <v>5084</v>
      </c>
      <c r="B2683" s="10">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11" t="s">
        <v>6</v>
      </c>
      <c r="H2683" s="11" t="s">
        <v>41</v>
      </c>
      <c r="I2683" s="11" t="s">
        <v>28</v>
      </c>
      <c r="J2683" s="2" t="s">
        <v>3</v>
      </c>
      <c r="K2683" s="2" t="s">
        <v>14</v>
      </c>
      <c r="L2683" s="2" t="s">
        <v>15</v>
      </c>
      <c r="M2683" s="7">
        <v>1</v>
      </c>
      <c r="N2683" s="4">
        <v>35.409999999999997</v>
      </c>
      <c r="O2683" s="5">
        <v>0.2</v>
      </c>
      <c r="P2683" s="4">
        <v>13.54</v>
      </c>
      <c r="Q2683" s="4">
        <f t="shared" si="164"/>
        <v>28.327999999999999</v>
      </c>
      <c r="R2683" s="4">
        <f t="shared" si="165"/>
        <v>13.54</v>
      </c>
      <c r="S2683" s="4">
        <f t="shared" si="166"/>
        <v>14.788</v>
      </c>
      <c r="T2683" s="6">
        <f t="shared" si="167"/>
        <v>0.5220276757977973</v>
      </c>
      <c r="U2683" s="3">
        <f>YEAR(SalesDataTable[[#This Row],[Order Date]])</f>
        <v>2026</v>
      </c>
    </row>
    <row r="2684" spans="1:21" ht="15.6">
      <c r="A2684" s="9">
        <v>246</v>
      </c>
      <c r="B2684" s="10">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11" t="s">
        <v>20</v>
      </c>
      <c r="H2684" s="11" t="s">
        <v>31</v>
      </c>
      <c r="I2684" s="11" t="s">
        <v>28</v>
      </c>
      <c r="J2684" s="2" t="s">
        <v>16</v>
      </c>
      <c r="K2684" s="2" t="s">
        <v>4</v>
      </c>
      <c r="L2684" s="2" t="s">
        <v>26</v>
      </c>
      <c r="M2684" s="7">
        <v>1</v>
      </c>
      <c r="N2684" s="4">
        <v>41.06</v>
      </c>
      <c r="O2684" s="5">
        <v>0.1</v>
      </c>
      <c r="P2684" s="4">
        <v>16.23</v>
      </c>
      <c r="Q2684" s="4">
        <f t="shared" si="164"/>
        <v>36.954000000000001</v>
      </c>
      <c r="R2684" s="4">
        <f t="shared" si="165"/>
        <v>16.23</v>
      </c>
      <c r="S2684" s="4">
        <f t="shared" si="166"/>
        <v>20.724</v>
      </c>
      <c r="T2684" s="6">
        <f t="shared" si="167"/>
        <v>0.5608053255398604</v>
      </c>
      <c r="U2684" s="3">
        <f>YEAR(SalesDataTable[[#This Row],[Order Date]])</f>
        <v>2026</v>
      </c>
    </row>
    <row r="2685" spans="1:21" ht="15.6">
      <c r="A2685" s="9">
        <v>537</v>
      </c>
      <c r="B2685" s="10">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11" t="s">
        <v>20</v>
      </c>
      <c r="H2685" s="11" t="s">
        <v>33</v>
      </c>
      <c r="I2685" s="11" t="s">
        <v>8</v>
      </c>
      <c r="J2685" s="2" t="s">
        <v>16</v>
      </c>
      <c r="K2685" s="2" t="s">
        <v>9</v>
      </c>
      <c r="L2685" s="2" t="s">
        <v>10</v>
      </c>
      <c r="M2685" s="7">
        <v>12</v>
      </c>
      <c r="N2685" s="4">
        <v>90.29</v>
      </c>
      <c r="O2685" s="5">
        <v>0.1</v>
      </c>
      <c r="P2685" s="4">
        <v>45.76</v>
      </c>
      <c r="Q2685" s="4">
        <f t="shared" si="164"/>
        <v>975.13200000000006</v>
      </c>
      <c r="R2685" s="4">
        <f t="shared" si="165"/>
        <v>549.12</v>
      </c>
      <c r="S2685" s="4">
        <f t="shared" si="166"/>
        <v>426.01200000000006</v>
      </c>
      <c r="T2685" s="6">
        <f t="shared" si="167"/>
        <v>0.43687623829389255</v>
      </c>
      <c r="U2685" s="3">
        <f>YEAR(SalesDataTable[[#This Row],[Order Date]])</f>
        <v>2026</v>
      </c>
    </row>
    <row r="2686" spans="1:21" ht="15.6">
      <c r="A2686" s="9">
        <v>968</v>
      </c>
      <c r="B2686" s="10">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11" t="s">
        <v>6</v>
      </c>
      <c r="H2686" s="11" t="s">
        <v>43</v>
      </c>
      <c r="I2686" s="11" t="s">
        <v>19</v>
      </c>
      <c r="J2686" s="2" t="s">
        <v>13</v>
      </c>
      <c r="K2686" s="2" t="s">
        <v>4</v>
      </c>
      <c r="L2686" s="2" t="s">
        <v>30</v>
      </c>
      <c r="M2686" s="7">
        <v>1</v>
      </c>
      <c r="N2686" s="4">
        <v>103.13</v>
      </c>
      <c r="O2686" s="5">
        <v>0.15</v>
      </c>
      <c r="P2686" s="4">
        <v>50.06</v>
      </c>
      <c r="Q2686" s="4">
        <f t="shared" si="164"/>
        <v>87.660499999999999</v>
      </c>
      <c r="R2686" s="4">
        <f t="shared" si="165"/>
        <v>50.06</v>
      </c>
      <c r="S2686" s="4">
        <f t="shared" si="166"/>
        <v>37.600499999999997</v>
      </c>
      <c r="T2686" s="6">
        <f t="shared" si="167"/>
        <v>0.42893321393329947</v>
      </c>
      <c r="U2686" s="3">
        <f>YEAR(SalesDataTable[[#This Row],[Order Date]])</f>
        <v>2026</v>
      </c>
    </row>
    <row r="2687" spans="1:21" ht="15.6">
      <c r="A2687" s="9">
        <v>1234</v>
      </c>
      <c r="B2687" s="10">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11" t="s">
        <v>20</v>
      </c>
      <c r="H2687" s="11" t="s">
        <v>47</v>
      </c>
      <c r="I2687" s="11" t="s">
        <v>2</v>
      </c>
      <c r="J2687" s="2" t="s">
        <v>3</v>
      </c>
      <c r="K2687" s="2" t="s">
        <v>4</v>
      </c>
      <c r="L2687" s="2" t="s">
        <v>5</v>
      </c>
      <c r="M2687" s="7">
        <v>1</v>
      </c>
      <c r="N2687" s="4">
        <v>81.39</v>
      </c>
      <c r="O2687" s="5">
        <v>0.05</v>
      </c>
      <c r="P2687" s="4">
        <v>43.54</v>
      </c>
      <c r="Q2687" s="4">
        <f t="shared" si="164"/>
        <v>77.320499999999996</v>
      </c>
      <c r="R2687" s="4">
        <f t="shared" si="165"/>
        <v>43.54</v>
      </c>
      <c r="S2687" s="4">
        <f t="shared" si="166"/>
        <v>33.780499999999996</v>
      </c>
      <c r="T2687" s="6">
        <f t="shared" si="167"/>
        <v>0.43688931137279247</v>
      </c>
      <c r="U2687" s="3">
        <f>YEAR(SalesDataTable[[#This Row],[Order Date]])</f>
        <v>2026</v>
      </c>
    </row>
    <row r="2688" spans="1:21" ht="15.6">
      <c r="A2688" s="9">
        <v>2061</v>
      </c>
      <c r="B2688" s="10">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11" t="s">
        <v>0</v>
      </c>
      <c r="H2688" s="11" t="s">
        <v>50</v>
      </c>
      <c r="I2688" s="11" t="s">
        <v>28</v>
      </c>
      <c r="J2688" s="2" t="s">
        <v>3</v>
      </c>
      <c r="K2688" s="2" t="s">
        <v>23</v>
      </c>
      <c r="L2688" s="2" t="s">
        <v>24</v>
      </c>
      <c r="M2688" s="7">
        <v>2</v>
      </c>
      <c r="N2688" s="4">
        <v>342.78</v>
      </c>
      <c r="O2688" s="5">
        <v>0</v>
      </c>
      <c r="P2688" s="4">
        <v>197.89</v>
      </c>
      <c r="Q2688" s="4">
        <f t="shared" si="164"/>
        <v>685.56</v>
      </c>
      <c r="R2688" s="4">
        <f t="shared" si="165"/>
        <v>395.78</v>
      </c>
      <c r="S2688" s="4">
        <f t="shared" si="166"/>
        <v>289.77999999999997</v>
      </c>
      <c r="T2688" s="6">
        <f t="shared" si="167"/>
        <v>0.4226909387945621</v>
      </c>
      <c r="U2688" s="3">
        <f>YEAR(SalesDataTable[[#This Row],[Order Date]])</f>
        <v>2026</v>
      </c>
    </row>
    <row r="2689" spans="1:21" ht="15.6">
      <c r="A2689" s="9">
        <v>2219</v>
      </c>
      <c r="B2689" s="10">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11" t="s">
        <v>6</v>
      </c>
      <c r="H2689" s="11" t="s">
        <v>49</v>
      </c>
      <c r="I2689" s="11" t="s">
        <v>2</v>
      </c>
      <c r="J2689" s="2" t="s">
        <v>3</v>
      </c>
      <c r="K2689" s="2" t="s">
        <v>9</v>
      </c>
      <c r="L2689" s="2" t="s">
        <v>17</v>
      </c>
      <c r="M2689" s="7">
        <v>1</v>
      </c>
      <c r="N2689" s="4">
        <v>147</v>
      </c>
      <c r="O2689" s="5">
        <v>0.15</v>
      </c>
      <c r="P2689" s="4">
        <v>79.58</v>
      </c>
      <c r="Q2689" s="4">
        <f t="shared" si="164"/>
        <v>124.95</v>
      </c>
      <c r="R2689" s="4">
        <f t="shared" si="165"/>
        <v>79.58</v>
      </c>
      <c r="S2689" s="4">
        <f t="shared" si="166"/>
        <v>45.370000000000005</v>
      </c>
      <c r="T2689" s="6">
        <f t="shared" si="167"/>
        <v>0.36310524209683875</v>
      </c>
      <c r="U2689" s="3">
        <f>YEAR(SalesDataTable[[#This Row],[Order Date]])</f>
        <v>2026</v>
      </c>
    </row>
    <row r="2690" spans="1:21" ht="15.6">
      <c r="A2690" s="9">
        <v>2651</v>
      </c>
      <c r="B2690" s="10">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11" t="s">
        <v>0</v>
      </c>
      <c r="H2690" s="11" t="s">
        <v>50</v>
      </c>
      <c r="I2690" s="11" t="s">
        <v>2</v>
      </c>
      <c r="J2690" s="2" t="s">
        <v>13</v>
      </c>
      <c r="K2690" s="2" t="s">
        <v>14</v>
      </c>
      <c r="L2690" s="2" t="s">
        <v>32</v>
      </c>
      <c r="M2690" s="7">
        <v>1</v>
      </c>
      <c r="N2690" s="4">
        <v>45.69</v>
      </c>
      <c r="O2690" s="5">
        <v>0.2</v>
      </c>
      <c r="P2690" s="4">
        <v>18.829999999999998</v>
      </c>
      <c r="Q2690" s="4">
        <f t="shared" ref="Q2690:Q2708" si="168">M2690*N2690*(1-O2690)</f>
        <v>36.552</v>
      </c>
      <c r="R2690" s="4">
        <f t="shared" ref="R2690:R2708" si="169">M2690*P2690</f>
        <v>18.829999999999998</v>
      </c>
      <c r="S2690" s="4">
        <f t="shared" ref="S2690:S2708" si="170">Q2690-R2690</f>
        <v>17.722000000000001</v>
      </c>
      <c r="T2690" s="6">
        <f t="shared" ref="T2690:T2708" si="171">IFERROR(S2690/Q2690,0)</f>
        <v>0.48484351061501429</v>
      </c>
      <c r="U2690" s="3">
        <f>YEAR(SalesDataTable[[#This Row],[Order Date]])</f>
        <v>2026</v>
      </c>
    </row>
    <row r="2691" spans="1:21" ht="15.6">
      <c r="A2691" s="9">
        <v>3173</v>
      </c>
      <c r="B2691" s="10">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11" t="s">
        <v>6</v>
      </c>
      <c r="H2691" s="11" t="s">
        <v>43</v>
      </c>
      <c r="I2691" s="11" t="s">
        <v>28</v>
      </c>
      <c r="J2691" s="2" t="s">
        <v>3</v>
      </c>
      <c r="K2691" s="2" t="s">
        <v>4</v>
      </c>
      <c r="L2691" s="2" t="s">
        <v>26</v>
      </c>
      <c r="M2691" s="7">
        <v>1</v>
      </c>
      <c r="N2691" s="4">
        <v>39.69</v>
      </c>
      <c r="O2691" s="5">
        <v>0</v>
      </c>
      <c r="P2691" s="4">
        <v>17.09</v>
      </c>
      <c r="Q2691" s="4">
        <f t="shared" si="168"/>
        <v>39.69</v>
      </c>
      <c r="R2691" s="4">
        <f t="shared" si="169"/>
        <v>17.09</v>
      </c>
      <c r="S2691" s="4">
        <f t="shared" si="170"/>
        <v>22.599999999999998</v>
      </c>
      <c r="T2691" s="6">
        <f t="shared" si="171"/>
        <v>0.56941295036533135</v>
      </c>
      <c r="U2691" s="3">
        <f>YEAR(SalesDataTable[[#This Row],[Order Date]])</f>
        <v>2026</v>
      </c>
    </row>
    <row r="2692" spans="1:21" ht="15.6">
      <c r="A2692" s="9">
        <v>3409</v>
      </c>
      <c r="B2692" s="10">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11" t="s">
        <v>20</v>
      </c>
      <c r="H2692" s="11" t="s">
        <v>21</v>
      </c>
      <c r="I2692" s="11" t="s">
        <v>2</v>
      </c>
      <c r="J2692" s="2" t="s">
        <v>13</v>
      </c>
      <c r="K2692" s="2" t="s">
        <v>23</v>
      </c>
      <c r="L2692" s="2" t="s">
        <v>51</v>
      </c>
      <c r="M2692" s="7">
        <v>5</v>
      </c>
      <c r="N2692" s="4">
        <v>122.42</v>
      </c>
      <c r="O2692" s="5">
        <v>0</v>
      </c>
      <c r="P2692" s="4">
        <v>60.8</v>
      </c>
      <c r="Q2692" s="4">
        <f t="shared" si="168"/>
        <v>612.1</v>
      </c>
      <c r="R2692" s="4">
        <f t="shared" si="169"/>
        <v>304</v>
      </c>
      <c r="S2692" s="4">
        <f t="shared" si="170"/>
        <v>308.10000000000002</v>
      </c>
      <c r="T2692" s="6">
        <f t="shared" si="171"/>
        <v>0.50334912595981052</v>
      </c>
      <c r="U2692" s="3">
        <f>YEAR(SalesDataTable[[#This Row],[Order Date]])</f>
        <v>2026</v>
      </c>
    </row>
    <row r="2693" spans="1:21" ht="15.6">
      <c r="A2693" s="9">
        <v>3535</v>
      </c>
      <c r="B2693" s="10">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11" t="s">
        <v>6</v>
      </c>
      <c r="H2693" s="11" t="s">
        <v>27</v>
      </c>
      <c r="I2693" s="11" t="s">
        <v>19</v>
      </c>
      <c r="J2693" s="2" t="s">
        <v>13</v>
      </c>
      <c r="K2693" s="2" t="s">
        <v>14</v>
      </c>
      <c r="L2693" s="2" t="s">
        <v>15</v>
      </c>
      <c r="M2693" s="7">
        <v>1</v>
      </c>
      <c r="N2693" s="4">
        <v>37.03</v>
      </c>
      <c r="O2693" s="5">
        <v>0.15</v>
      </c>
      <c r="P2693" s="4">
        <v>13.53</v>
      </c>
      <c r="Q2693" s="4">
        <f t="shared" si="168"/>
        <v>31.4755</v>
      </c>
      <c r="R2693" s="4">
        <f t="shared" si="169"/>
        <v>13.53</v>
      </c>
      <c r="S2693" s="4">
        <f t="shared" si="170"/>
        <v>17.945500000000003</v>
      </c>
      <c r="T2693" s="6">
        <f t="shared" si="171"/>
        <v>0.57014185636447401</v>
      </c>
      <c r="U2693" s="3">
        <f>YEAR(SalesDataTable[[#This Row],[Order Date]])</f>
        <v>2026</v>
      </c>
    </row>
    <row r="2694" spans="1:21" ht="15.6">
      <c r="A2694" s="9">
        <v>5134</v>
      </c>
      <c r="B2694" s="10">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11" t="s">
        <v>6</v>
      </c>
      <c r="H2694" s="11" t="s">
        <v>49</v>
      </c>
      <c r="I2694" s="11" t="s">
        <v>19</v>
      </c>
      <c r="J2694" s="2" t="s">
        <v>3</v>
      </c>
      <c r="K2694" s="2" t="s">
        <v>9</v>
      </c>
      <c r="L2694" s="2" t="s">
        <v>10</v>
      </c>
      <c r="M2694" s="7">
        <v>1</v>
      </c>
      <c r="N2694" s="4">
        <v>90.99</v>
      </c>
      <c r="O2694" s="5">
        <v>0.05</v>
      </c>
      <c r="P2694" s="4">
        <v>44.78</v>
      </c>
      <c r="Q2694" s="4">
        <f t="shared" si="168"/>
        <v>86.440499999999986</v>
      </c>
      <c r="R2694" s="4">
        <f t="shared" si="169"/>
        <v>44.78</v>
      </c>
      <c r="S2694" s="4">
        <f t="shared" si="170"/>
        <v>41.660499999999985</v>
      </c>
      <c r="T2694" s="6">
        <f t="shared" si="171"/>
        <v>0.48195579618350187</v>
      </c>
      <c r="U2694" s="3">
        <f>YEAR(SalesDataTable[[#This Row],[Order Date]])</f>
        <v>2026</v>
      </c>
    </row>
    <row r="2695" spans="1:21" ht="15.6">
      <c r="A2695" s="9">
        <v>2011</v>
      </c>
      <c r="B2695" s="10">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11" t="s">
        <v>6</v>
      </c>
      <c r="H2695" s="11" t="s">
        <v>41</v>
      </c>
      <c r="I2695" s="11" t="s">
        <v>2</v>
      </c>
      <c r="J2695" s="2" t="s">
        <v>3</v>
      </c>
      <c r="K2695" s="2" t="s">
        <v>9</v>
      </c>
      <c r="L2695" s="2" t="s">
        <v>10</v>
      </c>
      <c r="M2695" s="7">
        <v>1</v>
      </c>
      <c r="N2695" s="4">
        <v>90.81</v>
      </c>
      <c r="O2695" s="5">
        <v>0.1</v>
      </c>
      <c r="P2695" s="4">
        <v>46.53</v>
      </c>
      <c r="Q2695" s="4">
        <f t="shared" si="168"/>
        <v>81.728999999999999</v>
      </c>
      <c r="R2695" s="4">
        <f t="shared" si="169"/>
        <v>46.53</v>
      </c>
      <c r="S2695" s="4">
        <f t="shared" si="170"/>
        <v>35.198999999999998</v>
      </c>
      <c r="T2695" s="6">
        <f t="shared" si="171"/>
        <v>0.43067944059024332</v>
      </c>
      <c r="U2695" s="3">
        <f>YEAR(SalesDataTable[[#This Row],[Order Date]])</f>
        <v>2026</v>
      </c>
    </row>
    <row r="2696" spans="1:21" ht="15.6">
      <c r="A2696" s="9">
        <v>2477</v>
      </c>
      <c r="B2696" s="10">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11" t="s">
        <v>0</v>
      </c>
      <c r="H2696" s="11" t="s">
        <v>50</v>
      </c>
      <c r="I2696" s="11" t="s">
        <v>19</v>
      </c>
      <c r="J2696" s="2" t="s">
        <v>13</v>
      </c>
      <c r="K2696" s="2" t="s">
        <v>4</v>
      </c>
      <c r="L2696" s="2" t="s">
        <v>26</v>
      </c>
      <c r="M2696" s="7">
        <v>1</v>
      </c>
      <c r="N2696" s="4">
        <v>41.28</v>
      </c>
      <c r="O2696" s="5">
        <v>0.15</v>
      </c>
      <c r="P2696" s="4">
        <v>16.41</v>
      </c>
      <c r="Q2696" s="4">
        <f t="shared" si="168"/>
        <v>35.088000000000001</v>
      </c>
      <c r="R2696" s="4">
        <f t="shared" si="169"/>
        <v>16.41</v>
      </c>
      <c r="S2696" s="4">
        <f t="shared" si="170"/>
        <v>18.678000000000001</v>
      </c>
      <c r="T2696" s="6">
        <f t="shared" si="171"/>
        <v>0.53231874145006841</v>
      </c>
      <c r="U2696" s="3">
        <f>YEAR(SalesDataTable[[#This Row],[Order Date]])</f>
        <v>2026</v>
      </c>
    </row>
    <row r="2697" spans="1:21" ht="15.6">
      <c r="A2697" s="9">
        <v>2745</v>
      </c>
      <c r="B2697" s="10">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11" t="s">
        <v>20</v>
      </c>
      <c r="H2697" s="11" t="s">
        <v>47</v>
      </c>
      <c r="I2697" s="11" t="s">
        <v>28</v>
      </c>
      <c r="J2697" s="2" t="s">
        <v>16</v>
      </c>
      <c r="K2697" s="2" t="s">
        <v>14</v>
      </c>
      <c r="L2697" s="2" t="s">
        <v>32</v>
      </c>
      <c r="M2697" s="7">
        <v>1</v>
      </c>
      <c r="N2697" s="4">
        <v>46.07</v>
      </c>
      <c r="O2697" s="5">
        <v>0</v>
      </c>
      <c r="P2697" s="4">
        <v>18.420000000000002</v>
      </c>
      <c r="Q2697" s="4">
        <f t="shared" si="168"/>
        <v>46.07</v>
      </c>
      <c r="R2697" s="4">
        <f t="shared" si="169"/>
        <v>18.420000000000002</v>
      </c>
      <c r="S2697" s="4">
        <f t="shared" si="170"/>
        <v>27.65</v>
      </c>
      <c r="T2697" s="6">
        <f t="shared" si="171"/>
        <v>0.60017364879531143</v>
      </c>
      <c r="U2697" s="3">
        <f>YEAR(SalesDataTable[[#This Row],[Order Date]])</f>
        <v>2026</v>
      </c>
    </row>
    <row r="2698" spans="1:21" ht="15.6">
      <c r="A2698" s="9">
        <v>4427</v>
      </c>
      <c r="B2698" s="10">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11" t="s">
        <v>6</v>
      </c>
      <c r="H2698" s="11" t="s">
        <v>43</v>
      </c>
      <c r="I2698" s="11" t="s">
        <v>19</v>
      </c>
      <c r="J2698" s="2" t="s">
        <v>16</v>
      </c>
      <c r="K2698" s="2" t="s">
        <v>9</v>
      </c>
      <c r="L2698" s="2" t="s">
        <v>17</v>
      </c>
      <c r="M2698" s="7">
        <v>1</v>
      </c>
      <c r="N2698" s="4">
        <v>147.29</v>
      </c>
      <c r="O2698" s="5">
        <v>0.1</v>
      </c>
      <c r="P2698" s="4">
        <v>78.2</v>
      </c>
      <c r="Q2698" s="4">
        <f t="shared" si="168"/>
        <v>132.56100000000001</v>
      </c>
      <c r="R2698" s="4">
        <f t="shared" si="169"/>
        <v>78.2</v>
      </c>
      <c r="S2698" s="4">
        <f t="shared" si="170"/>
        <v>54.361000000000004</v>
      </c>
      <c r="T2698" s="6">
        <f t="shared" si="171"/>
        <v>0.4100829052285363</v>
      </c>
      <c r="U2698" s="3">
        <f>YEAR(SalesDataTable[[#This Row],[Order Date]])</f>
        <v>2026</v>
      </c>
    </row>
    <row r="2699" spans="1:21" ht="15.6">
      <c r="A2699" s="9">
        <v>377</v>
      </c>
      <c r="B2699" s="10">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11" t="s">
        <v>20</v>
      </c>
      <c r="H2699" s="11" t="s">
        <v>47</v>
      </c>
      <c r="I2699" s="11" t="s">
        <v>2</v>
      </c>
      <c r="J2699" s="2" t="s">
        <v>13</v>
      </c>
      <c r="K2699" s="2" t="s">
        <v>4</v>
      </c>
      <c r="L2699" s="2" t="s">
        <v>26</v>
      </c>
      <c r="M2699" s="7">
        <v>1</v>
      </c>
      <c r="N2699" s="4">
        <v>40.82</v>
      </c>
      <c r="O2699" s="5">
        <v>0.1</v>
      </c>
      <c r="P2699" s="4">
        <v>17.2</v>
      </c>
      <c r="Q2699" s="4">
        <f t="shared" si="168"/>
        <v>36.738</v>
      </c>
      <c r="R2699" s="4">
        <f t="shared" si="169"/>
        <v>17.2</v>
      </c>
      <c r="S2699" s="4">
        <f t="shared" si="170"/>
        <v>19.538</v>
      </c>
      <c r="T2699" s="6">
        <f t="shared" si="171"/>
        <v>0.53181991398551909</v>
      </c>
      <c r="U2699" s="3">
        <f>YEAR(SalesDataTable[[#This Row],[Order Date]])</f>
        <v>2026</v>
      </c>
    </row>
    <row r="2700" spans="1:21" ht="15.6">
      <c r="A2700" s="9">
        <v>1530</v>
      </c>
      <c r="B2700" s="10">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11" t="s">
        <v>20</v>
      </c>
      <c r="H2700" s="11" t="s">
        <v>31</v>
      </c>
      <c r="I2700" s="11" t="s">
        <v>2</v>
      </c>
      <c r="J2700" s="2" t="s">
        <v>13</v>
      </c>
      <c r="K2700" s="2" t="s">
        <v>34</v>
      </c>
      <c r="L2700" s="2" t="s">
        <v>45</v>
      </c>
      <c r="M2700" s="7">
        <v>3</v>
      </c>
      <c r="N2700" s="4">
        <v>50.72</v>
      </c>
      <c r="O2700" s="5">
        <v>0</v>
      </c>
      <c r="P2700" s="4">
        <v>22.3</v>
      </c>
      <c r="Q2700" s="4">
        <f t="shared" si="168"/>
        <v>152.16</v>
      </c>
      <c r="R2700" s="4">
        <f t="shared" si="169"/>
        <v>66.900000000000006</v>
      </c>
      <c r="S2700" s="4">
        <f t="shared" si="170"/>
        <v>85.259999999999991</v>
      </c>
      <c r="T2700" s="6">
        <f t="shared" si="171"/>
        <v>0.56033123028391163</v>
      </c>
      <c r="U2700" s="3">
        <f>YEAR(SalesDataTable[[#This Row],[Order Date]])</f>
        <v>2026</v>
      </c>
    </row>
    <row r="2701" spans="1:21" ht="15.6">
      <c r="A2701" s="9">
        <v>2135</v>
      </c>
      <c r="B2701" s="10">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11" t="s">
        <v>6</v>
      </c>
      <c r="H2701" s="11" t="s">
        <v>43</v>
      </c>
      <c r="I2701" s="11" t="s">
        <v>28</v>
      </c>
      <c r="J2701" s="2" t="s">
        <v>16</v>
      </c>
      <c r="K2701" s="2" t="s">
        <v>23</v>
      </c>
      <c r="L2701" s="2" t="s">
        <v>29</v>
      </c>
      <c r="M2701" s="7">
        <v>3</v>
      </c>
      <c r="N2701" s="4">
        <v>194.7</v>
      </c>
      <c r="O2701" s="5">
        <v>0.1</v>
      </c>
      <c r="P2701" s="4">
        <v>102.62</v>
      </c>
      <c r="Q2701" s="4">
        <f t="shared" si="168"/>
        <v>525.68999999999994</v>
      </c>
      <c r="R2701" s="4">
        <f t="shared" si="169"/>
        <v>307.86</v>
      </c>
      <c r="S2701" s="4">
        <f t="shared" si="170"/>
        <v>217.82999999999993</v>
      </c>
      <c r="T2701" s="6">
        <f t="shared" si="171"/>
        <v>0.41436968555612613</v>
      </c>
      <c r="U2701" s="3">
        <f>YEAR(SalesDataTable[[#This Row],[Order Date]])</f>
        <v>2026</v>
      </c>
    </row>
    <row r="2702" spans="1:21" ht="15.6">
      <c r="A2702" s="9">
        <v>2916</v>
      </c>
      <c r="B2702" s="10">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11" t="s">
        <v>6</v>
      </c>
      <c r="H2702" s="11" t="s">
        <v>27</v>
      </c>
      <c r="I2702" s="11" t="s">
        <v>19</v>
      </c>
      <c r="J2702" s="2" t="s">
        <v>13</v>
      </c>
      <c r="K2702" s="2" t="s">
        <v>14</v>
      </c>
      <c r="L2702" s="2" t="s">
        <v>15</v>
      </c>
      <c r="M2702" s="7">
        <v>1</v>
      </c>
      <c r="N2702" s="4">
        <v>36.64</v>
      </c>
      <c r="O2702" s="5">
        <v>0.05</v>
      </c>
      <c r="P2702" s="4">
        <v>13.59</v>
      </c>
      <c r="Q2702" s="4">
        <f t="shared" si="168"/>
        <v>34.808</v>
      </c>
      <c r="R2702" s="4">
        <f t="shared" si="169"/>
        <v>13.59</v>
      </c>
      <c r="S2702" s="4">
        <f t="shared" si="170"/>
        <v>21.218</v>
      </c>
      <c r="T2702" s="6">
        <f t="shared" si="171"/>
        <v>0.60957251206619167</v>
      </c>
      <c r="U2702" s="3">
        <f>YEAR(SalesDataTable[[#This Row],[Order Date]])</f>
        <v>2026</v>
      </c>
    </row>
    <row r="2703" spans="1:21" ht="15.6">
      <c r="A2703" s="9">
        <v>3449</v>
      </c>
      <c r="B2703" s="10">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11" t="s">
        <v>11</v>
      </c>
      <c r="H2703" s="11" t="s">
        <v>39</v>
      </c>
      <c r="I2703" s="11" t="s">
        <v>28</v>
      </c>
      <c r="J2703" s="2" t="s">
        <v>3</v>
      </c>
      <c r="K2703" s="2" t="s">
        <v>23</v>
      </c>
      <c r="L2703" s="2" t="s">
        <v>29</v>
      </c>
      <c r="M2703" s="7">
        <v>6</v>
      </c>
      <c r="N2703" s="4">
        <v>192.9</v>
      </c>
      <c r="O2703" s="5">
        <v>0.2</v>
      </c>
      <c r="P2703" s="4">
        <v>106.89</v>
      </c>
      <c r="Q2703" s="4">
        <f t="shared" si="168"/>
        <v>925.92000000000007</v>
      </c>
      <c r="R2703" s="4">
        <f t="shared" si="169"/>
        <v>641.34</v>
      </c>
      <c r="S2703" s="4">
        <f t="shared" si="170"/>
        <v>284.58000000000004</v>
      </c>
      <c r="T2703" s="6">
        <f t="shared" si="171"/>
        <v>0.30734836702954899</v>
      </c>
      <c r="U2703" s="3">
        <f>YEAR(SalesDataTable[[#This Row],[Order Date]])</f>
        <v>2026</v>
      </c>
    </row>
    <row r="2704" spans="1:21" ht="15.6">
      <c r="A2704" s="9">
        <v>3498</v>
      </c>
      <c r="B2704" s="10">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11" t="s">
        <v>20</v>
      </c>
      <c r="H2704" s="11" t="s">
        <v>31</v>
      </c>
      <c r="I2704" s="11" t="s">
        <v>28</v>
      </c>
      <c r="J2704" s="2" t="s">
        <v>3</v>
      </c>
      <c r="K2704" s="2" t="s">
        <v>9</v>
      </c>
      <c r="L2704" s="2" t="s">
        <v>46</v>
      </c>
      <c r="M2704" s="7">
        <v>2</v>
      </c>
      <c r="N2704" s="4">
        <v>71.56</v>
      </c>
      <c r="O2704" s="5">
        <v>0.1</v>
      </c>
      <c r="P2704" s="4">
        <v>32.99</v>
      </c>
      <c r="Q2704" s="4">
        <f t="shared" si="168"/>
        <v>128.80800000000002</v>
      </c>
      <c r="R2704" s="4">
        <f t="shared" si="169"/>
        <v>65.98</v>
      </c>
      <c r="S2704" s="4">
        <f t="shared" si="170"/>
        <v>62.828000000000017</v>
      </c>
      <c r="T2704" s="6">
        <f t="shared" si="171"/>
        <v>0.4877647351096206</v>
      </c>
      <c r="U2704" s="3">
        <f>YEAR(SalesDataTable[[#This Row],[Order Date]])</f>
        <v>2026</v>
      </c>
    </row>
    <row r="2705" spans="1:21" ht="15.6">
      <c r="A2705" s="9">
        <v>4851</v>
      </c>
      <c r="B2705" s="10">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11" t="s">
        <v>20</v>
      </c>
      <c r="H2705" s="11" t="s">
        <v>47</v>
      </c>
      <c r="I2705" s="11" t="s">
        <v>28</v>
      </c>
      <c r="J2705" s="2" t="s">
        <v>13</v>
      </c>
      <c r="K2705" s="2" t="s">
        <v>4</v>
      </c>
      <c r="L2705" s="2" t="s">
        <v>26</v>
      </c>
      <c r="M2705" s="7">
        <v>1</v>
      </c>
      <c r="N2705" s="4">
        <v>40.270000000000003</v>
      </c>
      <c r="O2705" s="5">
        <v>0.1</v>
      </c>
      <c r="P2705" s="4">
        <v>16.63</v>
      </c>
      <c r="Q2705" s="4">
        <f t="shared" si="168"/>
        <v>36.243000000000002</v>
      </c>
      <c r="R2705" s="4">
        <f t="shared" si="169"/>
        <v>16.63</v>
      </c>
      <c r="S2705" s="4">
        <f t="shared" si="170"/>
        <v>19.613000000000003</v>
      </c>
      <c r="T2705" s="6">
        <f t="shared" si="171"/>
        <v>0.54115277432883602</v>
      </c>
      <c r="U2705" s="3">
        <f>YEAR(SalesDataTable[[#This Row],[Order Date]])</f>
        <v>2026</v>
      </c>
    </row>
    <row r="2706" spans="1:21" ht="15.6">
      <c r="A2706" s="9">
        <v>4926</v>
      </c>
      <c r="B2706" s="10">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11" t="s">
        <v>20</v>
      </c>
      <c r="H2706" s="11" t="s">
        <v>31</v>
      </c>
      <c r="I2706" s="11" t="s">
        <v>19</v>
      </c>
      <c r="J2706" s="2" t="s">
        <v>16</v>
      </c>
      <c r="K2706" s="2" t="s">
        <v>4</v>
      </c>
      <c r="L2706" s="2" t="s">
        <v>5</v>
      </c>
      <c r="M2706" s="7">
        <v>6</v>
      </c>
      <c r="N2706" s="4">
        <v>81.180000000000007</v>
      </c>
      <c r="O2706" s="5">
        <v>0.05</v>
      </c>
      <c r="P2706" s="4">
        <v>43.3</v>
      </c>
      <c r="Q2706" s="4">
        <f t="shared" si="168"/>
        <v>462.726</v>
      </c>
      <c r="R2706" s="4">
        <f t="shared" si="169"/>
        <v>259.79999999999995</v>
      </c>
      <c r="S2706" s="4">
        <f t="shared" si="170"/>
        <v>202.92600000000004</v>
      </c>
      <c r="T2706" s="6">
        <f t="shared" si="171"/>
        <v>0.43854462468069666</v>
      </c>
      <c r="U2706" s="3">
        <f>YEAR(SalesDataTable[[#This Row],[Order Date]])</f>
        <v>2026</v>
      </c>
    </row>
    <row r="2707" spans="1:21" ht="15.6">
      <c r="A2707" s="9">
        <v>5035</v>
      </c>
      <c r="B2707" s="10">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11" t="s">
        <v>6</v>
      </c>
      <c r="H2707" s="11" t="s">
        <v>43</v>
      </c>
      <c r="I2707" s="11" t="s">
        <v>2</v>
      </c>
      <c r="J2707" s="2" t="s">
        <v>13</v>
      </c>
      <c r="K2707" s="2" t="s">
        <v>4</v>
      </c>
      <c r="L2707" s="2" t="s">
        <v>30</v>
      </c>
      <c r="M2707" s="7">
        <v>2</v>
      </c>
      <c r="N2707" s="4">
        <v>101.73</v>
      </c>
      <c r="O2707" s="5">
        <v>0.1</v>
      </c>
      <c r="P2707" s="4">
        <v>49.3</v>
      </c>
      <c r="Q2707" s="4">
        <f t="shared" si="168"/>
        <v>183.114</v>
      </c>
      <c r="R2707" s="4">
        <f t="shared" si="169"/>
        <v>98.6</v>
      </c>
      <c r="S2707" s="4">
        <f t="shared" si="170"/>
        <v>84.51400000000001</v>
      </c>
      <c r="T2707" s="6">
        <f t="shared" si="171"/>
        <v>0.46153762137247839</v>
      </c>
      <c r="U2707" s="3">
        <f>YEAR(SalesDataTable[[#This Row],[Order Date]])</f>
        <v>2026</v>
      </c>
    </row>
    <row r="2708" spans="1:21" ht="15.6">
      <c r="A2708" s="9">
        <v>5135</v>
      </c>
      <c r="B2708" s="10">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11" t="s">
        <v>11</v>
      </c>
      <c r="H2708" s="11" t="s">
        <v>39</v>
      </c>
      <c r="I2708" s="11" t="s">
        <v>2</v>
      </c>
      <c r="J2708" s="2" t="s">
        <v>13</v>
      </c>
      <c r="K2708" s="2" t="s">
        <v>4</v>
      </c>
      <c r="L2708" s="2" t="s">
        <v>22</v>
      </c>
      <c r="M2708" s="7">
        <v>5</v>
      </c>
      <c r="N2708" s="4">
        <v>51.78</v>
      </c>
      <c r="O2708" s="5">
        <v>0.15</v>
      </c>
      <c r="P2708" s="4">
        <v>22.37</v>
      </c>
      <c r="Q2708" s="4">
        <f t="shared" si="168"/>
        <v>220.06499999999997</v>
      </c>
      <c r="R2708" s="4">
        <f t="shared" si="169"/>
        <v>111.85000000000001</v>
      </c>
      <c r="S2708" s="4">
        <f t="shared" si="170"/>
        <v>108.21499999999996</v>
      </c>
      <c r="T2708" s="6">
        <f t="shared" si="171"/>
        <v>0.49174107650012483</v>
      </c>
      <c r="U2708" s="3">
        <f>YEAR(SalesDataTable[[#This Row],[Order Date]])</f>
        <v>2026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Abhishek Bajpai</cp:lastModifiedBy>
  <dcterms:created xsi:type="dcterms:W3CDTF">2026-09-07T01:30:55Z</dcterms:created>
  <dcterms:modified xsi:type="dcterms:W3CDTF">2026-10-25T17:55:07Z</dcterms:modified>
</cp:coreProperties>
</file>