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1483b490c485ef5/Desktop/"/>
    </mc:Choice>
  </mc:AlternateContent>
  <xr:revisionPtr revIDLastSave="331" documentId="8_{24D7BCD7-10B4-40B4-BB99-74F5AD27A99A}" xr6:coauthVersionLast="47" xr6:coauthVersionMax="47" xr10:uidLastSave="{341CB404-2039-4A0E-B2B0-7C5F80A6B92F}"/>
  <bookViews>
    <workbookView xWindow="-108" yWindow="-108" windowWidth="23256" windowHeight="12456" activeTab="6" xr2:uid="{00000000-000D-0000-FFFF-FFFF00000000}"/>
  </bookViews>
  <sheets>
    <sheet name="Dataset" sheetId="1" r:id="rId1"/>
    <sheet name="Net revenue" sheetId="2" r:id="rId2"/>
    <sheet name="ADT" sheetId="3" r:id="rId3"/>
    <sheet name="Return_count" sheetId="4" r:id="rId4"/>
    <sheet name="Total_profit" sheetId="5" r:id="rId5"/>
    <sheet name="Revenue by region" sheetId="6" r:id="rId6"/>
    <sheet name="Dashboard" sheetId="7" r:id="rId7"/>
  </sheets>
  <definedNames>
    <definedName name="_xlnm.Print_Area" localSheetId="6">Dashboard!$A$1:$U$72</definedName>
  </definedNames>
  <calcPr calcId="191029"/>
  <pivotCaches>
    <pivotCache cacheId="4" r:id="rId8"/>
    <pivotCache cacheId="1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" i="1"/>
  <c r="L14" i="1"/>
  <c r="L15" i="1"/>
  <c r="L20" i="1"/>
  <c r="L21" i="1"/>
  <c r="L26" i="1"/>
  <c r="L27" i="1"/>
  <c r="L32" i="1"/>
  <c r="L33" i="1"/>
  <c r="L38" i="1"/>
  <c r="L39" i="1"/>
  <c r="L44" i="1"/>
  <c r="L45" i="1"/>
  <c r="L50" i="1"/>
  <c r="L51" i="1"/>
  <c r="L56" i="1"/>
  <c r="L57" i="1"/>
  <c r="L62" i="1"/>
  <c r="L63" i="1"/>
  <c r="L68" i="1"/>
  <c r="L69" i="1"/>
  <c r="L74" i="1"/>
  <c r="L75" i="1"/>
  <c r="L80" i="1"/>
  <c r="L81" i="1"/>
  <c r="L86" i="1"/>
  <c r="L87" i="1"/>
  <c r="L92" i="1"/>
  <c r="L93" i="1"/>
  <c r="L98" i="1"/>
  <c r="L99" i="1"/>
  <c r="L104" i="1"/>
  <c r="L105" i="1"/>
  <c r="L110" i="1"/>
  <c r="L111" i="1"/>
  <c r="L116" i="1"/>
  <c r="L117" i="1"/>
  <c r="L122" i="1"/>
  <c r="L123" i="1"/>
  <c r="L128" i="1"/>
  <c r="L129" i="1"/>
  <c r="L134" i="1"/>
  <c r="L135" i="1"/>
  <c r="L140" i="1"/>
  <c r="L141" i="1"/>
  <c r="L146" i="1"/>
  <c r="L147" i="1"/>
  <c r="L152" i="1"/>
  <c r="L153" i="1"/>
  <c r="L158" i="1"/>
  <c r="L159" i="1"/>
  <c r="L164" i="1"/>
  <c r="L165" i="1"/>
  <c r="L170" i="1"/>
  <c r="L171" i="1"/>
  <c r="L176" i="1"/>
  <c r="L177" i="1"/>
  <c r="L182" i="1"/>
  <c r="L183" i="1"/>
  <c r="L188" i="1"/>
  <c r="L189" i="1"/>
  <c r="L194" i="1"/>
  <c r="L195" i="1"/>
  <c r="L200" i="1"/>
  <c r="L201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K15" i="1"/>
  <c r="K16" i="1"/>
  <c r="L16" i="1" s="1"/>
  <c r="K17" i="1"/>
  <c r="L17" i="1" s="1"/>
  <c r="K18" i="1"/>
  <c r="L18" i="1" s="1"/>
  <c r="K19" i="1"/>
  <c r="L19" i="1" s="1"/>
  <c r="K20" i="1"/>
  <c r="K21" i="1"/>
  <c r="K22" i="1"/>
  <c r="L22" i="1" s="1"/>
  <c r="K23" i="1"/>
  <c r="L23" i="1" s="1"/>
  <c r="K24" i="1"/>
  <c r="L24" i="1" s="1"/>
  <c r="K25" i="1"/>
  <c r="L25" i="1" s="1"/>
  <c r="K26" i="1"/>
  <c r="K27" i="1"/>
  <c r="K28" i="1"/>
  <c r="L28" i="1" s="1"/>
  <c r="K29" i="1"/>
  <c r="L29" i="1" s="1"/>
  <c r="K30" i="1"/>
  <c r="L30" i="1" s="1"/>
  <c r="K31" i="1"/>
  <c r="L31" i="1" s="1"/>
  <c r="K32" i="1"/>
  <c r="K33" i="1"/>
  <c r="K34" i="1"/>
  <c r="L34" i="1" s="1"/>
  <c r="K35" i="1"/>
  <c r="L35" i="1" s="1"/>
  <c r="K36" i="1"/>
  <c r="L36" i="1" s="1"/>
  <c r="K37" i="1"/>
  <c r="L37" i="1" s="1"/>
  <c r="K38" i="1"/>
  <c r="K39" i="1"/>
  <c r="K40" i="1"/>
  <c r="L40" i="1" s="1"/>
  <c r="K41" i="1"/>
  <c r="L41" i="1" s="1"/>
  <c r="K42" i="1"/>
  <c r="L42" i="1" s="1"/>
  <c r="K43" i="1"/>
  <c r="L43" i="1" s="1"/>
  <c r="K44" i="1"/>
  <c r="K45" i="1"/>
  <c r="K46" i="1"/>
  <c r="L46" i="1" s="1"/>
  <c r="K47" i="1"/>
  <c r="L47" i="1" s="1"/>
  <c r="K48" i="1"/>
  <c r="L48" i="1" s="1"/>
  <c r="K49" i="1"/>
  <c r="L49" i="1" s="1"/>
  <c r="K50" i="1"/>
  <c r="K51" i="1"/>
  <c r="K52" i="1"/>
  <c r="L52" i="1" s="1"/>
  <c r="K53" i="1"/>
  <c r="L53" i="1" s="1"/>
  <c r="K54" i="1"/>
  <c r="L54" i="1" s="1"/>
  <c r="K55" i="1"/>
  <c r="L55" i="1" s="1"/>
  <c r="K56" i="1"/>
  <c r="K57" i="1"/>
  <c r="K58" i="1"/>
  <c r="L58" i="1" s="1"/>
  <c r="K59" i="1"/>
  <c r="L59" i="1" s="1"/>
  <c r="K60" i="1"/>
  <c r="L60" i="1" s="1"/>
  <c r="K61" i="1"/>
  <c r="L61" i="1" s="1"/>
  <c r="K62" i="1"/>
  <c r="K63" i="1"/>
  <c r="K64" i="1"/>
  <c r="L64" i="1" s="1"/>
  <c r="K65" i="1"/>
  <c r="L65" i="1" s="1"/>
  <c r="K66" i="1"/>
  <c r="L66" i="1" s="1"/>
  <c r="K67" i="1"/>
  <c r="L67" i="1" s="1"/>
  <c r="K68" i="1"/>
  <c r="K69" i="1"/>
  <c r="K70" i="1"/>
  <c r="L70" i="1" s="1"/>
  <c r="K71" i="1"/>
  <c r="L71" i="1" s="1"/>
  <c r="K72" i="1"/>
  <c r="L72" i="1" s="1"/>
  <c r="K73" i="1"/>
  <c r="L73" i="1" s="1"/>
  <c r="K74" i="1"/>
  <c r="K75" i="1"/>
  <c r="K76" i="1"/>
  <c r="L76" i="1" s="1"/>
  <c r="K77" i="1"/>
  <c r="L77" i="1" s="1"/>
  <c r="K78" i="1"/>
  <c r="L78" i="1" s="1"/>
  <c r="K79" i="1"/>
  <c r="L79" i="1" s="1"/>
  <c r="K80" i="1"/>
  <c r="K81" i="1"/>
  <c r="K82" i="1"/>
  <c r="L82" i="1" s="1"/>
  <c r="K83" i="1"/>
  <c r="L83" i="1" s="1"/>
  <c r="K84" i="1"/>
  <c r="L84" i="1" s="1"/>
  <c r="K85" i="1"/>
  <c r="L85" i="1" s="1"/>
  <c r="K86" i="1"/>
  <c r="K87" i="1"/>
  <c r="K88" i="1"/>
  <c r="L88" i="1" s="1"/>
  <c r="K89" i="1"/>
  <c r="L89" i="1" s="1"/>
  <c r="K90" i="1"/>
  <c r="L90" i="1" s="1"/>
  <c r="K91" i="1"/>
  <c r="L91" i="1" s="1"/>
  <c r="K92" i="1"/>
  <c r="K93" i="1"/>
  <c r="K94" i="1"/>
  <c r="L94" i="1" s="1"/>
  <c r="K95" i="1"/>
  <c r="L95" i="1" s="1"/>
  <c r="K96" i="1"/>
  <c r="L96" i="1" s="1"/>
  <c r="K97" i="1"/>
  <c r="L97" i="1" s="1"/>
  <c r="K98" i="1"/>
  <c r="K99" i="1"/>
  <c r="K100" i="1"/>
  <c r="L100" i="1" s="1"/>
  <c r="K101" i="1"/>
  <c r="L101" i="1" s="1"/>
  <c r="K102" i="1"/>
  <c r="L102" i="1" s="1"/>
  <c r="K103" i="1"/>
  <c r="L103" i="1" s="1"/>
  <c r="K104" i="1"/>
  <c r="K105" i="1"/>
  <c r="K106" i="1"/>
  <c r="L106" i="1" s="1"/>
  <c r="K107" i="1"/>
  <c r="L107" i="1" s="1"/>
  <c r="K108" i="1"/>
  <c r="L108" i="1" s="1"/>
  <c r="K109" i="1"/>
  <c r="L109" i="1" s="1"/>
  <c r="K110" i="1"/>
  <c r="K111" i="1"/>
  <c r="K112" i="1"/>
  <c r="L112" i="1" s="1"/>
  <c r="K113" i="1"/>
  <c r="L113" i="1" s="1"/>
  <c r="K114" i="1"/>
  <c r="L114" i="1" s="1"/>
  <c r="K115" i="1"/>
  <c r="L115" i="1" s="1"/>
  <c r="K116" i="1"/>
  <c r="K117" i="1"/>
  <c r="K118" i="1"/>
  <c r="L118" i="1" s="1"/>
  <c r="K119" i="1"/>
  <c r="L119" i="1" s="1"/>
  <c r="K120" i="1"/>
  <c r="L120" i="1" s="1"/>
  <c r="K121" i="1"/>
  <c r="L121" i="1" s="1"/>
  <c r="K122" i="1"/>
  <c r="K123" i="1"/>
  <c r="K124" i="1"/>
  <c r="L124" i="1" s="1"/>
  <c r="K125" i="1"/>
  <c r="L125" i="1" s="1"/>
  <c r="K126" i="1"/>
  <c r="L126" i="1" s="1"/>
  <c r="K127" i="1"/>
  <c r="L127" i="1" s="1"/>
  <c r="K128" i="1"/>
  <c r="K129" i="1"/>
  <c r="K130" i="1"/>
  <c r="L130" i="1" s="1"/>
  <c r="K131" i="1"/>
  <c r="L131" i="1" s="1"/>
  <c r="K132" i="1"/>
  <c r="L132" i="1" s="1"/>
  <c r="K133" i="1"/>
  <c r="L133" i="1" s="1"/>
  <c r="K134" i="1"/>
  <c r="K135" i="1"/>
  <c r="K136" i="1"/>
  <c r="L136" i="1" s="1"/>
  <c r="K137" i="1"/>
  <c r="L137" i="1" s="1"/>
  <c r="K138" i="1"/>
  <c r="L138" i="1" s="1"/>
  <c r="K139" i="1"/>
  <c r="L139" i="1" s="1"/>
  <c r="K140" i="1"/>
  <c r="K141" i="1"/>
  <c r="K142" i="1"/>
  <c r="L142" i="1" s="1"/>
  <c r="K143" i="1"/>
  <c r="L143" i="1" s="1"/>
  <c r="K144" i="1"/>
  <c r="L144" i="1" s="1"/>
  <c r="K145" i="1"/>
  <c r="L145" i="1" s="1"/>
  <c r="K146" i="1"/>
  <c r="K147" i="1"/>
  <c r="K148" i="1"/>
  <c r="L148" i="1" s="1"/>
  <c r="K149" i="1"/>
  <c r="L149" i="1" s="1"/>
  <c r="K150" i="1"/>
  <c r="L150" i="1" s="1"/>
  <c r="K151" i="1"/>
  <c r="L151" i="1" s="1"/>
  <c r="K152" i="1"/>
  <c r="K153" i="1"/>
  <c r="K154" i="1"/>
  <c r="L154" i="1" s="1"/>
  <c r="K155" i="1"/>
  <c r="L155" i="1" s="1"/>
  <c r="K156" i="1"/>
  <c r="L156" i="1" s="1"/>
  <c r="K157" i="1"/>
  <c r="L157" i="1" s="1"/>
  <c r="K158" i="1"/>
  <c r="K159" i="1"/>
  <c r="K160" i="1"/>
  <c r="L160" i="1" s="1"/>
  <c r="K161" i="1"/>
  <c r="L161" i="1" s="1"/>
  <c r="K162" i="1"/>
  <c r="L162" i="1" s="1"/>
  <c r="K163" i="1"/>
  <c r="L163" i="1" s="1"/>
  <c r="K164" i="1"/>
  <c r="K165" i="1"/>
  <c r="K166" i="1"/>
  <c r="L166" i="1" s="1"/>
  <c r="K167" i="1"/>
  <c r="L167" i="1" s="1"/>
  <c r="K168" i="1"/>
  <c r="L168" i="1" s="1"/>
  <c r="K169" i="1"/>
  <c r="L169" i="1" s="1"/>
  <c r="K170" i="1"/>
  <c r="K171" i="1"/>
  <c r="K172" i="1"/>
  <c r="L172" i="1" s="1"/>
  <c r="K173" i="1"/>
  <c r="L173" i="1" s="1"/>
  <c r="K174" i="1"/>
  <c r="L174" i="1" s="1"/>
  <c r="K175" i="1"/>
  <c r="L175" i="1" s="1"/>
  <c r="K176" i="1"/>
  <c r="K177" i="1"/>
  <c r="K178" i="1"/>
  <c r="L178" i="1" s="1"/>
  <c r="K179" i="1"/>
  <c r="L179" i="1" s="1"/>
  <c r="K180" i="1"/>
  <c r="L180" i="1" s="1"/>
  <c r="K181" i="1"/>
  <c r="L181" i="1" s="1"/>
  <c r="K182" i="1"/>
  <c r="K183" i="1"/>
  <c r="K184" i="1"/>
  <c r="L184" i="1" s="1"/>
  <c r="K185" i="1"/>
  <c r="L185" i="1" s="1"/>
  <c r="K186" i="1"/>
  <c r="L186" i="1" s="1"/>
  <c r="K187" i="1"/>
  <c r="L187" i="1" s="1"/>
  <c r="K188" i="1"/>
  <c r="K189" i="1"/>
  <c r="K190" i="1"/>
  <c r="L190" i="1" s="1"/>
  <c r="K191" i="1"/>
  <c r="L191" i="1" s="1"/>
  <c r="K192" i="1"/>
  <c r="L192" i="1" s="1"/>
  <c r="K193" i="1"/>
  <c r="L193" i="1" s="1"/>
  <c r="K194" i="1"/>
  <c r="K195" i="1"/>
  <c r="K196" i="1"/>
  <c r="L196" i="1" s="1"/>
  <c r="K197" i="1"/>
  <c r="L197" i="1" s="1"/>
  <c r="K198" i="1"/>
  <c r="L198" i="1" s="1"/>
  <c r="K199" i="1"/>
  <c r="L199" i="1" s="1"/>
  <c r="K200" i="1"/>
  <c r="K201" i="1"/>
  <c r="K2" i="1"/>
  <c r="L2" i="1" s="1"/>
  <c r="D9" i="4"/>
  <c r="D8" i="4"/>
  <c r="D6" i="4"/>
  <c r="D7" i="4"/>
  <c r="D5" i="4"/>
  <c r="D4" i="4"/>
</calcChain>
</file>

<file path=xl/sharedStrings.xml><?xml version="1.0" encoding="utf-8"?>
<sst xmlns="http://schemas.openxmlformats.org/spreadsheetml/2006/main" count="1255" uniqueCount="278">
  <si>
    <t>Order ID</t>
  </si>
  <si>
    <t>Date</t>
  </si>
  <si>
    <t>Category</t>
  </si>
  <si>
    <t>Product</t>
  </si>
  <si>
    <t>Price</t>
  </si>
  <si>
    <t>Quantity</t>
  </si>
  <si>
    <t>Discount (%)</t>
  </si>
  <si>
    <t>Return (Y/N)</t>
  </si>
  <si>
    <t>Region</t>
  </si>
  <si>
    <t>Delivery Time (days)</t>
  </si>
  <si>
    <t>ORD0001</t>
  </si>
  <si>
    <t>ORD0002</t>
  </si>
  <si>
    <t>ORD0003</t>
  </si>
  <si>
    <t>ORD0004</t>
  </si>
  <si>
    <t>ORD0005</t>
  </si>
  <si>
    <t>ORD0006</t>
  </si>
  <si>
    <t>ORD0007</t>
  </si>
  <si>
    <t>ORD0008</t>
  </si>
  <si>
    <t>ORD0009</t>
  </si>
  <si>
    <t>ORD0010</t>
  </si>
  <si>
    <t>ORD0011</t>
  </si>
  <si>
    <t>ORD0012</t>
  </si>
  <si>
    <t>ORD0013</t>
  </si>
  <si>
    <t>ORD0014</t>
  </si>
  <si>
    <t>ORD0015</t>
  </si>
  <si>
    <t>ORD0016</t>
  </si>
  <si>
    <t>ORD0017</t>
  </si>
  <si>
    <t>ORD0018</t>
  </si>
  <si>
    <t>ORD0019</t>
  </si>
  <si>
    <t>ORD0020</t>
  </si>
  <si>
    <t>ORD0021</t>
  </si>
  <si>
    <t>ORD0022</t>
  </si>
  <si>
    <t>ORD0023</t>
  </si>
  <si>
    <t>ORD0024</t>
  </si>
  <si>
    <t>ORD0025</t>
  </si>
  <si>
    <t>ORD0026</t>
  </si>
  <si>
    <t>ORD0027</t>
  </si>
  <si>
    <t>ORD0028</t>
  </si>
  <si>
    <t>ORD0029</t>
  </si>
  <si>
    <t>ORD0030</t>
  </si>
  <si>
    <t>ORD0031</t>
  </si>
  <si>
    <t>ORD0032</t>
  </si>
  <si>
    <t>ORD0033</t>
  </si>
  <si>
    <t>ORD0034</t>
  </si>
  <si>
    <t>ORD0035</t>
  </si>
  <si>
    <t>ORD0036</t>
  </si>
  <si>
    <t>ORD0037</t>
  </si>
  <si>
    <t>ORD0038</t>
  </si>
  <si>
    <t>ORD0039</t>
  </si>
  <si>
    <t>ORD0040</t>
  </si>
  <si>
    <t>ORD0041</t>
  </si>
  <si>
    <t>ORD0042</t>
  </si>
  <si>
    <t>ORD0043</t>
  </si>
  <si>
    <t>ORD0044</t>
  </si>
  <si>
    <t>ORD0045</t>
  </si>
  <si>
    <t>ORD0046</t>
  </si>
  <si>
    <t>ORD0047</t>
  </si>
  <si>
    <t>ORD0048</t>
  </si>
  <si>
    <t>ORD0049</t>
  </si>
  <si>
    <t>ORD0050</t>
  </si>
  <si>
    <t>ORD0051</t>
  </si>
  <si>
    <t>ORD0052</t>
  </si>
  <si>
    <t>ORD0053</t>
  </si>
  <si>
    <t>ORD0054</t>
  </si>
  <si>
    <t>ORD0055</t>
  </si>
  <si>
    <t>ORD0056</t>
  </si>
  <si>
    <t>ORD0057</t>
  </si>
  <si>
    <t>ORD0058</t>
  </si>
  <si>
    <t>ORD0059</t>
  </si>
  <si>
    <t>ORD0060</t>
  </si>
  <si>
    <t>ORD0061</t>
  </si>
  <si>
    <t>ORD0062</t>
  </si>
  <si>
    <t>ORD0063</t>
  </si>
  <si>
    <t>ORD0064</t>
  </si>
  <si>
    <t>ORD0065</t>
  </si>
  <si>
    <t>ORD0066</t>
  </si>
  <si>
    <t>ORD0067</t>
  </si>
  <si>
    <t>ORD0068</t>
  </si>
  <si>
    <t>ORD0069</t>
  </si>
  <si>
    <t>ORD0070</t>
  </si>
  <si>
    <t>ORD0071</t>
  </si>
  <si>
    <t>ORD0072</t>
  </si>
  <si>
    <t>ORD0073</t>
  </si>
  <si>
    <t>ORD0074</t>
  </si>
  <si>
    <t>ORD0075</t>
  </si>
  <si>
    <t>ORD0076</t>
  </si>
  <si>
    <t>ORD0077</t>
  </si>
  <si>
    <t>ORD0078</t>
  </si>
  <si>
    <t>ORD0079</t>
  </si>
  <si>
    <t>ORD0080</t>
  </si>
  <si>
    <t>ORD0081</t>
  </si>
  <si>
    <t>ORD0082</t>
  </si>
  <si>
    <t>ORD0083</t>
  </si>
  <si>
    <t>ORD0084</t>
  </si>
  <si>
    <t>ORD0085</t>
  </si>
  <si>
    <t>ORD0086</t>
  </si>
  <si>
    <t>ORD0087</t>
  </si>
  <si>
    <t>ORD0088</t>
  </si>
  <si>
    <t>ORD0089</t>
  </si>
  <si>
    <t>ORD0090</t>
  </si>
  <si>
    <t>ORD0091</t>
  </si>
  <si>
    <t>ORD0092</t>
  </si>
  <si>
    <t>ORD0093</t>
  </si>
  <si>
    <t>ORD0094</t>
  </si>
  <si>
    <t>ORD0095</t>
  </si>
  <si>
    <t>ORD0096</t>
  </si>
  <si>
    <t>ORD0097</t>
  </si>
  <si>
    <t>ORD0098</t>
  </si>
  <si>
    <t>ORD0099</t>
  </si>
  <si>
    <t>ORD0100</t>
  </si>
  <si>
    <t>ORD0101</t>
  </si>
  <si>
    <t>ORD0102</t>
  </si>
  <si>
    <t>ORD0103</t>
  </si>
  <si>
    <t>ORD0104</t>
  </si>
  <si>
    <t>ORD0105</t>
  </si>
  <si>
    <t>ORD0106</t>
  </si>
  <si>
    <t>ORD0107</t>
  </si>
  <si>
    <t>ORD0108</t>
  </si>
  <si>
    <t>ORD0109</t>
  </si>
  <si>
    <t>ORD0110</t>
  </si>
  <si>
    <t>ORD0111</t>
  </si>
  <si>
    <t>ORD0112</t>
  </si>
  <si>
    <t>ORD0113</t>
  </si>
  <si>
    <t>ORD0114</t>
  </si>
  <si>
    <t>ORD0115</t>
  </si>
  <si>
    <t>ORD0116</t>
  </si>
  <si>
    <t>ORD0117</t>
  </si>
  <si>
    <t>ORD0118</t>
  </si>
  <si>
    <t>ORD0119</t>
  </si>
  <si>
    <t>ORD0120</t>
  </si>
  <si>
    <t>ORD0121</t>
  </si>
  <si>
    <t>ORD0122</t>
  </si>
  <si>
    <t>ORD0123</t>
  </si>
  <si>
    <t>ORD0124</t>
  </si>
  <si>
    <t>ORD0125</t>
  </si>
  <si>
    <t>ORD0126</t>
  </si>
  <si>
    <t>ORD0127</t>
  </si>
  <si>
    <t>ORD0128</t>
  </si>
  <si>
    <t>ORD0129</t>
  </si>
  <si>
    <t>ORD0130</t>
  </si>
  <si>
    <t>ORD0131</t>
  </si>
  <si>
    <t>ORD0132</t>
  </si>
  <si>
    <t>ORD0133</t>
  </si>
  <si>
    <t>ORD0134</t>
  </si>
  <si>
    <t>ORD0135</t>
  </si>
  <si>
    <t>ORD0136</t>
  </si>
  <si>
    <t>ORD0137</t>
  </si>
  <si>
    <t>ORD0138</t>
  </si>
  <si>
    <t>ORD0139</t>
  </si>
  <si>
    <t>ORD0140</t>
  </si>
  <si>
    <t>ORD0141</t>
  </si>
  <si>
    <t>ORD0142</t>
  </si>
  <si>
    <t>ORD0143</t>
  </si>
  <si>
    <t>ORD0144</t>
  </si>
  <si>
    <t>ORD0145</t>
  </si>
  <si>
    <t>ORD0146</t>
  </si>
  <si>
    <t>ORD0147</t>
  </si>
  <si>
    <t>ORD0148</t>
  </si>
  <si>
    <t>ORD0149</t>
  </si>
  <si>
    <t>ORD0150</t>
  </si>
  <si>
    <t>ORD0151</t>
  </si>
  <si>
    <t>ORD0152</t>
  </si>
  <si>
    <t>ORD0153</t>
  </si>
  <si>
    <t>ORD0154</t>
  </si>
  <si>
    <t>ORD0155</t>
  </si>
  <si>
    <t>ORD0156</t>
  </si>
  <si>
    <t>ORD0157</t>
  </si>
  <si>
    <t>ORD0158</t>
  </si>
  <si>
    <t>ORD0159</t>
  </si>
  <si>
    <t>ORD0160</t>
  </si>
  <si>
    <t>ORD0161</t>
  </si>
  <si>
    <t>ORD0162</t>
  </si>
  <si>
    <t>ORD0163</t>
  </si>
  <si>
    <t>ORD0164</t>
  </si>
  <si>
    <t>ORD0165</t>
  </si>
  <si>
    <t>ORD0166</t>
  </si>
  <si>
    <t>ORD0167</t>
  </si>
  <si>
    <t>ORD0168</t>
  </si>
  <si>
    <t>ORD0169</t>
  </si>
  <si>
    <t>ORD0170</t>
  </si>
  <si>
    <t>ORD0171</t>
  </si>
  <si>
    <t>ORD0172</t>
  </si>
  <si>
    <t>ORD0173</t>
  </si>
  <si>
    <t>ORD0174</t>
  </si>
  <si>
    <t>ORD0175</t>
  </si>
  <si>
    <t>ORD0176</t>
  </si>
  <si>
    <t>ORD0177</t>
  </si>
  <si>
    <t>ORD0178</t>
  </si>
  <si>
    <t>ORD0179</t>
  </si>
  <si>
    <t>ORD0180</t>
  </si>
  <si>
    <t>ORD0181</t>
  </si>
  <si>
    <t>ORD0182</t>
  </si>
  <si>
    <t>ORD0183</t>
  </si>
  <si>
    <t>ORD0184</t>
  </si>
  <si>
    <t>ORD0185</t>
  </si>
  <si>
    <t>ORD0186</t>
  </si>
  <si>
    <t>ORD0187</t>
  </si>
  <si>
    <t>ORD0188</t>
  </si>
  <si>
    <t>ORD0189</t>
  </si>
  <si>
    <t>ORD0190</t>
  </si>
  <si>
    <t>ORD0191</t>
  </si>
  <si>
    <t>ORD0192</t>
  </si>
  <si>
    <t>ORD0193</t>
  </si>
  <si>
    <t>ORD0194</t>
  </si>
  <si>
    <t>ORD0195</t>
  </si>
  <si>
    <t>ORD0196</t>
  </si>
  <si>
    <t>ORD0197</t>
  </si>
  <si>
    <t>ORD0198</t>
  </si>
  <si>
    <t>ORD0199</t>
  </si>
  <si>
    <t>ORD0200</t>
  </si>
  <si>
    <t>2024-06-03</t>
  </si>
  <si>
    <t>2024-06-07</t>
  </si>
  <si>
    <t>2024-06-23</t>
  </si>
  <si>
    <t>2024-06-18</t>
  </si>
  <si>
    <t>2024-06-13</t>
  </si>
  <si>
    <t>2024-06-27</t>
  </si>
  <si>
    <t>2024-06-21</t>
  </si>
  <si>
    <t>2024-06-17</t>
  </si>
  <si>
    <t>2024-06-20</t>
  </si>
  <si>
    <t>2024-06-22</t>
  </si>
  <si>
    <t>2024-06-01</t>
  </si>
  <si>
    <t>2024-06-16</t>
  </si>
  <si>
    <t>2024-06-24</t>
  </si>
  <si>
    <t>2024-06-06</t>
  </si>
  <si>
    <t>2024-06-11</t>
  </si>
  <si>
    <t>2024-06-08</t>
  </si>
  <si>
    <t>2024-06-15</t>
  </si>
  <si>
    <t>2024-06-26</t>
  </si>
  <si>
    <t>2024-06-14</t>
  </si>
  <si>
    <t>2024-06-09</t>
  </si>
  <si>
    <t>2024-07-01</t>
  </si>
  <si>
    <t>2024-06-19</t>
  </si>
  <si>
    <t>2024-06-10</t>
  </si>
  <si>
    <t>2024-06-02</t>
  </si>
  <si>
    <t>2024-06-12</t>
  </si>
  <si>
    <t>2024-06-05</t>
  </si>
  <si>
    <t>2024-06-25</t>
  </si>
  <si>
    <t>2024-06-04</t>
  </si>
  <si>
    <t>2024-06-30</t>
  </si>
  <si>
    <t>2024-06-29</t>
  </si>
  <si>
    <t>Apparel</t>
  </si>
  <si>
    <t>Beauty</t>
  </si>
  <si>
    <t>Home &amp; Kitchen</t>
  </si>
  <si>
    <t>Electronics</t>
  </si>
  <si>
    <t>Footwear</t>
  </si>
  <si>
    <t>T-Shirt</t>
  </si>
  <si>
    <t>Face Cream</t>
  </si>
  <si>
    <t>Bedsheet</t>
  </si>
  <si>
    <t>Mixer</t>
  </si>
  <si>
    <t>Jeans</t>
  </si>
  <si>
    <t>Power Bank</t>
  </si>
  <si>
    <t>Kurta</t>
  </si>
  <si>
    <t>Charger</t>
  </si>
  <si>
    <t>Sneakers</t>
  </si>
  <si>
    <t>Lipstick</t>
  </si>
  <si>
    <t>Sandals</t>
  </si>
  <si>
    <t>Lamp</t>
  </si>
  <si>
    <t>Headphones</t>
  </si>
  <si>
    <t>Formal Shoes</t>
  </si>
  <si>
    <t>Shampoo</t>
  </si>
  <si>
    <t>N</t>
  </si>
  <si>
    <t>Y</t>
  </si>
  <si>
    <t>North</t>
  </si>
  <si>
    <t>East</t>
  </si>
  <si>
    <t>South</t>
  </si>
  <si>
    <t>West</t>
  </si>
  <si>
    <t>Net Revenue</t>
  </si>
  <si>
    <t>Profit (assuming 25%margin)</t>
  </si>
  <si>
    <t>Row Labels</t>
  </si>
  <si>
    <t>Grand Total</t>
  </si>
  <si>
    <t>Sum of Net Revenue</t>
  </si>
  <si>
    <t>Average of Delivery Time (days)</t>
  </si>
  <si>
    <t>Return count</t>
  </si>
  <si>
    <t>Sum of Return count</t>
  </si>
  <si>
    <t>Count of Order ID</t>
  </si>
  <si>
    <t>Return%</t>
  </si>
  <si>
    <t>Sum of Profit (assuming 25%margin)</t>
  </si>
  <si>
    <t xml:space="preserve">          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</si>
</sst>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0" fillId="3" borderId="1" xfId="0" applyFill="1" applyBorder="1"/>
    <xf numFmtId="0" fontId="0" fillId="3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9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[Category_Performance_Analysis.xlsx]Net revenue!PivotTable1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Net 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'Net revenue'!$B$3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'Net revenue'!$A$4:$A$9</c:f>
              <c:strCache>
                <c:ptCount val="5"/>
                <c:pt idx="0">
                  <c:v>Apparel</c:v>
                </c:pt>
                <c:pt idx="1">
                  <c:v>Beauty</c:v>
                </c:pt>
                <c:pt idx="2">
                  <c:v>Electronics</c:v>
                </c:pt>
                <c:pt idx="3">
                  <c:v>Footwear</c:v>
                </c:pt>
                <c:pt idx="4">
                  <c:v>Home &amp; Kitchen</c:v>
                </c:pt>
              </c:strCache>
            </c:strRef>
          </c:cat>
          <c:val>
            <c:numRef>
              <c:f>'Net revenue'!$B$4:$B$9</c:f>
              <c:numCache>
                <c:formatCode>General</c:formatCode>
                <c:ptCount val="5"/>
                <c:pt idx="0">
                  <c:v>119780.40000000001</c:v>
                </c:pt>
                <c:pt idx="1">
                  <c:v>134892.95000000004</c:v>
                </c:pt>
                <c:pt idx="2">
                  <c:v>124125.59999999999</c:v>
                </c:pt>
                <c:pt idx="3">
                  <c:v>72232.25</c:v>
                </c:pt>
                <c:pt idx="4">
                  <c:v>149602.49999999997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7-4521-879A-BC0A7E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042359679"/>
        <c:axId val="1042350079"/>
        <c:axId val="0"/>
      </c:bar3DChart>
      <c:catAx>
        <c:axId val="1042359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50079"/>
        <c:crosses val="autoZero"/>
        <c:auto val="1"/>
        <c:lblAlgn val="ctr"/>
        <c:lblOffset val="100"/>
        <c:noMultiLvlLbl val="0"/>
      </c:catAx>
      <c:valAx>
        <c:axId val="104235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5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[Category_Performance_Analysis.xlsx]Revenue by region!PivotTable5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</a:t>
            </a:r>
            <a:r>
              <a:rPr lang="en-IN" baseline="0"/>
              <a:t> revenue by region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by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by region'!$A$4:$A$8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'Revenue by region'!$B$4:$B$8</c:f>
              <c:numCache>
                <c:formatCode>General</c:formatCode>
                <c:ptCount val="4"/>
                <c:pt idx="0">
                  <c:v>128640.70000000001</c:v>
                </c:pt>
                <c:pt idx="1">
                  <c:v>166197.19999999995</c:v>
                </c:pt>
                <c:pt idx="2">
                  <c:v>176754.19999999998</c:v>
                </c:pt>
                <c:pt idx="3">
                  <c:v>129041.60000000001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E-4E9A-8AF2-FFF1B1135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9228095"/>
        <c:axId val="1199213695"/>
      </c:barChart>
      <c:catAx>
        <c:axId val="119922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13695"/>
        <c:crosses val="autoZero"/>
        <c:auto val="1"/>
        <c:lblAlgn val="ctr"/>
        <c:lblOffset val="100"/>
        <c:noMultiLvlLbl val="0"/>
      </c:catAx>
      <c:valAx>
        <c:axId val="119921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2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[Category_Performance_Analysis.xlsx]ADT!PivotTable2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delivery time(days) per category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ADT!$A$4:$A$9</c:f>
              <c:strCache>
                <c:ptCount val="5"/>
                <c:pt idx="0">
                  <c:v>Apparel</c:v>
                </c:pt>
                <c:pt idx="1">
                  <c:v>Beauty</c:v>
                </c:pt>
                <c:pt idx="2">
                  <c:v>Electronics</c:v>
                </c:pt>
                <c:pt idx="3">
                  <c:v>Footwear</c:v>
                </c:pt>
                <c:pt idx="4">
                  <c:v>Home &amp; Kitchen</c:v>
                </c:pt>
              </c:strCache>
            </c:strRef>
          </c:cat>
          <c:val>
            <c:numRef>
              <c:f>ADT!$B$4:$B$9</c:f>
              <c:numCache>
                <c:formatCode>General</c:formatCode>
                <c:ptCount val="5"/>
                <c:pt idx="0">
                  <c:v>6.0731707317073171</c:v>
                </c:pt>
                <c:pt idx="1">
                  <c:v>6.3617021276595747</c:v>
                </c:pt>
                <c:pt idx="2">
                  <c:v>5.9428571428571431</c:v>
                </c:pt>
                <c:pt idx="3">
                  <c:v>5.8965517241379306</c:v>
                </c:pt>
                <c:pt idx="4">
                  <c:v>5.979166666666667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9-4BAB-8BAE-9EA370C16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355839"/>
        <c:axId val="1042351999"/>
      </c:barChart>
      <c:catAx>
        <c:axId val="1042355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51999"/>
        <c:crosses val="autoZero"/>
        <c:auto val="1"/>
        <c:lblAlgn val="ctr"/>
        <c:lblOffset val="100"/>
        <c:noMultiLvlLbl val="0"/>
      </c:catAx>
      <c:valAx>
        <c:axId val="104235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5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[Category_Performance_Analysis.xlsx]Return_count!PivotTable3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Return_count!$B$3</c:f>
              <c:strCache>
                <c:ptCount val="1"/>
                <c:pt idx="0">
                  <c:v>Sum of Return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24-4C16-A012-51CB9FEF310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Return_count!$A$4:$A$9</c:f>
              <c:strCache>
                <c:ptCount val="5"/>
                <c:pt idx="0">
                  <c:v>Apparel</c:v>
                </c:pt>
                <c:pt idx="1">
                  <c:v>Beauty</c:v>
                </c:pt>
                <c:pt idx="2">
                  <c:v>Electronics</c:v>
                </c:pt>
                <c:pt idx="3">
                  <c:v>Footwear</c:v>
                </c:pt>
                <c:pt idx="4">
                  <c:v>Home &amp; Kitchen</c:v>
                </c:pt>
              </c:strCache>
            </c:strRef>
          </c:cat>
          <c:val>
            <c:numRef>
              <c:f>Return_count!$B$4:$B$9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4-4C16-A012-51CB9FEF3100}"/>
            </c:ext>
          </c:extLst>
        </c:ser>
        <c:ser>
          <c:idx val="1"/>
          <c:order val="1"/>
          <c:tx>
            <c:strRef>
              <c:f>Return_count!$C$3</c:f>
              <c:strCache>
                <c:ptCount val="1"/>
                <c:pt idx="0">
                  <c:v>Count of Order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Return_count!$A$4:$A$9</c:f>
              <c:strCache>
                <c:ptCount val="5"/>
                <c:pt idx="0">
                  <c:v>Apparel</c:v>
                </c:pt>
                <c:pt idx="1">
                  <c:v>Beauty</c:v>
                </c:pt>
                <c:pt idx="2">
                  <c:v>Electronics</c:v>
                </c:pt>
                <c:pt idx="3">
                  <c:v>Footwear</c:v>
                </c:pt>
                <c:pt idx="4">
                  <c:v>Home &amp; Kitchen</c:v>
                </c:pt>
              </c:strCache>
            </c:strRef>
          </c:cat>
          <c:val>
            <c:numRef>
              <c:f>Return_count!$C$4:$C$9</c:f>
              <c:numCache>
                <c:formatCode>General</c:formatCode>
                <c:ptCount val="5"/>
                <c:pt idx="0">
                  <c:v>41</c:v>
                </c:pt>
                <c:pt idx="1">
                  <c:v>47</c:v>
                </c:pt>
                <c:pt idx="2">
                  <c:v>35</c:v>
                </c:pt>
                <c:pt idx="3">
                  <c:v>29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4-4C16-A012-51CB9FEF310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[Category_Performance_Analysis.xlsx]Total_profit!PivotTable4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profit by category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Total_profit!$B$3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Total_profit!$A$4:$A$9</c:f>
              <c:strCache>
                <c:ptCount val="5"/>
                <c:pt idx="0">
                  <c:v>Apparel</c:v>
                </c:pt>
                <c:pt idx="1">
                  <c:v>Beauty</c:v>
                </c:pt>
                <c:pt idx="2">
                  <c:v>Electronics</c:v>
                </c:pt>
                <c:pt idx="3">
                  <c:v>Footwear</c:v>
                </c:pt>
                <c:pt idx="4">
                  <c:v>Home &amp; Kitchen</c:v>
                </c:pt>
              </c:strCache>
            </c:strRef>
          </c:cat>
          <c:val>
            <c:numRef>
              <c:f>Total_profit!$B$4:$B$9</c:f>
              <c:numCache>
                <c:formatCode>General</c:formatCode>
                <c:ptCount val="5"/>
                <c:pt idx="0">
                  <c:v>29945.100000000002</c:v>
                </c:pt>
                <c:pt idx="1">
                  <c:v>33723.23750000001</c:v>
                </c:pt>
                <c:pt idx="2">
                  <c:v>31031.399999999998</c:v>
                </c:pt>
                <c:pt idx="3">
                  <c:v>18058.0625</c:v>
                </c:pt>
                <c:pt idx="4">
                  <c:v>37400.624999999993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9-4D7E-942E-50A46723D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833135"/>
        <c:axId val="1146833615"/>
      </c:barChart>
      <c:catAx>
        <c:axId val="114683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33615"/>
        <c:crosses val="autoZero"/>
        <c:auto val="1"/>
        <c:lblAlgn val="ctr"/>
        <c:lblOffset val="100"/>
        <c:noMultiLvlLbl val="0"/>
      </c:catAx>
      <c:valAx>
        <c:axId val="11468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3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[Category_Performance_Analysis.xlsx]Revenue by region!PivotTable5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</a:t>
            </a:r>
            <a:r>
              <a:rPr lang="en-IN" baseline="0"/>
              <a:t> revenue by region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by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by region'!$A$4:$A$8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'Revenue by region'!$B$4:$B$8</c:f>
              <c:numCache>
                <c:formatCode>General</c:formatCode>
                <c:ptCount val="4"/>
                <c:pt idx="0">
                  <c:v>128640.70000000001</c:v>
                </c:pt>
                <c:pt idx="1">
                  <c:v>166197.19999999995</c:v>
                </c:pt>
                <c:pt idx="2">
                  <c:v>176754.19999999998</c:v>
                </c:pt>
                <c:pt idx="3">
                  <c:v>129041.60000000001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A-4AD0-809C-5BBCE1F99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9228095"/>
        <c:axId val="1199213695"/>
      </c:barChart>
      <c:catAx>
        <c:axId val="119922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13695"/>
        <c:crosses val="autoZero"/>
        <c:auto val="1"/>
        <c:lblAlgn val="ctr"/>
        <c:lblOffset val="100"/>
        <c:noMultiLvlLbl val="0"/>
      </c:catAx>
      <c:valAx>
        <c:axId val="119921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2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[Category_Performance_Analysis.xlsx]Net revenue!PivotTable1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Net 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'Net revenue'!$B$3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'Net revenue'!$A$4:$A$9</c:f>
              <c:strCache>
                <c:ptCount val="5"/>
                <c:pt idx="0">
                  <c:v>Apparel</c:v>
                </c:pt>
                <c:pt idx="1">
                  <c:v>Beauty</c:v>
                </c:pt>
                <c:pt idx="2">
                  <c:v>Electronics</c:v>
                </c:pt>
                <c:pt idx="3">
                  <c:v>Footwear</c:v>
                </c:pt>
                <c:pt idx="4">
                  <c:v>Home &amp; Kitchen</c:v>
                </c:pt>
              </c:strCache>
            </c:strRef>
          </c:cat>
          <c:val>
            <c:numRef>
              <c:f>'Net revenue'!$B$4:$B$9</c:f>
              <c:numCache>
                <c:formatCode>General</c:formatCode>
                <c:ptCount val="5"/>
                <c:pt idx="0">
                  <c:v>119780.40000000001</c:v>
                </c:pt>
                <c:pt idx="1">
                  <c:v>134892.95000000004</c:v>
                </c:pt>
                <c:pt idx="2">
                  <c:v>124125.59999999999</c:v>
                </c:pt>
                <c:pt idx="3">
                  <c:v>72232.25</c:v>
                </c:pt>
                <c:pt idx="4">
                  <c:v>149602.49999999997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8-4E52-B776-502C55E49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042359679"/>
        <c:axId val="1042350079"/>
        <c:axId val="0"/>
      </c:bar3DChart>
      <c:catAx>
        <c:axId val="1042359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50079"/>
        <c:crosses val="autoZero"/>
        <c:auto val="1"/>
        <c:lblAlgn val="ctr"/>
        <c:lblOffset val="100"/>
        <c:noMultiLvlLbl val="0"/>
      </c:catAx>
      <c:valAx>
        <c:axId val="104235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5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[Category_Performance_Analysis.xlsx]ADT!PivotTable2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delivery time(days) per category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130041473906111E-2"/>
          <c:y val="0.1835290572067331"/>
          <c:w val="0.81558248316871285"/>
          <c:h val="0.677773215094328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ADT!$B$3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ADT!$A$4:$A$9</c:f>
              <c:strCache>
                <c:ptCount val="5"/>
                <c:pt idx="0">
                  <c:v>Apparel</c:v>
                </c:pt>
                <c:pt idx="1">
                  <c:v>Beauty</c:v>
                </c:pt>
                <c:pt idx="2">
                  <c:v>Electronics</c:v>
                </c:pt>
                <c:pt idx="3">
                  <c:v>Footwear</c:v>
                </c:pt>
                <c:pt idx="4">
                  <c:v>Home &amp; Kitchen</c:v>
                </c:pt>
              </c:strCache>
            </c:strRef>
          </c:cat>
          <c:val>
            <c:numRef>
              <c:f>ADT!$B$4:$B$9</c:f>
              <c:numCache>
                <c:formatCode>General</c:formatCode>
                <c:ptCount val="5"/>
                <c:pt idx="0">
                  <c:v>6.0731707317073171</c:v>
                </c:pt>
                <c:pt idx="1">
                  <c:v>6.3617021276595747</c:v>
                </c:pt>
                <c:pt idx="2">
                  <c:v>5.9428571428571431</c:v>
                </c:pt>
                <c:pt idx="3">
                  <c:v>5.8965517241379306</c:v>
                </c:pt>
                <c:pt idx="4">
                  <c:v>5.979166666666667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7-4901-9E97-DA98F2699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355839"/>
        <c:axId val="1042351999"/>
      </c:barChart>
      <c:catAx>
        <c:axId val="1042355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51999"/>
        <c:crosses val="autoZero"/>
        <c:auto val="1"/>
        <c:lblAlgn val="ctr"/>
        <c:lblOffset val="100"/>
        <c:noMultiLvlLbl val="0"/>
      </c:catAx>
      <c:valAx>
        <c:axId val="104235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5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[Category_Performance_Analysis.xlsx]Return_count!PivotTable3</c:name>
    <c:fmtId val="3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Return_count!$B$3</c:f>
              <c:strCache>
                <c:ptCount val="1"/>
                <c:pt idx="0">
                  <c:v>Sum of Return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6B7-42AD-A9F8-3690FD272A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6B7-42AD-A9F8-3690FD272A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6B7-42AD-A9F8-3690FD272A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6B7-42AD-A9F8-3690FD272A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6B7-42AD-A9F8-3690FD272A1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Return_count!$A$4:$A$9</c:f>
              <c:strCache>
                <c:ptCount val="5"/>
                <c:pt idx="0">
                  <c:v>Apparel</c:v>
                </c:pt>
                <c:pt idx="1">
                  <c:v>Beauty</c:v>
                </c:pt>
                <c:pt idx="2">
                  <c:v>Electronics</c:v>
                </c:pt>
                <c:pt idx="3">
                  <c:v>Footwear</c:v>
                </c:pt>
                <c:pt idx="4">
                  <c:v>Home &amp; Kitchen</c:v>
                </c:pt>
              </c:strCache>
            </c:strRef>
          </c:cat>
          <c:val>
            <c:numRef>
              <c:f>Return_count!$B$4:$B$9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B7-42AD-A9F8-3690FD272A1D}"/>
            </c:ext>
          </c:extLst>
        </c:ser>
        <c:ser>
          <c:idx val="1"/>
          <c:order val="1"/>
          <c:tx>
            <c:strRef>
              <c:f>Return_count!$C$3</c:f>
              <c:strCache>
                <c:ptCount val="1"/>
                <c:pt idx="0">
                  <c:v>Count of Order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6B7-42AD-A9F8-3690FD272A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6B7-42AD-A9F8-3690FD272A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6B7-42AD-A9F8-3690FD272A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D6B7-42AD-A9F8-3690FD272A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D6B7-42AD-A9F8-3690FD272A1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Return_count!$A$4:$A$9</c:f>
              <c:strCache>
                <c:ptCount val="5"/>
                <c:pt idx="0">
                  <c:v>Apparel</c:v>
                </c:pt>
                <c:pt idx="1">
                  <c:v>Beauty</c:v>
                </c:pt>
                <c:pt idx="2">
                  <c:v>Electronics</c:v>
                </c:pt>
                <c:pt idx="3">
                  <c:v>Footwear</c:v>
                </c:pt>
                <c:pt idx="4">
                  <c:v>Home &amp; Kitchen</c:v>
                </c:pt>
              </c:strCache>
            </c:strRef>
          </c:cat>
          <c:val>
            <c:numRef>
              <c:f>Return_count!$C$4:$C$9</c:f>
              <c:numCache>
                <c:formatCode>General</c:formatCode>
                <c:ptCount val="5"/>
                <c:pt idx="0">
                  <c:v>41</c:v>
                </c:pt>
                <c:pt idx="1">
                  <c:v>47</c:v>
                </c:pt>
                <c:pt idx="2">
                  <c:v>35</c:v>
                </c:pt>
                <c:pt idx="3">
                  <c:v>29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6B7-42AD-A9F8-3690FD272A1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[Category_Performance_Analysis.xlsx]Total_profit!PivotTable4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profit by category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Total_profit!$B$3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Total_profit!$A$4:$A$9</c:f>
              <c:strCache>
                <c:ptCount val="5"/>
                <c:pt idx="0">
                  <c:v>Apparel</c:v>
                </c:pt>
                <c:pt idx="1">
                  <c:v>Beauty</c:v>
                </c:pt>
                <c:pt idx="2">
                  <c:v>Electronics</c:v>
                </c:pt>
                <c:pt idx="3">
                  <c:v>Footwear</c:v>
                </c:pt>
                <c:pt idx="4">
                  <c:v>Home &amp; Kitchen</c:v>
                </c:pt>
              </c:strCache>
            </c:strRef>
          </c:cat>
          <c:val>
            <c:numRef>
              <c:f>Total_profit!$B$4:$B$9</c:f>
              <c:numCache>
                <c:formatCode>General</c:formatCode>
                <c:ptCount val="5"/>
                <c:pt idx="0">
                  <c:v>29945.100000000002</c:v>
                </c:pt>
                <c:pt idx="1">
                  <c:v>33723.23750000001</c:v>
                </c:pt>
                <c:pt idx="2">
                  <c:v>31031.399999999998</c:v>
                </c:pt>
                <c:pt idx="3">
                  <c:v>18058.0625</c:v>
                </c:pt>
                <c:pt idx="4">
                  <c:v>37400.624999999993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0-42A0-B624-F1F672D9E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833135"/>
        <c:axId val="1146833615"/>
      </c:barChart>
      <c:catAx>
        <c:axId val="114683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33615"/>
        <c:crosses val="autoZero"/>
        <c:auto val="1"/>
        <c:lblAlgn val="ctr"/>
        <c:lblOffset val="100"/>
        <c:noMultiLvlLbl val="0"/>
      </c:catAx>
      <c:valAx>
        <c:axId val="11468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3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1</xdr:row>
      <xdr:rowOff>95250</xdr:rowOff>
    </xdr:from>
    <xdr:to>
      <xdr:col>10</xdr:col>
      <xdr:colOff>205740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443B0-4B15-7AB6-82DB-664560512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1</xdr:row>
      <xdr:rowOff>118110</xdr:rowOff>
    </xdr:from>
    <xdr:to>
      <xdr:col>9</xdr:col>
      <xdr:colOff>541020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83E16-496D-3383-0CA8-DB4F8FF00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1</xdr:row>
      <xdr:rowOff>171450</xdr:rowOff>
    </xdr:from>
    <xdr:to>
      <xdr:col>11</xdr:col>
      <xdr:colOff>563880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99A77D-CC56-DF28-DD29-CB5512761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1</xdr:row>
      <xdr:rowOff>11430</xdr:rowOff>
    </xdr:from>
    <xdr:to>
      <xdr:col>10</xdr:col>
      <xdr:colOff>15240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5DFB1-9F4E-E451-5833-28181FF8A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1</xdr:row>
      <xdr:rowOff>110490</xdr:rowOff>
    </xdr:from>
    <xdr:to>
      <xdr:col>10</xdr:col>
      <xdr:colOff>205740</xdr:colOff>
      <xdr:row>16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973A6-117B-36E1-6DFC-3F1B5943F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158749</xdr:colOff>
      <xdr:row>1</xdr:row>
      <xdr:rowOff>30479</xdr:rowOff>
    </xdr:from>
    <xdr:to>
      <xdr:col>10</xdr:col>
      <xdr:colOff>455083</xdr:colOff>
      <xdr:row>24</xdr:row>
      <xdr:rowOff>74084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82974-960C-488A-86E9-4134AE615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84666</xdr:colOff>
      <xdr:row>1</xdr:row>
      <xdr:rowOff>44027</xdr:rowOff>
    </xdr:from>
    <xdr:to>
      <xdr:col>20</xdr:col>
      <xdr:colOff>253999</xdr:colOff>
      <xdr:row>24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9DFC66-FD3F-4173-B8F5-6F395CFC3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179915</xdr:colOff>
      <xdr:row>25</xdr:row>
      <xdr:rowOff>31750</xdr:rowOff>
    </xdr:from>
    <xdr:to>
      <xdr:col>10</xdr:col>
      <xdr:colOff>486834</xdr:colOff>
      <xdr:row>46</xdr:row>
      <xdr:rowOff>148167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949C66-18D0-44E8-BDD3-D1FB363E2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95250</xdr:colOff>
      <xdr:row>25</xdr:row>
      <xdr:rowOff>74083</xdr:rowOff>
    </xdr:from>
    <xdr:to>
      <xdr:col>20</xdr:col>
      <xdr:colOff>117265</xdr:colOff>
      <xdr:row>47</xdr:row>
      <xdr:rowOff>31749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7851ED-994F-4505-8C12-B27F1BF6E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254000</xdr:colOff>
      <xdr:row>47</xdr:row>
      <xdr:rowOff>95250</xdr:rowOff>
    </xdr:from>
    <xdr:to>
      <xdr:col>16</xdr:col>
      <xdr:colOff>476250</xdr:colOff>
      <xdr:row>71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2DC775-FEA2-4D34-BD4F-C0A9A8468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h Jha" refreshedDate="45861.836350115744" createdVersion="8" refreshedVersion="8" minRefreshableVersion="3" recordCount="200" xr:uid="{87DA81C1-5F27-4970-A3A5-0B7A022D4979}">
  <cacheSource type="worksheet">
    <worksheetSource ref="A1:L201" sheet="Dataset"/>
  </cacheSource>
  <cacheFields count="12">
    <cacheField name="Order ID" numFmtId="0">
      <sharedItems/>
    </cacheField>
    <cacheField name="Date" numFmtId="0">
      <sharedItems/>
    </cacheField>
    <cacheField name="Category" numFmtId="0">
      <sharedItems count="5">
        <s v="Apparel"/>
        <s v="Beauty"/>
        <s v="Home &amp; Kitchen"/>
        <s v="Electronics"/>
        <s v="Footwear"/>
      </sharedItems>
    </cacheField>
    <cacheField name="Product" numFmtId="0">
      <sharedItems/>
    </cacheField>
    <cacheField name="Price" numFmtId="0">
      <sharedItems containsSemiMixedTypes="0" containsString="0" containsNumber="1" containsInteger="1" minValue="105" maxValue="1993"/>
    </cacheField>
    <cacheField name="Quantity" numFmtId="0">
      <sharedItems containsSemiMixedTypes="0" containsString="0" containsNumber="1" containsInteger="1" minValue="1" maxValue="5"/>
    </cacheField>
    <cacheField name="Discount (%)" numFmtId="0">
      <sharedItems containsSemiMixedTypes="0" containsString="0" containsNumber="1" containsInteger="1" minValue="0" maxValue="20"/>
    </cacheField>
    <cacheField name="Return (Y/N)" numFmtId="0">
      <sharedItems/>
    </cacheField>
    <cacheField name="Region" numFmtId="0">
      <sharedItems/>
    </cacheField>
    <cacheField name="Delivery Time (days)" numFmtId="0">
      <sharedItems containsSemiMixedTypes="0" containsString="0" containsNumber="1" containsInteger="1" minValue="2" maxValue="10"/>
    </cacheField>
    <cacheField name="Net Revenue" numFmtId="0">
      <sharedItems containsSemiMixedTypes="0" containsString="0" containsNumber="1" minValue="138.54999999999998" maxValue="9640"/>
    </cacheField>
    <cacheField name="Profit (assuming 25%margin)" numFmtId="0">
      <sharedItems containsSemiMixedTypes="0" containsString="0" containsNumber="1" minValue="34.637499999999996" maxValue="24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h Jha" refreshedDate="45861.847543402779" createdVersion="8" refreshedVersion="8" minRefreshableVersion="3" recordCount="200" xr:uid="{8D5CC929-9552-4BC5-B721-8387934A46E2}">
  <cacheSource type="worksheet">
    <worksheetSource ref="A1:M201" sheet="Dataset"/>
  </cacheSource>
  <cacheFields count="13">
    <cacheField name="Order ID" numFmtId="0">
      <sharedItems/>
    </cacheField>
    <cacheField name="Date" numFmtId="0">
      <sharedItems/>
    </cacheField>
    <cacheField name="Category" numFmtId="0">
      <sharedItems count="5">
        <s v="Apparel"/>
        <s v="Beauty"/>
        <s v="Home &amp; Kitchen"/>
        <s v="Electronics"/>
        <s v="Footwear"/>
      </sharedItems>
    </cacheField>
    <cacheField name="Product" numFmtId="0">
      <sharedItems/>
    </cacheField>
    <cacheField name="Price" numFmtId="0">
      <sharedItems containsSemiMixedTypes="0" containsString="0" containsNumber="1" containsInteger="1" minValue="105" maxValue="1993"/>
    </cacheField>
    <cacheField name="Quantity" numFmtId="0">
      <sharedItems containsSemiMixedTypes="0" containsString="0" containsNumber="1" containsInteger="1" minValue="1" maxValue="5"/>
    </cacheField>
    <cacheField name="Discount (%)" numFmtId="0">
      <sharedItems containsSemiMixedTypes="0" containsString="0" containsNumber="1" containsInteger="1" minValue="0" maxValue="20"/>
    </cacheField>
    <cacheField name="Return (Y/N)" numFmtId="0">
      <sharedItems/>
    </cacheField>
    <cacheField name="Region" numFmtId="0">
      <sharedItems count="4">
        <s v="North"/>
        <s v="East"/>
        <s v="South"/>
        <s v="West"/>
      </sharedItems>
    </cacheField>
    <cacheField name="Delivery Time (days)" numFmtId="0">
      <sharedItems containsSemiMixedTypes="0" containsString="0" containsNumber="1" containsInteger="1" minValue="2" maxValue="10"/>
    </cacheField>
    <cacheField name="Net Revenue" numFmtId="0">
      <sharedItems containsSemiMixedTypes="0" containsString="0" containsNumber="1" minValue="138.54999999999998" maxValue="9640"/>
    </cacheField>
    <cacheField name="Profit (assuming 25%margin)" numFmtId="0">
      <sharedItems containsSemiMixedTypes="0" containsString="0" containsNumber="1" minValue="34.637499999999996" maxValue="2410"/>
    </cacheField>
    <cacheField name="Return coun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ORD0001"/>
    <s v="2024-06-03"/>
    <x v="0"/>
    <s v="T-Shirt"/>
    <n v="1618"/>
    <n v="3"/>
    <n v="5"/>
    <s v="N"/>
    <s v="North"/>
    <n v="10"/>
    <n v="4611.3"/>
    <n v="1152.825"/>
  </r>
  <r>
    <s v="ORD0002"/>
    <s v="2024-06-07"/>
    <x v="1"/>
    <s v="Face Cream"/>
    <n v="165"/>
    <n v="1"/>
    <n v="0"/>
    <s v="N"/>
    <s v="North"/>
    <n v="10"/>
    <n v="165"/>
    <n v="41.25"/>
  </r>
  <r>
    <s v="ORD0003"/>
    <s v="2024-06-23"/>
    <x v="1"/>
    <s v="Face Cream"/>
    <n v="551"/>
    <n v="4"/>
    <n v="20"/>
    <s v="N"/>
    <s v="North"/>
    <n v="4"/>
    <n v="1763.2"/>
    <n v="440.8"/>
  </r>
  <r>
    <s v="ORD0004"/>
    <s v="2024-06-03"/>
    <x v="2"/>
    <s v="Bedsheet"/>
    <n v="669"/>
    <n v="2"/>
    <n v="5"/>
    <s v="N"/>
    <s v="East"/>
    <n v="3"/>
    <n v="1271.0999999999999"/>
    <n v="317.77499999999998"/>
  </r>
  <r>
    <s v="ORD0005"/>
    <s v="2024-06-18"/>
    <x v="2"/>
    <s v="Mixer"/>
    <n v="835"/>
    <n v="3"/>
    <n v="20"/>
    <s v="N"/>
    <s v="North"/>
    <n v="9"/>
    <n v="2004"/>
    <n v="501"/>
  </r>
  <r>
    <s v="ORD0006"/>
    <s v="2024-06-23"/>
    <x v="0"/>
    <s v="Jeans"/>
    <n v="261"/>
    <n v="5"/>
    <n v="10"/>
    <s v="N"/>
    <s v="East"/>
    <n v="5"/>
    <n v="1174.5"/>
    <n v="293.625"/>
  </r>
  <r>
    <s v="ORD0007"/>
    <s v="2024-06-13"/>
    <x v="0"/>
    <s v="T-Shirt"/>
    <n v="1454"/>
    <n v="2"/>
    <n v="10"/>
    <s v="N"/>
    <s v="South"/>
    <n v="3"/>
    <n v="2617.2000000000003"/>
    <n v="654.30000000000007"/>
  </r>
  <r>
    <s v="ORD0008"/>
    <s v="2024-06-23"/>
    <x v="3"/>
    <s v="Power Bank"/>
    <n v="1401"/>
    <n v="3"/>
    <n v="5"/>
    <s v="N"/>
    <s v="South"/>
    <n v="6"/>
    <n v="3992.85"/>
    <n v="998.21249999999998"/>
  </r>
  <r>
    <s v="ORD0009"/>
    <s v="2024-06-13"/>
    <x v="0"/>
    <s v="Kurta"/>
    <n v="1400"/>
    <n v="2"/>
    <n v="20"/>
    <s v="N"/>
    <s v="South"/>
    <n v="9"/>
    <n v="2240"/>
    <n v="560"/>
  </r>
  <r>
    <s v="ORD0010"/>
    <s v="2024-06-27"/>
    <x v="3"/>
    <s v="Charger"/>
    <n v="1509"/>
    <n v="5"/>
    <n v="5"/>
    <s v="N"/>
    <s v="North"/>
    <n v="5"/>
    <n v="7167.75"/>
    <n v="1791.9375"/>
  </r>
  <r>
    <s v="ORD0011"/>
    <s v="2024-06-21"/>
    <x v="0"/>
    <s v="Jeans"/>
    <n v="921"/>
    <n v="3"/>
    <n v="0"/>
    <s v="N"/>
    <s v="East"/>
    <n v="5"/>
    <n v="2763"/>
    <n v="690.75"/>
  </r>
  <r>
    <s v="ORD0012"/>
    <s v="2024-06-18"/>
    <x v="2"/>
    <s v="Bedsheet"/>
    <n v="1911"/>
    <n v="4"/>
    <n v="5"/>
    <s v="N"/>
    <s v="South"/>
    <n v="10"/>
    <n v="7261.7999999999993"/>
    <n v="1815.4499999999998"/>
  </r>
  <r>
    <s v="ORD0013"/>
    <s v="2024-06-17"/>
    <x v="3"/>
    <s v="Charger"/>
    <n v="1297"/>
    <n v="4"/>
    <n v="20"/>
    <s v="N"/>
    <s v="South"/>
    <n v="4"/>
    <n v="4150.4000000000005"/>
    <n v="1037.6000000000001"/>
  </r>
  <r>
    <s v="ORD0014"/>
    <s v="2024-06-20"/>
    <x v="2"/>
    <s v="Mixer"/>
    <n v="1647"/>
    <n v="1"/>
    <n v="0"/>
    <s v="N"/>
    <s v="South"/>
    <n v="8"/>
    <n v="1647"/>
    <n v="411.75"/>
  </r>
  <r>
    <s v="ORD0015"/>
    <s v="2024-06-22"/>
    <x v="0"/>
    <s v="Jeans"/>
    <n v="881"/>
    <n v="5"/>
    <n v="15"/>
    <s v="N"/>
    <s v="North"/>
    <n v="3"/>
    <n v="3744.25"/>
    <n v="936.0625"/>
  </r>
  <r>
    <s v="ORD0016"/>
    <s v="2024-06-01"/>
    <x v="1"/>
    <s v="Face Cream"/>
    <n v="1674"/>
    <n v="3"/>
    <n v="0"/>
    <s v="N"/>
    <s v="South"/>
    <n v="9"/>
    <n v="5022"/>
    <n v="1255.5"/>
  </r>
  <r>
    <s v="ORD0017"/>
    <s v="2024-06-20"/>
    <x v="3"/>
    <s v="Charger"/>
    <n v="1660"/>
    <n v="2"/>
    <n v="20"/>
    <s v="N"/>
    <s v="East"/>
    <n v="10"/>
    <n v="2656"/>
    <n v="664"/>
  </r>
  <r>
    <s v="ORD0018"/>
    <s v="2024-06-16"/>
    <x v="4"/>
    <s v="Sneakers"/>
    <n v="865"/>
    <n v="2"/>
    <n v="20"/>
    <s v="N"/>
    <s v="North"/>
    <n v="7"/>
    <n v="1384"/>
    <n v="346"/>
  </r>
  <r>
    <s v="ORD0019"/>
    <s v="2024-06-24"/>
    <x v="0"/>
    <s v="T-Shirt"/>
    <n v="843"/>
    <n v="3"/>
    <n v="5"/>
    <s v="Y"/>
    <s v="North"/>
    <n v="3"/>
    <n v="2402.5499999999997"/>
    <n v="600.63749999999993"/>
  </r>
  <r>
    <s v="ORD0020"/>
    <s v="2024-06-06"/>
    <x v="2"/>
    <s v="Mixer"/>
    <n v="1657"/>
    <n v="5"/>
    <n v="5"/>
    <s v="N"/>
    <s v="West"/>
    <n v="10"/>
    <n v="7870.75"/>
    <n v="1967.6875"/>
  </r>
  <r>
    <s v="ORD0021"/>
    <s v="2024-06-13"/>
    <x v="3"/>
    <s v="Charger"/>
    <n v="1886"/>
    <n v="5"/>
    <n v="15"/>
    <s v="N"/>
    <s v="South"/>
    <n v="6"/>
    <n v="8015.5"/>
    <n v="2003.875"/>
  </r>
  <r>
    <s v="ORD0022"/>
    <s v="2024-06-11"/>
    <x v="3"/>
    <s v="Power Bank"/>
    <n v="1942"/>
    <n v="5"/>
    <n v="15"/>
    <s v="N"/>
    <s v="South"/>
    <n v="3"/>
    <n v="8253.5"/>
    <n v="2063.375"/>
  </r>
  <r>
    <s v="ORD0023"/>
    <s v="2024-06-08"/>
    <x v="0"/>
    <s v="Kurta"/>
    <n v="1234"/>
    <n v="2"/>
    <n v="20"/>
    <s v="N"/>
    <s v="North"/>
    <n v="2"/>
    <n v="1974.4"/>
    <n v="493.6"/>
  </r>
  <r>
    <s v="ORD0024"/>
    <s v="2024-06-07"/>
    <x v="0"/>
    <s v="T-Shirt"/>
    <n v="1860"/>
    <n v="3"/>
    <n v="0"/>
    <s v="N"/>
    <s v="East"/>
    <n v="9"/>
    <n v="5580"/>
    <n v="1395"/>
  </r>
  <r>
    <s v="ORD0025"/>
    <s v="2024-06-07"/>
    <x v="1"/>
    <s v="Lipstick"/>
    <n v="1581"/>
    <n v="5"/>
    <n v="20"/>
    <s v="N"/>
    <s v="West"/>
    <n v="8"/>
    <n v="6324"/>
    <n v="1581"/>
  </r>
  <r>
    <s v="ORD0026"/>
    <s v="2024-06-22"/>
    <x v="0"/>
    <s v="T-Shirt"/>
    <n v="1449"/>
    <n v="4"/>
    <n v="10"/>
    <s v="N"/>
    <s v="West"/>
    <n v="2"/>
    <n v="5216.4000000000005"/>
    <n v="1304.1000000000001"/>
  </r>
  <r>
    <s v="ORD0027"/>
    <s v="2024-06-15"/>
    <x v="0"/>
    <s v="T-Shirt"/>
    <n v="924"/>
    <n v="3"/>
    <n v="0"/>
    <s v="N"/>
    <s v="South"/>
    <n v="10"/>
    <n v="2772"/>
    <n v="693"/>
  </r>
  <r>
    <s v="ORD0028"/>
    <s v="2024-06-26"/>
    <x v="4"/>
    <s v="Sandals"/>
    <n v="475"/>
    <n v="3"/>
    <n v="15"/>
    <s v="N"/>
    <s v="North"/>
    <n v="9"/>
    <n v="1211.25"/>
    <n v="302.8125"/>
  </r>
  <r>
    <s v="ORD0029"/>
    <s v="2024-06-14"/>
    <x v="1"/>
    <s v="Lipstick"/>
    <n v="203"/>
    <n v="5"/>
    <n v="0"/>
    <s v="N"/>
    <s v="South"/>
    <n v="4"/>
    <n v="1015"/>
    <n v="253.75"/>
  </r>
  <r>
    <s v="ORD0030"/>
    <s v="2024-06-09"/>
    <x v="2"/>
    <s v="Bedsheet"/>
    <n v="537"/>
    <n v="4"/>
    <n v="0"/>
    <s v="N"/>
    <s v="North"/>
    <n v="8"/>
    <n v="2148"/>
    <n v="537"/>
  </r>
  <r>
    <s v="ORD0031"/>
    <s v="2024-07-01"/>
    <x v="2"/>
    <s v="Bedsheet"/>
    <n v="966"/>
    <n v="5"/>
    <n v="15"/>
    <s v="N"/>
    <s v="East"/>
    <n v="5"/>
    <n v="4105.5"/>
    <n v="1026.375"/>
  </r>
  <r>
    <s v="ORD0032"/>
    <s v="2024-06-19"/>
    <x v="0"/>
    <s v="Kurta"/>
    <n v="1606"/>
    <n v="5"/>
    <n v="0"/>
    <s v="N"/>
    <s v="North"/>
    <n v="2"/>
    <n v="8030"/>
    <n v="2007.5"/>
  </r>
  <r>
    <s v="ORD0033"/>
    <s v="2024-06-03"/>
    <x v="2"/>
    <s v="Lamp"/>
    <n v="1982"/>
    <n v="5"/>
    <n v="5"/>
    <s v="Y"/>
    <s v="North"/>
    <n v="4"/>
    <n v="9414.5"/>
    <n v="2353.625"/>
  </r>
  <r>
    <s v="ORD0034"/>
    <s v="2024-06-20"/>
    <x v="1"/>
    <s v="Lipstick"/>
    <n v="1482"/>
    <n v="2"/>
    <n v="15"/>
    <s v="N"/>
    <s v="South"/>
    <n v="2"/>
    <n v="2519.4"/>
    <n v="629.85"/>
  </r>
  <r>
    <s v="ORD0035"/>
    <s v="2024-06-22"/>
    <x v="0"/>
    <s v="Jeans"/>
    <n v="1446"/>
    <n v="5"/>
    <n v="20"/>
    <s v="N"/>
    <s v="East"/>
    <n v="5"/>
    <n v="5784"/>
    <n v="1446"/>
  </r>
  <r>
    <s v="ORD0036"/>
    <s v="2024-06-11"/>
    <x v="3"/>
    <s v="Headphones"/>
    <n v="643"/>
    <n v="4"/>
    <n v="5"/>
    <s v="N"/>
    <s v="East"/>
    <n v="9"/>
    <n v="2443.4"/>
    <n v="610.85"/>
  </r>
  <r>
    <s v="ORD0037"/>
    <s v="2024-06-07"/>
    <x v="0"/>
    <s v="T-Shirt"/>
    <n v="1038"/>
    <n v="5"/>
    <n v="20"/>
    <s v="N"/>
    <s v="North"/>
    <n v="10"/>
    <n v="4152"/>
    <n v="1038"/>
  </r>
  <r>
    <s v="ORD0038"/>
    <s v="2024-06-06"/>
    <x v="1"/>
    <s v="Face Cream"/>
    <n v="371"/>
    <n v="3"/>
    <n v="0"/>
    <s v="N"/>
    <s v="East"/>
    <n v="6"/>
    <n v="1113"/>
    <n v="278.25"/>
  </r>
  <r>
    <s v="ORD0039"/>
    <s v="2024-06-10"/>
    <x v="2"/>
    <s v="Lamp"/>
    <n v="1540"/>
    <n v="3"/>
    <n v="20"/>
    <s v="N"/>
    <s v="North"/>
    <n v="10"/>
    <n v="3696"/>
    <n v="924"/>
  </r>
  <r>
    <s v="ORD0040"/>
    <s v="2024-06-10"/>
    <x v="0"/>
    <s v="T-Shirt"/>
    <n v="641"/>
    <n v="1"/>
    <n v="0"/>
    <s v="N"/>
    <s v="South"/>
    <n v="6"/>
    <n v="641"/>
    <n v="160.25"/>
  </r>
  <r>
    <s v="ORD0041"/>
    <s v="2024-06-16"/>
    <x v="1"/>
    <s v="Lipstick"/>
    <n v="1569"/>
    <n v="3"/>
    <n v="5"/>
    <s v="N"/>
    <s v="East"/>
    <n v="10"/>
    <n v="4471.6499999999996"/>
    <n v="1117.9124999999999"/>
  </r>
  <r>
    <s v="ORD0042"/>
    <s v="2024-06-21"/>
    <x v="3"/>
    <s v="Headphones"/>
    <n v="289"/>
    <n v="4"/>
    <n v="10"/>
    <s v="Y"/>
    <s v="East"/>
    <n v="4"/>
    <n v="1040.4000000000001"/>
    <n v="260.10000000000002"/>
  </r>
  <r>
    <s v="ORD0043"/>
    <s v="2024-06-03"/>
    <x v="3"/>
    <s v="Headphones"/>
    <n v="1618"/>
    <n v="4"/>
    <n v="20"/>
    <s v="N"/>
    <s v="North"/>
    <n v="3"/>
    <n v="5177.6000000000004"/>
    <n v="1294.4000000000001"/>
  </r>
  <r>
    <s v="ORD0044"/>
    <s v="2024-06-02"/>
    <x v="4"/>
    <s v="Formal Shoes"/>
    <n v="173"/>
    <n v="3"/>
    <n v="20"/>
    <s v="N"/>
    <s v="West"/>
    <n v="4"/>
    <n v="415.20000000000005"/>
    <n v="103.80000000000001"/>
  </r>
  <r>
    <s v="ORD0045"/>
    <s v="2024-06-12"/>
    <x v="3"/>
    <s v="Power Bank"/>
    <n v="1941"/>
    <n v="1"/>
    <n v="10"/>
    <s v="N"/>
    <s v="South"/>
    <n v="3"/>
    <n v="1746.9"/>
    <n v="436.72500000000002"/>
  </r>
  <r>
    <s v="ORD0046"/>
    <s v="2024-06-01"/>
    <x v="1"/>
    <s v="Face Cream"/>
    <n v="1371"/>
    <n v="2"/>
    <n v="5"/>
    <s v="N"/>
    <s v="South"/>
    <n v="8"/>
    <n v="2604.9"/>
    <n v="651.22500000000002"/>
  </r>
  <r>
    <s v="ORD0047"/>
    <s v="2024-06-06"/>
    <x v="4"/>
    <s v="Formal Shoes"/>
    <n v="1993"/>
    <n v="3"/>
    <n v="15"/>
    <s v="N"/>
    <s v="South"/>
    <n v="6"/>
    <n v="5082.1499999999996"/>
    <n v="1270.5374999999999"/>
  </r>
  <r>
    <s v="ORD0048"/>
    <s v="2024-06-10"/>
    <x v="0"/>
    <s v="Jeans"/>
    <n v="1886"/>
    <n v="1"/>
    <n v="15"/>
    <s v="N"/>
    <s v="West"/>
    <n v="7"/>
    <n v="1603.1"/>
    <n v="400.77499999999998"/>
  </r>
  <r>
    <s v="ORD0049"/>
    <s v="2024-06-12"/>
    <x v="4"/>
    <s v="Sneakers"/>
    <n v="148"/>
    <n v="2"/>
    <n v="15"/>
    <s v="N"/>
    <s v="North"/>
    <n v="6"/>
    <n v="251.6"/>
    <n v="62.9"/>
  </r>
  <r>
    <s v="ORD0050"/>
    <s v="2024-06-06"/>
    <x v="1"/>
    <s v="Face Cream"/>
    <n v="1491"/>
    <n v="5"/>
    <n v="10"/>
    <s v="N"/>
    <s v="North"/>
    <n v="6"/>
    <n v="6709.5"/>
    <n v="1677.375"/>
  </r>
  <r>
    <s v="ORD0051"/>
    <s v="2024-06-20"/>
    <x v="1"/>
    <s v="Face Cream"/>
    <n v="178"/>
    <n v="1"/>
    <n v="20"/>
    <s v="N"/>
    <s v="East"/>
    <n v="8"/>
    <n v="142.4"/>
    <n v="35.6"/>
  </r>
  <r>
    <s v="ORD0052"/>
    <s v="2024-06-17"/>
    <x v="1"/>
    <s v="Lipstick"/>
    <n v="888"/>
    <n v="5"/>
    <n v="5"/>
    <s v="N"/>
    <s v="West"/>
    <n v="2"/>
    <n v="4218"/>
    <n v="1054.5"/>
  </r>
  <r>
    <s v="ORD0053"/>
    <s v="2024-06-22"/>
    <x v="1"/>
    <s v="Shampoo"/>
    <n v="1573"/>
    <n v="2"/>
    <n v="10"/>
    <s v="N"/>
    <s v="East"/>
    <n v="7"/>
    <n v="2831.4"/>
    <n v="707.85"/>
  </r>
  <r>
    <s v="ORD0054"/>
    <s v="2024-06-13"/>
    <x v="0"/>
    <s v="Kurta"/>
    <n v="1943"/>
    <n v="3"/>
    <n v="20"/>
    <s v="N"/>
    <s v="West"/>
    <n v="7"/>
    <n v="4663.2"/>
    <n v="1165.8"/>
  </r>
  <r>
    <s v="ORD0055"/>
    <s v="2024-06-20"/>
    <x v="3"/>
    <s v="Charger"/>
    <n v="360"/>
    <n v="2"/>
    <n v="15"/>
    <s v="N"/>
    <s v="West"/>
    <n v="4"/>
    <n v="612"/>
    <n v="153"/>
  </r>
  <r>
    <s v="ORD0056"/>
    <s v="2024-06-26"/>
    <x v="1"/>
    <s v="Face Cream"/>
    <n v="931"/>
    <n v="5"/>
    <n v="0"/>
    <s v="N"/>
    <s v="South"/>
    <n v="8"/>
    <n v="4655"/>
    <n v="1163.75"/>
  </r>
  <r>
    <s v="ORD0057"/>
    <s v="2024-06-16"/>
    <x v="1"/>
    <s v="Shampoo"/>
    <n v="1440"/>
    <n v="3"/>
    <n v="15"/>
    <s v="N"/>
    <s v="South"/>
    <n v="10"/>
    <n v="3672"/>
    <n v="918"/>
  </r>
  <r>
    <s v="ORD0058"/>
    <s v="2024-06-27"/>
    <x v="4"/>
    <s v="Formal Shoes"/>
    <n v="273"/>
    <n v="3"/>
    <n v="20"/>
    <s v="N"/>
    <s v="East"/>
    <n v="3"/>
    <n v="655.20000000000005"/>
    <n v="163.80000000000001"/>
  </r>
  <r>
    <s v="ORD0059"/>
    <s v="2024-06-16"/>
    <x v="4"/>
    <s v="Formal Shoes"/>
    <n v="735"/>
    <n v="2"/>
    <n v="5"/>
    <s v="N"/>
    <s v="North"/>
    <n v="5"/>
    <n v="1396.5"/>
    <n v="349.125"/>
  </r>
  <r>
    <s v="ORD0060"/>
    <s v="2024-06-13"/>
    <x v="1"/>
    <s v="Lipstick"/>
    <n v="1032"/>
    <n v="4"/>
    <n v="20"/>
    <s v="N"/>
    <s v="West"/>
    <n v="9"/>
    <n v="3302.4"/>
    <n v="825.6"/>
  </r>
  <r>
    <s v="ORD0061"/>
    <s v="2024-06-26"/>
    <x v="4"/>
    <s v="Sneakers"/>
    <n v="1443"/>
    <n v="1"/>
    <n v="0"/>
    <s v="N"/>
    <s v="South"/>
    <n v="4"/>
    <n v="1443"/>
    <n v="360.75"/>
  </r>
  <r>
    <s v="ORD0062"/>
    <s v="2024-06-05"/>
    <x v="1"/>
    <s v="Face Cream"/>
    <n v="202"/>
    <n v="5"/>
    <n v="5"/>
    <s v="N"/>
    <s v="North"/>
    <n v="9"/>
    <n v="959.5"/>
    <n v="239.875"/>
  </r>
  <r>
    <s v="ORD0063"/>
    <s v="2024-06-14"/>
    <x v="2"/>
    <s v="Lamp"/>
    <n v="1187"/>
    <n v="5"/>
    <n v="20"/>
    <s v="N"/>
    <s v="West"/>
    <n v="10"/>
    <n v="4748"/>
    <n v="1187"/>
  </r>
  <r>
    <s v="ORD0064"/>
    <s v="2024-06-25"/>
    <x v="1"/>
    <s v="Face Cream"/>
    <n v="1937"/>
    <n v="2"/>
    <n v="15"/>
    <s v="N"/>
    <s v="South"/>
    <n v="6"/>
    <n v="3292.9"/>
    <n v="823.22500000000002"/>
  </r>
  <r>
    <s v="ORD0065"/>
    <s v="2024-06-09"/>
    <x v="1"/>
    <s v="Face Cream"/>
    <n v="1383"/>
    <n v="2"/>
    <n v="10"/>
    <s v="N"/>
    <s v="East"/>
    <n v="5"/>
    <n v="2489.4"/>
    <n v="622.35"/>
  </r>
  <r>
    <s v="ORD0066"/>
    <s v="2024-06-23"/>
    <x v="3"/>
    <s v="Power Bank"/>
    <n v="1928"/>
    <n v="5"/>
    <n v="0"/>
    <s v="N"/>
    <s v="South"/>
    <n v="8"/>
    <n v="9640"/>
    <n v="2410"/>
  </r>
  <r>
    <s v="ORD0067"/>
    <s v="2024-06-02"/>
    <x v="4"/>
    <s v="Formal Shoes"/>
    <n v="538"/>
    <n v="1"/>
    <n v="15"/>
    <s v="N"/>
    <s v="West"/>
    <n v="8"/>
    <n v="457.3"/>
    <n v="114.325"/>
  </r>
  <r>
    <s v="ORD0068"/>
    <s v="2024-06-01"/>
    <x v="4"/>
    <s v="Sandals"/>
    <n v="897"/>
    <n v="5"/>
    <n v="0"/>
    <s v="N"/>
    <s v="West"/>
    <n v="9"/>
    <n v="4485"/>
    <n v="1121.25"/>
  </r>
  <r>
    <s v="ORD0069"/>
    <s v="2024-06-08"/>
    <x v="3"/>
    <s v="Power Bank"/>
    <n v="1643"/>
    <n v="4"/>
    <n v="15"/>
    <s v="N"/>
    <s v="South"/>
    <n v="9"/>
    <n v="5586.2"/>
    <n v="1396.55"/>
  </r>
  <r>
    <s v="ORD0070"/>
    <s v="2024-06-27"/>
    <x v="3"/>
    <s v="Power Bank"/>
    <n v="1094"/>
    <n v="1"/>
    <n v="15"/>
    <s v="N"/>
    <s v="West"/>
    <n v="4"/>
    <n v="929.9"/>
    <n v="232.47499999999999"/>
  </r>
  <r>
    <s v="ORD0071"/>
    <s v="2024-06-21"/>
    <x v="2"/>
    <s v="Mixer"/>
    <n v="1374"/>
    <n v="5"/>
    <n v="0"/>
    <s v="N"/>
    <s v="North"/>
    <n v="3"/>
    <n v="6870"/>
    <n v="1717.5"/>
  </r>
  <r>
    <s v="ORD0072"/>
    <s v="2024-06-07"/>
    <x v="2"/>
    <s v="Mixer"/>
    <n v="1875"/>
    <n v="4"/>
    <n v="5"/>
    <s v="Y"/>
    <s v="West"/>
    <n v="7"/>
    <n v="7125"/>
    <n v="1781.25"/>
  </r>
  <r>
    <s v="ORD0073"/>
    <s v="2024-06-27"/>
    <x v="2"/>
    <s v="Bedsheet"/>
    <n v="791"/>
    <n v="4"/>
    <n v="10"/>
    <s v="N"/>
    <s v="West"/>
    <n v="6"/>
    <n v="2847.6"/>
    <n v="711.9"/>
  </r>
  <r>
    <s v="ORD0074"/>
    <s v="2024-06-21"/>
    <x v="0"/>
    <s v="Jeans"/>
    <n v="139"/>
    <n v="5"/>
    <n v="0"/>
    <s v="N"/>
    <s v="East"/>
    <n v="5"/>
    <n v="695"/>
    <n v="173.75"/>
  </r>
  <r>
    <s v="ORD0075"/>
    <s v="2024-06-08"/>
    <x v="0"/>
    <s v="Kurta"/>
    <n v="182"/>
    <n v="1"/>
    <n v="5"/>
    <s v="N"/>
    <s v="North"/>
    <n v="4"/>
    <n v="172.9"/>
    <n v="43.225000000000001"/>
  </r>
  <r>
    <s v="ORD0076"/>
    <s v="2024-06-25"/>
    <x v="4"/>
    <s v="Sandals"/>
    <n v="1471"/>
    <n v="1"/>
    <n v="20"/>
    <s v="N"/>
    <s v="West"/>
    <n v="6"/>
    <n v="1176.8"/>
    <n v="294.2"/>
  </r>
  <r>
    <s v="ORD0077"/>
    <s v="2024-06-04"/>
    <x v="3"/>
    <s v="Headphones"/>
    <n v="1340"/>
    <n v="5"/>
    <n v="0"/>
    <s v="N"/>
    <s v="South"/>
    <n v="6"/>
    <n v="6700"/>
    <n v="1675"/>
  </r>
  <r>
    <s v="ORD0078"/>
    <s v="2024-06-19"/>
    <x v="1"/>
    <s v="Lipstick"/>
    <n v="738"/>
    <n v="5"/>
    <n v="15"/>
    <s v="N"/>
    <s v="South"/>
    <n v="3"/>
    <n v="3136.5"/>
    <n v="784.125"/>
  </r>
  <r>
    <s v="ORD0079"/>
    <s v="2024-06-18"/>
    <x v="4"/>
    <s v="Sneakers"/>
    <n v="1527"/>
    <n v="3"/>
    <n v="20"/>
    <s v="N"/>
    <s v="North"/>
    <n v="7"/>
    <n v="3664.8"/>
    <n v="916.2"/>
  </r>
  <r>
    <s v="ORD0080"/>
    <s v="2024-06-27"/>
    <x v="2"/>
    <s v="Lamp"/>
    <n v="858"/>
    <n v="1"/>
    <n v="20"/>
    <s v="N"/>
    <s v="North"/>
    <n v="8"/>
    <n v="686.40000000000009"/>
    <n v="171.60000000000002"/>
  </r>
  <r>
    <s v="ORD0081"/>
    <s v="2024-06-24"/>
    <x v="2"/>
    <s v="Mixer"/>
    <n v="987"/>
    <n v="3"/>
    <n v="15"/>
    <s v="N"/>
    <s v="West"/>
    <n v="4"/>
    <n v="2516.85"/>
    <n v="629.21249999999998"/>
  </r>
  <r>
    <s v="ORD0082"/>
    <s v="2024-06-27"/>
    <x v="1"/>
    <s v="Shampoo"/>
    <n v="653"/>
    <n v="5"/>
    <n v="20"/>
    <s v="N"/>
    <s v="West"/>
    <n v="8"/>
    <n v="2612"/>
    <n v="653"/>
  </r>
  <r>
    <s v="ORD0083"/>
    <s v="2024-06-25"/>
    <x v="1"/>
    <s v="Face Cream"/>
    <n v="760"/>
    <n v="2"/>
    <n v="0"/>
    <s v="N"/>
    <s v="West"/>
    <n v="5"/>
    <n v="1520"/>
    <n v="380"/>
  </r>
  <r>
    <s v="ORD0084"/>
    <s v="2024-06-16"/>
    <x v="2"/>
    <s v="Lamp"/>
    <n v="1349"/>
    <n v="4"/>
    <n v="10"/>
    <s v="Y"/>
    <s v="East"/>
    <n v="4"/>
    <n v="4856.4000000000005"/>
    <n v="1214.1000000000001"/>
  </r>
  <r>
    <s v="ORD0085"/>
    <s v="2024-06-01"/>
    <x v="4"/>
    <s v="Sandals"/>
    <n v="1733"/>
    <n v="3"/>
    <n v="10"/>
    <s v="N"/>
    <s v="East"/>
    <n v="10"/>
    <n v="4679.1000000000004"/>
    <n v="1169.7750000000001"/>
  </r>
  <r>
    <s v="ORD0086"/>
    <s v="2024-06-21"/>
    <x v="1"/>
    <s v="Lipstick"/>
    <n v="275"/>
    <n v="2"/>
    <n v="15"/>
    <s v="N"/>
    <s v="South"/>
    <n v="9"/>
    <n v="467.5"/>
    <n v="116.875"/>
  </r>
  <r>
    <s v="ORD0087"/>
    <s v="2024-06-10"/>
    <x v="2"/>
    <s v="Bedsheet"/>
    <n v="1723"/>
    <n v="1"/>
    <n v="0"/>
    <s v="N"/>
    <s v="West"/>
    <n v="5"/>
    <n v="1723"/>
    <n v="430.75"/>
  </r>
  <r>
    <s v="ORD0088"/>
    <s v="2024-06-23"/>
    <x v="1"/>
    <s v="Face Cream"/>
    <n v="1069"/>
    <n v="5"/>
    <n v="20"/>
    <s v="N"/>
    <s v="East"/>
    <n v="7"/>
    <n v="4276"/>
    <n v="1069"/>
  </r>
  <r>
    <s v="ORD0089"/>
    <s v="2024-06-04"/>
    <x v="2"/>
    <s v="Bedsheet"/>
    <n v="727"/>
    <n v="3"/>
    <n v="5"/>
    <s v="N"/>
    <s v="South"/>
    <n v="7"/>
    <n v="2071.9499999999998"/>
    <n v="517.98749999999995"/>
  </r>
  <r>
    <s v="ORD0090"/>
    <s v="2024-06-20"/>
    <x v="1"/>
    <s v="Shampoo"/>
    <n v="479"/>
    <n v="2"/>
    <n v="5"/>
    <s v="N"/>
    <s v="East"/>
    <n v="10"/>
    <n v="910.09999999999991"/>
    <n v="227.52499999999998"/>
  </r>
  <r>
    <s v="ORD0091"/>
    <s v="2024-06-01"/>
    <x v="3"/>
    <s v="Headphones"/>
    <n v="1805"/>
    <n v="2"/>
    <n v="10"/>
    <s v="N"/>
    <s v="South"/>
    <n v="6"/>
    <n v="3249"/>
    <n v="812.25"/>
  </r>
  <r>
    <s v="ORD0092"/>
    <s v="2024-06-04"/>
    <x v="1"/>
    <s v="Lipstick"/>
    <n v="661"/>
    <n v="1"/>
    <n v="0"/>
    <s v="N"/>
    <s v="South"/>
    <n v="9"/>
    <n v="661"/>
    <n v="165.25"/>
  </r>
  <r>
    <s v="ORD0093"/>
    <s v="2024-06-09"/>
    <x v="0"/>
    <s v="Kurta"/>
    <n v="682"/>
    <n v="4"/>
    <n v="15"/>
    <s v="N"/>
    <s v="South"/>
    <n v="2"/>
    <n v="2318.7999999999997"/>
    <n v="579.69999999999993"/>
  </r>
  <r>
    <s v="ORD0094"/>
    <s v="2024-06-05"/>
    <x v="2"/>
    <s v="Mixer"/>
    <n v="1783"/>
    <n v="1"/>
    <n v="15"/>
    <s v="N"/>
    <s v="North"/>
    <n v="4"/>
    <n v="1515.55"/>
    <n v="378.88749999999999"/>
  </r>
  <r>
    <s v="ORD0095"/>
    <s v="2024-06-25"/>
    <x v="1"/>
    <s v="Face Cream"/>
    <n v="274"/>
    <n v="2"/>
    <n v="0"/>
    <s v="N"/>
    <s v="West"/>
    <n v="5"/>
    <n v="548"/>
    <n v="137"/>
  </r>
  <r>
    <s v="ORD0096"/>
    <s v="2024-06-19"/>
    <x v="1"/>
    <s v="Face Cream"/>
    <n v="1022"/>
    <n v="4"/>
    <n v="10"/>
    <s v="N"/>
    <s v="West"/>
    <n v="6"/>
    <n v="3679.2000000000003"/>
    <n v="919.80000000000007"/>
  </r>
  <r>
    <s v="ORD0097"/>
    <s v="2024-06-06"/>
    <x v="1"/>
    <s v="Lipstick"/>
    <n v="1348"/>
    <n v="1"/>
    <n v="5"/>
    <s v="N"/>
    <s v="East"/>
    <n v="3"/>
    <n v="1280.5999999999999"/>
    <n v="320.14999999999998"/>
  </r>
  <r>
    <s v="ORD0098"/>
    <s v="2024-06-10"/>
    <x v="4"/>
    <s v="Sneakers"/>
    <n v="1230"/>
    <n v="1"/>
    <n v="5"/>
    <s v="Y"/>
    <s v="West"/>
    <n v="9"/>
    <n v="1168.5"/>
    <n v="292.125"/>
  </r>
  <r>
    <s v="ORD0099"/>
    <s v="2024-06-26"/>
    <x v="0"/>
    <s v="T-Shirt"/>
    <n v="690"/>
    <n v="3"/>
    <n v="15"/>
    <s v="Y"/>
    <s v="South"/>
    <n v="6"/>
    <n v="1759.5"/>
    <n v="439.875"/>
  </r>
  <r>
    <s v="ORD0100"/>
    <s v="2024-06-30"/>
    <x v="1"/>
    <s v="Shampoo"/>
    <n v="1746"/>
    <n v="2"/>
    <n v="15"/>
    <s v="N"/>
    <s v="South"/>
    <n v="4"/>
    <n v="2968.2"/>
    <n v="742.05"/>
  </r>
  <r>
    <s v="ORD0101"/>
    <s v="2024-06-04"/>
    <x v="3"/>
    <s v="Headphones"/>
    <n v="246"/>
    <n v="1"/>
    <n v="5"/>
    <s v="N"/>
    <s v="East"/>
    <n v="9"/>
    <n v="233.7"/>
    <n v="58.424999999999997"/>
  </r>
  <r>
    <s v="ORD0102"/>
    <s v="2024-06-03"/>
    <x v="2"/>
    <s v="Lamp"/>
    <n v="722"/>
    <n v="4"/>
    <n v="10"/>
    <s v="N"/>
    <s v="West"/>
    <n v="9"/>
    <n v="2599.2000000000003"/>
    <n v="649.80000000000007"/>
  </r>
  <r>
    <s v="ORD0103"/>
    <s v="2024-06-08"/>
    <x v="1"/>
    <s v="Lipstick"/>
    <n v="1921"/>
    <n v="4"/>
    <n v="10"/>
    <s v="N"/>
    <s v="North"/>
    <n v="3"/>
    <n v="6915.6"/>
    <n v="1728.9"/>
  </r>
  <r>
    <s v="ORD0104"/>
    <s v="2024-06-17"/>
    <x v="1"/>
    <s v="Shampoo"/>
    <n v="142"/>
    <n v="3"/>
    <n v="20"/>
    <s v="Y"/>
    <s v="South"/>
    <n v="9"/>
    <n v="340.8"/>
    <n v="85.2"/>
  </r>
  <r>
    <s v="ORD0105"/>
    <s v="2024-06-16"/>
    <x v="2"/>
    <s v="Bedsheet"/>
    <n v="471"/>
    <n v="5"/>
    <n v="15"/>
    <s v="N"/>
    <s v="West"/>
    <n v="3"/>
    <n v="2001.75"/>
    <n v="500.4375"/>
  </r>
  <r>
    <s v="ORD0106"/>
    <s v="2024-06-23"/>
    <x v="3"/>
    <s v="Power Bank"/>
    <n v="782"/>
    <n v="3"/>
    <n v="0"/>
    <s v="N"/>
    <s v="East"/>
    <n v="8"/>
    <n v="2346"/>
    <n v="586.5"/>
  </r>
  <r>
    <s v="ORD0107"/>
    <s v="2024-06-09"/>
    <x v="2"/>
    <s v="Bedsheet"/>
    <n v="1456"/>
    <n v="4"/>
    <n v="20"/>
    <s v="Y"/>
    <s v="North"/>
    <n v="7"/>
    <n v="4659.2"/>
    <n v="1164.8"/>
  </r>
  <r>
    <s v="ORD0108"/>
    <s v="2024-06-15"/>
    <x v="3"/>
    <s v="Headphones"/>
    <n v="1682"/>
    <n v="4"/>
    <n v="20"/>
    <s v="N"/>
    <s v="North"/>
    <n v="10"/>
    <n v="5382.4000000000005"/>
    <n v="1345.6000000000001"/>
  </r>
  <r>
    <s v="ORD0109"/>
    <s v="2024-06-25"/>
    <x v="2"/>
    <s v="Mixer"/>
    <n v="484"/>
    <n v="5"/>
    <n v="10"/>
    <s v="N"/>
    <s v="West"/>
    <n v="9"/>
    <n v="2178"/>
    <n v="544.5"/>
  </r>
  <r>
    <s v="ORD0110"/>
    <s v="2024-06-04"/>
    <x v="0"/>
    <s v="T-Shirt"/>
    <n v="646"/>
    <n v="5"/>
    <n v="5"/>
    <s v="N"/>
    <s v="West"/>
    <n v="9"/>
    <n v="3068.5"/>
    <n v="767.125"/>
  </r>
  <r>
    <s v="ORD0111"/>
    <s v="2024-06-14"/>
    <x v="0"/>
    <s v="Kurta"/>
    <n v="1346"/>
    <n v="2"/>
    <n v="5"/>
    <s v="N"/>
    <s v="North"/>
    <n v="10"/>
    <n v="2557.4"/>
    <n v="639.35"/>
  </r>
  <r>
    <s v="ORD0112"/>
    <s v="2024-06-30"/>
    <x v="0"/>
    <s v="T-Shirt"/>
    <n v="1823"/>
    <n v="1"/>
    <n v="15"/>
    <s v="N"/>
    <s v="South"/>
    <n v="9"/>
    <n v="1549.55"/>
    <n v="387.38749999999999"/>
  </r>
  <r>
    <s v="ORD0113"/>
    <s v="2024-06-15"/>
    <x v="3"/>
    <s v="Charger"/>
    <n v="1544"/>
    <n v="3"/>
    <n v="15"/>
    <s v="N"/>
    <s v="West"/>
    <n v="5"/>
    <n v="3937.2"/>
    <n v="984.3"/>
  </r>
  <r>
    <s v="ORD0114"/>
    <s v="2024-06-09"/>
    <x v="1"/>
    <s v="Lipstick"/>
    <n v="885"/>
    <n v="2"/>
    <n v="20"/>
    <s v="N"/>
    <s v="South"/>
    <n v="3"/>
    <n v="1416"/>
    <n v="354"/>
  </r>
  <r>
    <s v="ORD0115"/>
    <s v="2024-06-27"/>
    <x v="2"/>
    <s v="Bedsheet"/>
    <n v="1713"/>
    <n v="5"/>
    <n v="10"/>
    <s v="N"/>
    <s v="East"/>
    <n v="6"/>
    <n v="7708.5"/>
    <n v="1927.125"/>
  </r>
  <r>
    <s v="ORD0116"/>
    <s v="2024-06-11"/>
    <x v="1"/>
    <s v="Shampoo"/>
    <n v="1451"/>
    <n v="4"/>
    <n v="5"/>
    <s v="N"/>
    <s v="West"/>
    <n v="7"/>
    <n v="5513.8"/>
    <n v="1378.45"/>
  </r>
  <r>
    <s v="ORD0117"/>
    <s v="2024-06-08"/>
    <x v="1"/>
    <s v="Shampoo"/>
    <n v="872"/>
    <n v="4"/>
    <n v="10"/>
    <s v="N"/>
    <s v="South"/>
    <n v="8"/>
    <n v="3139.2000000000003"/>
    <n v="784.80000000000007"/>
  </r>
  <r>
    <s v="ORD0118"/>
    <s v="2024-07-01"/>
    <x v="2"/>
    <s v="Mixer"/>
    <n v="751"/>
    <n v="4"/>
    <n v="15"/>
    <s v="N"/>
    <s v="South"/>
    <n v="9"/>
    <n v="2553.4"/>
    <n v="638.35"/>
  </r>
  <r>
    <s v="ORD0119"/>
    <s v="2024-06-17"/>
    <x v="0"/>
    <s v="T-Shirt"/>
    <n v="1128"/>
    <n v="5"/>
    <n v="10"/>
    <s v="N"/>
    <s v="West"/>
    <n v="3"/>
    <n v="5076"/>
    <n v="1269"/>
  </r>
  <r>
    <s v="ORD0120"/>
    <s v="2024-06-16"/>
    <x v="2"/>
    <s v="Mixer"/>
    <n v="1579"/>
    <n v="2"/>
    <n v="15"/>
    <s v="N"/>
    <s v="South"/>
    <n v="3"/>
    <n v="2684.2999999999997"/>
    <n v="671.07499999999993"/>
  </r>
  <r>
    <s v="ORD0121"/>
    <s v="2024-06-21"/>
    <x v="3"/>
    <s v="Power Bank"/>
    <n v="1376"/>
    <n v="4"/>
    <n v="0"/>
    <s v="N"/>
    <s v="West"/>
    <n v="7"/>
    <n v="5504"/>
    <n v="1376"/>
  </r>
  <r>
    <s v="ORD0122"/>
    <s v="2024-06-24"/>
    <x v="2"/>
    <s v="Lamp"/>
    <n v="173"/>
    <n v="5"/>
    <n v="0"/>
    <s v="N"/>
    <s v="East"/>
    <n v="5"/>
    <n v="865"/>
    <n v="216.25"/>
  </r>
  <r>
    <s v="ORD0123"/>
    <s v="2024-06-02"/>
    <x v="0"/>
    <s v="Jeans"/>
    <n v="301"/>
    <n v="1"/>
    <n v="15"/>
    <s v="N"/>
    <s v="East"/>
    <n v="2"/>
    <n v="255.85"/>
    <n v="63.962499999999999"/>
  </r>
  <r>
    <s v="ORD0124"/>
    <s v="2024-06-14"/>
    <x v="3"/>
    <s v="Headphones"/>
    <n v="700"/>
    <n v="3"/>
    <n v="10"/>
    <s v="N"/>
    <s v="South"/>
    <n v="10"/>
    <n v="1890"/>
    <n v="472.5"/>
  </r>
  <r>
    <s v="ORD0125"/>
    <s v="2024-06-16"/>
    <x v="1"/>
    <s v="Shampoo"/>
    <n v="1723"/>
    <n v="2"/>
    <n v="5"/>
    <s v="N"/>
    <s v="West"/>
    <n v="5"/>
    <n v="3273.7"/>
    <n v="818.42499999999995"/>
  </r>
  <r>
    <s v="ORD0126"/>
    <s v="2024-06-29"/>
    <x v="1"/>
    <s v="Lipstick"/>
    <n v="575"/>
    <n v="4"/>
    <n v="10"/>
    <s v="N"/>
    <s v="North"/>
    <n v="9"/>
    <n v="2070"/>
    <n v="517.5"/>
  </r>
  <r>
    <s v="ORD0127"/>
    <s v="2024-06-21"/>
    <x v="3"/>
    <s v="Charger"/>
    <n v="1219"/>
    <n v="2"/>
    <n v="0"/>
    <s v="N"/>
    <s v="East"/>
    <n v="6"/>
    <n v="2438"/>
    <n v="609.5"/>
  </r>
  <r>
    <s v="ORD0128"/>
    <s v="2024-06-04"/>
    <x v="2"/>
    <s v="Lamp"/>
    <n v="612"/>
    <n v="4"/>
    <n v="10"/>
    <s v="N"/>
    <s v="West"/>
    <n v="9"/>
    <n v="2203.2000000000003"/>
    <n v="550.80000000000007"/>
  </r>
  <r>
    <s v="ORD0129"/>
    <s v="2024-06-27"/>
    <x v="4"/>
    <s v="Sandals"/>
    <n v="1271"/>
    <n v="3"/>
    <n v="20"/>
    <s v="N"/>
    <s v="East"/>
    <n v="2"/>
    <n v="3050.4"/>
    <n v="762.6"/>
  </r>
  <r>
    <s v="ORD0130"/>
    <s v="2024-06-25"/>
    <x v="2"/>
    <s v="Bedsheet"/>
    <n v="116"/>
    <n v="5"/>
    <n v="0"/>
    <s v="N"/>
    <s v="West"/>
    <n v="6"/>
    <n v="580"/>
    <n v="145"/>
  </r>
  <r>
    <s v="ORD0131"/>
    <s v="2024-06-21"/>
    <x v="4"/>
    <s v="Formal Shoes"/>
    <n v="1742"/>
    <n v="3"/>
    <n v="5"/>
    <s v="N"/>
    <s v="East"/>
    <n v="4"/>
    <n v="4964.7"/>
    <n v="1241.175"/>
  </r>
  <r>
    <s v="ORD0132"/>
    <s v="2024-06-24"/>
    <x v="0"/>
    <s v="Kurta"/>
    <n v="1423"/>
    <n v="1"/>
    <n v="10"/>
    <s v="N"/>
    <s v="North"/>
    <n v="7"/>
    <n v="1280.7"/>
    <n v="320.17500000000001"/>
  </r>
  <r>
    <s v="ORD0133"/>
    <s v="2024-06-05"/>
    <x v="4"/>
    <s v="Sneakers"/>
    <n v="1962"/>
    <n v="3"/>
    <n v="10"/>
    <s v="N"/>
    <s v="South"/>
    <n v="5"/>
    <n v="5297.4000000000005"/>
    <n v="1324.3500000000001"/>
  </r>
  <r>
    <s v="ORD0134"/>
    <s v="2024-07-01"/>
    <x v="1"/>
    <s v="Face Cream"/>
    <n v="1187"/>
    <n v="5"/>
    <n v="10"/>
    <s v="N"/>
    <s v="East"/>
    <n v="9"/>
    <n v="5341.5"/>
    <n v="1335.375"/>
  </r>
  <r>
    <s v="ORD0135"/>
    <s v="2024-06-25"/>
    <x v="3"/>
    <s v="Charger"/>
    <n v="1882"/>
    <n v="3"/>
    <n v="0"/>
    <s v="N"/>
    <s v="North"/>
    <n v="4"/>
    <n v="5646"/>
    <n v="1411.5"/>
  </r>
  <r>
    <s v="ORD0136"/>
    <s v="2024-06-09"/>
    <x v="4"/>
    <s v="Formal Shoes"/>
    <n v="1583"/>
    <n v="4"/>
    <n v="20"/>
    <s v="N"/>
    <s v="West"/>
    <n v="2"/>
    <n v="5065.6000000000004"/>
    <n v="1266.4000000000001"/>
  </r>
  <r>
    <s v="ORD0137"/>
    <s v="2024-06-22"/>
    <x v="1"/>
    <s v="Lipstick"/>
    <n v="1031"/>
    <n v="3"/>
    <n v="10"/>
    <s v="N"/>
    <s v="East"/>
    <n v="3"/>
    <n v="2783.7000000000003"/>
    <n v="695.92500000000007"/>
  </r>
  <r>
    <s v="ORD0138"/>
    <s v="2024-06-21"/>
    <x v="4"/>
    <s v="Sandals"/>
    <n v="151"/>
    <n v="5"/>
    <n v="20"/>
    <s v="N"/>
    <s v="South"/>
    <n v="3"/>
    <n v="604"/>
    <n v="151"/>
  </r>
  <r>
    <s v="ORD0139"/>
    <s v="2024-06-16"/>
    <x v="2"/>
    <s v="Lamp"/>
    <n v="718"/>
    <n v="4"/>
    <n v="0"/>
    <s v="N"/>
    <s v="North"/>
    <n v="6"/>
    <n v="2872"/>
    <n v="718"/>
  </r>
  <r>
    <s v="ORD0140"/>
    <s v="2024-06-14"/>
    <x v="0"/>
    <s v="T-Shirt"/>
    <n v="580"/>
    <n v="5"/>
    <n v="5"/>
    <s v="N"/>
    <s v="East"/>
    <n v="10"/>
    <n v="2755"/>
    <n v="688.75"/>
  </r>
  <r>
    <s v="ORD0141"/>
    <s v="2024-07-01"/>
    <x v="1"/>
    <s v="Shampoo"/>
    <n v="1588"/>
    <n v="2"/>
    <n v="15"/>
    <s v="N"/>
    <s v="West"/>
    <n v="8"/>
    <n v="2699.6"/>
    <n v="674.9"/>
  </r>
  <r>
    <s v="ORD0142"/>
    <s v="2024-06-04"/>
    <x v="3"/>
    <s v="Headphones"/>
    <n v="1513"/>
    <n v="3"/>
    <n v="5"/>
    <s v="N"/>
    <s v="South"/>
    <n v="7"/>
    <n v="4312.05"/>
    <n v="1078.0125"/>
  </r>
  <r>
    <s v="ORD0143"/>
    <s v="2024-07-01"/>
    <x v="3"/>
    <s v="Charger"/>
    <n v="1946"/>
    <n v="3"/>
    <n v="0"/>
    <s v="N"/>
    <s v="South"/>
    <n v="3"/>
    <n v="5838"/>
    <n v="1459.5"/>
  </r>
  <r>
    <s v="ORD0144"/>
    <s v="2024-06-08"/>
    <x v="2"/>
    <s v="Mixer"/>
    <n v="1457"/>
    <n v="2"/>
    <n v="20"/>
    <s v="N"/>
    <s v="North"/>
    <n v="7"/>
    <n v="2331.2000000000003"/>
    <n v="582.80000000000007"/>
  </r>
  <r>
    <s v="ORD0145"/>
    <s v="2024-06-11"/>
    <x v="4"/>
    <s v="Formal Shoes"/>
    <n v="520"/>
    <n v="1"/>
    <n v="20"/>
    <s v="N"/>
    <s v="South"/>
    <n v="5"/>
    <n v="416"/>
    <n v="104"/>
  </r>
  <r>
    <s v="ORD0146"/>
    <s v="2024-06-04"/>
    <x v="4"/>
    <s v="Formal Shoes"/>
    <n v="105"/>
    <n v="3"/>
    <n v="5"/>
    <s v="N"/>
    <s v="East"/>
    <n v="4"/>
    <n v="299.25"/>
    <n v="74.8125"/>
  </r>
  <r>
    <s v="ORD0147"/>
    <s v="2024-06-09"/>
    <x v="0"/>
    <s v="T-Shirt"/>
    <n v="130"/>
    <n v="3"/>
    <n v="5"/>
    <s v="N"/>
    <s v="North"/>
    <n v="4"/>
    <n v="370.5"/>
    <n v="92.625"/>
  </r>
  <r>
    <s v="ORD0148"/>
    <s v="2024-06-15"/>
    <x v="0"/>
    <s v="T-Shirt"/>
    <n v="1619"/>
    <n v="4"/>
    <n v="20"/>
    <s v="N"/>
    <s v="North"/>
    <n v="9"/>
    <n v="5180.8"/>
    <n v="1295.2"/>
  </r>
  <r>
    <s v="ORD0149"/>
    <s v="2024-06-10"/>
    <x v="3"/>
    <s v="Charger"/>
    <n v="1315"/>
    <n v="1"/>
    <n v="15"/>
    <s v="N"/>
    <s v="North"/>
    <n v="10"/>
    <n v="1117.75"/>
    <n v="279.4375"/>
  </r>
  <r>
    <s v="ORD0150"/>
    <s v="2024-06-16"/>
    <x v="2"/>
    <s v="Lamp"/>
    <n v="163"/>
    <n v="1"/>
    <n v="15"/>
    <s v="N"/>
    <s v="West"/>
    <n v="3"/>
    <n v="138.54999999999998"/>
    <n v="34.637499999999996"/>
  </r>
  <r>
    <s v="ORD0151"/>
    <s v="2024-06-09"/>
    <x v="2"/>
    <s v="Mixer"/>
    <n v="1941"/>
    <n v="1"/>
    <n v="10"/>
    <s v="N"/>
    <s v="North"/>
    <n v="4"/>
    <n v="1746.9"/>
    <n v="436.72500000000002"/>
  </r>
  <r>
    <s v="ORD0152"/>
    <s v="2024-06-17"/>
    <x v="1"/>
    <s v="Shampoo"/>
    <n v="1298"/>
    <n v="5"/>
    <n v="10"/>
    <s v="N"/>
    <s v="East"/>
    <n v="9"/>
    <n v="5841"/>
    <n v="1460.25"/>
  </r>
  <r>
    <s v="ORD0153"/>
    <s v="2024-06-15"/>
    <x v="1"/>
    <s v="Face Cream"/>
    <n v="303"/>
    <n v="1"/>
    <n v="20"/>
    <s v="N"/>
    <s v="South"/>
    <n v="8"/>
    <n v="242.4"/>
    <n v="60.6"/>
  </r>
  <r>
    <s v="ORD0154"/>
    <s v="2024-06-14"/>
    <x v="4"/>
    <s v="Sandals"/>
    <n v="794"/>
    <n v="4"/>
    <n v="15"/>
    <s v="N"/>
    <s v="North"/>
    <n v="7"/>
    <n v="2699.6"/>
    <n v="674.9"/>
  </r>
  <r>
    <s v="ORD0155"/>
    <s v="2024-06-03"/>
    <x v="3"/>
    <s v="Charger"/>
    <n v="622"/>
    <n v="3"/>
    <n v="5"/>
    <s v="N"/>
    <s v="West"/>
    <n v="3"/>
    <n v="1772.6999999999998"/>
    <n v="443.17499999999995"/>
  </r>
  <r>
    <s v="ORD0156"/>
    <s v="2024-06-18"/>
    <x v="0"/>
    <s v="T-Shirt"/>
    <n v="984"/>
    <n v="1"/>
    <n v="10"/>
    <s v="N"/>
    <s v="North"/>
    <n v="10"/>
    <n v="885.6"/>
    <n v="221.4"/>
  </r>
  <r>
    <s v="ORD0157"/>
    <s v="2024-07-01"/>
    <x v="3"/>
    <s v="Charger"/>
    <n v="350"/>
    <n v="4"/>
    <n v="10"/>
    <s v="N"/>
    <s v="West"/>
    <n v="2"/>
    <n v="1260"/>
    <n v="315"/>
  </r>
  <r>
    <s v="ORD0158"/>
    <s v="2024-06-22"/>
    <x v="3"/>
    <s v="Charger"/>
    <n v="739"/>
    <n v="3"/>
    <n v="0"/>
    <s v="N"/>
    <s v="South"/>
    <n v="4"/>
    <n v="2217"/>
    <n v="554.25"/>
  </r>
  <r>
    <s v="ORD0159"/>
    <s v="2024-06-25"/>
    <x v="2"/>
    <s v="Mixer"/>
    <n v="1835"/>
    <n v="1"/>
    <n v="10"/>
    <s v="N"/>
    <s v="East"/>
    <n v="3"/>
    <n v="1651.5"/>
    <n v="412.875"/>
  </r>
  <r>
    <s v="ORD0160"/>
    <s v="2024-06-01"/>
    <x v="3"/>
    <s v="Charger"/>
    <n v="563"/>
    <n v="4"/>
    <n v="20"/>
    <s v="N"/>
    <s v="North"/>
    <n v="6"/>
    <n v="1801.6000000000001"/>
    <n v="450.40000000000003"/>
  </r>
  <r>
    <s v="ORD0161"/>
    <s v="2024-06-19"/>
    <x v="4"/>
    <s v="Sandals"/>
    <n v="1539"/>
    <n v="3"/>
    <n v="10"/>
    <s v="N"/>
    <s v="South"/>
    <n v="4"/>
    <n v="4155.3"/>
    <n v="1038.825"/>
  </r>
  <r>
    <s v="ORD0162"/>
    <s v="2024-06-14"/>
    <x v="2"/>
    <s v="Mixer"/>
    <n v="390"/>
    <n v="1"/>
    <n v="0"/>
    <s v="N"/>
    <s v="South"/>
    <n v="8"/>
    <n v="390"/>
    <n v="97.5"/>
  </r>
  <r>
    <s v="ORD0163"/>
    <s v="2024-06-05"/>
    <x v="2"/>
    <s v="Bedsheet"/>
    <n v="422"/>
    <n v="3"/>
    <n v="10"/>
    <s v="N"/>
    <s v="North"/>
    <n v="2"/>
    <n v="1139.4000000000001"/>
    <n v="284.85000000000002"/>
  </r>
  <r>
    <s v="ORD0164"/>
    <s v="2024-06-20"/>
    <x v="4"/>
    <s v="Formal Shoes"/>
    <n v="201"/>
    <n v="1"/>
    <n v="10"/>
    <s v="N"/>
    <s v="West"/>
    <n v="9"/>
    <n v="180.9"/>
    <n v="45.225000000000001"/>
  </r>
  <r>
    <s v="ORD0165"/>
    <s v="2024-06-10"/>
    <x v="2"/>
    <s v="Bedsheet"/>
    <n v="659"/>
    <n v="2"/>
    <n v="20"/>
    <s v="N"/>
    <s v="West"/>
    <n v="3"/>
    <n v="1054.4000000000001"/>
    <n v="263.60000000000002"/>
  </r>
  <r>
    <s v="ORD0166"/>
    <s v="2024-06-07"/>
    <x v="1"/>
    <s v="Face Cream"/>
    <n v="1179"/>
    <n v="3"/>
    <n v="0"/>
    <s v="N"/>
    <s v="North"/>
    <n v="2"/>
    <n v="3537"/>
    <n v="884.25"/>
  </r>
  <r>
    <s v="ORD0167"/>
    <s v="2024-06-16"/>
    <x v="3"/>
    <s v="Headphones"/>
    <n v="1671"/>
    <n v="2"/>
    <n v="10"/>
    <s v="N"/>
    <s v="North"/>
    <n v="2"/>
    <n v="3007.8"/>
    <n v="751.95"/>
  </r>
  <r>
    <s v="ORD0168"/>
    <s v="2024-06-13"/>
    <x v="2"/>
    <s v="Mixer"/>
    <n v="364"/>
    <n v="4"/>
    <n v="20"/>
    <s v="N"/>
    <s v="East"/>
    <n v="3"/>
    <n v="1164.8"/>
    <n v="291.2"/>
  </r>
  <r>
    <s v="ORD0169"/>
    <s v="2024-06-23"/>
    <x v="0"/>
    <s v="Jeans"/>
    <n v="138"/>
    <n v="4"/>
    <n v="0"/>
    <s v="N"/>
    <s v="West"/>
    <n v="8"/>
    <n v="552"/>
    <n v="138"/>
  </r>
  <r>
    <s v="ORD0170"/>
    <s v="2024-06-27"/>
    <x v="2"/>
    <s v="Bedsheet"/>
    <n v="335"/>
    <n v="4"/>
    <n v="0"/>
    <s v="N"/>
    <s v="South"/>
    <n v="9"/>
    <n v="1340"/>
    <n v="335"/>
  </r>
  <r>
    <s v="ORD0171"/>
    <s v="2024-06-03"/>
    <x v="3"/>
    <s v="Headphones"/>
    <n v="994"/>
    <n v="1"/>
    <n v="5"/>
    <s v="N"/>
    <s v="West"/>
    <n v="10"/>
    <n v="944.3"/>
    <n v="236.07499999999999"/>
  </r>
  <r>
    <s v="ORD0172"/>
    <s v="2024-06-17"/>
    <x v="2"/>
    <s v="Bedsheet"/>
    <n v="1627"/>
    <n v="3"/>
    <n v="5"/>
    <s v="N"/>
    <s v="South"/>
    <n v="3"/>
    <n v="4636.95"/>
    <n v="1159.2375"/>
  </r>
  <r>
    <s v="ORD0173"/>
    <s v="2024-06-04"/>
    <x v="0"/>
    <s v="Kurta"/>
    <n v="1144"/>
    <n v="2"/>
    <n v="10"/>
    <s v="N"/>
    <s v="South"/>
    <n v="5"/>
    <n v="2059.2000000000003"/>
    <n v="514.80000000000007"/>
  </r>
  <r>
    <s v="ORD0174"/>
    <s v="2024-07-01"/>
    <x v="4"/>
    <s v="Sandals"/>
    <n v="504"/>
    <n v="2"/>
    <n v="20"/>
    <s v="N"/>
    <s v="North"/>
    <n v="4"/>
    <n v="806.40000000000009"/>
    <n v="201.60000000000002"/>
  </r>
  <r>
    <s v="ORD0175"/>
    <s v="2024-06-05"/>
    <x v="2"/>
    <s v="Bedsheet"/>
    <n v="1645"/>
    <n v="5"/>
    <n v="20"/>
    <s v="N"/>
    <s v="East"/>
    <n v="7"/>
    <n v="6580"/>
    <n v="1645"/>
  </r>
  <r>
    <s v="ORD0176"/>
    <s v="2024-06-17"/>
    <x v="2"/>
    <s v="Mixer"/>
    <n v="1060"/>
    <n v="4"/>
    <n v="10"/>
    <s v="N"/>
    <s v="North"/>
    <n v="7"/>
    <n v="3816"/>
    <n v="954"/>
  </r>
  <r>
    <s v="ORD0177"/>
    <s v="2024-06-21"/>
    <x v="0"/>
    <s v="Jeans"/>
    <n v="1045"/>
    <n v="4"/>
    <n v="0"/>
    <s v="Y"/>
    <s v="East"/>
    <n v="3"/>
    <n v="4180"/>
    <n v="1045"/>
  </r>
  <r>
    <s v="ORD0178"/>
    <s v="2024-06-30"/>
    <x v="0"/>
    <s v="Kurta"/>
    <n v="1316"/>
    <n v="5"/>
    <n v="15"/>
    <s v="N"/>
    <s v="North"/>
    <n v="9"/>
    <n v="5593"/>
    <n v="1398.25"/>
  </r>
  <r>
    <s v="ORD0179"/>
    <s v="2024-06-15"/>
    <x v="1"/>
    <s v="Shampoo"/>
    <n v="485"/>
    <n v="3"/>
    <n v="20"/>
    <s v="N"/>
    <s v="South"/>
    <n v="2"/>
    <n v="1164"/>
    <n v="291"/>
  </r>
  <r>
    <s v="ORD0180"/>
    <s v="2024-06-23"/>
    <x v="0"/>
    <s v="Jeans"/>
    <n v="1562"/>
    <n v="1"/>
    <n v="20"/>
    <s v="N"/>
    <s v="North"/>
    <n v="5"/>
    <n v="1249.6000000000001"/>
    <n v="312.40000000000003"/>
  </r>
  <r>
    <s v="ORD0181"/>
    <s v="2024-06-13"/>
    <x v="2"/>
    <s v="Bedsheet"/>
    <n v="1173"/>
    <n v="5"/>
    <n v="20"/>
    <s v="N"/>
    <s v="East"/>
    <n v="6"/>
    <n v="4692"/>
    <n v="1173"/>
  </r>
  <r>
    <s v="ORD0182"/>
    <s v="2024-06-11"/>
    <x v="2"/>
    <s v="Bedsheet"/>
    <n v="1490"/>
    <n v="5"/>
    <n v="0"/>
    <s v="N"/>
    <s v="East"/>
    <n v="3"/>
    <n v="7450"/>
    <n v="1862.5"/>
  </r>
  <r>
    <s v="ORD0183"/>
    <s v="2024-06-03"/>
    <x v="0"/>
    <s v="Kurta"/>
    <n v="1489"/>
    <n v="4"/>
    <n v="10"/>
    <s v="N"/>
    <s v="South"/>
    <n v="7"/>
    <n v="5360.4000000000005"/>
    <n v="1340.1000000000001"/>
  </r>
  <r>
    <s v="ORD0184"/>
    <s v="2024-06-20"/>
    <x v="1"/>
    <s v="Shampoo"/>
    <n v="389"/>
    <n v="3"/>
    <n v="10"/>
    <s v="N"/>
    <s v="West"/>
    <n v="4"/>
    <n v="1050.3"/>
    <n v="262.57499999999999"/>
  </r>
  <r>
    <s v="ORD0185"/>
    <s v="2024-06-17"/>
    <x v="0"/>
    <s v="Jeans"/>
    <n v="1244"/>
    <n v="4"/>
    <n v="10"/>
    <s v="N"/>
    <s v="North"/>
    <n v="8"/>
    <n v="4478.4000000000005"/>
    <n v="1119.6000000000001"/>
  </r>
  <r>
    <s v="ORD0186"/>
    <s v="2024-06-07"/>
    <x v="3"/>
    <s v="Headphones"/>
    <n v="842"/>
    <n v="3"/>
    <n v="5"/>
    <s v="N"/>
    <s v="East"/>
    <n v="9"/>
    <n v="2399.6999999999998"/>
    <n v="599.92499999999995"/>
  </r>
  <r>
    <s v="ORD0187"/>
    <s v="2024-06-25"/>
    <x v="4"/>
    <s v="Sneakers"/>
    <n v="417"/>
    <n v="1"/>
    <n v="10"/>
    <s v="N"/>
    <s v="North"/>
    <n v="10"/>
    <n v="375.3"/>
    <n v="93.825000000000003"/>
  </r>
  <r>
    <s v="ORD0188"/>
    <s v="2024-06-05"/>
    <x v="1"/>
    <s v="Shampoo"/>
    <n v="1909"/>
    <n v="5"/>
    <n v="0"/>
    <s v="N"/>
    <s v="South"/>
    <n v="8"/>
    <n v="9545"/>
    <n v="2386.25"/>
  </r>
  <r>
    <s v="ORD0189"/>
    <s v="2024-06-12"/>
    <x v="4"/>
    <s v="Sneakers"/>
    <n v="1802"/>
    <n v="5"/>
    <n v="5"/>
    <s v="N"/>
    <s v="North"/>
    <n v="8"/>
    <n v="8559.5"/>
    <n v="2139.875"/>
  </r>
  <r>
    <s v="ORD0190"/>
    <s v="2024-07-01"/>
    <x v="4"/>
    <s v="Sandals"/>
    <n v="1350"/>
    <n v="3"/>
    <n v="15"/>
    <s v="N"/>
    <s v="South"/>
    <n v="6"/>
    <n v="3442.5"/>
    <n v="860.625"/>
  </r>
  <r>
    <s v="ORD0191"/>
    <s v="2024-06-17"/>
    <x v="2"/>
    <s v="Mixer"/>
    <n v="853"/>
    <n v="5"/>
    <n v="15"/>
    <s v="N"/>
    <s v="East"/>
    <n v="8"/>
    <n v="3625.25"/>
    <n v="906.3125"/>
  </r>
  <r>
    <s v="ORD0192"/>
    <s v="2024-06-21"/>
    <x v="1"/>
    <s v="Face Cream"/>
    <n v="431"/>
    <n v="2"/>
    <n v="20"/>
    <s v="N"/>
    <s v="East"/>
    <n v="2"/>
    <n v="689.6"/>
    <n v="172.4"/>
  </r>
  <r>
    <s v="ORD0193"/>
    <s v="2024-06-25"/>
    <x v="2"/>
    <s v="Bedsheet"/>
    <n v="1235"/>
    <n v="1"/>
    <n v="20"/>
    <s v="N"/>
    <s v="East"/>
    <n v="3"/>
    <n v="988"/>
    <n v="247"/>
  </r>
  <r>
    <s v="ORD0194"/>
    <s v="2024-06-27"/>
    <x v="4"/>
    <s v="Sandals"/>
    <n v="1020"/>
    <n v="5"/>
    <n v="5"/>
    <s v="N"/>
    <s v="North"/>
    <n v="5"/>
    <n v="4845"/>
    <n v="1211.25"/>
  </r>
  <r>
    <s v="ORD0195"/>
    <s v="2024-06-13"/>
    <x v="2"/>
    <s v="Bedsheet"/>
    <n v="154"/>
    <n v="4"/>
    <n v="0"/>
    <s v="N"/>
    <s v="East"/>
    <n v="5"/>
    <n v="616"/>
    <n v="154"/>
  </r>
  <r>
    <s v="ORD0196"/>
    <s v="2024-06-05"/>
    <x v="0"/>
    <s v="Jeans"/>
    <n v="559"/>
    <n v="1"/>
    <n v="10"/>
    <s v="N"/>
    <s v="East"/>
    <n v="4"/>
    <n v="503.1"/>
    <n v="125.77500000000001"/>
  </r>
  <r>
    <s v="ORD0197"/>
    <s v="2024-06-20"/>
    <x v="0"/>
    <s v="Jeans"/>
    <n v="1978"/>
    <n v="4"/>
    <n v="5"/>
    <s v="N"/>
    <s v="West"/>
    <n v="9"/>
    <n v="7516.4"/>
    <n v="1879.1"/>
  </r>
  <r>
    <s v="ORD0198"/>
    <s v="2024-06-25"/>
    <x v="0"/>
    <s v="T-Shirt"/>
    <n v="138"/>
    <n v="3"/>
    <n v="5"/>
    <s v="N"/>
    <s v="West"/>
    <n v="3"/>
    <n v="393.29999999999995"/>
    <n v="98.324999999999989"/>
  </r>
  <r>
    <s v="ORD0199"/>
    <s v="2024-06-04"/>
    <x v="3"/>
    <s v="Headphones"/>
    <n v="716"/>
    <n v="1"/>
    <n v="0"/>
    <s v="N"/>
    <s v="West"/>
    <n v="3"/>
    <n v="716"/>
    <n v="179"/>
  </r>
  <r>
    <s v="ORD0200"/>
    <s v="2024-06-14"/>
    <x v="2"/>
    <s v="Lamp"/>
    <n v="1197"/>
    <n v="1"/>
    <n v="20"/>
    <s v="N"/>
    <s v="South"/>
    <n v="6"/>
    <n v="957.6"/>
    <n v="239.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ORD0001"/>
    <s v="2024-06-03"/>
    <x v="0"/>
    <s v="T-Shirt"/>
    <n v="1618"/>
    <n v="3"/>
    <n v="5"/>
    <s v="N"/>
    <x v="0"/>
    <n v="10"/>
    <n v="4611.3"/>
    <n v="1152.825"/>
    <n v="0"/>
  </r>
  <r>
    <s v="ORD0002"/>
    <s v="2024-06-07"/>
    <x v="1"/>
    <s v="Face Cream"/>
    <n v="165"/>
    <n v="1"/>
    <n v="0"/>
    <s v="N"/>
    <x v="0"/>
    <n v="10"/>
    <n v="165"/>
    <n v="41.25"/>
    <n v="0"/>
  </r>
  <r>
    <s v="ORD0003"/>
    <s v="2024-06-23"/>
    <x v="1"/>
    <s v="Face Cream"/>
    <n v="551"/>
    <n v="4"/>
    <n v="20"/>
    <s v="N"/>
    <x v="0"/>
    <n v="4"/>
    <n v="1763.2"/>
    <n v="440.8"/>
    <n v="0"/>
  </r>
  <r>
    <s v="ORD0004"/>
    <s v="2024-06-03"/>
    <x v="2"/>
    <s v="Bedsheet"/>
    <n v="669"/>
    <n v="2"/>
    <n v="5"/>
    <s v="N"/>
    <x v="1"/>
    <n v="3"/>
    <n v="1271.0999999999999"/>
    <n v="317.77499999999998"/>
    <n v="0"/>
  </r>
  <r>
    <s v="ORD0005"/>
    <s v="2024-06-18"/>
    <x v="2"/>
    <s v="Mixer"/>
    <n v="835"/>
    <n v="3"/>
    <n v="20"/>
    <s v="N"/>
    <x v="0"/>
    <n v="9"/>
    <n v="2004"/>
    <n v="501"/>
    <n v="0"/>
  </r>
  <r>
    <s v="ORD0006"/>
    <s v="2024-06-23"/>
    <x v="0"/>
    <s v="Jeans"/>
    <n v="261"/>
    <n v="5"/>
    <n v="10"/>
    <s v="N"/>
    <x v="1"/>
    <n v="5"/>
    <n v="1174.5"/>
    <n v="293.625"/>
    <n v="0"/>
  </r>
  <r>
    <s v="ORD0007"/>
    <s v="2024-06-13"/>
    <x v="0"/>
    <s v="T-Shirt"/>
    <n v="1454"/>
    <n v="2"/>
    <n v="10"/>
    <s v="N"/>
    <x v="2"/>
    <n v="3"/>
    <n v="2617.2000000000003"/>
    <n v="654.30000000000007"/>
    <n v="0"/>
  </r>
  <r>
    <s v="ORD0008"/>
    <s v="2024-06-23"/>
    <x v="3"/>
    <s v="Power Bank"/>
    <n v="1401"/>
    <n v="3"/>
    <n v="5"/>
    <s v="N"/>
    <x v="2"/>
    <n v="6"/>
    <n v="3992.85"/>
    <n v="998.21249999999998"/>
    <n v="0"/>
  </r>
  <r>
    <s v="ORD0009"/>
    <s v="2024-06-13"/>
    <x v="0"/>
    <s v="Kurta"/>
    <n v="1400"/>
    <n v="2"/>
    <n v="20"/>
    <s v="N"/>
    <x v="2"/>
    <n v="9"/>
    <n v="2240"/>
    <n v="560"/>
    <n v="0"/>
  </r>
  <r>
    <s v="ORD0010"/>
    <s v="2024-06-27"/>
    <x v="3"/>
    <s v="Charger"/>
    <n v="1509"/>
    <n v="5"/>
    <n v="5"/>
    <s v="N"/>
    <x v="0"/>
    <n v="5"/>
    <n v="7167.75"/>
    <n v="1791.9375"/>
    <n v="0"/>
  </r>
  <r>
    <s v="ORD0011"/>
    <s v="2024-06-21"/>
    <x v="0"/>
    <s v="Jeans"/>
    <n v="921"/>
    <n v="3"/>
    <n v="0"/>
    <s v="N"/>
    <x v="1"/>
    <n v="5"/>
    <n v="2763"/>
    <n v="690.75"/>
    <n v="0"/>
  </r>
  <r>
    <s v="ORD0012"/>
    <s v="2024-06-18"/>
    <x v="2"/>
    <s v="Bedsheet"/>
    <n v="1911"/>
    <n v="4"/>
    <n v="5"/>
    <s v="N"/>
    <x v="2"/>
    <n v="10"/>
    <n v="7261.7999999999993"/>
    <n v="1815.4499999999998"/>
    <n v="0"/>
  </r>
  <r>
    <s v="ORD0013"/>
    <s v="2024-06-17"/>
    <x v="3"/>
    <s v="Charger"/>
    <n v="1297"/>
    <n v="4"/>
    <n v="20"/>
    <s v="N"/>
    <x v="2"/>
    <n v="4"/>
    <n v="4150.4000000000005"/>
    <n v="1037.6000000000001"/>
    <n v="0"/>
  </r>
  <r>
    <s v="ORD0014"/>
    <s v="2024-06-20"/>
    <x v="2"/>
    <s v="Mixer"/>
    <n v="1647"/>
    <n v="1"/>
    <n v="0"/>
    <s v="N"/>
    <x v="2"/>
    <n v="8"/>
    <n v="1647"/>
    <n v="411.75"/>
    <n v="0"/>
  </r>
  <r>
    <s v="ORD0015"/>
    <s v="2024-06-22"/>
    <x v="0"/>
    <s v="Jeans"/>
    <n v="881"/>
    <n v="5"/>
    <n v="15"/>
    <s v="N"/>
    <x v="0"/>
    <n v="3"/>
    <n v="3744.25"/>
    <n v="936.0625"/>
    <n v="0"/>
  </r>
  <r>
    <s v="ORD0016"/>
    <s v="2024-06-01"/>
    <x v="1"/>
    <s v="Face Cream"/>
    <n v="1674"/>
    <n v="3"/>
    <n v="0"/>
    <s v="N"/>
    <x v="2"/>
    <n v="9"/>
    <n v="5022"/>
    <n v="1255.5"/>
    <n v="0"/>
  </r>
  <r>
    <s v="ORD0017"/>
    <s v="2024-06-20"/>
    <x v="3"/>
    <s v="Charger"/>
    <n v="1660"/>
    <n v="2"/>
    <n v="20"/>
    <s v="N"/>
    <x v="1"/>
    <n v="10"/>
    <n v="2656"/>
    <n v="664"/>
    <n v="0"/>
  </r>
  <r>
    <s v="ORD0018"/>
    <s v="2024-06-16"/>
    <x v="4"/>
    <s v="Sneakers"/>
    <n v="865"/>
    <n v="2"/>
    <n v="20"/>
    <s v="N"/>
    <x v="0"/>
    <n v="7"/>
    <n v="1384"/>
    <n v="346"/>
    <n v="0"/>
  </r>
  <r>
    <s v="ORD0019"/>
    <s v="2024-06-24"/>
    <x v="0"/>
    <s v="T-Shirt"/>
    <n v="843"/>
    <n v="3"/>
    <n v="5"/>
    <s v="Y"/>
    <x v="0"/>
    <n v="3"/>
    <n v="2402.5499999999997"/>
    <n v="600.63749999999993"/>
    <n v="1"/>
  </r>
  <r>
    <s v="ORD0020"/>
    <s v="2024-06-06"/>
    <x v="2"/>
    <s v="Mixer"/>
    <n v="1657"/>
    <n v="5"/>
    <n v="5"/>
    <s v="N"/>
    <x v="3"/>
    <n v="10"/>
    <n v="7870.75"/>
    <n v="1967.6875"/>
    <n v="0"/>
  </r>
  <r>
    <s v="ORD0021"/>
    <s v="2024-06-13"/>
    <x v="3"/>
    <s v="Charger"/>
    <n v="1886"/>
    <n v="5"/>
    <n v="15"/>
    <s v="N"/>
    <x v="2"/>
    <n v="6"/>
    <n v="8015.5"/>
    <n v="2003.875"/>
    <n v="0"/>
  </r>
  <r>
    <s v="ORD0022"/>
    <s v="2024-06-11"/>
    <x v="3"/>
    <s v="Power Bank"/>
    <n v="1942"/>
    <n v="5"/>
    <n v="15"/>
    <s v="N"/>
    <x v="2"/>
    <n v="3"/>
    <n v="8253.5"/>
    <n v="2063.375"/>
    <n v="0"/>
  </r>
  <r>
    <s v="ORD0023"/>
    <s v="2024-06-08"/>
    <x v="0"/>
    <s v="Kurta"/>
    <n v="1234"/>
    <n v="2"/>
    <n v="20"/>
    <s v="N"/>
    <x v="0"/>
    <n v="2"/>
    <n v="1974.4"/>
    <n v="493.6"/>
    <n v="0"/>
  </r>
  <r>
    <s v="ORD0024"/>
    <s v="2024-06-07"/>
    <x v="0"/>
    <s v="T-Shirt"/>
    <n v="1860"/>
    <n v="3"/>
    <n v="0"/>
    <s v="N"/>
    <x v="1"/>
    <n v="9"/>
    <n v="5580"/>
    <n v="1395"/>
    <n v="0"/>
  </r>
  <r>
    <s v="ORD0025"/>
    <s v="2024-06-07"/>
    <x v="1"/>
    <s v="Lipstick"/>
    <n v="1581"/>
    <n v="5"/>
    <n v="20"/>
    <s v="N"/>
    <x v="3"/>
    <n v="8"/>
    <n v="6324"/>
    <n v="1581"/>
    <n v="0"/>
  </r>
  <r>
    <s v="ORD0026"/>
    <s v="2024-06-22"/>
    <x v="0"/>
    <s v="T-Shirt"/>
    <n v="1449"/>
    <n v="4"/>
    <n v="10"/>
    <s v="N"/>
    <x v="3"/>
    <n v="2"/>
    <n v="5216.4000000000005"/>
    <n v="1304.1000000000001"/>
    <n v="0"/>
  </r>
  <r>
    <s v="ORD0027"/>
    <s v="2024-06-15"/>
    <x v="0"/>
    <s v="T-Shirt"/>
    <n v="924"/>
    <n v="3"/>
    <n v="0"/>
    <s v="N"/>
    <x v="2"/>
    <n v="10"/>
    <n v="2772"/>
    <n v="693"/>
    <n v="0"/>
  </r>
  <r>
    <s v="ORD0028"/>
    <s v="2024-06-26"/>
    <x v="4"/>
    <s v="Sandals"/>
    <n v="475"/>
    <n v="3"/>
    <n v="15"/>
    <s v="N"/>
    <x v="0"/>
    <n v="9"/>
    <n v="1211.25"/>
    <n v="302.8125"/>
    <n v="0"/>
  </r>
  <r>
    <s v="ORD0029"/>
    <s v="2024-06-14"/>
    <x v="1"/>
    <s v="Lipstick"/>
    <n v="203"/>
    <n v="5"/>
    <n v="0"/>
    <s v="N"/>
    <x v="2"/>
    <n v="4"/>
    <n v="1015"/>
    <n v="253.75"/>
    <n v="0"/>
  </r>
  <r>
    <s v="ORD0030"/>
    <s v="2024-06-09"/>
    <x v="2"/>
    <s v="Bedsheet"/>
    <n v="537"/>
    <n v="4"/>
    <n v="0"/>
    <s v="N"/>
    <x v="0"/>
    <n v="8"/>
    <n v="2148"/>
    <n v="537"/>
    <n v="0"/>
  </r>
  <r>
    <s v="ORD0031"/>
    <s v="2024-07-01"/>
    <x v="2"/>
    <s v="Bedsheet"/>
    <n v="966"/>
    <n v="5"/>
    <n v="15"/>
    <s v="N"/>
    <x v="1"/>
    <n v="5"/>
    <n v="4105.5"/>
    <n v="1026.375"/>
    <n v="0"/>
  </r>
  <r>
    <s v="ORD0032"/>
    <s v="2024-06-19"/>
    <x v="0"/>
    <s v="Kurta"/>
    <n v="1606"/>
    <n v="5"/>
    <n v="0"/>
    <s v="N"/>
    <x v="0"/>
    <n v="2"/>
    <n v="8030"/>
    <n v="2007.5"/>
    <n v="0"/>
  </r>
  <r>
    <s v="ORD0033"/>
    <s v="2024-06-03"/>
    <x v="2"/>
    <s v="Lamp"/>
    <n v="1982"/>
    <n v="5"/>
    <n v="5"/>
    <s v="Y"/>
    <x v="0"/>
    <n v="4"/>
    <n v="9414.5"/>
    <n v="2353.625"/>
    <n v="1"/>
  </r>
  <r>
    <s v="ORD0034"/>
    <s v="2024-06-20"/>
    <x v="1"/>
    <s v="Lipstick"/>
    <n v="1482"/>
    <n v="2"/>
    <n v="15"/>
    <s v="N"/>
    <x v="2"/>
    <n v="2"/>
    <n v="2519.4"/>
    <n v="629.85"/>
    <n v="0"/>
  </r>
  <r>
    <s v="ORD0035"/>
    <s v="2024-06-22"/>
    <x v="0"/>
    <s v="Jeans"/>
    <n v="1446"/>
    <n v="5"/>
    <n v="20"/>
    <s v="N"/>
    <x v="1"/>
    <n v="5"/>
    <n v="5784"/>
    <n v="1446"/>
    <n v="0"/>
  </r>
  <r>
    <s v="ORD0036"/>
    <s v="2024-06-11"/>
    <x v="3"/>
    <s v="Headphones"/>
    <n v="643"/>
    <n v="4"/>
    <n v="5"/>
    <s v="N"/>
    <x v="1"/>
    <n v="9"/>
    <n v="2443.4"/>
    <n v="610.85"/>
    <n v="0"/>
  </r>
  <r>
    <s v="ORD0037"/>
    <s v="2024-06-07"/>
    <x v="0"/>
    <s v="T-Shirt"/>
    <n v="1038"/>
    <n v="5"/>
    <n v="20"/>
    <s v="N"/>
    <x v="0"/>
    <n v="10"/>
    <n v="4152"/>
    <n v="1038"/>
    <n v="0"/>
  </r>
  <r>
    <s v="ORD0038"/>
    <s v="2024-06-06"/>
    <x v="1"/>
    <s v="Face Cream"/>
    <n v="371"/>
    <n v="3"/>
    <n v="0"/>
    <s v="N"/>
    <x v="1"/>
    <n v="6"/>
    <n v="1113"/>
    <n v="278.25"/>
    <n v="0"/>
  </r>
  <r>
    <s v="ORD0039"/>
    <s v="2024-06-10"/>
    <x v="2"/>
    <s v="Lamp"/>
    <n v="1540"/>
    <n v="3"/>
    <n v="20"/>
    <s v="N"/>
    <x v="0"/>
    <n v="10"/>
    <n v="3696"/>
    <n v="924"/>
    <n v="0"/>
  </r>
  <r>
    <s v="ORD0040"/>
    <s v="2024-06-10"/>
    <x v="0"/>
    <s v="T-Shirt"/>
    <n v="641"/>
    <n v="1"/>
    <n v="0"/>
    <s v="N"/>
    <x v="2"/>
    <n v="6"/>
    <n v="641"/>
    <n v="160.25"/>
    <n v="0"/>
  </r>
  <r>
    <s v="ORD0041"/>
    <s v="2024-06-16"/>
    <x v="1"/>
    <s v="Lipstick"/>
    <n v="1569"/>
    <n v="3"/>
    <n v="5"/>
    <s v="N"/>
    <x v="1"/>
    <n v="10"/>
    <n v="4471.6499999999996"/>
    <n v="1117.9124999999999"/>
    <n v="0"/>
  </r>
  <r>
    <s v="ORD0042"/>
    <s v="2024-06-21"/>
    <x v="3"/>
    <s v="Headphones"/>
    <n v="289"/>
    <n v="4"/>
    <n v="10"/>
    <s v="Y"/>
    <x v="1"/>
    <n v="4"/>
    <n v="1040.4000000000001"/>
    <n v="260.10000000000002"/>
    <n v="1"/>
  </r>
  <r>
    <s v="ORD0043"/>
    <s v="2024-06-03"/>
    <x v="3"/>
    <s v="Headphones"/>
    <n v="1618"/>
    <n v="4"/>
    <n v="20"/>
    <s v="N"/>
    <x v="0"/>
    <n v="3"/>
    <n v="5177.6000000000004"/>
    <n v="1294.4000000000001"/>
    <n v="0"/>
  </r>
  <r>
    <s v="ORD0044"/>
    <s v="2024-06-02"/>
    <x v="4"/>
    <s v="Formal Shoes"/>
    <n v="173"/>
    <n v="3"/>
    <n v="20"/>
    <s v="N"/>
    <x v="3"/>
    <n v="4"/>
    <n v="415.20000000000005"/>
    <n v="103.80000000000001"/>
    <n v="0"/>
  </r>
  <r>
    <s v="ORD0045"/>
    <s v="2024-06-12"/>
    <x v="3"/>
    <s v="Power Bank"/>
    <n v="1941"/>
    <n v="1"/>
    <n v="10"/>
    <s v="N"/>
    <x v="2"/>
    <n v="3"/>
    <n v="1746.9"/>
    <n v="436.72500000000002"/>
    <n v="0"/>
  </r>
  <r>
    <s v="ORD0046"/>
    <s v="2024-06-01"/>
    <x v="1"/>
    <s v="Face Cream"/>
    <n v="1371"/>
    <n v="2"/>
    <n v="5"/>
    <s v="N"/>
    <x v="2"/>
    <n v="8"/>
    <n v="2604.9"/>
    <n v="651.22500000000002"/>
    <n v="0"/>
  </r>
  <r>
    <s v="ORD0047"/>
    <s v="2024-06-06"/>
    <x v="4"/>
    <s v="Formal Shoes"/>
    <n v="1993"/>
    <n v="3"/>
    <n v="15"/>
    <s v="N"/>
    <x v="2"/>
    <n v="6"/>
    <n v="5082.1499999999996"/>
    <n v="1270.5374999999999"/>
    <n v="0"/>
  </r>
  <r>
    <s v="ORD0048"/>
    <s v="2024-06-10"/>
    <x v="0"/>
    <s v="Jeans"/>
    <n v="1886"/>
    <n v="1"/>
    <n v="15"/>
    <s v="N"/>
    <x v="3"/>
    <n v="7"/>
    <n v="1603.1"/>
    <n v="400.77499999999998"/>
    <n v="0"/>
  </r>
  <r>
    <s v="ORD0049"/>
    <s v="2024-06-12"/>
    <x v="4"/>
    <s v="Sneakers"/>
    <n v="148"/>
    <n v="2"/>
    <n v="15"/>
    <s v="N"/>
    <x v="0"/>
    <n v="6"/>
    <n v="251.6"/>
    <n v="62.9"/>
    <n v="0"/>
  </r>
  <r>
    <s v="ORD0050"/>
    <s v="2024-06-06"/>
    <x v="1"/>
    <s v="Face Cream"/>
    <n v="1491"/>
    <n v="5"/>
    <n v="10"/>
    <s v="N"/>
    <x v="0"/>
    <n v="6"/>
    <n v="6709.5"/>
    <n v="1677.375"/>
    <n v="0"/>
  </r>
  <r>
    <s v="ORD0051"/>
    <s v="2024-06-20"/>
    <x v="1"/>
    <s v="Face Cream"/>
    <n v="178"/>
    <n v="1"/>
    <n v="20"/>
    <s v="N"/>
    <x v="1"/>
    <n v="8"/>
    <n v="142.4"/>
    <n v="35.6"/>
    <n v="0"/>
  </r>
  <r>
    <s v="ORD0052"/>
    <s v="2024-06-17"/>
    <x v="1"/>
    <s v="Lipstick"/>
    <n v="888"/>
    <n v="5"/>
    <n v="5"/>
    <s v="N"/>
    <x v="3"/>
    <n v="2"/>
    <n v="4218"/>
    <n v="1054.5"/>
    <n v="0"/>
  </r>
  <r>
    <s v="ORD0053"/>
    <s v="2024-06-22"/>
    <x v="1"/>
    <s v="Shampoo"/>
    <n v="1573"/>
    <n v="2"/>
    <n v="10"/>
    <s v="N"/>
    <x v="1"/>
    <n v="7"/>
    <n v="2831.4"/>
    <n v="707.85"/>
    <n v="0"/>
  </r>
  <r>
    <s v="ORD0054"/>
    <s v="2024-06-13"/>
    <x v="0"/>
    <s v="Kurta"/>
    <n v="1943"/>
    <n v="3"/>
    <n v="20"/>
    <s v="N"/>
    <x v="3"/>
    <n v="7"/>
    <n v="4663.2"/>
    <n v="1165.8"/>
    <n v="0"/>
  </r>
  <r>
    <s v="ORD0055"/>
    <s v="2024-06-20"/>
    <x v="3"/>
    <s v="Charger"/>
    <n v="360"/>
    <n v="2"/>
    <n v="15"/>
    <s v="N"/>
    <x v="3"/>
    <n v="4"/>
    <n v="612"/>
    <n v="153"/>
    <n v="0"/>
  </r>
  <r>
    <s v="ORD0056"/>
    <s v="2024-06-26"/>
    <x v="1"/>
    <s v="Face Cream"/>
    <n v="931"/>
    <n v="5"/>
    <n v="0"/>
    <s v="N"/>
    <x v="2"/>
    <n v="8"/>
    <n v="4655"/>
    <n v="1163.75"/>
    <n v="0"/>
  </r>
  <r>
    <s v="ORD0057"/>
    <s v="2024-06-16"/>
    <x v="1"/>
    <s v="Shampoo"/>
    <n v="1440"/>
    <n v="3"/>
    <n v="15"/>
    <s v="N"/>
    <x v="2"/>
    <n v="10"/>
    <n v="3672"/>
    <n v="918"/>
    <n v="0"/>
  </r>
  <r>
    <s v="ORD0058"/>
    <s v="2024-06-27"/>
    <x v="4"/>
    <s v="Formal Shoes"/>
    <n v="273"/>
    <n v="3"/>
    <n v="20"/>
    <s v="N"/>
    <x v="1"/>
    <n v="3"/>
    <n v="655.20000000000005"/>
    <n v="163.80000000000001"/>
    <n v="0"/>
  </r>
  <r>
    <s v="ORD0059"/>
    <s v="2024-06-16"/>
    <x v="4"/>
    <s v="Formal Shoes"/>
    <n v="735"/>
    <n v="2"/>
    <n v="5"/>
    <s v="N"/>
    <x v="0"/>
    <n v="5"/>
    <n v="1396.5"/>
    <n v="349.125"/>
    <n v="0"/>
  </r>
  <r>
    <s v="ORD0060"/>
    <s v="2024-06-13"/>
    <x v="1"/>
    <s v="Lipstick"/>
    <n v="1032"/>
    <n v="4"/>
    <n v="20"/>
    <s v="N"/>
    <x v="3"/>
    <n v="9"/>
    <n v="3302.4"/>
    <n v="825.6"/>
    <n v="0"/>
  </r>
  <r>
    <s v="ORD0061"/>
    <s v="2024-06-26"/>
    <x v="4"/>
    <s v="Sneakers"/>
    <n v="1443"/>
    <n v="1"/>
    <n v="0"/>
    <s v="N"/>
    <x v="2"/>
    <n v="4"/>
    <n v="1443"/>
    <n v="360.75"/>
    <n v="0"/>
  </r>
  <r>
    <s v="ORD0062"/>
    <s v="2024-06-05"/>
    <x v="1"/>
    <s v="Face Cream"/>
    <n v="202"/>
    <n v="5"/>
    <n v="5"/>
    <s v="N"/>
    <x v="0"/>
    <n v="9"/>
    <n v="959.5"/>
    <n v="239.875"/>
    <n v="0"/>
  </r>
  <r>
    <s v="ORD0063"/>
    <s v="2024-06-14"/>
    <x v="2"/>
    <s v="Lamp"/>
    <n v="1187"/>
    <n v="5"/>
    <n v="20"/>
    <s v="N"/>
    <x v="3"/>
    <n v="10"/>
    <n v="4748"/>
    <n v="1187"/>
    <n v="0"/>
  </r>
  <r>
    <s v="ORD0064"/>
    <s v="2024-06-25"/>
    <x v="1"/>
    <s v="Face Cream"/>
    <n v="1937"/>
    <n v="2"/>
    <n v="15"/>
    <s v="N"/>
    <x v="2"/>
    <n v="6"/>
    <n v="3292.9"/>
    <n v="823.22500000000002"/>
    <n v="0"/>
  </r>
  <r>
    <s v="ORD0065"/>
    <s v="2024-06-09"/>
    <x v="1"/>
    <s v="Face Cream"/>
    <n v="1383"/>
    <n v="2"/>
    <n v="10"/>
    <s v="N"/>
    <x v="1"/>
    <n v="5"/>
    <n v="2489.4"/>
    <n v="622.35"/>
    <n v="0"/>
  </r>
  <r>
    <s v="ORD0066"/>
    <s v="2024-06-23"/>
    <x v="3"/>
    <s v="Power Bank"/>
    <n v="1928"/>
    <n v="5"/>
    <n v="0"/>
    <s v="N"/>
    <x v="2"/>
    <n v="8"/>
    <n v="9640"/>
    <n v="2410"/>
    <n v="0"/>
  </r>
  <r>
    <s v="ORD0067"/>
    <s v="2024-06-02"/>
    <x v="4"/>
    <s v="Formal Shoes"/>
    <n v="538"/>
    <n v="1"/>
    <n v="15"/>
    <s v="N"/>
    <x v="3"/>
    <n v="8"/>
    <n v="457.3"/>
    <n v="114.325"/>
    <n v="0"/>
  </r>
  <r>
    <s v="ORD0068"/>
    <s v="2024-06-01"/>
    <x v="4"/>
    <s v="Sandals"/>
    <n v="897"/>
    <n v="5"/>
    <n v="0"/>
    <s v="N"/>
    <x v="3"/>
    <n v="9"/>
    <n v="4485"/>
    <n v="1121.25"/>
    <n v="0"/>
  </r>
  <r>
    <s v="ORD0069"/>
    <s v="2024-06-08"/>
    <x v="3"/>
    <s v="Power Bank"/>
    <n v="1643"/>
    <n v="4"/>
    <n v="15"/>
    <s v="N"/>
    <x v="2"/>
    <n v="9"/>
    <n v="5586.2"/>
    <n v="1396.55"/>
    <n v="0"/>
  </r>
  <r>
    <s v="ORD0070"/>
    <s v="2024-06-27"/>
    <x v="3"/>
    <s v="Power Bank"/>
    <n v="1094"/>
    <n v="1"/>
    <n v="15"/>
    <s v="N"/>
    <x v="3"/>
    <n v="4"/>
    <n v="929.9"/>
    <n v="232.47499999999999"/>
    <n v="0"/>
  </r>
  <r>
    <s v="ORD0071"/>
    <s v="2024-06-21"/>
    <x v="2"/>
    <s v="Mixer"/>
    <n v="1374"/>
    <n v="5"/>
    <n v="0"/>
    <s v="N"/>
    <x v="0"/>
    <n v="3"/>
    <n v="6870"/>
    <n v="1717.5"/>
    <n v="0"/>
  </r>
  <r>
    <s v="ORD0072"/>
    <s v="2024-06-07"/>
    <x v="2"/>
    <s v="Mixer"/>
    <n v="1875"/>
    <n v="4"/>
    <n v="5"/>
    <s v="Y"/>
    <x v="3"/>
    <n v="7"/>
    <n v="7125"/>
    <n v="1781.25"/>
    <n v="1"/>
  </r>
  <r>
    <s v="ORD0073"/>
    <s v="2024-06-27"/>
    <x v="2"/>
    <s v="Bedsheet"/>
    <n v="791"/>
    <n v="4"/>
    <n v="10"/>
    <s v="N"/>
    <x v="3"/>
    <n v="6"/>
    <n v="2847.6"/>
    <n v="711.9"/>
    <n v="0"/>
  </r>
  <r>
    <s v="ORD0074"/>
    <s v="2024-06-21"/>
    <x v="0"/>
    <s v="Jeans"/>
    <n v="139"/>
    <n v="5"/>
    <n v="0"/>
    <s v="N"/>
    <x v="1"/>
    <n v="5"/>
    <n v="695"/>
    <n v="173.75"/>
    <n v="0"/>
  </r>
  <r>
    <s v="ORD0075"/>
    <s v="2024-06-08"/>
    <x v="0"/>
    <s v="Kurta"/>
    <n v="182"/>
    <n v="1"/>
    <n v="5"/>
    <s v="N"/>
    <x v="0"/>
    <n v="4"/>
    <n v="172.9"/>
    <n v="43.225000000000001"/>
    <n v="0"/>
  </r>
  <r>
    <s v="ORD0076"/>
    <s v="2024-06-25"/>
    <x v="4"/>
    <s v="Sandals"/>
    <n v="1471"/>
    <n v="1"/>
    <n v="20"/>
    <s v="N"/>
    <x v="3"/>
    <n v="6"/>
    <n v="1176.8"/>
    <n v="294.2"/>
    <n v="0"/>
  </r>
  <r>
    <s v="ORD0077"/>
    <s v="2024-06-04"/>
    <x v="3"/>
    <s v="Headphones"/>
    <n v="1340"/>
    <n v="5"/>
    <n v="0"/>
    <s v="N"/>
    <x v="2"/>
    <n v="6"/>
    <n v="6700"/>
    <n v="1675"/>
    <n v="0"/>
  </r>
  <r>
    <s v="ORD0078"/>
    <s v="2024-06-19"/>
    <x v="1"/>
    <s v="Lipstick"/>
    <n v="738"/>
    <n v="5"/>
    <n v="15"/>
    <s v="N"/>
    <x v="2"/>
    <n v="3"/>
    <n v="3136.5"/>
    <n v="784.125"/>
    <n v="0"/>
  </r>
  <r>
    <s v="ORD0079"/>
    <s v="2024-06-18"/>
    <x v="4"/>
    <s v="Sneakers"/>
    <n v="1527"/>
    <n v="3"/>
    <n v="20"/>
    <s v="N"/>
    <x v="0"/>
    <n v="7"/>
    <n v="3664.8"/>
    <n v="916.2"/>
    <n v="0"/>
  </r>
  <r>
    <s v="ORD0080"/>
    <s v="2024-06-27"/>
    <x v="2"/>
    <s v="Lamp"/>
    <n v="858"/>
    <n v="1"/>
    <n v="20"/>
    <s v="N"/>
    <x v="0"/>
    <n v="8"/>
    <n v="686.40000000000009"/>
    <n v="171.60000000000002"/>
    <n v="0"/>
  </r>
  <r>
    <s v="ORD0081"/>
    <s v="2024-06-24"/>
    <x v="2"/>
    <s v="Mixer"/>
    <n v="987"/>
    <n v="3"/>
    <n v="15"/>
    <s v="N"/>
    <x v="3"/>
    <n v="4"/>
    <n v="2516.85"/>
    <n v="629.21249999999998"/>
    <n v="0"/>
  </r>
  <r>
    <s v="ORD0082"/>
    <s v="2024-06-27"/>
    <x v="1"/>
    <s v="Shampoo"/>
    <n v="653"/>
    <n v="5"/>
    <n v="20"/>
    <s v="N"/>
    <x v="3"/>
    <n v="8"/>
    <n v="2612"/>
    <n v="653"/>
    <n v="0"/>
  </r>
  <r>
    <s v="ORD0083"/>
    <s v="2024-06-25"/>
    <x v="1"/>
    <s v="Face Cream"/>
    <n v="760"/>
    <n v="2"/>
    <n v="0"/>
    <s v="N"/>
    <x v="3"/>
    <n v="5"/>
    <n v="1520"/>
    <n v="380"/>
    <n v="0"/>
  </r>
  <r>
    <s v="ORD0084"/>
    <s v="2024-06-16"/>
    <x v="2"/>
    <s v="Lamp"/>
    <n v="1349"/>
    <n v="4"/>
    <n v="10"/>
    <s v="Y"/>
    <x v="1"/>
    <n v="4"/>
    <n v="4856.4000000000005"/>
    <n v="1214.1000000000001"/>
    <n v="1"/>
  </r>
  <r>
    <s v="ORD0085"/>
    <s v="2024-06-01"/>
    <x v="4"/>
    <s v="Sandals"/>
    <n v="1733"/>
    <n v="3"/>
    <n v="10"/>
    <s v="N"/>
    <x v="1"/>
    <n v="10"/>
    <n v="4679.1000000000004"/>
    <n v="1169.7750000000001"/>
    <n v="0"/>
  </r>
  <r>
    <s v="ORD0086"/>
    <s v="2024-06-21"/>
    <x v="1"/>
    <s v="Lipstick"/>
    <n v="275"/>
    <n v="2"/>
    <n v="15"/>
    <s v="N"/>
    <x v="2"/>
    <n v="9"/>
    <n v="467.5"/>
    <n v="116.875"/>
    <n v="0"/>
  </r>
  <r>
    <s v="ORD0087"/>
    <s v="2024-06-10"/>
    <x v="2"/>
    <s v="Bedsheet"/>
    <n v="1723"/>
    <n v="1"/>
    <n v="0"/>
    <s v="N"/>
    <x v="3"/>
    <n v="5"/>
    <n v="1723"/>
    <n v="430.75"/>
    <n v="0"/>
  </r>
  <r>
    <s v="ORD0088"/>
    <s v="2024-06-23"/>
    <x v="1"/>
    <s v="Face Cream"/>
    <n v="1069"/>
    <n v="5"/>
    <n v="20"/>
    <s v="N"/>
    <x v="1"/>
    <n v="7"/>
    <n v="4276"/>
    <n v="1069"/>
    <n v="0"/>
  </r>
  <r>
    <s v="ORD0089"/>
    <s v="2024-06-04"/>
    <x v="2"/>
    <s v="Bedsheet"/>
    <n v="727"/>
    <n v="3"/>
    <n v="5"/>
    <s v="N"/>
    <x v="2"/>
    <n v="7"/>
    <n v="2071.9499999999998"/>
    <n v="517.98749999999995"/>
    <n v="0"/>
  </r>
  <r>
    <s v="ORD0090"/>
    <s v="2024-06-20"/>
    <x v="1"/>
    <s v="Shampoo"/>
    <n v="479"/>
    <n v="2"/>
    <n v="5"/>
    <s v="N"/>
    <x v="1"/>
    <n v="10"/>
    <n v="910.09999999999991"/>
    <n v="227.52499999999998"/>
    <n v="0"/>
  </r>
  <r>
    <s v="ORD0091"/>
    <s v="2024-06-01"/>
    <x v="3"/>
    <s v="Headphones"/>
    <n v="1805"/>
    <n v="2"/>
    <n v="10"/>
    <s v="N"/>
    <x v="2"/>
    <n v="6"/>
    <n v="3249"/>
    <n v="812.25"/>
    <n v="0"/>
  </r>
  <r>
    <s v="ORD0092"/>
    <s v="2024-06-04"/>
    <x v="1"/>
    <s v="Lipstick"/>
    <n v="661"/>
    <n v="1"/>
    <n v="0"/>
    <s v="N"/>
    <x v="2"/>
    <n v="9"/>
    <n v="661"/>
    <n v="165.25"/>
    <n v="0"/>
  </r>
  <r>
    <s v="ORD0093"/>
    <s v="2024-06-09"/>
    <x v="0"/>
    <s v="Kurta"/>
    <n v="682"/>
    <n v="4"/>
    <n v="15"/>
    <s v="N"/>
    <x v="2"/>
    <n v="2"/>
    <n v="2318.7999999999997"/>
    <n v="579.69999999999993"/>
    <n v="0"/>
  </r>
  <r>
    <s v="ORD0094"/>
    <s v="2024-06-05"/>
    <x v="2"/>
    <s v="Mixer"/>
    <n v="1783"/>
    <n v="1"/>
    <n v="15"/>
    <s v="N"/>
    <x v="0"/>
    <n v="4"/>
    <n v="1515.55"/>
    <n v="378.88749999999999"/>
    <n v="0"/>
  </r>
  <r>
    <s v="ORD0095"/>
    <s v="2024-06-25"/>
    <x v="1"/>
    <s v="Face Cream"/>
    <n v="274"/>
    <n v="2"/>
    <n v="0"/>
    <s v="N"/>
    <x v="3"/>
    <n v="5"/>
    <n v="548"/>
    <n v="137"/>
    <n v="0"/>
  </r>
  <r>
    <s v="ORD0096"/>
    <s v="2024-06-19"/>
    <x v="1"/>
    <s v="Face Cream"/>
    <n v="1022"/>
    <n v="4"/>
    <n v="10"/>
    <s v="N"/>
    <x v="3"/>
    <n v="6"/>
    <n v="3679.2000000000003"/>
    <n v="919.80000000000007"/>
    <n v="0"/>
  </r>
  <r>
    <s v="ORD0097"/>
    <s v="2024-06-06"/>
    <x v="1"/>
    <s v="Lipstick"/>
    <n v="1348"/>
    <n v="1"/>
    <n v="5"/>
    <s v="N"/>
    <x v="1"/>
    <n v="3"/>
    <n v="1280.5999999999999"/>
    <n v="320.14999999999998"/>
    <n v="0"/>
  </r>
  <r>
    <s v="ORD0098"/>
    <s v="2024-06-10"/>
    <x v="4"/>
    <s v="Sneakers"/>
    <n v="1230"/>
    <n v="1"/>
    <n v="5"/>
    <s v="Y"/>
    <x v="3"/>
    <n v="9"/>
    <n v="1168.5"/>
    <n v="292.125"/>
    <n v="1"/>
  </r>
  <r>
    <s v="ORD0099"/>
    <s v="2024-06-26"/>
    <x v="0"/>
    <s v="T-Shirt"/>
    <n v="690"/>
    <n v="3"/>
    <n v="15"/>
    <s v="Y"/>
    <x v="2"/>
    <n v="6"/>
    <n v="1759.5"/>
    <n v="439.875"/>
    <n v="1"/>
  </r>
  <r>
    <s v="ORD0100"/>
    <s v="2024-06-30"/>
    <x v="1"/>
    <s v="Shampoo"/>
    <n v="1746"/>
    <n v="2"/>
    <n v="15"/>
    <s v="N"/>
    <x v="2"/>
    <n v="4"/>
    <n v="2968.2"/>
    <n v="742.05"/>
    <n v="0"/>
  </r>
  <r>
    <s v="ORD0101"/>
    <s v="2024-06-04"/>
    <x v="3"/>
    <s v="Headphones"/>
    <n v="246"/>
    <n v="1"/>
    <n v="5"/>
    <s v="N"/>
    <x v="1"/>
    <n v="9"/>
    <n v="233.7"/>
    <n v="58.424999999999997"/>
    <n v="0"/>
  </r>
  <r>
    <s v="ORD0102"/>
    <s v="2024-06-03"/>
    <x v="2"/>
    <s v="Lamp"/>
    <n v="722"/>
    <n v="4"/>
    <n v="10"/>
    <s v="N"/>
    <x v="3"/>
    <n v="9"/>
    <n v="2599.2000000000003"/>
    <n v="649.80000000000007"/>
    <n v="0"/>
  </r>
  <r>
    <s v="ORD0103"/>
    <s v="2024-06-08"/>
    <x v="1"/>
    <s v="Lipstick"/>
    <n v="1921"/>
    <n v="4"/>
    <n v="10"/>
    <s v="N"/>
    <x v="0"/>
    <n v="3"/>
    <n v="6915.6"/>
    <n v="1728.9"/>
    <n v="0"/>
  </r>
  <r>
    <s v="ORD0104"/>
    <s v="2024-06-17"/>
    <x v="1"/>
    <s v="Shampoo"/>
    <n v="142"/>
    <n v="3"/>
    <n v="20"/>
    <s v="Y"/>
    <x v="2"/>
    <n v="9"/>
    <n v="340.8"/>
    <n v="85.2"/>
    <n v="1"/>
  </r>
  <r>
    <s v="ORD0105"/>
    <s v="2024-06-16"/>
    <x v="2"/>
    <s v="Bedsheet"/>
    <n v="471"/>
    <n v="5"/>
    <n v="15"/>
    <s v="N"/>
    <x v="3"/>
    <n v="3"/>
    <n v="2001.75"/>
    <n v="500.4375"/>
    <n v="0"/>
  </r>
  <r>
    <s v="ORD0106"/>
    <s v="2024-06-23"/>
    <x v="3"/>
    <s v="Power Bank"/>
    <n v="782"/>
    <n v="3"/>
    <n v="0"/>
    <s v="N"/>
    <x v="1"/>
    <n v="8"/>
    <n v="2346"/>
    <n v="586.5"/>
    <n v="0"/>
  </r>
  <r>
    <s v="ORD0107"/>
    <s v="2024-06-09"/>
    <x v="2"/>
    <s v="Bedsheet"/>
    <n v="1456"/>
    <n v="4"/>
    <n v="20"/>
    <s v="Y"/>
    <x v="0"/>
    <n v="7"/>
    <n v="4659.2"/>
    <n v="1164.8"/>
    <n v="1"/>
  </r>
  <r>
    <s v="ORD0108"/>
    <s v="2024-06-15"/>
    <x v="3"/>
    <s v="Headphones"/>
    <n v="1682"/>
    <n v="4"/>
    <n v="20"/>
    <s v="N"/>
    <x v="0"/>
    <n v="10"/>
    <n v="5382.4000000000005"/>
    <n v="1345.6000000000001"/>
    <n v="0"/>
  </r>
  <r>
    <s v="ORD0109"/>
    <s v="2024-06-25"/>
    <x v="2"/>
    <s v="Mixer"/>
    <n v="484"/>
    <n v="5"/>
    <n v="10"/>
    <s v="N"/>
    <x v="3"/>
    <n v="9"/>
    <n v="2178"/>
    <n v="544.5"/>
    <n v="0"/>
  </r>
  <r>
    <s v="ORD0110"/>
    <s v="2024-06-04"/>
    <x v="0"/>
    <s v="T-Shirt"/>
    <n v="646"/>
    <n v="5"/>
    <n v="5"/>
    <s v="N"/>
    <x v="3"/>
    <n v="9"/>
    <n v="3068.5"/>
    <n v="767.125"/>
    <n v="0"/>
  </r>
  <r>
    <s v="ORD0111"/>
    <s v="2024-06-14"/>
    <x v="0"/>
    <s v="Kurta"/>
    <n v="1346"/>
    <n v="2"/>
    <n v="5"/>
    <s v="N"/>
    <x v="0"/>
    <n v="10"/>
    <n v="2557.4"/>
    <n v="639.35"/>
    <n v="0"/>
  </r>
  <r>
    <s v="ORD0112"/>
    <s v="2024-06-30"/>
    <x v="0"/>
    <s v="T-Shirt"/>
    <n v="1823"/>
    <n v="1"/>
    <n v="15"/>
    <s v="N"/>
    <x v="2"/>
    <n v="9"/>
    <n v="1549.55"/>
    <n v="387.38749999999999"/>
    <n v="0"/>
  </r>
  <r>
    <s v="ORD0113"/>
    <s v="2024-06-15"/>
    <x v="3"/>
    <s v="Charger"/>
    <n v="1544"/>
    <n v="3"/>
    <n v="15"/>
    <s v="N"/>
    <x v="3"/>
    <n v="5"/>
    <n v="3937.2"/>
    <n v="984.3"/>
    <n v="0"/>
  </r>
  <r>
    <s v="ORD0114"/>
    <s v="2024-06-09"/>
    <x v="1"/>
    <s v="Lipstick"/>
    <n v="885"/>
    <n v="2"/>
    <n v="20"/>
    <s v="N"/>
    <x v="2"/>
    <n v="3"/>
    <n v="1416"/>
    <n v="354"/>
    <n v="0"/>
  </r>
  <r>
    <s v="ORD0115"/>
    <s v="2024-06-27"/>
    <x v="2"/>
    <s v="Bedsheet"/>
    <n v="1713"/>
    <n v="5"/>
    <n v="10"/>
    <s v="N"/>
    <x v="1"/>
    <n v="6"/>
    <n v="7708.5"/>
    <n v="1927.125"/>
    <n v="0"/>
  </r>
  <r>
    <s v="ORD0116"/>
    <s v="2024-06-11"/>
    <x v="1"/>
    <s v="Shampoo"/>
    <n v="1451"/>
    <n v="4"/>
    <n v="5"/>
    <s v="N"/>
    <x v="3"/>
    <n v="7"/>
    <n v="5513.8"/>
    <n v="1378.45"/>
    <n v="0"/>
  </r>
  <r>
    <s v="ORD0117"/>
    <s v="2024-06-08"/>
    <x v="1"/>
    <s v="Shampoo"/>
    <n v="872"/>
    <n v="4"/>
    <n v="10"/>
    <s v="N"/>
    <x v="2"/>
    <n v="8"/>
    <n v="3139.2000000000003"/>
    <n v="784.80000000000007"/>
    <n v="0"/>
  </r>
  <r>
    <s v="ORD0118"/>
    <s v="2024-07-01"/>
    <x v="2"/>
    <s v="Mixer"/>
    <n v="751"/>
    <n v="4"/>
    <n v="15"/>
    <s v="N"/>
    <x v="2"/>
    <n v="9"/>
    <n v="2553.4"/>
    <n v="638.35"/>
    <n v="0"/>
  </r>
  <r>
    <s v="ORD0119"/>
    <s v="2024-06-17"/>
    <x v="0"/>
    <s v="T-Shirt"/>
    <n v="1128"/>
    <n v="5"/>
    <n v="10"/>
    <s v="N"/>
    <x v="3"/>
    <n v="3"/>
    <n v="5076"/>
    <n v="1269"/>
    <n v="0"/>
  </r>
  <r>
    <s v="ORD0120"/>
    <s v="2024-06-16"/>
    <x v="2"/>
    <s v="Mixer"/>
    <n v="1579"/>
    <n v="2"/>
    <n v="15"/>
    <s v="N"/>
    <x v="2"/>
    <n v="3"/>
    <n v="2684.2999999999997"/>
    <n v="671.07499999999993"/>
    <n v="0"/>
  </r>
  <r>
    <s v="ORD0121"/>
    <s v="2024-06-21"/>
    <x v="3"/>
    <s v="Power Bank"/>
    <n v="1376"/>
    <n v="4"/>
    <n v="0"/>
    <s v="N"/>
    <x v="3"/>
    <n v="7"/>
    <n v="5504"/>
    <n v="1376"/>
    <n v="0"/>
  </r>
  <r>
    <s v="ORD0122"/>
    <s v="2024-06-24"/>
    <x v="2"/>
    <s v="Lamp"/>
    <n v="173"/>
    <n v="5"/>
    <n v="0"/>
    <s v="N"/>
    <x v="1"/>
    <n v="5"/>
    <n v="865"/>
    <n v="216.25"/>
    <n v="0"/>
  </r>
  <r>
    <s v="ORD0123"/>
    <s v="2024-06-02"/>
    <x v="0"/>
    <s v="Jeans"/>
    <n v="301"/>
    <n v="1"/>
    <n v="15"/>
    <s v="N"/>
    <x v="1"/>
    <n v="2"/>
    <n v="255.85"/>
    <n v="63.962499999999999"/>
    <n v="0"/>
  </r>
  <r>
    <s v="ORD0124"/>
    <s v="2024-06-14"/>
    <x v="3"/>
    <s v="Headphones"/>
    <n v="700"/>
    <n v="3"/>
    <n v="10"/>
    <s v="N"/>
    <x v="2"/>
    <n v="10"/>
    <n v="1890"/>
    <n v="472.5"/>
    <n v="0"/>
  </r>
  <r>
    <s v="ORD0125"/>
    <s v="2024-06-16"/>
    <x v="1"/>
    <s v="Shampoo"/>
    <n v="1723"/>
    <n v="2"/>
    <n v="5"/>
    <s v="N"/>
    <x v="3"/>
    <n v="5"/>
    <n v="3273.7"/>
    <n v="818.42499999999995"/>
    <n v="0"/>
  </r>
  <r>
    <s v="ORD0126"/>
    <s v="2024-06-29"/>
    <x v="1"/>
    <s v="Lipstick"/>
    <n v="575"/>
    <n v="4"/>
    <n v="10"/>
    <s v="N"/>
    <x v="0"/>
    <n v="9"/>
    <n v="2070"/>
    <n v="517.5"/>
    <n v="0"/>
  </r>
  <r>
    <s v="ORD0127"/>
    <s v="2024-06-21"/>
    <x v="3"/>
    <s v="Charger"/>
    <n v="1219"/>
    <n v="2"/>
    <n v="0"/>
    <s v="N"/>
    <x v="1"/>
    <n v="6"/>
    <n v="2438"/>
    <n v="609.5"/>
    <n v="0"/>
  </r>
  <r>
    <s v="ORD0128"/>
    <s v="2024-06-04"/>
    <x v="2"/>
    <s v="Lamp"/>
    <n v="612"/>
    <n v="4"/>
    <n v="10"/>
    <s v="N"/>
    <x v="3"/>
    <n v="9"/>
    <n v="2203.2000000000003"/>
    <n v="550.80000000000007"/>
    <n v="0"/>
  </r>
  <r>
    <s v="ORD0129"/>
    <s v="2024-06-27"/>
    <x v="4"/>
    <s v="Sandals"/>
    <n v="1271"/>
    <n v="3"/>
    <n v="20"/>
    <s v="N"/>
    <x v="1"/>
    <n v="2"/>
    <n v="3050.4"/>
    <n v="762.6"/>
    <n v="0"/>
  </r>
  <r>
    <s v="ORD0130"/>
    <s v="2024-06-25"/>
    <x v="2"/>
    <s v="Bedsheet"/>
    <n v="116"/>
    <n v="5"/>
    <n v="0"/>
    <s v="N"/>
    <x v="3"/>
    <n v="6"/>
    <n v="580"/>
    <n v="145"/>
    <n v="0"/>
  </r>
  <r>
    <s v="ORD0131"/>
    <s v="2024-06-21"/>
    <x v="4"/>
    <s v="Formal Shoes"/>
    <n v="1742"/>
    <n v="3"/>
    <n v="5"/>
    <s v="N"/>
    <x v="1"/>
    <n v="4"/>
    <n v="4964.7"/>
    <n v="1241.175"/>
    <n v="0"/>
  </r>
  <r>
    <s v="ORD0132"/>
    <s v="2024-06-24"/>
    <x v="0"/>
    <s v="Kurta"/>
    <n v="1423"/>
    <n v="1"/>
    <n v="10"/>
    <s v="N"/>
    <x v="0"/>
    <n v="7"/>
    <n v="1280.7"/>
    <n v="320.17500000000001"/>
    <n v="0"/>
  </r>
  <r>
    <s v="ORD0133"/>
    <s v="2024-06-05"/>
    <x v="4"/>
    <s v="Sneakers"/>
    <n v="1962"/>
    <n v="3"/>
    <n v="10"/>
    <s v="N"/>
    <x v="2"/>
    <n v="5"/>
    <n v="5297.4000000000005"/>
    <n v="1324.3500000000001"/>
    <n v="0"/>
  </r>
  <r>
    <s v="ORD0134"/>
    <s v="2024-07-01"/>
    <x v="1"/>
    <s v="Face Cream"/>
    <n v="1187"/>
    <n v="5"/>
    <n v="10"/>
    <s v="N"/>
    <x v="1"/>
    <n v="9"/>
    <n v="5341.5"/>
    <n v="1335.375"/>
    <n v="0"/>
  </r>
  <r>
    <s v="ORD0135"/>
    <s v="2024-06-25"/>
    <x v="3"/>
    <s v="Charger"/>
    <n v="1882"/>
    <n v="3"/>
    <n v="0"/>
    <s v="N"/>
    <x v="0"/>
    <n v="4"/>
    <n v="5646"/>
    <n v="1411.5"/>
    <n v="0"/>
  </r>
  <r>
    <s v="ORD0136"/>
    <s v="2024-06-09"/>
    <x v="4"/>
    <s v="Formal Shoes"/>
    <n v="1583"/>
    <n v="4"/>
    <n v="20"/>
    <s v="N"/>
    <x v="3"/>
    <n v="2"/>
    <n v="5065.6000000000004"/>
    <n v="1266.4000000000001"/>
    <n v="0"/>
  </r>
  <r>
    <s v="ORD0137"/>
    <s v="2024-06-22"/>
    <x v="1"/>
    <s v="Lipstick"/>
    <n v="1031"/>
    <n v="3"/>
    <n v="10"/>
    <s v="N"/>
    <x v="1"/>
    <n v="3"/>
    <n v="2783.7000000000003"/>
    <n v="695.92500000000007"/>
    <n v="0"/>
  </r>
  <r>
    <s v="ORD0138"/>
    <s v="2024-06-21"/>
    <x v="4"/>
    <s v="Sandals"/>
    <n v="151"/>
    <n v="5"/>
    <n v="20"/>
    <s v="N"/>
    <x v="2"/>
    <n v="3"/>
    <n v="604"/>
    <n v="151"/>
    <n v="0"/>
  </r>
  <r>
    <s v="ORD0139"/>
    <s v="2024-06-16"/>
    <x v="2"/>
    <s v="Lamp"/>
    <n v="718"/>
    <n v="4"/>
    <n v="0"/>
    <s v="N"/>
    <x v="0"/>
    <n v="6"/>
    <n v="2872"/>
    <n v="718"/>
    <n v="0"/>
  </r>
  <r>
    <s v="ORD0140"/>
    <s v="2024-06-14"/>
    <x v="0"/>
    <s v="T-Shirt"/>
    <n v="580"/>
    <n v="5"/>
    <n v="5"/>
    <s v="N"/>
    <x v="1"/>
    <n v="10"/>
    <n v="2755"/>
    <n v="688.75"/>
    <n v="0"/>
  </r>
  <r>
    <s v="ORD0141"/>
    <s v="2024-07-01"/>
    <x v="1"/>
    <s v="Shampoo"/>
    <n v="1588"/>
    <n v="2"/>
    <n v="15"/>
    <s v="N"/>
    <x v="3"/>
    <n v="8"/>
    <n v="2699.6"/>
    <n v="674.9"/>
    <n v="0"/>
  </r>
  <r>
    <s v="ORD0142"/>
    <s v="2024-06-04"/>
    <x v="3"/>
    <s v="Headphones"/>
    <n v="1513"/>
    <n v="3"/>
    <n v="5"/>
    <s v="N"/>
    <x v="2"/>
    <n v="7"/>
    <n v="4312.05"/>
    <n v="1078.0125"/>
    <n v="0"/>
  </r>
  <r>
    <s v="ORD0143"/>
    <s v="2024-07-01"/>
    <x v="3"/>
    <s v="Charger"/>
    <n v="1946"/>
    <n v="3"/>
    <n v="0"/>
    <s v="N"/>
    <x v="2"/>
    <n v="3"/>
    <n v="5838"/>
    <n v="1459.5"/>
    <n v="0"/>
  </r>
  <r>
    <s v="ORD0144"/>
    <s v="2024-06-08"/>
    <x v="2"/>
    <s v="Mixer"/>
    <n v="1457"/>
    <n v="2"/>
    <n v="20"/>
    <s v="N"/>
    <x v="0"/>
    <n v="7"/>
    <n v="2331.2000000000003"/>
    <n v="582.80000000000007"/>
    <n v="0"/>
  </r>
  <r>
    <s v="ORD0145"/>
    <s v="2024-06-11"/>
    <x v="4"/>
    <s v="Formal Shoes"/>
    <n v="520"/>
    <n v="1"/>
    <n v="20"/>
    <s v="N"/>
    <x v="2"/>
    <n v="5"/>
    <n v="416"/>
    <n v="104"/>
    <n v="0"/>
  </r>
  <r>
    <s v="ORD0146"/>
    <s v="2024-06-04"/>
    <x v="4"/>
    <s v="Formal Shoes"/>
    <n v="105"/>
    <n v="3"/>
    <n v="5"/>
    <s v="N"/>
    <x v="1"/>
    <n v="4"/>
    <n v="299.25"/>
    <n v="74.8125"/>
    <n v="0"/>
  </r>
  <r>
    <s v="ORD0147"/>
    <s v="2024-06-09"/>
    <x v="0"/>
    <s v="T-Shirt"/>
    <n v="130"/>
    <n v="3"/>
    <n v="5"/>
    <s v="N"/>
    <x v="0"/>
    <n v="4"/>
    <n v="370.5"/>
    <n v="92.625"/>
    <n v="0"/>
  </r>
  <r>
    <s v="ORD0148"/>
    <s v="2024-06-15"/>
    <x v="0"/>
    <s v="T-Shirt"/>
    <n v="1619"/>
    <n v="4"/>
    <n v="20"/>
    <s v="N"/>
    <x v="0"/>
    <n v="9"/>
    <n v="5180.8"/>
    <n v="1295.2"/>
    <n v="0"/>
  </r>
  <r>
    <s v="ORD0149"/>
    <s v="2024-06-10"/>
    <x v="3"/>
    <s v="Charger"/>
    <n v="1315"/>
    <n v="1"/>
    <n v="15"/>
    <s v="N"/>
    <x v="0"/>
    <n v="10"/>
    <n v="1117.75"/>
    <n v="279.4375"/>
    <n v="0"/>
  </r>
  <r>
    <s v="ORD0150"/>
    <s v="2024-06-16"/>
    <x v="2"/>
    <s v="Lamp"/>
    <n v="163"/>
    <n v="1"/>
    <n v="15"/>
    <s v="N"/>
    <x v="3"/>
    <n v="3"/>
    <n v="138.54999999999998"/>
    <n v="34.637499999999996"/>
    <n v="0"/>
  </r>
  <r>
    <s v="ORD0151"/>
    <s v="2024-06-09"/>
    <x v="2"/>
    <s v="Mixer"/>
    <n v="1941"/>
    <n v="1"/>
    <n v="10"/>
    <s v="N"/>
    <x v="0"/>
    <n v="4"/>
    <n v="1746.9"/>
    <n v="436.72500000000002"/>
    <n v="0"/>
  </r>
  <r>
    <s v="ORD0152"/>
    <s v="2024-06-17"/>
    <x v="1"/>
    <s v="Shampoo"/>
    <n v="1298"/>
    <n v="5"/>
    <n v="10"/>
    <s v="N"/>
    <x v="1"/>
    <n v="9"/>
    <n v="5841"/>
    <n v="1460.25"/>
    <n v="0"/>
  </r>
  <r>
    <s v="ORD0153"/>
    <s v="2024-06-15"/>
    <x v="1"/>
    <s v="Face Cream"/>
    <n v="303"/>
    <n v="1"/>
    <n v="20"/>
    <s v="N"/>
    <x v="2"/>
    <n v="8"/>
    <n v="242.4"/>
    <n v="60.6"/>
    <n v="0"/>
  </r>
  <r>
    <s v="ORD0154"/>
    <s v="2024-06-14"/>
    <x v="4"/>
    <s v="Sandals"/>
    <n v="794"/>
    <n v="4"/>
    <n v="15"/>
    <s v="N"/>
    <x v="0"/>
    <n v="7"/>
    <n v="2699.6"/>
    <n v="674.9"/>
    <n v="0"/>
  </r>
  <r>
    <s v="ORD0155"/>
    <s v="2024-06-03"/>
    <x v="3"/>
    <s v="Charger"/>
    <n v="622"/>
    <n v="3"/>
    <n v="5"/>
    <s v="N"/>
    <x v="3"/>
    <n v="3"/>
    <n v="1772.6999999999998"/>
    <n v="443.17499999999995"/>
    <n v="0"/>
  </r>
  <r>
    <s v="ORD0156"/>
    <s v="2024-06-18"/>
    <x v="0"/>
    <s v="T-Shirt"/>
    <n v="984"/>
    <n v="1"/>
    <n v="10"/>
    <s v="N"/>
    <x v="0"/>
    <n v="10"/>
    <n v="885.6"/>
    <n v="221.4"/>
    <n v="0"/>
  </r>
  <r>
    <s v="ORD0157"/>
    <s v="2024-07-01"/>
    <x v="3"/>
    <s v="Charger"/>
    <n v="350"/>
    <n v="4"/>
    <n v="10"/>
    <s v="N"/>
    <x v="3"/>
    <n v="2"/>
    <n v="1260"/>
    <n v="315"/>
    <n v="0"/>
  </r>
  <r>
    <s v="ORD0158"/>
    <s v="2024-06-22"/>
    <x v="3"/>
    <s v="Charger"/>
    <n v="739"/>
    <n v="3"/>
    <n v="0"/>
    <s v="N"/>
    <x v="2"/>
    <n v="4"/>
    <n v="2217"/>
    <n v="554.25"/>
    <n v="0"/>
  </r>
  <r>
    <s v="ORD0159"/>
    <s v="2024-06-25"/>
    <x v="2"/>
    <s v="Mixer"/>
    <n v="1835"/>
    <n v="1"/>
    <n v="10"/>
    <s v="N"/>
    <x v="1"/>
    <n v="3"/>
    <n v="1651.5"/>
    <n v="412.875"/>
    <n v="0"/>
  </r>
  <r>
    <s v="ORD0160"/>
    <s v="2024-06-01"/>
    <x v="3"/>
    <s v="Charger"/>
    <n v="563"/>
    <n v="4"/>
    <n v="20"/>
    <s v="N"/>
    <x v="0"/>
    <n v="6"/>
    <n v="1801.6000000000001"/>
    <n v="450.40000000000003"/>
    <n v="0"/>
  </r>
  <r>
    <s v="ORD0161"/>
    <s v="2024-06-19"/>
    <x v="4"/>
    <s v="Sandals"/>
    <n v="1539"/>
    <n v="3"/>
    <n v="10"/>
    <s v="N"/>
    <x v="2"/>
    <n v="4"/>
    <n v="4155.3"/>
    <n v="1038.825"/>
    <n v="0"/>
  </r>
  <r>
    <s v="ORD0162"/>
    <s v="2024-06-14"/>
    <x v="2"/>
    <s v="Mixer"/>
    <n v="390"/>
    <n v="1"/>
    <n v="0"/>
    <s v="N"/>
    <x v="2"/>
    <n v="8"/>
    <n v="390"/>
    <n v="97.5"/>
    <n v="0"/>
  </r>
  <r>
    <s v="ORD0163"/>
    <s v="2024-06-05"/>
    <x v="2"/>
    <s v="Bedsheet"/>
    <n v="422"/>
    <n v="3"/>
    <n v="10"/>
    <s v="N"/>
    <x v="0"/>
    <n v="2"/>
    <n v="1139.4000000000001"/>
    <n v="284.85000000000002"/>
    <n v="0"/>
  </r>
  <r>
    <s v="ORD0164"/>
    <s v="2024-06-20"/>
    <x v="4"/>
    <s v="Formal Shoes"/>
    <n v="201"/>
    <n v="1"/>
    <n v="10"/>
    <s v="N"/>
    <x v="3"/>
    <n v="9"/>
    <n v="180.9"/>
    <n v="45.225000000000001"/>
    <n v="0"/>
  </r>
  <r>
    <s v="ORD0165"/>
    <s v="2024-06-10"/>
    <x v="2"/>
    <s v="Bedsheet"/>
    <n v="659"/>
    <n v="2"/>
    <n v="20"/>
    <s v="N"/>
    <x v="3"/>
    <n v="3"/>
    <n v="1054.4000000000001"/>
    <n v="263.60000000000002"/>
    <n v="0"/>
  </r>
  <r>
    <s v="ORD0166"/>
    <s v="2024-06-07"/>
    <x v="1"/>
    <s v="Face Cream"/>
    <n v="1179"/>
    <n v="3"/>
    <n v="0"/>
    <s v="N"/>
    <x v="0"/>
    <n v="2"/>
    <n v="3537"/>
    <n v="884.25"/>
    <n v="0"/>
  </r>
  <r>
    <s v="ORD0167"/>
    <s v="2024-06-16"/>
    <x v="3"/>
    <s v="Headphones"/>
    <n v="1671"/>
    <n v="2"/>
    <n v="10"/>
    <s v="N"/>
    <x v="0"/>
    <n v="2"/>
    <n v="3007.8"/>
    <n v="751.95"/>
    <n v="0"/>
  </r>
  <r>
    <s v="ORD0168"/>
    <s v="2024-06-13"/>
    <x v="2"/>
    <s v="Mixer"/>
    <n v="364"/>
    <n v="4"/>
    <n v="20"/>
    <s v="N"/>
    <x v="1"/>
    <n v="3"/>
    <n v="1164.8"/>
    <n v="291.2"/>
    <n v="0"/>
  </r>
  <r>
    <s v="ORD0169"/>
    <s v="2024-06-23"/>
    <x v="0"/>
    <s v="Jeans"/>
    <n v="138"/>
    <n v="4"/>
    <n v="0"/>
    <s v="N"/>
    <x v="3"/>
    <n v="8"/>
    <n v="552"/>
    <n v="138"/>
    <n v="0"/>
  </r>
  <r>
    <s v="ORD0170"/>
    <s v="2024-06-27"/>
    <x v="2"/>
    <s v="Bedsheet"/>
    <n v="335"/>
    <n v="4"/>
    <n v="0"/>
    <s v="N"/>
    <x v="2"/>
    <n v="9"/>
    <n v="1340"/>
    <n v="335"/>
    <n v="0"/>
  </r>
  <r>
    <s v="ORD0171"/>
    <s v="2024-06-03"/>
    <x v="3"/>
    <s v="Headphones"/>
    <n v="994"/>
    <n v="1"/>
    <n v="5"/>
    <s v="N"/>
    <x v="3"/>
    <n v="10"/>
    <n v="944.3"/>
    <n v="236.07499999999999"/>
    <n v="0"/>
  </r>
  <r>
    <s v="ORD0172"/>
    <s v="2024-06-17"/>
    <x v="2"/>
    <s v="Bedsheet"/>
    <n v="1627"/>
    <n v="3"/>
    <n v="5"/>
    <s v="N"/>
    <x v="2"/>
    <n v="3"/>
    <n v="4636.95"/>
    <n v="1159.2375"/>
    <n v="0"/>
  </r>
  <r>
    <s v="ORD0173"/>
    <s v="2024-06-04"/>
    <x v="0"/>
    <s v="Kurta"/>
    <n v="1144"/>
    <n v="2"/>
    <n v="10"/>
    <s v="N"/>
    <x v="2"/>
    <n v="5"/>
    <n v="2059.2000000000003"/>
    <n v="514.80000000000007"/>
    <n v="0"/>
  </r>
  <r>
    <s v="ORD0174"/>
    <s v="2024-07-01"/>
    <x v="4"/>
    <s v="Sandals"/>
    <n v="504"/>
    <n v="2"/>
    <n v="20"/>
    <s v="N"/>
    <x v="0"/>
    <n v="4"/>
    <n v="806.40000000000009"/>
    <n v="201.60000000000002"/>
    <n v="0"/>
  </r>
  <r>
    <s v="ORD0175"/>
    <s v="2024-06-05"/>
    <x v="2"/>
    <s v="Bedsheet"/>
    <n v="1645"/>
    <n v="5"/>
    <n v="20"/>
    <s v="N"/>
    <x v="1"/>
    <n v="7"/>
    <n v="6580"/>
    <n v="1645"/>
    <n v="0"/>
  </r>
  <r>
    <s v="ORD0176"/>
    <s v="2024-06-17"/>
    <x v="2"/>
    <s v="Mixer"/>
    <n v="1060"/>
    <n v="4"/>
    <n v="10"/>
    <s v="N"/>
    <x v="0"/>
    <n v="7"/>
    <n v="3816"/>
    <n v="954"/>
    <n v="0"/>
  </r>
  <r>
    <s v="ORD0177"/>
    <s v="2024-06-21"/>
    <x v="0"/>
    <s v="Jeans"/>
    <n v="1045"/>
    <n v="4"/>
    <n v="0"/>
    <s v="Y"/>
    <x v="1"/>
    <n v="3"/>
    <n v="4180"/>
    <n v="1045"/>
    <n v="1"/>
  </r>
  <r>
    <s v="ORD0178"/>
    <s v="2024-06-30"/>
    <x v="0"/>
    <s v="Kurta"/>
    <n v="1316"/>
    <n v="5"/>
    <n v="15"/>
    <s v="N"/>
    <x v="0"/>
    <n v="9"/>
    <n v="5593"/>
    <n v="1398.25"/>
    <n v="0"/>
  </r>
  <r>
    <s v="ORD0179"/>
    <s v="2024-06-15"/>
    <x v="1"/>
    <s v="Shampoo"/>
    <n v="485"/>
    <n v="3"/>
    <n v="20"/>
    <s v="N"/>
    <x v="2"/>
    <n v="2"/>
    <n v="1164"/>
    <n v="291"/>
    <n v="0"/>
  </r>
  <r>
    <s v="ORD0180"/>
    <s v="2024-06-23"/>
    <x v="0"/>
    <s v="Jeans"/>
    <n v="1562"/>
    <n v="1"/>
    <n v="20"/>
    <s v="N"/>
    <x v="0"/>
    <n v="5"/>
    <n v="1249.6000000000001"/>
    <n v="312.40000000000003"/>
    <n v="0"/>
  </r>
  <r>
    <s v="ORD0181"/>
    <s v="2024-06-13"/>
    <x v="2"/>
    <s v="Bedsheet"/>
    <n v="1173"/>
    <n v="5"/>
    <n v="20"/>
    <s v="N"/>
    <x v="1"/>
    <n v="6"/>
    <n v="4692"/>
    <n v="1173"/>
    <n v="0"/>
  </r>
  <r>
    <s v="ORD0182"/>
    <s v="2024-06-11"/>
    <x v="2"/>
    <s v="Bedsheet"/>
    <n v="1490"/>
    <n v="5"/>
    <n v="0"/>
    <s v="N"/>
    <x v="1"/>
    <n v="3"/>
    <n v="7450"/>
    <n v="1862.5"/>
    <n v="0"/>
  </r>
  <r>
    <s v="ORD0183"/>
    <s v="2024-06-03"/>
    <x v="0"/>
    <s v="Kurta"/>
    <n v="1489"/>
    <n v="4"/>
    <n v="10"/>
    <s v="N"/>
    <x v="2"/>
    <n v="7"/>
    <n v="5360.4000000000005"/>
    <n v="1340.1000000000001"/>
    <n v="0"/>
  </r>
  <r>
    <s v="ORD0184"/>
    <s v="2024-06-20"/>
    <x v="1"/>
    <s v="Shampoo"/>
    <n v="389"/>
    <n v="3"/>
    <n v="10"/>
    <s v="N"/>
    <x v="3"/>
    <n v="4"/>
    <n v="1050.3"/>
    <n v="262.57499999999999"/>
    <n v="0"/>
  </r>
  <r>
    <s v="ORD0185"/>
    <s v="2024-06-17"/>
    <x v="0"/>
    <s v="Jeans"/>
    <n v="1244"/>
    <n v="4"/>
    <n v="10"/>
    <s v="N"/>
    <x v="0"/>
    <n v="8"/>
    <n v="4478.4000000000005"/>
    <n v="1119.6000000000001"/>
    <n v="0"/>
  </r>
  <r>
    <s v="ORD0186"/>
    <s v="2024-06-07"/>
    <x v="3"/>
    <s v="Headphones"/>
    <n v="842"/>
    <n v="3"/>
    <n v="5"/>
    <s v="N"/>
    <x v="1"/>
    <n v="9"/>
    <n v="2399.6999999999998"/>
    <n v="599.92499999999995"/>
    <n v="0"/>
  </r>
  <r>
    <s v="ORD0187"/>
    <s v="2024-06-25"/>
    <x v="4"/>
    <s v="Sneakers"/>
    <n v="417"/>
    <n v="1"/>
    <n v="10"/>
    <s v="N"/>
    <x v="0"/>
    <n v="10"/>
    <n v="375.3"/>
    <n v="93.825000000000003"/>
    <n v="0"/>
  </r>
  <r>
    <s v="ORD0188"/>
    <s v="2024-06-05"/>
    <x v="1"/>
    <s v="Shampoo"/>
    <n v="1909"/>
    <n v="5"/>
    <n v="0"/>
    <s v="N"/>
    <x v="2"/>
    <n v="8"/>
    <n v="9545"/>
    <n v="2386.25"/>
    <n v="0"/>
  </r>
  <r>
    <s v="ORD0189"/>
    <s v="2024-06-12"/>
    <x v="4"/>
    <s v="Sneakers"/>
    <n v="1802"/>
    <n v="5"/>
    <n v="5"/>
    <s v="N"/>
    <x v="0"/>
    <n v="8"/>
    <n v="8559.5"/>
    <n v="2139.875"/>
    <n v="0"/>
  </r>
  <r>
    <s v="ORD0190"/>
    <s v="2024-07-01"/>
    <x v="4"/>
    <s v="Sandals"/>
    <n v="1350"/>
    <n v="3"/>
    <n v="15"/>
    <s v="N"/>
    <x v="2"/>
    <n v="6"/>
    <n v="3442.5"/>
    <n v="860.625"/>
    <n v="0"/>
  </r>
  <r>
    <s v="ORD0191"/>
    <s v="2024-06-17"/>
    <x v="2"/>
    <s v="Mixer"/>
    <n v="853"/>
    <n v="5"/>
    <n v="15"/>
    <s v="N"/>
    <x v="1"/>
    <n v="8"/>
    <n v="3625.25"/>
    <n v="906.3125"/>
    <n v="0"/>
  </r>
  <r>
    <s v="ORD0192"/>
    <s v="2024-06-21"/>
    <x v="1"/>
    <s v="Face Cream"/>
    <n v="431"/>
    <n v="2"/>
    <n v="20"/>
    <s v="N"/>
    <x v="1"/>
    <n v="2"/>
    <n v="689.6"/>
    <n v="172.4"/>
    <n v="0"/>
  </r>
  <r>
    <s v="ORD0193"/>
    <s v="2024-06-25"/>
    <x v="2"/>
    <s v="Bedsheet"/>
    <n v="1235"/>
    <n v="1"/>
    <n v="20"/>
    <s v="N"/>
    <x v="1"/>
    <n v="3"/>
    <n v="988"/>
    <n v="247"/>
    <n v="0"/>
  </r>
  <r>
    <s v="ORD0194"/>
    <s v="2024-06-27"/>
    <x v="4"/>
    <s v="Sandals"/>
    <n v="1020"/>
    <n v="5"/>
    <n v="5"/>
    <s v="N"/>
    <x v="0"/>
    <n v="5"/>
    <n v="4845"/>
    <n v="1211.25"/>
    <n v="0"/>
  </r>
  <r>
    <s v="ORD0195"/>
    <s v="2024-06-13"/>
    <x v="2"/>
    <s v="Bedsheet"/>
    <n v="154"/>
    <n v="4"/>
    <n v="0"/>
    <s v="N"/>
    <x v="1"/>
    <n v="5"/>
    <n v="616"/>
    <n v="154"/>
    <n v="0"/>
  </r>
  <r>
    <s v="ORD0196"/>
    <s v="2024-06-05"/>
    <x v="0"/>
    <s v="Jeans"/>
    <n v="559"/>
    <n v="1"/>
    <n v="10"/>
    <s v="N"/>
    <x v="1"/>
    <n v="4"/>
    <n v="503.1"/>
    <n v="125.77500000000001"/>
    <n v="0"/>
  </r>
  <r>
    <s v="ORD0197"/>
    <s v="2024-06-20"/>
    <x v="0"/>
    <s v="Jeans"/>
    <n v="1978"/>
    <n v="4"/>
    <n v="5"/>
    <s v="N"/>
    <x v="3"/>
    <n v="9"/>
    <n v="7516.4"/>
    <n v="1879.1"/>
    <n v="0"/>
  </r>
  <r>
    <s v="ORD0198"/>
    <s v="2024-06-25"/>
    <x v="0"/>
    <s v="T-Shirt"/>
    <n v="138"/>
    <n v="3"/>
    <n v="5"/>
    <s v="N"/>
    <x v="3"/>
    <n v="3"/>
    <n v="393.29999999999995"/>
    <n v="98.324999999999989"/>
    <n v="0"/>
  </r>
  <r>
    <s v="ORD0199"/>
    <s v="2024-06-04"/>
    <x v="3"/>
    <s v="Headphones"/>
    <n v="716"/>
    <n v="1"/>
    <n v="0"/>
    <s v="N"/>
    <x v="3"/>
    <n v="3"/>
    <n v="716"/>
    <n v="179"/>
    <n v="0"/>
  </r>
  <r>
    <s v="ORD0200"/>
    <s v="2024-06-14"/>
    <x v="2"/>
    <s v="Lamp"/>
    <n v="1197"/>
    <n v="1"/>
    <n v="20"/>
    <s v="N"/>
    <x v="2"/>
    <n v="6"/>
    <n v="957.6"/>
    <n v="239.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F6F65-3A1C-4E1B-ADDE-C3DF714633D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8">
  <location ref="A3:B9" firstHeaderRow="1" firstDataRow="1" firstDataCol="1"/>
  <pivotFields count="12">
    <pivotField showAll="0"/>
    <pivotField showAll="0"/>
    <pivotField axis="axisRow" showAll="0">
      <items count="6">
        <item x="0"/>
        <item x="1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et Revenue" fld="10" baseField="0" baseItem="0"/>
  </dataFields>
  <chartFormats count="2"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8C19F-2A1F-441F-BAF7-FAFD123F9762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A3:B9" firstHeaderRow="1" firstDataRow="1" firstDataCol="1"/>
  <pivotFields count="12">
    <pivotField showAll="0"/>
    <pivotField showAll="0"/>
    <pivotField axis="axisRow" showAll="0">
      <items count="6">
        <item x="0"/>
        <item x="1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Delivery Time (days)" fld="9" subtotal="average" baseField="0" baseItem="0"/>
  </dataFields>
  <chartFormats count="2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AC744-68B2-4573-9B62-E58DC43E7FC3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3:C9" firstHeaderRow="0" firstDataRow="1" firstDataCol="1"/>
  <pivotFields count="13">
    <pivotField dataField="1" showAll="0"/>
    <pivotField showAll="0"/>
    <pivotField axis="axisRow" showAll="0">
      <items count="6">
        <item x="0"/>
        <item x="1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turn count" fld="12" baseField="0" baseItem="0"/>
    <dataField name="Count of Order ID" fld="0" subtotal="count" baseField="0" baseItem="0"/>
  </dataFields>
  <chartFormats count="15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3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3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3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3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3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22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33" format="23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33" format="24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33" format="25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33" format="26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430B5-5A33-4E76-9DA3-36554C5750EC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9" firstHeaderRow="1" firstDataRow="1" firstDataCol="1"/>
  <pivotFields count="13">
    <pivotField showAll="0"/>
    <pivotField showAll="0"/>
    <pivotField axis="axisRow" showAll="0">
      <items count="6">
        <item x="0"/>
        <item x="1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 (assuming 25%margin)" fld="1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CA68E-7FAE-4263-9AE3-E2DC9A02BC77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8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dataField="1"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et Revenue" fld="10" baseField="0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"/>
  <sheetViews>
    <sheetView workbookViewId="0">
      <selection activeCell="A2" sqref="A2"/>
    </sheetView>
  </sheetViews>
  <sheetFormatPr defaultRowHeight="14.4" x14ac:dyDescent="0.3"/>
  <cols>
    <col min="1" max="1" width="10.5546875" customWidth="1"/>
    <col min="2" max="2" width="12.88671875" customWidth="1"/>
    <col min="3" max="3" width="16.88671875" customWidth="1"/>
    <col min="4" max="4" width="12.6640625" customWidth="1"/>
    <col min="5" max="5" width="14.109375" customWidth="1"/>
    <col min="6" max="6" width="13.33203125" customWidth="1"/>
    <col min="7" max="7" width="13.44140625" customWidth="1"/>
    <col min="8" max="8" width="14.44140625" customWidth="1"/>
    <col min="9" max="9" width="12.5546875" customWidth="1"/>
    <col min="10" max="10" width="19.88671875" customWidth="1"/>
    <col min="11" max="11" width="13.77734375" customWidth="1"/>
    <col min="12" max="12" width="27" customWidth="1"/>
    <col min="13" max="13" width="14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266</v>
      </c>
      <c r="L1" s="2" t="s">
        <v>267</v>
      </c>
      <c r="M1" s="14" t="s">
        <v>272</v>
      </c>
    </row>
    <row r="2" spans="1:13" x14ac:dyDescent="0.3">
      <c r="A2" s="3" t="s">
        <v>10</v>
      </c>
      <c r="B2" s="4" t="s">
        <v>210</v>
      </c>
      <c r="C2" s="4" t="s">
        <v>240</v>
      </c>
      <c r="D2" s="4" t="s">
        <v>245</v>
      </c>
      <c r="E2" s="4">
        <v>1618</v>
      </c>
      <c r="F2" s="4">
        <v>3</v>
      </c>
      <c r="G2" s="4">
        <v>5</v>
      </c>
      <c r="H2" s="4" t="s">
        <v>260</v>
      </c>
      <c r="I2" s="4" t="s">
        <v>262</v>
      </c>
      <c r="J2" s="4">
        <v>10</v>
      </c>
      <c r="K2" s="4">
        <f>E2*F2*(1-G2/100)</f>
        <v>4611.3</v>
      </c>
      <c r="L2" s="4">
        <f>K2*0.25</f>
        <v>1152.825</v>
      </c>
      <c r="M2">
        <f>IF(H2="Y",1,0)</f>
        <v>0</v>
      </c>
    </row>
    <row r="3" spans="1:13" x14ac:dyDescent="0.3">
      <c r="A3" s="5" t="s">
        <v>11</v>
      </c>
      <c r="B3" s="6" t="s">
        <v>211</v>
      </c>
      <c r="C3" s="6" t="s">
        <v>241</v>
      </c>
      <c r="D3" s="6" t="s">
        <v>246</v>
      </c>
      <c r="E3" s="6">
        <v>165</v>
      </c>
      <c r="F3" s="6">
        <v>1</v>
      </c>
      <c r="G3" s="6">
        <v>0</v>
      </c>
      <c r="H3" s="6" t="s">
        <v>260</v>
      </c>
      <c r="I3" s="6" t="s">
        <v>262</v>
      </c>
      <c r="J3" s="6">
        <v>10</v>
      </c>
      <c r="K3" s="6">
        <f t="shared" ref="K3:K66" si="0">E3*F3*(1-G3/100)</f>
        <v>165</v>
      </c>
      <c r="L3" s="6">
        <f t="shared" ref="L3:L66" si="1">K3*0.25</f>
        <v>41.25</v>
      </c>
      <c r="M3">
        <f t="shared" ref="M3:M66" si="2">IF(H3="Y",1,0)</f>
        <v>0</v>
      </c>
    </row>
    <row r="4" spans="1:13" x14ac:dyDescent="0.3">
      <c r="A4" s="7" t="s">
        <v>12</v>
      </c>
      <c r="B4" s="8" t="s">
        <v>212</v>
      </c>
      <c r="C4" s="8" t="s">
        <v>241</v>
      </c>
      <c r="D4" s="8" t="s">
        <v>246</v>
      </c>
      <c r="E4" s="8">
        <v>551</v>
      </c>
      <c r="F4" s="8">
        <v>4</v>
      </c>
      <c r="G4" s="8">
        <v>20</v>
      </c>
      <c r="H4" s="8" t="s">
        <v>260</v>
      </c>
      <c r="I4" s="8" t="s">
        <v>262</v>
      </c>
      <c r="J4" s="8">
        <v>4</v>
      </c>
      <c r="K4" s="8">
        <f t="shared" si="0"/>
        <v>1763.2</v>
      </c>
      <c r="L4" s="8">
        <f t="shared" si="1"/>
        <v>440.8</v>
      </c>
      <c r="M4">
        <f t="shared" si="2"/>
        <v>0</v>
      </c>
    </row>
    <row r="5" spans="1:13" x14ac:dyDescent="0.3">
      <c r="A5" s="5" t="s">
        <v>13</v>
      </c>
      <c r="B5" s="6" t="s">
        <v>210</v>
      </c>
      <c r="C5" s="6" t="s">
        <v>242</v>
      </c>
      <c r="D5" s="6" t="s">
        <v>247</v>
      </c>
      <c r="E5" s="6">
        <v>669</v>
      </c>
      <c r="F5" s="6">
        <v>2</v>
      </c>
      <c r="G5" s="6">
        <v>5</v>
      </c>
      <c r="H5" s="6" t="s">
        <v>260</v>
      </c>
      <c r="I5" s="6" t="s">
        <v>263</v>
      </c>
      <c r="J5" s="6">
        <v>3</v>
      </c>
      <c r="K5" s="6">
        <f t="shared" si="0"/>
        <v>1271.0999999999999</v>
      </c>
      <c r="L5" s="6">
        <f t="shared" si="1"/>
        <v>317.77499999999998</v>
      </c>
      <c r="M5">
        <f t="shared" si="2"/>
        <v>0</v>
      </c>
    </row>
    <row r="6" spans="1:13" x14ac:dyDescent="0.3">
      <c r="A6" s="7" t="s">
        <v>14</v>
      </c>
      <c r="B6" s="8" t="s">
        <v>213</v>
      </c>
      <c r="C6" s="8" t="s">
        <v>242</v>
      </c>
      <c r="D6" s="8" t="s">
        <v>248</v>
      </c>
      <c r="E6" s="8">
        <v>835</v>
      </c>
      <c r="F6" s="8">
        <v>3</v>
      </c>
      <c r="G6" s="8">
        <v>20</v>
      </c>
      <c r="H6" s="8" t="s">
        <v>260</v>
      </c>
      <c r="I6" s="8" t="s">
        <v>262</v>
      </c>
      <c r="J6" s="8">
        <v>9</v>
      </c>
      <c r="K6" s="8">
        <f t="shared" si="0"/>
        <v>2004</v>
      </c>
      <c r="L6" s="8">
        <f t="shared" si="1"/>
        <v>501</v>
      </c>
      <c r="M6">
        <f t="shared" si="2"/>
        <v>0</v>
      </c>
    </row>
    <row r="7" spans="1:13" x14ac:dyDescent="0.3">
      <c r="A7" s="5" t="s">
        <v>15</v>
      </c>
      <c r="B7" s="6" t="s">
        <v>212</v>
      </c>
      <c r="C7" s="6" t="s">
        <v>240</v>
      </c>
      <c r="D7" s="6" t="s">
        <v>249</v>
      </c>
      <c r="E7" s="6">
        <v>261</v>
      </c>
      <c r="F7" s="6">
        <v>5</v>
      </c>
      <c r="G7" s="6">
        <v>10</v>
      </c>
      <c r="H7" s="6" t="s">
        <v>260</v>
      </c>
      <c r="I7" s="6" t="s">
        <v>263</v>
      </c>
      <c r="J7" s="6">
        <v>5</v>
      </c>
      <c r="K7" s="6">
        <f t="shared" si="0"/>
        <v>1174.5</v>
      </c>
      <c r="L7" s="6">
        <f t="shared" si="1"/>
        <v>293.625</v>
      </c>
      <c r="M7">
        <f t="shared" si="2"/>
        <v>0</v>
      </c>
    </row>
    <row r="8" spans="1:13" x14ac:dyDescent="0.3">
      <c r="A8" s="7" t="s">
        <v>16</v>
      </c>
      <c r="B8" s="8" t="s">
        <v>214</v>
      </c>
      <c r="C8" s="8" t="s">
        <v>240</v>
      </c>
      <c r="D8" s="8" t="s">
        <v>245</v>
      </c>
      <c r="E8" s="8">
        <v>1454</v>
      </c>
      <c r="F8" s="8">
        <v>2</v>
      </c>
      <c r="G8" s="8">
        <v>10</v>
      </c>
      <c r="H8" s="8" t="s">
        <v>260</v>
      </c>
      <c r="I8" s="8" t="s">
        <v>264</v>
      </c>
      <c r="J8" s="8">
        <v>3</v>
      </c>
      <c r="K8" s="8">
        <f t="shared" si="0"/>
        <v>2617.2000000000003</v>
      </c>
      <c r="L8" s="8">
        <f t="shared" si="1"/>
        <v>654.30000000000007</v>
      </c>
      <c r="M8">
        <f t="shared" si="2"/>
        <v>0</v>
      </c>
    </row>
    <row r="9" spans="1:13" x14ac:dyDescent="0.3">
      <c r="A9" s="5" t="s">
        <v>17</v>
      </c>
      <c r="B9" s="6" t="s">
        <v>212</v>
      </c>
      <c r="C9" s="6" t="s">
        <v>243</v>
      </c>
      <c r="D9" s="6" t="s">
        <v>250</v>
      </c>
      <c r="E9" s="6">
        <v>1401</v>
      </c>
      <c r="F9" s="6">
        <v>3</v>
      </c>
      <c r="G9" s="6">
        <v>5</v>
      </c>
      <c r="H9" s="6" t="s">
        <v>260</v>
      </c>
      <c r="I9" s="6" t="s">
        <v>264</v>
      </c>
      <c r="J9" s="6">
        <v>6</v>
      </c>
      <c r="K9" s="6">
        <f t="shared" si="0"/>
        <v>3992.85</v>
      </c>
      <c r="L9" s="6">
        <f t="shared" si="1"/>
        <v>998.21249999999998</v>
      </c>
      <c r="M9">
        <f t="shared" si="2"/>
        <v>0</v>
      </c>
    </row>
    <row r="10" spans="1:13" x14ac:dyDescent="0.3">
      <c r="A10" s="7" t="s">
        <v>18</v>
      </c>
      <c r="B10" s="8" t="s">
        <v>214</v>
      </c>
      <c r="C10" s="8" t="s">
        <v>240</v>
      </c>
      <c r="D10" s="8" t="s">
        <v>251</v>
      </c>
      <c r="E10" s="8">
        <v>1400</v>
      </c>
      <c r="F10" s="8">
        <v>2</v>
      </c>
      <c r="G10" s="8">
        <v>20</v>
      </c>
      <c r="H10" s="8" t="s">
        <v>260</v>
      </c>
      <c r="I10" s="8" t="s">
        <v>264</v>
      </c>
      <c r="J10" s="8">
        <v>9</v>
      </c>
      <c r="K10" s="8">
        <f t="shared" si="0"/>
        <v>2240</v>
      </c>
      <c r="L10" s="8">
        <f t="shared" si="1"/>
        <v>560</v>
      </c>
      <c r="M10">
        <f t="shared" si="2"/>
        <v>0</v>
      </c>
    </row>
    <row r="11" spans="1:13" x14ac:dyDescent="0.3">
      <c r="A11" s="5" t="s">
        <v>19</v>
      </c>
      <c r="B11" s="6" t="s">
        <v>215</v>
      </c>
      <c r="C11" s="6" t="s">
        <v>243</v>
      </c>
      <c r="D11" s="6" t="s">
        <v>252</v>
      </c>
      <c r="E11" s="6">
        <v>1509</v>
      </c>
      <c r="F11" s="6">
        <v>5</v>
      </c>
      <c r="G11" s="6">
        <v>5</v>
      </c>
      <c r="H11" s="6" t="s">
        <v>260</v>
      </c>
      <c r="I11" s="6" t="s">
        <v>262</v>
      </c>
      <c r="J11" s="6">
        <v>5</v>
      </c>
      <c r="K11" s="6">
        <f t="shared" si="0"/>
        <v>7167.75</v>
      </c>
      <c r="L11" s="6">
        <f t="shared" si="1"/>
        <v>1791.9375</v>
      </c>
      <c r="M11">
        <f t="shared" si="2"/>
        <v>0</v>
      </c>
    </row>
    <row r="12" spans="1:13" x14ac:dyDescent="0.3">
      <c r="A12" s="7" t="s">
        <v>20</v>
      </c>
      <c r="B12" s="8" t="s">
        <v>216</v>
      </c>
      <c r="C12" s="8" t="s">
        <v>240</v>
      </c>
      <c r="D12" s="8" t="s">
        <v>249</v>
      </c>
      <c r="E12" s="8">
        <v>921</v>
      </c>
      <c r="F12" s="8">
        <v>3</v>
      </c>
      <c r="G12" s="8">
        <v>0</v>
      </c>
      <c r="H12" s="8" t="s">
        <v>260</v>
      </c>
      <c r="I12" s="8" t="s">
        <v>263</v>
      </c>
      <c r="J12" s="8">
        <v>5</v>
      </c>
      <c r="K12" s="8">
        <f t="shared" si="0"/>
        <v>2763</v>
      </c>
      <c r="L12" s="8">
        <f t="shared" si="1"/>
        <v>690.75</v>
      </c>
      <c r="M12">
        <f t="shared" si="2"/>
        <v>0</v>
      </c>
    </row>
    <row r="13" spans="1:13" x14ac:dyDescent="0.3">
      <c r="A13" s="5" t="s">
        <v>21</v>
      </c>
      <c r="B13" s="6" t="s">
        <v>213</v>
      </c>
      <c r="C13" s="6" t="s">
        <v>242</v>
      </c>
      <c r="D13" s="6" t="s">
        <v>247</v>
      </c>
      <c r="E13" s="6">
        <v>1911</v>
      </c>
      <c r="F13" s="6">
        <v>4</v>
      </c>
      <c r="G13" s="6">
        <v>5</v>
      </c>
      <c r="H13" s="6" t="s">
        <v>260</v>
      </c>
      <c r="I13" s="6" t="s">
        <v>264</v>
      </c>
      <c r="J13" s="6">
        <v>10</v>
      </c>
      <c r="K13" s="6">
        <f t="shared" si="0"/>
        <v>7261.7999999999993</v>
      </c>
      <c r="L13" s="6">
        <f t="shared" si="1"/>
        <v>1815.4499999999998</v>
      </c>
      <c r="M13">
        <f t="shared" si="2"/>
        <v>0</v>
      </c>
    </row>
    <row r="14" spans="1:13" x14ac:dyDescent="0.3">
      <c r="A14" s="7" t="s">
        <v>22</v>
      </c>
      <c r="B14" s="8" t="s">
        <v>217</v>
      </c>
      <c r="C14" s="8" t="s">
        <v>243</v>
      </c>
      <c r="D14" s="8" t="s">
        <v>252</v>
      </c>
      <c r="E14" s="8">
        <v>1297</v>
      </c>
      <c r="F14" s="8">
        <v>4</v>
      </c>
      <c r="G14" s="8">
        <v>20</v>
      </c>
      <c r="H14" s="8" t="s">
        <v>260</v>
      </c>
      <c r="I14" s="8" t="s">
        <v>264</v>
      </c>
      <c r="J14" s="8">
        <v>4</v>
      </c>
      <c r="K14" s="8">
        <f t="shared" si="0"/>
        <v>4150.4000000000005</v>
      </c>
      <c r="L14" s="8">
        <f t="shared" si="1"/>
        <v>1037.6000000000001</v>
      </c>
      <c r="M14">
        <f t="shared" si="2"/>
        <v>0</v>
      </c>
    </row>
    <row r="15" spans="1:13" x14ac:dyDescent="0.3">
      <c r="A15" s="5" t="s">
        <v>23</v>
      </c>
      <c r="B15" s="6" t="s">
        <v>218</v>
      </c>
      <c r="C15" s="6" t="s">
        <v>242</v>
      </c>
      <c r="D15" s="6" t="s">
        <v>248</v>
      </c>
      <c r="E15" s="6">
        <v>1647</v>
      </c>
      <c r="F15" s="6">
        <v>1</v>
      </c>
      <c r="G15" s="6">
        <v>0</v>
      </c>
      <c r="H15" s="6" t="s">
        <v>260</v>
      </c>
      <c r="I15" s="6" t="s">
        <v>264</v>
      </c>
      <c r="J15" s="6">
        <v>8</v>
      </c>
      <c r="K15" s="6">
        <f t="shared" si="0"/>
        <v>1647</v>
      </c>
      <c r="L15" s="6">
        <f t="shared" si="1"/>
        <v>411.75</v>
      </c>
      <c r="M15">
        <f t="shared" si="2"/>
        <v>0</v>
      </c>
    </row>
    <row r="16" spans="1:13" x14ac:dyDescent="0.3">
      <c r="A16" s="7" t="s">
        <v>24</v>
      </c>
      <c r="B16" s="8" t="s">
        <v>219</v>
      </c>
      <c r="C16" s="8" t="s">
        <v>240</v>
      </c>
      <c r="D16" s="8" t="s">
        <v>249</v>
      </c>
      <c r="E16" s="8">
        <v>881</v>
      </c>
      <c r="F16" s="8">
        <v>5</v>
      </c>
      <c r="G16" s="8">
        <v>15</v>
      </c>
      <c r="H16" s="8" t="s">
        <v>260</v>
      </c>
      <c r="I16" s="8" t="s">
        <v>262</v>
      </c>
      <c r="J16" s="8">
        <v>3</v>
      </c>
      <c r="K16" s="8">
        <f t="shared" si="0"/>
        <v>3744.25</v>
      </c>
      <c r="L16" s="8">
        <f t="shared" si="1"/>
        <v>936.0625</v>
      </c>
      <c r="M16">
        <f t="shared" si="2"/>
        <v>0</v>
      </c>
    </row>
    <row r="17" spans="1:13" x14ac:dyDescent="0.3">
      <c r="A17" s="5" t="s">
        <v>25</v>
      </c>
      <c r="B17" s="6" t="s">
        <v>220</v>
      </c>
      <c r="C17" s="6" t="s">
        <v>241</v>
      </c>
      <c r="D17" s="6" t="s">
        <v>246</v>
      </c>
      <c r="E17" s="6">
        <v>1674</v>
      </c>
      <c r="F17" s="6">
        <v>3</v>
      </c>
      <c r="G17" s="6">
        <v>0</v>
      </c>
      <c r="H17" s="6" t="s">
        <v>260</v>
      </c>
      <c r="I17" s="6" t="s">
        <v>264</v>
      </c>
      <c r="J17" s="6">
        <v>9</v>
      </c>
      <c r="K17" s="6">
        <f t="shared" si="0"/>
        <v>5022</v>
      </c>
      <c r="L17" s="6">
        <f t="shared" si="1"/>
        <v>1255.5</v>
      </c>
      <c r="M17">
        <f t="shared" si="2"/>
        <v>0</v>
      </c>
    </row>
    <row r="18" spans="1:13" x14ac:dyDescent="0.3">
      <c r="A18" s="7" t="s">
        <v>26</v>
      </c>
      <c r="B18" s="8" t="s">
        <v>218</v>
      </c>
      <c r="C18" s="8" t="s">
        <v>243</v>
      </c>
      <c r="D18" s="8" t="s">
        <v>252</v>
      </c>
      <c r="E18" s="8">
        <v>1660</v>
      </c>
      <c r="F18" s="8">
        <v>2</v>
      </c>
      <c r="G18" s="8">
        <v>20</v>
      </c>
      <c r="H18" s="8" t="s">
        <v>260</v>
      </c>
      <c r="I18" s="8" t="s">
        <v>263</v>
      </c>
      <c r="J18" s="8">
        <v>10</v>
      </c>
      <c r="K18" s="8">
        <f t="shared" si="0"/>
        <v>2656</v>
      </c>
      <c r="L18" s="8">
        <f t="shared" si="1"/>
        <v>664</v>
      </c>
      <c r="M18">
        <f t="shared" si="2"/>
        <v>0</v>
      </c>
    </row>
    <row r="19" spans="1:13" x14ac:dyDescent="0.3">
      <c r="A19" s="5" t="s">
        <v>27</v>
      </c>
      <c r="B19" s="6" t="s">
        <v>221</v>
      </c>
      <c r="C19" s="6" t="s">
        <v>244</v>
      </c>
      <c r="D19" s="6" t="s">
        <v>253</v>
      </c>
      <c r="E19" s="6">
        <v>865</v>
      </c>
      <c r="F19" s="6">
        <v>2</v>
      </c>
      <c r="G19" s="6">
        <v>20</v>
      </c>
      <c r="H19" s="6" t="s">
        <v>260</v>
      </c>
      <c r="I19" s="6" t="s">
        <v>262</v>
      </c>
      <c r="J19" s="6">
        <v>7</v>
      </c>
      <c r="K19" s="6">
        <f t="shared" si="0"/>
        <v>1384</v>
      </c>
      <c r="L19" s="6">
        <f t="shared" si="1"/>
        <v>346</v>
      </c>
      <c r="M19">
        <f t="shared" si="2"/>
        <v>0</v>
      </c>
    </row>
    <row r="20" spans="1:13" x14ac:dyDescent="0.3">
      <c r="A20" s="7" t="s">
        <v>28</v>
      </c>
      <c r="B20" s="8" t="s">
        <v>222</v>
      </c>
      <c r="C20" s="8" t="s">
        <v>240</v>
      </c>
      <c r="D20" s="8" t="s">
        <v>245</v>
      </c>
      <c r="E20" s="8">
        <v>843</v>
      </c>
      <c r="F20" s="8">
        <v>3</v>
      </c>
      <c r="G20" s="8">
        <v>5</v>
      </c>
      <c r="H20" s="8" t="s">
        <v>261</v>
      </c>
      <c r="I20" s="8" t="s">
        <v>262</v>
      </c>
      <c r="J20" s="8">
        <v>3</v>
      </c>
      <c r="K20" s="8">
        <f t="shared" si="0"/>
        <v>2402.5499999999997</v>
      </c>
      <c r="L20" s="8">
        <f t="shared" si="1"/>
        <v>600.63749999999993</v>
      </c>
      <c r="M20">
        <f t="shared" si="2"/>
        <v>1</v>
      </c>
    </row>
    <row r="21" spans="1:13" x14ac:dyDescent="0.3">
      <c r="A21" s="5" t="s">
        <v>29</v>
      </c>
      <c r="B21" s="6" t="s">
        <v>223</v>
      </c>
      <c r="C21" s="6" t="s">
        <v>242</v>
      </c>
      <c r="D21" s="6" t="s">
        <v>248</v>
      </c>
      <c r="E21" s="6">
        <v>1657</v>
      </c>
      <c r="F21" s="6">
        <v>5</v>
      </c>
      <c r="G21" s="6">
        <v>5</v>
      </c>
      <c r="H21" s="6" t="s">
        <v>260</v>
      </c>
      <c r="I21" s="6" t="s">
        <v>265</v>
      </c>
      <c r="J21" s="6">
        <v>10</v>
      </c>
      <c r="K21" s="6">
        <f t="shared" si="0"/>
        <v>7870.75</v>
      </c>
      <c r="L21" s="6">
        <f t="shared" si="1"/>
        <v>1967.6875</v>
      </c>
      <c r="M21">
        <f t="shared" si="2"/>
        <v>0</v>
      </c>
    </row>
    <row r="22" spans="1:13" x14ac:dyDescent="0.3">
      <c r="A22" s="7" t="s">
        <v>30</v>
      </c>
      <c r="B22" s="8" t="s">
        <v>214</v>
      </c>
      <c r="C22" s="8" t="s">
        <v>243</v>
      </c>
      <c r="D22" s="8" t="s">
        <v>252</v>
      </c>
      <c r="E22" s="8">
        <v>1886</v>
      </c>
      <c r="F22" s="8">
        <v>5</v>
      </c>
      <c r="G22" s="8">
        <v>15</v>
      </c>
      <c r="H22" s="8" t="s">
        <v>260</v>
      </c>
      <c r="I22" s="8" t="s">
        <v>264</v>
      </c>
      <c r="J22" s="8">
        <v>6</v>
      </c>
      <c r="K22" s="8">
        <f t="shared" si="0"/>
        <v>8015.5</v>
      </c>
      <c r="L22" s="8">
        <f t="shared" si="1"/>
        <v>2003.875</v>
      </c>
      <c r="M22">
        <f t="shared" si="2"/>
        <v>0</v>
      </c>
    </row>
    <row r="23" spans="1:13" x14ac:dyDescent="0.3">
      <c r="A23" s="5" t="s">
        <v>31</v>
      </c>
      <c r="B23" s="6" t="s">
        <v>224</v>
      </c>
      <c r="C23" s="6" t="s">
        <v>243</v>
      </c>
      <c r="D23" s="6" t="s">
        <v>250</v>
      </c>
      <c r="E23" s="6">
        <v>1942</v>
      </c>
      <c r="F23" s="6">
        <v>5</v>
      </c>
      <c r="G23" s="6">
        <v>15</v>
      </c>
      <c r="H23" s="6" t="s">
        <v>260</v>
      </c>
      <c r="I23" s="6" t="s">
        <v>264</v>
      </c>
      <c r="J23" s="6">
        <v>3</v>
      </c>
      <c r="K23" s="6">
        <f t="shared" si="0"/>
        <v>8253.5</v>
      </c>
      <c r="L23" s="6">
        <f t="shared" si="1"/>
        <v>2063.375</v>
      </c>
      <c r="M23">
        <f t="shared" si="2"/>
        <v>0</v>
      </c>
    </row>
    <row r="24" spans="1:13" x14ac:dyDescent="0.3">
      <c r="A24" s="7" t="s">
        <v>32</v>
      </c>
      <c r="B24" s="8" t="s">
        <v>225</v>
      </c>
      <c r="C24" s="8" t="s">
        <v>240</v>
      </c>
      <c r="D24" s="8" t="s">
        <v>251</v>
      </c>
      <c r="E24" s="8">
        <v>1234</v>
      </c>
      <c r="F24" s="8">
        <v>2</v>
      </c>
      <c r="G24" s="8">
        <v>20</v>
      </c>
      <c r="H24" s="8" t="s">
        <v>260</v>
      </c>
      <c r="I24" s="8" t="s">
        <v>262</v>
      </c>
      <c r="J24" s="8">
        <v>2</v>
      </c>
      <c r="K24" s="8">
        <f t="shared" si="0"/>
        <v>1974.4</v>
      </c>
      <c r="L24" s="8">
        <f t="shared" si="1"/>
        <v>493.6</v>
      </c>
      <c r="M24">
        <f t="shared" si="2"/>
        <v>0</v>
      </c>
    </row>
    <row r="25" spans="1:13" x14ac:dyDescent="0.3">
      <c r="A25" s="5" t="s">
        <v>33</v>
      </c>
      <c r="B25" s="6" t="s">
        <v>211</v>
      </c>
      <c r="C25" s="6" t="s">
        <v>240</v>
      </c>
      <c r="D25" s="6" t="s">
        <v>245</v>
      </c>
      <c r="E25" s="6">
        <v>1860</v>
      </c>
      <c r="F25" s="6">
        <v>3</v>
      </c>
      <c r="G25" s="6">
        <v>0</v>
      </c>
      <c r="H25" s="6" t="s">
        <v>260</v>
      </c>
      <c r="I25" s="6" t="s">
        <v>263</v>
      </c>
      <c r="J25" s="6">
        <v>9</v>
      </c>
      <c r="K25" s="6">
        <f t="shared" si="0"/>
        <v>5580</v>
      </c>
      <c r="L25" s="6">
        <f t="shared" si="1"/>
        <v>1395</v>
      </c>
      <c r="M25">
        <f t="shared" si="2"/>
        <v>0</v>
      </c>
    </row>
    <row r="26" spans="1:13" x14ac:dyDescent="0.3">
      <c r="A26" s="7" t="s">
        <v>34</v>
      </c>
      <c r="B26" s="8" t="s">
        <v>211</v>
      </c>
      <c r="C26" s="8" t="s">
        <v>241</v>
      </c>
      <c r="D26" s="8" t="s">
        <v>254</v>
      </c>
      <c r="E26" s="8">
        <v>1581</v>
      </c>
      <c r="F26" s="8">
        <v>5</v>
      </c>
      <c r="G26" s="8">
        <v>20</v>
      </c>
      <c r="H26" s="8" t="s">
        <v>260</v>
      </c>
      <c r="I26" s="8" t="s">
        <v>265</v>
      </c>
      <c r="J26" s="8">
        <v>8</v>
      </c>
      <c r="K26" s="8">
        <f t="shared" si="0"/>
        <v>6324</v>
      </c>
      <c r="L26" s="8">
        <f t="shared" si="1"/>
        <v>1581</v>
      </c>
      <c r="M26">
        <f t="shared" si="2"/>
        <v>0</v>
      </c>
    </row>
    <row r="27" spans="1:13" x14ac:dyDescent="0.3">
      <c r="A27" s="5" t="s">
        <v>35</v>
      </c>
      <c r="B27" s="6" t="s">
        <v>219</v>
      </c>
      <c r="C27" s="6" t="s">
        <v>240</v>
      </c>
      <c r="D27" s="6" t="s">
        <v>245</v>
      </c>
      <c r="E27" s="6">
        <v>1449</v>
      </c>
      <c r="F27" s="6">
        <v>4</v>
      </c>
      <c r="G27" s="6">
        <v>10</v>
      </c>
      <c r="H27" s="6" t="s">
        <v>260</v>
      </c>
      <c r="I27" s="6" t="s">
        <v>265</v>
      </c>
      <c r="J27" s="6">
        <v>2</v>
      </c>
      <c r="K27" s="6">
        <f t="shared" si="0"/>
        <v>5216.4000000000005</v>
      </c>
      <c r="L27" s="6">
        <f t="shared" si="1"/>
        <v>1304.1000000000001</v>
      </c>
      <c r="M27">
        <f t="shared" si="2"/>
        <v>0</v>
      </c>
    </row>
    <row r="28" spans="1:13" x14ac:dyDescent="0.3">
      <c r="A28" s="7" t="s">
        <v>36</v>
      </c>
      <c r="B28" s="8" t="s">
        <v>226</v>
      </c>
      <c r="C28" s="8" t="s">
        <v>240</v>
      </c>
      <c r="D28" s="8" t="s">
        <v>245</v>
      </c>
      <c r="E28" s="8">
        <v>924</v>
      </c>
      <c r="F28" s="8">
        <v>3</v>
      </c>
      <c r="G28" s="8">
        <v>0</v>
      </c>
      <c r="H28" s="8" t="s">
        <v>260</v>
      </c>
      <c r="I28" s="8" t="s">
        <v>264</v>
      </c>
      <c r="J28" s="8">
        <v>10</v>
      </c>
      <c r="K28" s="8">
        <f t="shared" si="0"/>
        <v>2772</v>
      </c>
      <c r="L28" s="8">
        <f t="shared" si="1"/>
        <v>693</v>
      </c>
      <c r="M28">
        <f t="shared" si="2"/>
        <v>0</v>
      </c>
    </row>
    <row r="29" spans="1:13" x14ac:dyDescent="0.3">
      <c r="A29" s="5" t="s">
        <v>37</v>
      </c>
      <c r="B29" s="6" t="s">
        <v>227</v>
      </c>
      <c r="C29" s="6" t="s">
        <v>244</v>
      </c>
      <c r="D29" s="6" t="s">
        <v>255</v>
      </c>
      <c r="E29" s="6">
        <v>475</v>
      </c>
      <c r="F29" s="6">
        <v>3</v>
      </c>
      <c r="G29" s="6">
        <v>15</v>
      </c>
      <c r="H29" s="6" t="s">
        <v>260</v>
      </c>
      <c r="I29" s="6" t="s">
        <v>262</v>
      </c>
      <c r="J29" s="6">
        <v>9</v>
      </c>
      <c r="K29" s="6">
        <f t="shared" si="0"/>
        <v>1211.25</v>
      </c>
      <c r="L29" s="6">
        <f t="shared" si="1"/>
        <v>302.8125</v>
      </c>
      <c r="M29">
        <f t="shared" si="2"/>
        <v>0</v>
      </c>
    </row>
    <row r="30" spans="1:13" x14ac:dyDescent="0.3">
      <c r="A30" s="7" t="s">
        <v>38</v>
      </c>
      <c r="B30" s="8" t="s">
        <v>228</v>
      </c>
      <c r="C30" s="8" t="s">
        <v>241</v>
      </c>
      <c r="D30" s="8" t="s">
        <v>254</v>
      </c>
      <c r="E30" s="8">
        <v>203</v>
      </c>
      <c r="F30" s="8">
        <v>5</v>
      </c>
      <c r="G30" s="8">
        <v>0</v>
      </c>
      <c r="H30" s="8" t="s">
        <v>260</v>
      </c>
      <c r="I30" s="8" t="s">
        <v>264</v>
      </c>
      <c r="J30" s="8">
        <v>4</v>
      </c>
      <c r="K30" s="8">
        <f t="shared" si="0"/>
        <v>1015</v>
      </c>
      <c r="L30" s="8">
        <f t="shared" si="1"/>
        <v>253.75</v>
      </c>
      <c r="M30">
        <f t="shared" si="2"/>
        <v>0</v>
      </c>
    </row>
    <row r="31" spans="1:13" x14ac:dyDescent="0.3">
      <c r="A31" s="5" t="s">
        <v>39</v>
      </c>
      <c r="B31" s="6" t="s">
        <v>229</v>
      </c>
      <c r="C31" s="6" t="s">
        <v>242</v>
      </c>
      <c r="D31" s="6" t="s">
        <v>247</v>
      </c>
      <c r="E31" s="6">
        <v>537</v>
      </c>
      <c r="F31" s="6">
        <v>4</v>
      </c>
      <c r="G31" s="6">
        <v>0</v>
      </c>
      <c r="H31" s="6" t="s">
        <v>260</v>
      </c>
      <c r="I31" s="6" t="s">
        <v>262</v>
      </c>
      <c r="J31" s="6">
        <v>8</v>
      </c>
      <c r="K31" s="6">
        <f t="shared" si="0"/>
        <v>2148</v>
      </c>
      <c r="L31" s="6">
        <f t="shared" si="1"/>
        <v>537</v>
      </c>
      <c r="M31">
        <f t="shared" si="2"/>
        <v>0</v>
      </c>
    </row>
    <row r="32" spans="1:13" x14ac:dyDescent="0.3">
      <c r="A32" s="7" t="s">
        <v>40</v>
      </c>
      <c r="B32" s="8" t="s">
        <v>230</v>
      </c>
      <c r="C32" s="8" t="s">
        <v>242</v>
      </c>
      <c r="D32" s="8" t="s">
        <v>247</v>
      </c>
      <c r="E32" s="8">
        <v>966</v>
      </c>
      <c r="F32" s="8">
        <v>5</v>
      </c>
      <c r="G32" s="8">
        <v>15</v>
      </c>
      <c r="H32" s="8" t="s">
        <v>260</v>
      </c>
      <c r="I32" s="8" t="s">
        <v>263</v>
      </c>
      <c r="J32" s="8">
        <v>5</v>
      </c>
      <c r="K32" s="8">
        <f t="shared" si="0"/>
        <v>4105.5</v>
      </c>
      <c r="L32" s="8">
        <f t="shared" si="1"/>
        <v>1026.375</v>
      </c>
      <c r="M32">
        <f t="shared" si="2"/>
        <v>0</v>
      </c>
    </row>
    <row r="33" spans="1:13" x14ac:dyDescent="0.3">
      <c r="A33" s="5" t="s">
        <v>41</v>
      </c>
      <c r="B33" s="6" t="s">
        <v>231</v>
      </c>
      <c r="C33" s="6" t="s">
        <v>240</v>
      </c>
      <c r="D33" s="6" t="s">
        <v>251</v>
      </c>
      <c r="E33" s="6">
        <v>1606</v>
      </c>
      <c r="F33" s="6">
        <v>5</v>
      </c>
      <c r="G33" s="6">
        <v>0</v>
      </c>
      <c r="H33" s="6" t="s">
        <v>260</v>
      </c>
      <c r="I33" s="6" t="s">
        <v>262</v>
      </c>
      <c r="J33" s="6">
        <v>2</v>
      </c>
      <c r="K33" s="6">
        <f t="shared" si="0"/>
        <v>8030</v>
      </c>
      <c r="L33" s="6">
        <f t="shared" si="1"/>
        <v>2007.5</v>
      </c>
      <c r="M33">
        <f t="shared" si="2"/>
        <v>0</v>
      </c>
    </row>
    <row r="34" spans="1:13" x14ac:dyDescent="0.3">
      <c r="A34" s="7" t="s">
        <v>42</v>
      </c>
      <c r="B34" s="8" t="s">
        <v>210</v>
      </c>
      <c r="C34" s="8" t="s">
        <v>242</v>
      </c>
      <c r="D34" s="8" t="s">
        <v>256</v>
      </c>
      <c r="E34" s="8">
        <v>1982</v>
      </c>
      <c r="F34" s="8">
        <v>5</v>
      </c>
      <c r="G34" s="8">
        <v>5</v>
      </c>
      <c r="H34" s="8" t="s">
        <v>261</v>
      </c>
      <c r="I34" s="8" t="s">
        <v>262</v>
      </c>
      <c r="J34" s="8">
        <v>4</v>
      </c>
      <c r="K34" s="8">
        <f t="shared" si="0"/>
        <v>9414.5</v>
      </c>
      <c r="L34" s="8">
        <f t="shared" si="1"/>
        <v>2353.625</v>
      </c>
      <c r="M34">
        <f t="shared" si="2"/>
        <v>1</v>
      </c>
    </row>
    <row r="35" spans="1:13" x14ac:dyDescent="0.3">
      <c r="A35" s="5" t="s">
        <v>43</v>
      </c>
      <c r="B35" s="6" t="s">
        <v>218</v>
      </c>
      <c r="C35" s="6" t="s">
        <v>241</v>
      </c>
      <c r="D35" s="6" t="s">
        <v>254</v>
      </c>
      <c r="E35" s="6">
        <v>1482</v>
      </c>
      <c r="F35" s="6">
        <v>2</v>
      </c>
      <c r="G35" s="6">
        <v>15</v>
      </c>
      <c r="H35" s="6" t="s">
        <v>260</v>
      </c>
      <c r="I35" s="6" t="s">
        <v>264</v>
      </c>
      <c r="J35" s="6">
        <v>2</v>
      </c>
      <c r="K35" s="6">
        <f t="shared" si="0"/>
        <v>2519.4</v>
      </c>
      <c r="L35" s="6">
        <f t="shared" si="1"/>
        <v>629.85</v>
      </c>
      <c r="M35">
        <f t="shared" si="2"/>
        <v>0</v>
      </c>
    </row>
    <row r="36" spans="1:13" x14ac:dyDescent="0.3">
      <c r="A36" s="7" t="s">
        <v>44</v>
      </c>
      <c r="B36" s="8" t="s">
        <v>219</v>
      </c>
      <c r="C36" s="8" t="s">
        <v>240</v>
      </c>
      <c r="D36" s="8" t="s">
        <v>249</v>
      </c>
      <c r="E36" s="8">
        <v>1446</v>
      </c>
      <c r="F36" s="8">
        <v>5</v>
      </c>
      <c r="G36" s="8">
        <v>20</v>
      </c>
      <c r="H36" s="8" t="s">
        <v>260</v>
      </c>
      <c r="I36" s="8" t="s">
        <v>263</v>
      </c>
      <c r="J36" s="8">
        <v>5</v>
      </c>
      <c r="K36" s="8">
        <f t="shared" si="0"/>
        <v>5784</v>
      </c>
      <c r="L36" s="8">
        <f t="shared" si="1"/>
        <v>1446</v>
      </c>
      <c r="M36">
        <f t="shared" si="2"/>
        <v>0</v>
      </c>
    </row>
    <row r="37" spans="1:13" x14ac:dyDescent="0.3">
      <c r="A37" s="5" t="s">
        <v>45</v>
      </c>
      <c r="B37" s="6" t="s">
        <v>224</v>
      </c>
      <c r="C37" s="6" t="s">
        <v>243</v>
      </c>
      <c r="D37" s="6" t="s">
        <v>257</v>
      </c>
      <c r="E37" s="6">
        <v>643</v>
      </c>
      <c r="F37" s="6">
        <v>4</v>
      </c>
      <c r="G37" s="6">
        <v>5</v>
      </c>
      <c r="H37" s="6" t="s">
        <v>260</v>
      </c>
      <c r="I37" s="6" t="s">
        <v>263</v>
      </c>
      <c r="J37" s="6">
        <v>9</v>
      </c>
      <c r="K37" s="6">
        <f t="shared" si="0"/>
        <v>2443.4</v>
      </c>
      <c r="L37" s="6">
        <f t="shared" si="1"/>
        <v>610.85</v>
      </c>
      <c r="M37">
        <f t="shared" si="2"/>
        <v>0</v>
      </c>
    </row>
    <row r="38" spans="1:13" x14ac:dyDescent="0.3">
      <c r="A38" s="7" t="s">
        <v>46</v>
      </c>
      <c r="B38" s="8" t="s">
        <v>211</v>
      </c>
      <c r="C38" s="8" t="s">
        <v>240</v>
      </c>
      <c r="D38" s="8" t="s">
        <v>245</v>
      </c>
      <c r="E38" s="8">
        <v>1038</v>
      </c>
      <c r="F38" s="8">
        <v>5</v>
      </c>
      <c r="G38" s="8">
        <v>20</v>
      </c>
      <c r="H38" s="8" t="s">
        <v>260</v>
      </c>
      <c r="I38" s="8" t="s">
        <v>262</v>
      </c>
      <c r="J38" s="8">
        <v>10</v>
      </c>
      <c r="K38" s="8">
        <f t="shared" si="0"/>
        <v>4152</v>
      </c>
      <c r="L38" s="8">
        <f t="shared" si="1"/>
        <v>1038</v>
      </c>
      <c r="M38">
        <f t="shared" si="2"/>
        <v>0</v>
      </c>
    </row>
    <row r="39" spans="1:13" x14ac:dyDescent="0.3">
      <c r="A39" s="5" t="s">
        <v>47</v>
      </c>
      <c r="B39" s="6" t="s">
        <v>223</v>
      </c>
      <c r="C39" s="6" t="s">
        <v>241</v>
      </c>
      <c r="D39" s="6" t="s">
        <v>246</v>
      </c>
      <c r="E39" s="6">
        <v>371</v>
      </c>
      <c r="F39" s="6">
        <v>3</v>
      </c>
      <c r="G39" s="6">
        <v>0</v>
      </c>
      <c r="H39" s="6" t="s">
        <v>260</v>
      </c>
      <c r="I39" s="6" t="s">
        <v>263</v>
      </c>
      <c r="J39" s="6">
        <v>6</v>
      </c>
      <c r="K39" s="6">
        <f t="shared" si="0"/>
        <v>1113</v>
      </c>
      <c r="L39" s="6">
        <f t="shared" si="1"/>
        <v>278.25</v>
      </c>
      <c r="M39">
        <f t="shared" si="2"/>
        <v>0</v>
      </c>
    </row>
    <row r="40" spans="1:13" x14ac:dyDescent="0.3">
      <c r="A40" s="7" t="s">
        <v>48</v>
      </c>
      <c r="B40" s="8" t="s">
        <v>232</v>
      </c>
      <c r="C40" s="8" t="s">
        <v>242</v>
      </c>
      <c r="D40" s="8" t="s">
        <v>256</v>
      </c>
      <c r="E40" s="8">
        <v>1540</v>
      </c>
      <c r="F40" s="8">
        <v>3</v>
      </c>
      <c r="G40" s="8">
        <v>20</v>
      </c>
      <c r="H40" s="8" t="s">
        <v>260</v>
      </c>
      <c r="I40" s="8" t="s">
        <v>262</v>
      </c>
      <c r="J40" s="8">
        <v>10</v>
      </c>
      <c r="K40" s="8">
        <f t="shared" si="0"/>
        <v>3696</v>
      </c>
      <c r="L40" s="8">
        <f t="shared" si="1"/>
        <v>924</v>
      </c>
      <c r="M40">
        <f t="shared" si="2"/>
        <v>0</v>
      </c>
    </row>
    <row r="41" spans="1:13" x14ac:dyDescent="0.3">
      <c r="A41" s="5" t="s">
        <v>49</v>
      </c>
      <c r="B41" s="6" t="s">
        <v>232</v>
      </c>
      <c r="C41" s="6" t="s">
        <v>240</v>
      </c>
      <c r="D41" s="6" t="s">
        <v>245</v>
      </c>
      <c r="E41" s="6">
        <v>641</v>
      </c>
      <c r="F41" s="6">
        <v>1</v>
      </c>
      <c r="G41" s="6">
        <v>0</v>
      </c>
      <c r="H41" s="6" t="s">
        <v>260</v>
      </c>
      <c r="I41" s="6" t="s">
        <v>264</v>
      </c>
      <c r="J41" s="6">
        <v>6</v>
      </c>
      <c r="K41" s="6">
        <f t="shared" si="0"/>
        <v>641</v>
      </c>
      <c r="L41" s="6">
        <f t="shared" si="1"/>
        <v>160.25</v>
      </c>
      <c r="M41">
        <f t="shared" si="2"/>
        <v>0</v>
      </c>
    </row>
    <row r="42" spans="1:13" x14ac:dyDescent="0.3">
      <c r="A42" s="7" t="s">
        <v>50</v>
      </c>
      <c r="B42" s="8" t="s">
        <v>221</v>
      </c>
      <c r="C42" s="8" t="s">
        <v>241</v>
      </c>
      <c r="D42" s="8" t="s">
        <v>254</v>
      </c>
      <c r="E42" s="8">
        <v>1569</v>
      </c>
      <c r="F42" s="8">
        <v>3</v>
      </c>
      <c r="G42" s="8">
        <v>5</v>
      </c>
      <c r="H42" s="8" t="s">
        <v>260</v>
      </c>
      <c r="I42" s="8" t="s">
        <v>263</v>
      </c>
      <c r="J42" s="8">
        <v>10</v>
      </c>
      <c r="K42" s="8">
        <f t="shared" si="0"/>
        <v>4471.6499999999996</v>
      </c>
      <c r="L42" s="8">
        <f t="shared" si="1"/>
        <v>1117.9124999999999</v>
      </c>
      <c r="M42">
        <f t="shared" si="2"/>
        <v>0</v>
      </c>
    </row>
    <row r="43" spans="1:13" x14ac:dyDescent="0.3">
      <c r="A43" s="5" t="s">
        <v>51</v>
      </c>
      <c r="B43" s="6" t="s">
        <v>216</v>
      </c>
      <c r="C43" s="6" t="s">
        <v>243</v>
      </c>
      <c r="D43" s="6" t="s">
        <v>257</v>
      </c>
      <c r="E43" s="6">
        <v>289</v>
      </c>
      <c r="F43" s="6">
        <v>4</v>
      </c>
      <c r="G43" s="6">
        <v>10</v>
      </c>
      <c r="H43" s="6" t="s">
        <v>261</v>
      </c>
      <c r="I43" s="6" t="s">
        <v>263</v>
      </c>
      <c r="J43" s="6">
        <v>4</v>
      </c>
      <c r="K43" s="6">
        <f t="shared" si="0"/>
        <v>1040.4000000000001</v>
      </c>
      <c r="L43" s="6">
        <f t="shared" si="1"/>
        <v>260.10000000000002</v>
      </c>
      <c r="M43">
        <f t="shared" si="2"/>
        <v>1</v>
      </c>
    </row>
    <row r="44" spans="1:13" x14ac:dyDescent="0.3">
      <c r="A44" s="7" t="s">
        <v>52</v>
      </c>
      <c r="B44" s="8" t="s">
        <v>210</v>
      </c>
      <c r="C44" s="8" t="s">
        <v>243</v>
      </c>
      <c r="D44" s="8" t="s">
        <v>257</v>
      </c>
      <c r="E44" s="8">
        <v>1618</v>
      </c>
      <c r="F44" s="8">
        <v>4</v>
      </c>
      <c r="G44" s="8">
        <v>20</v>
      </c>
      <c r="H44" s="8" t="s">
        <v>260</v>
      </c>
      <c r="I44" s="8" t="s">
        <v>262</v>
      </c>
      <c r="J44" s="8">
        <v>3</v>
      </c>
      <c r="K44" s="8">
        <f t="shared" si="0"/>
        <v>5177.6000000000004</v>
      </c>
      <c r="L44" s="8">
        <f t="shared" si="1"/>
        <v>1294.4000000000001</v>
      </c>
      <c r="M44">
        <f t="shared" si="2"/>
        <v>0</v>
      </c>
    </row>
    <row r="45" spans="1:13" x14ac:dyDescent="0.3">
      <c r="A45" s="5" t="s">
        <v>53</v>
      </c>
      <c r="B45" s="6" t="s">
        <v>233</v>
      </c>
      <c r="C45" s="6" t="s">
        <v>244</v>
      </c>
      <c r="D45" s="6" t="s">
        <v>258</v>
      </c>
      <c r="E45" s="6">
        <v>173</v>
      </c>
      <c r="F45" s="6">
        <v>3</v>
      </c>
      <c r="G45" s="6">
        <v>20</v>
      </c>
      <c r="H45" s="6" t="s">
        <v>260</v>
      </c>
      <c r="I45" s="6" t="s">
        <v>265</v>
      </c>
      <c r="J45" s="6">
        <v>4</v>
      </c>
      <c r="K45" s="6">
        <f t="shared" si="0"/>
        <v>415.20000000000005</v>
      </c>
      <c r="L45" s="6">
        <f t="shared" si="1"/>
        <v>103.80000000000001</v>
      </c>
      <c r="M45">
        <f t="shared" si="2"/>
        <v>0</v>
      </c>
    </row>
    <row r="46" spans="1:13" x14ac:dyDescent="0.3">
      <c r="A46" s="7" t="s">
        <v>54</v>
      </c>
      <c r="B46" s="8" t="s">
        <v>234</v>
      </c>
      <c r="C46" s="8" t="s">
        <v>243</v>
      </c>
      <c r="D46" s="8" t="s">
        <v>250</v>
      </c>
      <c r="E46" s="8">
        <v>1941</v>
      </c>
      <c r="F46" s="8">
        <v>1</v>
      </c>
      <c r="G46" s="8">
        <v>10</v>
      </c>
      <c r="H46" s="8" t="s">
        <v>260</v>
      </c>
      <c r="I46" s="8" t="s">
        <v>264</v>
      </c>
      <c r="J46" s="8">
        <v>3</v>
      </c>
      <c r="K46" s="8">
        <f t="shared" si="0"/>
        <v>1746.9</v>
      </c>
      <c r="L46" s="8">
        <f t="shared" si="1"/>
        <v>436.72500000000002</v>
      </c>
      <c r="M46">
        <f t="shared" si="2"/>
        <v>0</v>
      </c>
    </row>
    <row r="47" spans="1:13" x14ac:dyDescent="0.3">
      <c r="A47" s="5" t="s">
        <v>55</v>
      </c>
      <c r="B47" s="6" t="s">
        <v>220</v>
      </c>
      <c r="C47" s="6" t="s">
        <v>241</v>
      </c>
      <c r="D47" s="6" t="s">
        <v>246</v>
      </c>
      <c r="E47" s="6">
        <v>1371</v>
      </c>
      <c r="F47" s="6">
        <v>2</v>
      </c>
      <c r="G47" s="6">
        <v>5</v>
      </c>
      <c r="H47" s="6" t="s">
        <v>260</v>
      </c>
      <c r="I47" s="6" t="s">
        <v>264</v>
      </c>
      <c r="J47" s="6">
        <v>8</v>
      </c>
      <c r="K47" s="6">
        <f t="shared" si="0"/>
        <v>2604.9</v>
      </c>
      <c r="L47" s="6">
        <f t="shared" si="1"/>
        <v>651.22500000000002</v>
      </c>
      <c r="M47">
        <f t="shared" si="2"/>
        <v>0</v>
      </c>
    </row>
    <row r="48" spans="1:13" x14ac:dyDescent="0.3">
      <c r="A48" s="7" t="s">
        <v>56</v>
      </c>
      <c r="B48" s="8" t="s">
        <v>223</v>
      </c>
      <c r="C48" s="8" t="s">
        <v>244</v>
      </c>
      <c r="D48" s="8" t="s">
        <v>258</v>
      </c>
      <c r="E48" s="8">
        <v>1993</v>
      </c>
      <c r="F48" s="8">
        <v>3</v>
      </c>
      <c r="G48" s="8">
        <v>15</v>
      </c>
      <c r="H48" s="8" t="s">
        <v>260</v>
      </c>
      <c r="I48" s="8" t="s">
        <v>264</v>
      </c>
      <c r="J48" s="8">
        <v>6</v>
      </c>
      <c r="K48" s="8">
        <f t="shared" si="0"/>
        <v>5082.1499999999996</v>
      </c>
      <c r="L48" s="8">
        <f t="shared" si="1"/>
        <v>1270.5374999999999</v>
      </c>
      <c r="M48">
        <f t="shared" si="2"/>
        <v>0</v>
      </c>
    </row>
    <row r="49" spans="1:13" x14ac:dyDescent="0.3">
      <c r="A49" s="5" t="s">
        <v>57</v>
      </c>
      <c r="B49" s="6" t="s">
        <v>232</v>
      </c>
      <c r="C49" s="6" t="s">
        <v>240</v>
      </c>
      <c r="D49" s="6" t="s">
        <v>249</v>
      </c>
      <c r="E49" s="6">
        <v>1886</v>
      </c>
      <c r="F49" s="6">
        <v>1</v>
      </c>
      <c r="G49" s="6">
        <v>15</v>
      </c>
      <c r="H49" s="6" t="s">
        <v>260</v>
      </c>
      <c r="I49" s="6" t="s">
        <v>265</v>
      </c>
      <c r="J49" s="6">
        <v>7</v>
      </c>
      <c r="K49" s="6">
        <f t="shared" si="0"/>
        <v>1603.1</v>
      </c>
      <c r="L49" s="6">
        <f t="shared" si="1"/>
        <v>400.77499999999998</v>
      </c>
      <c r="M49">
        <f t="shared" si="2"/>
        <v>0</v>
      </c>
    </row>
    <row r="50" spans="1:13" x14ac:dyDescent="0.3">
      <c r="A50" s="7" t="s">
        <v>58</v>
      </c>
      <c r="B50" s="8" t="s">
        <v>234</v>
      </c>
      <c r="C50" s="8" t="s">
        <v>244</v>
      </c>
      <c r="D50" s="8" t="s">
        <v>253</v>
      </c>
      <c r="E50" s="8">
        <v>148</v>
      </c>
      <c r="F50" s="8">
        <v>2</v>
      </c>
      <c r="G50" s="8">
        <v>15</v>
      </c>
      <c r="H50" s="8" t="s">
        <v>260</v>
      </c>
      <c r="I50" s="8" t="s">
        <v>262</v>
      </c>
      <c r="J50" s="8">
        <v>6</v>
      </c>
      <c r="K50" s="8">
        <f t="shared" si="0"/>
        <v>251.6</v>
      </c>
      <c r="L50" s="8">
        <f t="shared" si="1"/>
        <v>62.9</v>
      </c>
      <c r="M50">
        <f t="shared" si="2"/>
        <v>0</v>
      </c>
    </row>
    <row r="51" spans="1:13" x14ac:dyDescent="0.3">
      <c r="A51" s="5" t="s">
        <v>59</v>
      </c>
      <c r="B51" s="6" t="s">
        <v>223</v>
      </c>
      <c r="C51" s="6" t="s">
        <v>241</v>
      </c>
      <c r="D51" s="6" t="s">
        <v>246</v>
      </c>
      <c r="E51" s="6">
        <v>1491</v>
      </c>
      <c r="F51" s="6">
        <v>5</v>
      </c>
      <c r="G51" s="6">
        <v>10</v>
      </c>
      <c r="H51" s="6" t="s">
        <v>260</v>
      </c>
      <c r="I51" s="6" t="s">
        <v>262</v>
      </c>
      <c r="J51" s="6">
        <v>6</v>
      </c>
      <c r="K51" s="6">
        <f t="shared" si="0"/>
        <v>6709.5</v>
      </c>
      <c r="L51" s="6">
        <f t="shared" si="1"/>
        <v>1677.375</v>
      </c>
      <c r="M51">
        <f t="shared" si="2"/>
        <v>0</v>
      </c>
    </row>
    <row r="52" spans="1:13" x14ac:dyDescent="0.3">
      <c r="A52" s="7" t="s">
        <v>60</v>
      </c>
      <c r="B52" s="8" t="s">
        <v>218</v>
      </c>
      <c r="C52" s="8" t="s">
        <v>241</v>
      </c>
      <c r="D52" s="8" t="s">
        <v>246</v>
      </c>
      <c r="E52" s="8">
        <v>178</v>
      </c>
      <c r="F52" s="8">
        <v>1</v>
      </c>
      <c r="G52" s="8">
        <v>20</v>
      </c>
      <c r="H52" s="8" t="s">
        <v>260</v>
      </c>
      <c r="I52" s="8" t="s">
        <v>263</v>
      </c>
      <c r="J52" s="8">
        <v>8</v>
      </c>
      <c r="K52" s="8">
        <f t="shared" si="0"/>
        <v>142.4</v>
      </c>
      <c r="L52" s="8">
        <f t="shared" si="1"/>
        <v>35.6</v>
      </c>
      <c r="M52">
        <f t="shared" si="2"/>
        <v>0</v>
      </c>
    </row>
    <row r="53" spans="1:13" x14ac:dyDescent="0.3">
      <c r="A53" s="5" t="s">
        <v>61</v>
      </c>
      <c r="B53" s="6" t="s">
        <v>217</v>
      </c>
      <c r="C53" s="6" t="s">
        <v>241</v>
      </c>
      <c r="D53" s="6" t="s">
        <v>254</v>
      </c>
      <c r="E53" s="6">
        <v>888</v>
      </c>
      <c r="F53" s="6">
        <v>5</v>
      </c>
      <c r="G53" s="6">
        <v>5</v>
      </c>
      <c r="H53" s="6" t="s">
        <v>260</v>
      </c>
      <c r="I53" s="6" t="s">
        <v>265</v>
      </c>
      <c r="J53" s="6">
        <v>2</v>
      </c>
      <c r="K53" s="6">
        <f t="shared" si="0"/>
        <v>4218</v>
      </c>
      <c r="L53" s="6">
        <f t="shared" si="1"/>
        <v>1054.5</v>
      </c>
      <c r="M53">
        <f t="shared" si="2"/>
        <v>0</v>
      </c>
    </row>
    <row r="54" spans="1:13" x14ac:dyDescent="0.3">
      <c r="A54" s="7" t="s">
        <v>62</v>
      </c>
      <c r="B54" s="8" t="s">
        <v>219</v>
      </c>
      <c r="C54" s="8" t="s">
        <v>241</v>
      </c>
      <c r="D54" s="8" t="s">
        <v>259</v>
      </c>
      <c r="E54" s="8">
        <v>1573</v>
      </c>
      <c r="F54" s="8">
        <v>2</v>
      </c>
      <c r="G54" s="8">
        <v>10</v>
      </c>
      <c r="H54" s="8" t="s">
        <v>260</v>
      </c>
      <c r="I54" s="8" t="s">
        <v>263</v>
      </c>
      <c r="J54" s="8">
        <v>7</v>
      </c>
      <c r="K54" s="8">
        <f t="shared" si="0"/>
        <v>2831.4</v>
      </c>
      <c r="L54" s="8">
        <f t="shared" si="1"/>
        <v>707.85</v>
      </c>
      <c r="M54">
        <f t="shared" si="2"/>
        <v>0</v>
      </c>
    </row>
    <row r="55" spans="1:13" x14ac:dyDescent="0.3">
      <c r="A55" s="5" t="s">
        <v>63</v>
      </c>
      <c r="B55" s="6" t="s">
        <v>214</v>
      </c>
      <c r="C55" s="6" t="s">
        <v>240</v>
      </c>
      <c r="D55" s="6" t="s">
        <v>251</v>
      </c>
      <c r="E55" s="6">
        <v>1943</v>
      </c>
      <c r="F55" s="6">
        <v>3</v>
      </c>
      <c r="G55" s="6">
        <v>20</v>
      </c>
      <c r="H55" s="6" t="s">
        <v>260</v>
      </c>
      <c r="I55" s="6" t="s">
        <v>265</v>
      </c>
      <c r="J55" s="6">
        <v>7</v>
      </c>
      <c r="K55" s="6">
        <f t="shared" si="0"/>
        <v>4663.2</v>
      </c>
      <c r="L55" s="6">
        <f t="shared" si="1"/>
        <v>1165.8</v>
      </c>
      <c r="M55">
        <f t="shared" si="2"/>
        <v>0</v>
      </c>
    </row>
    <row r="56" spans="1:13" x14ac:dyDescent="0.3">
      <c r="A56" s="7" t="s">
        <v>64</v>
      </c>
      <c r="B56" s="8" t="s">
        <v>218</v>
      </c>
      <c r="C56" s="8" t="s">
        <v>243</v>
      </c>
      <c r="D56" s="8" t="s">
        <v>252</v>
      </c>
      <c r="E56" s="8">
        <v>360</v>
      </c>
      <c r="F56" s="8">
        <v>2</v>
      </c>
      <c r="G56" s="8">
        <v>15</v>
      </c>
      <c r="H56" s="8" t="s">
        <v>260</v>
      </c>
      <c r="I56" s="8" t="s">
        <v>265</v>
      </c>
      <c r="J56" s="8">
        <v>4</v>
      </c>
      <c r="K56" s="8">
        <f t="shared" si="0"/>
        <v>612</v>
      </c>
      <c r="L56" s="8">
        <f t="shared" si="1"/>
        <v>153</v>
      </c>
      <c r="M56">
        <f t="shared" si="2"/>
        <v>0</v>
      </c>
    </row>
    <row r="57" spans="1:13" x14ac:dyDescent="0.3">
      <c r="A57" s="5" t="s">
        <v>65</v>
      </c>
      <c r="B57" s="6" t="s">
        <v>227</v>
      </c>
      <c r="C57" s="6" t="s">
        <v>241</v>
      </c>
      <c r="D57" s="6" t="s">
        <v>246</v>
      </c>
      <c r="E57" s="6">
        <v>931</v>
      </c>
      <c r="F57" s="6">
        <v>5</v>
      </c>
      <c r="G57" s="6">
        <v>0</v>
      </c>
      <c r="H57" s="6" t="s">
        <v>260</v>
      </c>
      <c r="I57" s="6" t="s">
        <v>264</v>
      </c>
      <c r="J57" s="6">
        <v>8</v>
      </c>
      <c r="K57" s="6">
        <f t="shared" si="0"/>
        <v>4655</v>
      </c>
      <c r="L57" s="6">
        <f t="shared" si="1"/>
        <v>1163.75</v>
      </c>
      <c r="M57">
        <f t="shared" si="2"/>
        <v>0</v>
      </c>
    </row>
    <row r="58" spans="1:13" x14ac:dyDescent="0.3">
      <c r="A58" s="7" t="s">
        <v>66</v>
      </c>
      <c r="B58" s="8" t="s">
        <v>221</v>
      </c>
      <c r="C58" s="8" t="s">
        <v>241</v>
      </c>
      <c r="D58" s="8" t="s">
        <v>259</v>
      </c>
      <c r="E58" s="8">
        <v>1440</v>
      </c>
      <c r="F58" s="8">
        <v>3</v>
      </c>
      <c r="G58" s="8">
        <v>15</v>
      </c>
      <c r="H58" s="8" t="s">
        <v>260</v>
      </c>
      <c r="I58" s="8" t="s">
        <v>264</v>
      </c>
      <c r="J58" s="8">
        <v>10</v>
      </c>
      <c r="K58" s="8">
        <f t="shared" si="0"/>
        <v>3672</v>
      </c>
      <c r="L58" s="8">
        <f t="shared" si="1"/>
        <v>918</v>
      </c>
      <c r="M58">
        <f t="shared" si="2"/>
        <v>0</v>
      </c>
    </row>
    <row r="59" spans="1:13" x14ac:dyDescent="0.3">
      <c r="A59" s="5" t="s">
        <v>67</v>
      </c>
      <c r="B59" s="6" t="s">
        <v>215</v>
      </c>
      <c r="C59" s="6" t="s">
        <v>244</v>
      </c>
      <c r="D59" s="6" t="s">
        <v>258</v>
      </c>
      <c r="E59" s="6">
        <v>273</v>
      </c>
      <c r="F59" s="6">
        <v>3</v>
      </c>
      <c r="G59" s="6">
        <v>20</v>
      </c>
      <c r="H59" s="6" t="s">
        <v>260</v>
      </c>
      <c r="I59" s="6" t="s">
        <v>263</v>
      </c>
      <c r="J59" s="6">
        <v>3</v>
      </c>
      <c r="K59" s="6">
        <f t="shared" si="0"/>
        <v>655.20000000000005</v>
      </c>
      <c r="L59" s="6">
        <f t="shared" si="1"/>
        <v>163.80000000000001</v>
      </c>
      <c r="M59">
        <f t="shared" si="2"/>
        <v>0</v>
      </c>
    </row>
    <row r="60" spans="1:13" x14ac:dyDescent="0.3">
      <c r="A60" s="7" t="s">
        <v>68</v>
      </c>
      <c r="B60" s="8" t="s">
        <v>221</v>
      </c>
      <c r="C60" s="8" t="s">
        <v>244</v>
      </c>
      <c r="D60" s="8" t="s">
        <v>258</v>
      </c>
      <c r="E60" s="8">
        <v>735</v>
      </c>
      <c r="F60" s="8">
        <v>2</v>
      </c>
      <c r="G60" s="8">
        <v>5</v>
      </c>
      <c r="H60" s="8" t="s">
        <v>260</v>
      </c>
      <c r="I60" s="8" t="s">
        <v>262</v>
      </c>
      <c r="J60" s="8">
        <v>5</v>
      </c>
      <c r="K60" s="8">
        <f t="shared" si="0"/>
        <v>1396.5</v>
      </c>
      <c r="L60" s="8">
        <f t="shared" si="1"/>
        <v>349.125</v>
      </c>
      <c r="M60">
        <f t="shared" si="2"/>
        <v>0</v>
      </c>
    </row>
    <row r="61" spans="1:13" x14ac:dyDescent="0.3">
      <c r="A61" s="5" t="s">
        <v>69</v>
      </c>
      <c r="B61" s="6" t="s">
        <v>214</v>
      </c>
      <c r="C61" s="6" t="s">
        <v>241</v>
      </c>
      <c r="D61" s="6" t="s">
        <v>254</v>
      </c>
      <c r="E61" s="6">
        <v>1032</v>
      </c>
      <c r="F61" s="6">
        <v>4</v>
      </c>
      <c r="G61" s="6">
        <v>20</v>
      </c>
      <c r="H61" s="6" t="s">
        <v>260</v>
      </c>
      <c r="I61" s="6" t="s">
        <v>265</v>
      </c>
      <c r="J61" s="6">
        <v>9</v>
      </c>
      <c r="K61" s="6">
        <f t="shared" si="0"/>
        <v>3302.4</v>
      </c>
      <c r="L61" s="6">
        <f t="shared" si="1"/>
        <v>825.6</v>
      </c>
      <c r="M61">
        <f t="shared" si="2"/>
        <v>0</v>
      </c>
    </row>
    <row r="62" spans="1:13" x14ac:dyDescent="0.3">
      <c r="A62" s="7" t="s">
        <v>70</v>
      </c>
      <c r="B62" s="8" t="s">
        <v>227</v>
      </c>
      <c r="C62" s="8" t="s">
        <v>244</v>
      </c>
      <c r="D62" s="8" t="s">
        <v>253</v>
      </c>
      <c r="E62" s="8">
        <v>1443</v>
      </c>
      <c r="F62" s="8">
        <v>1</v>
      </c>
      <c r="G62" s="8">
        <v>0</v>
      </c>
      <c r="H62" s="8" t="s">
        <v>260</v>
      </c>
      <c r="I62" s="8" t="s">
        <v>264</v>
      </c>
      <c r="J62" s="8">
        <v>4</v>
      </c>
      <c r="K62" s="8">
        <f t="shared" si="0"/>
        <v>1443</v>
      </c>
      <c r="L62" s="8">
        <f t="shared" si="1"/>
        <v>360.75</v>
      </c>
      <c r="M62">
        <f t="shared" si="2"/>
        <v>0</v>
      </c>
    </row>
    <row r="63" spans="1:13" x14ac:dyDescent="0.3">
      <c r="A63" s="5" t="s">
        <v>71</v>
      </c>
      <c r="B63" s="6" t="s">
        <v>235</v>
      </c>
      <c r="C63" s="6" t="s">
        <v>241</v>
      </c>
      <c r="D63" s="6" t="s">
        <v>246</v>
      </c>
      <c r="E63" s="6">
        <v>202</v>
      </c>
      <c r="F63" s="6">
        <v>5</v>
      </c>
      <c r="G63" s="6">
        <v>5</v>
      </c>
      <c r="H63" s="6" t="s">
        <v>260</v>
      </c>
      <c r="I63" s="6" t="s">
        <v>262</v>
      </c>
      <c r="J63" s="6">
        <v>9</v>
      </c>
      <c r="K63" s="6">
        <f t="shared" si="0"/>
        <v>959.5</v>
      </c>
      <c r="L63" s="6">
        <f t="shared" si="1"/>
        <v>239.875</v>
      </c>
      <c r="M63">
        <f t="shared" si="2"/>
        <v>0</v>
      </c>
    </row>
    <row r="64" spans="1:13" x14ac:dyDescent="0.3">
      <c r="A64" s="7" t="s">
        <v>72</v>
      </c>
      <c r="B64" s="8" t="s">
        <v>228</v>
      </c>
      <c r="C64" s="8" t="s">
        <v>242</v>
      </c>
      <c r="D64" s="8" t="s">
        <v>256</v>
      </c>
      <c r="E64" s="8">
        <v>1187</v>
      </c>
      <c r="F64" s="8">
        <v>5</v>
      </c>
      <c r="G64" s="8">
        <v>20</v>
      </c>
      <c r="H64" s="8" t="s">
        <v>260</v>
      </c>
      <c r="I64" s="8" t="s">
        <v>265</v>
      </c>
      <c r="J64" s="8">
        <v>10</v>
      </c>
      <c r="K64" s="8">
        <f t="shared" si="0"/>
        <v>4748</v>
      </c>
      <c r="L64" s="8">
        <f t="shared" si="1"/>
        <v>1187</v>
      </c>
      <c r="M64">
        <f t="shared" si="2"/>
        <v>0</v>
      </c>
    </row>
    <row r="65" spans="1:13" x14ac:dyDescent="0.3">
      <c r="A65" s="5" t="s">
        <v>73</v>
      </c>
      <c r="B65" s="6" t="s">
        <v>236</v>
      </c>
      <c r="C65" s="6" t="s">
        <v>241</v>
      </c>
      <c r="D65" s="6" t="s">
        <v>246</v>
      </c>
      <c r="E65" s="6">
        <v>1937</v>
      </c>
      <c r="F65" s="6">
        <v>2</v>
      </c>
      <c r="G65" s="6">
        <v>15</v>
      </c>
      <c r="H65" s="6" t="s">
        <v>260</v>
      </c>
      <c r="I65" s="6" t="s">
        <v>264</v>
      </c>
      <c r="J65" s="6">
        <v>6</v>
      </c>
      <c r="K65" s="6">
        <f t="shared" si="0"/>
        <v>3292.9</v>
      </c>
      <c r="L65" s="6">
        <f t="shared" si="1"/>
        <v>823.22500000000002</v>
      </c>
      <c r="M65">
        <f t="shared" si="2"/>
        <v>0</v>
      </c>
    </row>
    <row r="66" spans="1:13" x14ac:dyDescent="0.3">
      <c r="A66" s="7" t="s">
        <v>74</v>
      </c>
      <c r="B66" s="8" t="s">
        <v>229</v>
      </c>
      <c r="C66" s="8" t="s">
        <v>241</v>
      </c>
      <c r="D66" s="8" t="s">
        <v>246</v>
      </c>
      <c r="E66" s="8">
        <v>1383</v>
      </c>
      <c r="F66" s="8">
        <v>2</v>
      </c>
      <c r="G66" s="8">
        <v>10</v>
      </c>
      <c r="H66" s="8" t="s">
        <v>260</v>
      </c>
      <c r="I66" s="8" t="s">
        <v>263</v>
      </c>
      <c r="J66" s="8">
        <v>5</v>
      </c>
      <c r="K66" s="8">
        <f t="shared" si="0"/>
        <v>2489.4</v>
      </c>
      <c r="L66" s="8">
        <f t="shared" si="1"/>
        <v>622.35</v>
      </c>
      <c r="M66">
        <f t="shared" si="2"/>
        <v>0</v>
      </c>
    </row>
    <row r="67" spans="1:13" x14ac:dyDescent="0.3">
      <c r="A67" s="5" t="s">
        <v>75</v>
      </c>
      <c r="B67" s="6" t="s">
        <v>212</v>
      </c>
      <c r="C67" s="6" t="s">
        <v>243</v>
      </c>
      <c r="D67" s="6" t="s">
        <v>250</v>
      </c>
      <c r="E67" s="6">
        <v>1928</v>
      </c>
      <c r="F67" s="6">
        <v>5</v>
      </c>
      <c r="G67" s="6">
        <v>0</v>
      </c>
      <c r="H67" s="6" t="s">
        <v>260</v>
      </c>
      <c r="I67" s="6" t="s">
        <v>264</v>
      </c>
      <c r="J67" s="6">
        <v>8</v>
      </c>
      <c r="K67" s="6">
        <f t="shared" ref="K67:K130" si="3">E67*F67*(1-G67/100)</f>
        <v>9640</v>
      </c>
      <c r="L67" s="6">
        <f t="shared" ref="L67:L130" si="4">K67*0.25</f>
        <v>2410</v>
      </c>
      <c r="M67">
        <f t="shared" ref="M67:M130" si="5">IF(H67="Y",1,0)</f>
        <v>0</v>
      </c>
    </row>
    <row r="68" spans="1:13" x14ac:dyDescent="0.3">
      <c r="A68" s="7" t="s">
        <v>76</v>
      </c>
      <c r="B68" s="8" t="s">
        <v>233</v>
      </c>
      <c r="C68" s="8" t="s">
        <v>244</v>
      </c>
      <c r="D68" s="8" t="s">
        <v>258</v>
      </c>
      <c r="E68" s="8">
        <v>538</v>
      </c>
      <c r="F68" s="8">
        <v>1</v>
      </c>
      <c r="G68" s="8">
        <v>15</v>
      </c>
      <c r="H68" s="8" t="s">
        <v>260</v>
      </c>
      <c r="I68" s="8" t="s">
        <v>265</v>
      </c>
      <c r="J68" s="8">
        <v>8</v>
      </c>
      <c r="K68" s="8">
        <f t="shared" si="3"/>
        <v>457.3</v>
      </c>
      <c r="L68" s="8">
        <f t="shared" si="4"/>
        <v>114.325</v>
      </c>
      <c r="M68">
        <f t="shared" si="5"/>
        <v>0</v>
      </c>
    </row>
    <row r="69" spans="1:13" x14ac:dyDescent="0.3">
      <c r="A69" s="5" t="s">
        <v>77</v>
      </c>
      <c r="B69" s="6" t="s">
        <v>220</v>
      </c>
      <c r="C69" s="6" t="s">
        <v>244</v>
      </c>
      <c r="D69" s="6" t="s">
        <v>255</v>
      </c>
      <c r="E69" s="6">
        <v>897</v>
      </c>
      <c r="F69" s="6">
        <v>5</v>
      </c>
      <c r="G69" s="6">
        <v>0</v>
      </c>
      <c r="H69" s="6" t="s">
        <v>260</v>
      </c>
      <c r="I69" s="6" t="s">
        <v>265</v>
      </c>
      <c r="J69" s="6">
        <v>9</v>
      </c>
      <c r="K69" s="6">
        <f t="shared" si="3"/>
        <v>4485</v>
      </c>
      <c r="L69" s="6">
        <f t="shared" si="4"/>
        <v>1121.25</v>
      </c>
      <c r="M69">
        <f t="shared" si="5"/>
        <v>0</v>
      </c>
    </row>
    <row r="70" spans="1:13" x14ac:dyDescent="0.3">
      <c r="A70" s="7" t="s">
        <v>78</v>
      </c>
      <c r="B70" s="8" t="s">
        <v>225</v>
      </c>
      <c r="C70" s="8" t="s">
        <v>243</v>
      </c>
      <c r="D70" s="8" t="s">
        <v>250</v>
      </c>
      <c r="E70" s="8">
        <v>1643</v>
      </c>
      <c r="F70" s="8">
        <v>4</v>
      </c>
      <c r="G70" s="8">
        <v>15</v>
      </c>
      <c r="H70" s="8" t="s">
        <v>260</v>
      </c>
      <c r="I70" s="8" t="s">
        <v>264</v>
      </c>
      <c r="J70" s="8">
        <v>9</v>
      </c>
      <c r="K70" s="8">
        <f t="shared" si="3"/>
        <v>5586.2</v>
      </c>
      <c r="L70" s="8">
        <f t="shared" si="4"/>
        <v>1396.55</v>
      </c>
      <c r="M70">
        <f t="shared" si="5"/>
        <v>0</v>
      </c>
    </row>
    <row r="71" spans="1:13" x14ac:dyDescent="0.3">
      <c r="A71" s="5" t="s">
        <v>79</v>
      </c>
      <c r="B71" s="6" t="s">
        <v>215</v>
      </c>
      <c r="C71" s="6" t="s">
        <v>243</v>
      </c>
      <c r="D71" s="6" t="s">
        <v>250</v>
      </c>
      <c r="E71" s="6">
        <v>1094</v>
      </c>
      <c r="F71" s="6">
        <v>1</v>
      </c>
      <c r="G71" s="6">
        <v>15</v>
      </c>
      <c r="H71" s="6" t="s">
        <v>260</v>
      </c>
      <c r="I71" s="6" t="s">
        <v>265</v>
      </c>
      <c r="J71" s="6">
        <v>4</v>
      </c>
      <c r="K71" s="6">
        <f t="shared" si="3"/>
        <v>929.9</v>
      </c>
      <c r="L71" s="6">
        <f t="shared" si="4"/>
        <v>232.47499999999999</v>
      </c>
      <c r="M71">
        <f t="shared" si="5"/>
        <v>0</v>
      </c>
    </row>
    <row r="72" spans="1:13" x14ac:dyDescent="0.3">
      <c r="A72" s="7" t="s">
        <v>80</v>
      </c>
      <c r="B72" s="8" t="s">
        <v>216</v>
      </c>
      <c r="C72" s="8" t="s">
        <v>242</v>
      </c>
      <c r="D72" s="8" t="s">
        <v>248</v>
      </c>
      <c r="E72" s="8">
        <v>1374</v>
      </c>
      <c r="F72" s="8">
        <v>5</v>
      </c>
      <c r="G72" s="8">
        <v>0</v>
      </c>
      <c r="H72" s="8" t="s">
        <v>260</v>
      </c>
      <c r="I72" s="8" t="s">
        <v>262</v>
      </c>
      <c r="J72" s="8">
        <v>3</v>
      </c>
      <c r="K72" s="8">
        <f t="shared" si="3"/>
        <v>6870</v>
      </c>
      <c r="L72" s="8">
        <f t="shared" si="4"/>
        <v>1717.5</v>
      </c>
      <c r="M72">
        <f t="shared" si="5"/>
        <v>0</v>
      </c>
    </row>
    <row r="73" spans="1:13" x14ac:dyDescent="0.3">
      <c r="A73" s="5" t="s">
        <v>81</v>
      </c>
      <c r="B73" s="6" t="s">
        <v>211</v>
      </c>
      <c r="C73" s="6" t="s">
        <v>242</v>
      </c>
      <c r="D73" s="6" t="s">
        <v>248</v>
      </c>
      <c r="E73" s="6">
        <v>1875</v>
      </c>
      <c r="F73" s="6">
        <v>4</v>
      </c>
      <c r="G73" s="6">
        <v>5</v>
      </c>
      <c r="H73" s="6" t="s">
        <v>261</v>
      </c>
      <c r="I73" s="6" t="s">
        <v>265</v>
      </c>
      <c r="J73" s="6">
        <v>7</v>
      </c>
      <c r="K73" s="6">
        <f t="shared" si="3"/>
        <v>7125</v>
      </c>
      <c r="L73" s="6">
        <f t="shared" si="4"/>
        <v>1781.25</v>
      </c>
      <c r="M73">
        <f t="shared" si="5"/>
        <v>1</v>
      </c>
    </row>
    <row r="74" spans="1:13" x14ac:dyDescent="0.3">
      <c r="A74" s="7" t="s">
        <v>82</v>
      </c>
      <c r="B74" s="8" t="s">
        <v>215</v>
      </c>
      <c r="C74" s="8" t="s">
        <v>242</v>
      </c>
      <c r="D74" s="8" t="s">
        <v>247</v>
      </c>
      <c r="E74" s="8">
        <v>791</v>
      </c>
      <c r="F74" s="8">
        <v>4</v>
      </c>
      <c r="G74" s="8">
        <v>10</v>
      </c>
      <c r="H74" s="8" t="s">
        <v>260</v>
      </c>
      <c r="I74" s="8" t="s">
        <v>265</v>
      </c>
      <c r="J74" s="8">
        <v>6</v>
      </c>
      <c r="K74" s="8">
        <f t="shared" si="3"/>
        <v>2847.6</v>
      </c>
      <c r="L74" s="8">
        <f t="shared" si="4"/>
        <v>711.9</v>
      </c>
      <c r="M74">
        <f t="shared" si="5"/>
        <v>0</v>
      </c>
    </row>
    <row r="75" spans="1:13" x14ac:dyDescent="0.3">
      <c r="A75" s="5" t="s">
        <v>83</v>
      </c>
      <c r="B75" s="6" t="s">
        <v>216</v>
      </c>
      <c r="C75" s="6" t="s">
        <v>240</v>
      </c>
      <c r="D75" s="6" t="s">
        <v>249</v>
      </c>
      <c r="E75" s="6">
        <v>139</v>
      </c>
      <c r="F75" s="6">
        <v>5</v>
      </c>
      <c r="G75" s="6">
        <v>0</v>
      </c>
      <c r="H75" s="6" t="s">
        <v>260</v>
      </c>
      <c r="I75" s="6" t="s">
        <v>263</v>
      </c>
      <c r="J75" s="6">
        <v>5</v>
      </c>
      <c r="K75" s="6">
        <f t="shared" si="3"/>
        <v>695</v>
      </c>
      <c r="L75" s="6">
        <f t="shared" si="4"/>
        <v>173.75</v>
      </c>
      <c r="M75">
        <f t="shared" si="5"/>
        <v>0</v>
      </c>
    </row>
    <row r="76" spans="1:13" x14ac:dyDescent="0.3">
      <c r="A76" s="7" t="s">
        <v>84</v>
      </c>
      <c r="B76" s="8" t="s">
        <v>225</v>
      </c>
      <c r="C76" s="8" t="s">
        <v>240</v>
      </c>
      <c r="D76" s="8" t="s">
        <v>251</v>
      </c>
      <c r="E76" s="8">
        <v>182</v>
      </c>
      <c r="F76" s="8">
        <v>1</v>
      </c>
      <c r="G76" s="8">
        <v>5</v>
      </c>
      <c r="H76" s="8" t="s">
        <v>260</v>
      </c>
      <c r="I76" s="8" t="s">
        <v>262</v>
      </c>
      <c r="J76" s="8">
        <v>4</v>
      </c>
      <c r="K76" s="8">
        <f t="shared" si="3"/>
        <v>172.9</v>
      </c>
      <c r="L76" s="8">
        <f t="shared" si="4"/>
        <v>43.225000000000001</v>
      </c>
      <c r="M76">
        <f t="shared" si="5"/>
        <v>0</v>
      </c>
    </row>
    <row r="77" spans="1:13" x14ac:dyDescent="0.3">
      <c r="A77" s="5" t="s">
        <v>85</v>
      </c>
      <c r="B77" s="6" t="s">
        <v>236</v>
      </c>
      <c r="C77" s="6" t="s">
        <v>244</v>
      </c>
      <c r="D77" s="6" t="s">
        <v>255</v>
      </c>
      <c r="E77" s="6">
        <v>1471</v>
      </c>
      <c r="F77" s="6">
        <v>1</v>
      </c>
      <c r="G77" s="6">
        <v>20</v>
      </c>
      <c r="H77" s="6" t="s">
        <v>260</v>
      </c>
      <c r="I77" s="6" t="s">
        <v>265</v>
      </c>
      <c r="J77" s="6">
        <v>6</v>
      </c>
      <c r="K77" s="6">
        <f t="shared" si="3"/>
        <v>1176.8</v>
      </c>
      <c r="L77" s="6">
        <f t="shared" si="4"/>
        <v>294.2</v>
      </c>
      <c r="M77">
        <f t="shared" si="5"/>
        <v>0</v>
      </c>
    </row>
    <row r="78" spans="1:13" x14ac:dyDescent="0.3">
      <c r="A78" s="7" t="s">
        <v>86</v>
      </c>
      <c r="B78" s="8" t="s">
        <v>237</v>
      </c>
      <c r="C78" s="8" t="s">
        <v>243</v>
      </c>
      <c r="D78" s="8" t="s">
        <v>257</v>
      </c>
      <c r="E78" s="8">
        <v>1340</v>
      </c>
      <c r="F78" s="8">
        <v>5</v>
      </c>
      <c r="G78" s="8">
        <v>0</v>
      </c>
      <c r="H78" s="8" t="s">
        <v>260</v>
      </c>
      <c r="I78" s="8" t="s">
        <v>264</v>
      </c>
      <c r="J78" s="8">
        <v>6</v>
      </c>
      <c r="K78" s="8">
        <f t="shared" si="3"/>
        <v>6700</v>
      </c>
      <c r="L78" s="8">
        <f t="shared" si="4"/>
        <v>1675</v>
      </c>
      <c r="M78">
        <f t="shared" si="5"/>
        <v>0</v>
      </c>
    </row>
    <row r="79" spans="1:13" x14ac:dyDescent="0.3">
      <c r="A79" s="5" t="s">
        <v>87</v>
      </c>
      <c r="B79" s="6" t="s">
        <v>231</v>
      </c>
      <c r="C79" s="6" t="s">
        <v>241</v>
      </c>
      <c r="D79" s="6" t="s">
        <v>254</v>
      </c>
      <c r="E79" s="6">
        <v>738</v>
      </c>
      <c r="F79" s="6">
        <v>5</v>
      </c>
      <c r="G79" s="6">
        <v>15</v>
      </c>
      <c r="H79" s="6" t="s">
        <v>260</v>
      </c>
      <c r="I79" s="6" t="s">
        <v>264</v>
      </c>
      <c r="J79" s="6">
        <v>3</v>
      </c>
      <c r="K79" s="6">
        <f t="shared" si="3"/>
        <v>3136.5</v>
      </c>
      <c r="L79" s="6">
        <f t="shared" si="4"/>
        <v>784.125</v>
      </c>
      <c r="M79">
        <f t="shared" si="5"/>
        <v>0</v>
      </c>
    </row>
    <row r="80" spans="1:13" x14ac:dyDescent="0.3">
      <c r="A80" s="7" t="s">
        <v>88</v>
      </c>
      <c r="B80" s="8" t="s">
        <v>213</v>
      </c>
      <c r="C80" s="8" t="s">
        <v>244</v>
      </c>
      <c r="D80" s="8" t="s">
        <v>253</v>
      </c>
      <c r="E80" s="8">
        <v>1527</v>
      </c>
      <c r="F80" s="8">
        <v>3</v>
      </c>
      <c r="G80" s="8">
        <v>20</v>
      </c>
      <c r="H80" s="8" t="s">
        <v>260</v>
      </c>
      <c r="I80" s="8" t="s">
        <v>262</v>
      </c>
      <c r="J80" s="8">
        <v>7</v>
      </c>
      <c r="K80" s="8">
        <f t="shared" si="3"/>
        <v>3664.8</v>
      </c>
      <c r="L80" s="8">
        <f t="shared" si="4"/>
        <v>916.2</v>
      </c>
      <c r="M80">
        <f t="shared" si="5"/>
        <v>0</v>
      </c>
    </row>
    <row r="81" spans="1:13" x14ac:dyDescent="0.3">
      <c r="A81" s="5" t="s">
        <v>89</v>
      </c>
      <c r="B81" s="6" t="s">
        <v>215</v>
      </c>
      <c r="C81" s="6" t="s">
        <v>242</v>
      </c>
      <c r="D81" s="6" t="s">
        <v>256</v>
      </c>
      <c r="E81" s="6">
        <v>858</v>
      </c>
      <c r="F81" s="6">
        <v>1</v>
      </c>
      <c r="G81" s="6">
        <v>20</v>
      </c>
      <c r="H81" s="6" t="s">
        <v>260</v>
      </c>
      <c r="I81" s="6" t="s">
        <v>262</v>
      </c>
      <c r="J81" s="6">
        <v>8</v>
      </c>
      <c r="K81" s="6">
        <f t="shared" si="3"/>
        <v>686.40000000000009</v>
      </c>
      <c r="L81" s="6">
        <f t="shared" si="4"/>
        <v>171.60000000000002</v>
      </c>
      <c r="M81">
        <f t="shared" si="5"/>
        <v>0</v>
      </c>
    </row>
    <row r="82" spans="1:13" x14ac:dyDescent="0.3">
      <c r="A82" s="7" t="s">
        <v>90</v>
      </c>
      <c r="B82" s="8" t="s">
        <v>222</v>
      </c>
      <c r="C82" s="8" t="s">
        <v>242</v>
      </c>
      <c r="D82" s="8" t="s">
        <v>248</v>
      </c>
      <c r="E82" s="8">
        <v>987</v>
      </c>
      <c r="F82" s="8">
        <v>3</v>
      </c>
      <c r="G82" s="8">
        <v>15</v>
      </c>
      <c r="H82" s="8" t="s">
        <v>260</v>
      </c>
      <c r="I82" s="8" t="s">
        <v>265</v>
      </c>
      <c r="J82" s="8">
        <v>4</v>
      </c>
      <c r="K82" s="8">
        <f t="shared" si="3"/>
        <v>2516.85</v>
      </c>
      <c r="L82" s="8">
        <f t="shared" si="4"/>
        <v>629.21249999999998</v>
      </c>
      <c r="M82">
        <f t="shared" si="5"/>
        <v>0</v>
      </c>
    </row>
    <row r="83" spans="1:13" x14ac:dyDescent="0.3">
      <c r="A83" s="5" t="s">
        <v>91</v>
      </c>
      <c r="B83" s="6" t="s">
        <v>215</v>
      </c>
      <c r="C83" s="6" t="s">
        <v>241</v>
      </c>
      <c r="D83" s="6" t="s">
        <v>259</v>
      </c>
      <c r="E83" s="6">
        <v>653</v>
      </c>
      <c r="F83" s="6">
        <v>5</v>
      </c>
      <c r="G83" s="6">
        <v>20</v>
      </c>
      <c r="H83" s="6" t="s">
        <v>260</v>
      </c>
      <c r="I83" s="6" t="s">
        <v>265</v>
      </c>
      <c r="J83" s="6">
        <v>8</v>
      </c>
      <c r="K83" s="6">
        <f t="shared" si="3"/>
        <v>2612</v>
      </c>
      <c r="L83" s="6">
        <f t="shared" si="4"/>
        <v>653</v>
      </c>
      <c r="M83">
        <f t="shared" si="5"/>
        <v>0</v>
      </c>
    </row>
    <row r="84" spans="1:13" x14ac:dyDescent="0.3">
      <c r="A84" s="7" t="s">
        <v>92</v>
      </c>
      <c r="B84" s="8" t="s">
        <v>236</v>
      </c>
      <c r="C84" s="8" t="s">
        <v>241</v>
      </c>
      <c r="D84" s="8" t="s">
        <v>246</v>
      </c>
      <c r="E84" s="8">
        <v>760</v>
      </c>
      <c r="F84" s="8">
        <v>2</v>
      </c>
      <c r="G84" s="8">
        <v>0</v>
      </c>
      <c r="H84" s="8" t="s">
        <v>260</v>
      </c>
      <c r="I84" s="8" t="s">
        <v>265</v>
      </c>
      <c r="J84" s="8">
        <v>5</v>
      </c>
      <c r="K84" s="8">
        <f t="shared" si="3"/>
        <v>1520</v>
      </c>
      <c r="L84" s="8">
        <f t="shared" si="4"/>
        <v>380</v>
      </c>
      <c r="M84">
        <f t="shared" si="5"/>
        <v>0</v>
      </c>
    </row>
    <row r="85" spans="1:13" x14ac:dyDescent="0.3">
      <c r="A85" s="5" t="s">
        <v>93</v>
      </c>
      <c r="B85" s="6" t="s">
        <v>221</v>
      </c>
      <c r="C85" s="6" t="s">
        <v>242</v>
      </c>
      <c r="D85" s="6" t="s">
        <v>256</v>
      </c>
      <c r="E85" s="6">
        <v>1349</v>
      </c>
      <c r="F85" s="6">
        <v>4</v>
      </c>
      <c r="G85" s="6">
        <v>10</v>
      </c>
      <c r="H85" s="6" t="s">
        <v>261</v>
      </c>
      <c r="I85" s="6" t="s">
        <v>263</v>
      </c>
      <c r="J85" s="6">
        <v>4</v>
      </c>
      <c r="K85" s="6">
        <f t="shared" si="3"/>
        <v>4856.4000000000005</v>
      </c>
      <c r="L85" s="6">
        <f t="shared" si="4"/>
        <v>1214.1000000000001</v>
      </c>
      <c r="M85">
        <f t="shared" si="5"/>
        <v>1</v>
      </c>
    </row>
    <row r="86" spans="1:13" x14ac:dyDescent="0.3">
      <c r="A86" s="7" t="s">
        <v>94</v>
      </c>
      <c r="B86" s="8" t="s">
        <v>220</v>
      </c>
      <c r="C86" s="8" t="s">
        <v>244</v>
      </c>
      <c r="D86" s="8" t="s">
        <v>255</v>
      </c>
      <c r="E86" s="8">
        <v>1733</v>
      </c>
      <c r="F86" s="8">
        <v>3</v>
      </c>
      <c r="G86" s="8">
        <v>10</v>
      </c>
      <c r="H86" s="8" t="s">
        <v>260</v>
      </c>
      <c r="I86" s="8" t="s">
        <v>263</v>
      </c>
      <c r="J86" s="8">
        <v>10</v>
      </c>
      <c r="K86" s="8">
        <f t="shared" si="3"/>
        <v>4679.1000000000004</v>
      </c>
      <c r="L86" s="8">
        <f t="shared" si="4"/>
        <v>1169.7750000000001</v>
      </c>
      <c r="M86">
        <f t="shared" si="5"/>
        <v>0</v>
      </c>
    </row>
    <row r="87" spans="1:13" x14ac:dyDescent="0.3">
      <c r="A87" s="5" t="s">
        <v>95</v>
      </c>
      <c r="B87" s="6" t="s">
        <v>216</v>
      </c>
      <c r="C87" s="6" t="s">
        <v>241</v>
      </c>
      <c r="D87" s="6" t="s">
        <v>254</v>
      </c>
      <c r="E87" s="6">
        <v>275</v>
      </c>
      <c r="F87" s="6">
        <v>2</v>
      </c>
      <c r="G87" s="6">
        <v>15</v>
      </c>
      <c r="H87" s="6" t="s">
        <v>260</v>
      </c>
      <c r="I87" s="6" t="s">
        <v>264</v>
      </c>
      <c r="J87" s="6">
        <v>9</v>
      </c>
      <c r="K87" s="6">
        <f t="shared" si="3"/>
        <v>467.5</v>
      </c>
      <c r="L87" s="6">
        <f t="shared" si="4"/>
        <v>116.875</v>
      </c>
      <c r="M87">
        <f t="shared" si="5"/>
        <v>0</v>
      </c>
    </row>
    <row r="88" spans="1:13" x14ac:dyDescent="0.3">
      <c r="A88" s="7" t="s">
        <v>96</v>
      </c>
      <c r="B88" s="8" t="s">
        <v>232</v>
      </c>
      <c r="C88" s="8" t="s">
        <v>242</v>
      </c>
      <c r="D88" s="8" t="s">
        <v>247</v>
      </c>
      <c r="E88" s="8">
        <v>1723</v>
      </c>
      <c r="F88" s="8">
        <v>1</v>
      </c>
      <c r="G88" s="8">
        <v>0</v>
      </c>
      <c r="H88" s="8" t="s">
        <v>260</v>
      </c>
      <c r="I88" s="8" t="s">
        <v>265</v>
      </c>
      <c r="J88" s="8">
        <v>5</v>
      </c>
      <c r="K88" s="8">
        <f t="shared" si="3"/>
        <v>1723</v>
      </c>
      <c r="L88" s="8">
        <f t="shared" si="4"/>
        <v>430.75</v>
      </c>
      <c r="M88">
        <f t="shared" si="5"/>
        <v>0</v>
      </c>
    </row>
    <row r="89" spans="1:13" x14ac:dyDescent="0.3">
      <c r="A89" s="5" t="s">
        <v>97</v>
      </c>
      <c r="B89" s="6" t="s">
        <v>212</v>
      </c>
      <c r="C89" s="6" t="s">
        <v>241</v>
      </c>
      <c r="D89" s="6" t="s">
        <v>246</v>
      </c>
      <c r="E89" s="6">
        <v>1069</v>
      </c>
      <c r="F89" s="6">
        <v>5</v>
      </c>
      <c r="G89" s="6">
        <v>20</v>
      </c>
      <c r="H89" s="6" t="s">
        <v>260</v>
      </c>
      <c r="I89" s="6" t="s">
        <v>263</v>
      </c>
      <c r="J89" s="6">
        <v>7</v>
      </c>
      <c r="K89" s="6">
        <f t="shared" si="3"/>
        <v>4276</v>
      </c>
      <c r="L89" s="6">
        <f t="shared" si="4"/>
        <v>1069</v>
      </c>
      <c r="M89">
        <f t="shared" si="5"/>
        <v>0</v>
      </c>
    </row>
    <row r="90" spans="1:13" x14ac:dyDescent="0.3">
      <c r="A90" s="7" t="s">
        <v>98</v>
      </c>
      <c r="B90" s="8" t="s">
        <v>237</v>
      </c>
      <c r="C90" s="8" t="s">
        <v>242</v>
      </c>
      <c r="D90" s="8" t="s">
        <v>247</v>
      </c>
      <c r="E90" s="8">
        <v>727</v>
      </c>
      <c r="F90" s="8">
        <v>3</v>
      </c>
      <c r="G90" s="8">
        <v>5</v>
      </c>
      <c r="H90" s="8" t="s">
        <v>260</v>
      </c>
      <c r="I90" s="8" t="s">
        <v>264</v>
      </c>
      <c r="J90" s="8">
        <v>7</v>
      </c>
      <c r="K90" s="8">
        <f t="shared" si="3"/>
        <v>2071.9499999999998</v>
      </c>
      <c r="L90" s="8">
        <f t="shared" si="4"/>
        <v>517.98749999999995</v>
      </c>
      <c r="M90">
        <f t="shared" si="5"/>
        <v>0</v>
      </c>
    </row>
    <row r="91" spans="1:13" x14ac:dyDescent="0.3">
      <c r="A91" s="5" t="s">
        <v>99</v>
      </c>
      <c r="B91" s="6" t="s">
        <v>218</v>
      </c>
      <c r="C91" s="6" t="s">
        <v>241</v>
      </c>
      <c r="D91" s="6" t="s">
        <v>259</v>
      </c>
      <c r="E91" s="6">
        <v>479</v>
      </c>
      <c r="F91" s="6">
        <v>2</v>
      </c>
      <c r="G91" s="6">
        <v>5</v>
      </c>
      <c r="H91" s="6" t="s">
        <v>260</v>
      </c>
      <c r="I91" s="6" t="s">
        <v>263</v>
      </c>
      <c r="J91" s="6">
        <v>10</v>
      </c>
      <c r="K91" s="6">
        <f t="shared" si="3"/>
        <v>910.09999999999991</v>
      </c>
      <c r="L91" s="6">
        <f t="shared" si="4"/>
        <v>227.52499999999998</v>
      </c>
      <c r="M91">
        <f t="shared" si="5"/>
        <v>0</v>
      </c>
    </row>
    <row r="92" spans="1:13" x14ac:dyDescent="0.3">
      <c r="A92" s="7" t="s">
        <v>100</v>
      </c>
      <c r="B92" s="8" t="s">
        <v>220</v>
      </c>
      <c r="C92" s="8" t="s">
        <v>243</v>
      </c>
      <c r="D92" s="8" t="s">
        <v>257</v>
      </c>
      <c r="E92" s="8">
        <v>1805</v>
      </c>
      <c r="F92" s="8">
        <v>2</v>
      </c>
      <c r="G92" s="8">
        <v>10</v>
      </c>
      <c r="H92" s="8" t="s">
        <v>260</v>
      </c>
      <c r="I92" s="8" t="s">
        <v>264</v>
      </c>
      <c r="J92" s="8">
        <v>6</v>
      </c>
      <c r="K92" s="8">
        <f t="shared" si="3"/>
        <v>3249</v>
      </c>
      <c r="L92" s="8">
        <f t="shared" si="4"/>
        <v>812.25</v>
      </c>
      <c r="M92">
        <f t="shared" si="5"/>
        <v>0</v>
      </c>
    </row>
    <row r="93" spans="1:13" x14ac:dyDescent="0.3">
      <c r="A93" s="5" t="s">
        <v>101</v>
      </c>
      <c r="B93" s="6" t="s">
        <v>237</v>
      </c>
      <c r="C93" s="6" t="s">
        <v>241</v>
      </c>
      <c r="D93" s="6" t="s">
        <v>254</v>
      </c>
      <c r="E93" s="6">
        <v>661</v>
      </c>
      <c r="F93" s="6">
        <v>1</v>
      </c>
      <c r="G93" s="6">
        <v>0</v>
      </c>
      <c r="H93" s="6" t="s">
        <v>260</v>
      </c>
      <c r="I93" s="6" t="s">
        <v>264</v>
      </c>
      <c r="J93" s="6">
        <v>9</v>
      </c>
      <c r="K93" s="6">
        <f t="shared" si="3"/>
        <v>661</v>
      </c>
      <c r="L93" s="6">
        <f t="shared" si="4"/>
        <v>165.25</v>
      </c>
      <c r="M93">
        <f t="shared" si="5"/>
        <v>0</v>
      </c>
    </row>
    <row r="94" spans="1:13" x14ac:dyDescent="0.3">
      <c r="A94" s="7" t="s">
        <v>102</v>
      </c>
      <c r="B94" s="8" t="s">
        <v>229</v>
      </c>
      <c r="C94" s="8" t="s">
        <v>240</v>
      </c>
      <c r="D94" s="8" t="s">
        <v>251</v>
      </c>
      <c r="E94" s="8">
        <v>682</v>
      </c>
      <c r="F94" s="8">
        <v>4</v>
      </c>
      <c r="G94" s="8">
        <v>15</v>
      </c>
      <c r="H94" s="8" t="s">
        <v>260</v>
      </c>
      <c r="I94" s="8" t="s">
        <v>264</v>
      </c>
      <c r="J94" s="8">
        <v>2</v>
      </c>
      <c r="K94" s="8">
        <f t="shared" si="3"/>
        <v>2318.7999999999997</v>
      </c>
      <c r="L94" s="8">
        <f t="shared" si="4"/>
        <v>579.69999999999993</v>
      </c>
      <c r="M94">
        <f t="shared" si="5"/>
        <v>0</v>
      </c>
    </row>
    <row r="95" spans="1:13" x14ac:dyDescent="0.3">
      <c r="A95" s="5" t="s">
        <v>103</v>
      </c>
      <c r="B95" s="6" t="s">
        <v>235</v>
      </c>
      <c r="C95" s="6" t="s">
        <v>242</v>
      </c>
      <c r="D95" s="6" t="s">
        <v>248</v>
      </c>
      <c r="E95" s="6">
        <v>1783</v>
      </c>
      <c r="F95" s="6">
        <v>1</v>
      </c>
      <c r="G95" s="6">
        <v>15</v>
      </c>
      <c r="H95" s="6" t="s">
        <v>260</v>
      </c>
      <c r="I95" s="6" t="s">
        <v>262</v>
      </c>
      <c r="J95" s="6">
        <v>4</v>
      </c>
      <c r="K95" s="6">
        <f t="shared" si="3"/>
        <v>1515.55</v>
      </c>
      <c r="L95" s="6">
        <f t="shared" si="4"/>
        <v>378.88749999999999</v>
      </c>
      <c r="M95">
        <f t="shared" si="5"/>
        <v>0</v>
      </c>
    </row>
    <row r="96" spans="1:13" x14ac:dyDescent="0.3">
      <c r="A96" s="7" t="s">
        <v>104</v>
      </c>
      <c r="B96" s="8" t="s">
        <v>236</v>
      </c>
      <c r="C96" s="8" t="s">
        <v>241</v>
      </c>
      <c r="D96" s="8" t="s">
        <v>246</v>
      </c>
      <c r="E96" s="8">
        <v>274</v>
      </c>
      <c r="F96" s="8">
        <v>2</v>
      </c>
      <c r="G96" s="8">
        <v>0</v>
      </c>
      <c r="H96" s="8" t="s">
        <v>260</v>
      </c>
      <c r="I96" s="8" t="s">
        <v>265</v>
      </c>
      <c r="J96" s="8">
        <v>5</v>
      </c>
      <c r="K96" s="8">
        <f t="shared" si="3"/>
        <v>548</v>
      </c>
      <c r="L96" s="8">
        <f t="shared" si="4"/>
        <v>137</v>
      </c>
      <c r="M96">
        <f t="shared" si="5"/>
        <v>0</v>
      </c>
    </row>
    <row r="97" spans="1:13" x14ac:dyDescent="0.3">
      <c r="A97" s="5" t="s">
        <v>105</v>
      </c>
      <c r="B97" s="6" t="s">
        <v>231</v>
      </c>
      <c r="C97" s="6" t="s">
        <v>241</v>
      </c>
      <c r="D97" s="6" t="s">
        <v>246</v>
      </c>
      <c r="E97" s="6">
        <v>1022</v>
      </c>
      <c r="F97" s="6">
        <v>4</v>
      </c>
      <c r="G97" s="6">
        <v>10</v>
      </c>
      <c r="H97" s="6" t="s">
        <v>260</v>
      </c>
      <c r="I97" s="6" t="s">
        <v>265</v>
      </c>
      <c r="J97" s="6">
        <v>6</v>
      </c>
      <c r="K97" s="6">
        <f t="shared" si="3"/>
        <v>3679.2000000000003</v>
      </c>
      <c r="L97" s="6">
        <f t="shared" si="4"/>
        <v>919.80000000000007</v>
      </c>
      <c r="M97">
        <f t="shared" si="5"/>
        <v>0</v>
      </c>
    </row>
    <row r="98" spans="1:13" x14ac:dyDescent="0.3">
      <c r="A98" s="7" t="s">
        <v>106</v>
      </c>
      <c r="B98" s="8" t="s">
        <v>223</v>
      </c>
      <c r="C98" s="8" t="s">
        <v>241</v>
      </c>
      <c r="D98" s="8" t="s">
        <v>254</v>
      </c>
      <c r="E98" s="8">
        <v>1348</v>
      </c>
      <c r="F98" s="8">
        <v>1</v>
      </c>
      <c r="G98" s="8">
        <v>5</v>
      </c>
      <c r="H98" s="8" t="s">
        <v>260</v>
      </c>
      <c r="I98" s="8" t="s">
        <v>263</v>
      </c>
      <c r="J98" s="8">
        <v>3</v>
      </c>
      <c r="K98" s="8">
        <f t="shared" si="3"/>
        <v>1280.5999999999999</v>
      </c>
      <c r="L98" s="8">
        <f t="shared" si="4"/>
        <v>320.14999999999998</v>
      </c>
      <c r="M98">
        <f t="shared" si="5"/>
        <v>0</v>
      </c>
    </row>
    <row r="99" spans="1:13" x14ac:dyDescent="0.3">
      <c r="A99" s="5" t="s">
        <v>107</v>
      </c>
      <c r="B99" s="6" t="s">
        <v>232</v>
      </c>
      <c r="C99" s="6" t="s">
        <v>244</v>
      </c>
      <c r="D99" s="6" t="s">
        <v>253</v>
      </c>
      <c r="E99" s="6">
        <v>1230</v>
      </c>
      <c r="F99" s="6">
        <v>1</v>
      </c>
      <c r="G99" s="6">
        <v>5</v>
      </c>
      <c r="H99" s="6" t="s">
        <v>261</v>
      </c>
      <c r="I99" s="6" t="s">
        <v>265</v>
      </c>
      <c r="J99" s="6">
        <v>9</v>
      </c>
      <c r="K99" s="6">
        <f t="shared" si="3"/>
        <v>1168.5</v>
      </c>
      <c r="L99" s="6">
        <f t="shared" si="4"/>
        <v>292.125</v>
      </c>
      <c r="M99">
        <f t="shared" si="5"/>
        <v>1</v>
      </c>
    </row>
    <row r="100" spans="1:13" x14ac:dyDescent="0.3">
      <c r="A100" s="7" t="s">
        <v>108</v>
      </c>
      <c r="B100" s="8" t="s">
        <v>227</v>
      </c>
      <c r="C100" s="8" t="s">
        <v>240</v>
      </c>
      <c r="D100" s="8" t="s">
        <v>245</v>
      </c>
      <c r="E100" s="8">
        <v>690</v>
      </c>
      <c r="F100" s="8">
        <v>3</v>
      </c>
      <c r="G100" s="8">
        <v>15</v>
      </c>
      <c r="H100" s="8" t="s">
        <v>261</v>
      </c>
      <c r="I100" s="8" t="s">
        <v>264</v>
      </c>
      <c r="J100" s="8">
        <v>6</v>
      </c>
      <c r="K100" s="8">
        <f t="shared" si="3"/>
        <v>1759.5</v>
      </c>
      <c r="L100" s="8">
        <f t="shared" si="4"/>
        <v>439.875</v>
      </c>
      <c r="M100">
        <f t="shared" si="5"/>
        <v>1</v>
      </c>
    </row>
    <row r="101" spans="1:13" x14ac:dyDescent="0.3">
      <c r="A101" s="5" t="s">
        <v>109</v>
      </c>
      <c r="B101" s="6" t="s">
        <v>238</v>
      </c>
      <c r="C101" s="6" t="s">
        <v>241</v>
      </c>
      <c r="D101" s="6" t="s">
        <v>259</v>
      </c>
      <c r="E101" s="6">
        <v>1746</v>
      </c>
      <c r="F101" s="6">
        <v>2</v>
      </c>
      <c r="G101" s="6">
        <v>15</v>
      </c>
      <c r="H101" s="6" t="s">
        <v>260</v>
      </c>
      <c r="I101" s="6" t="s">
        <v>264</v>
      </c>
      <c r="J101" s="6">
        <v>4</v>
      </c>
      <c r="K101" s="6">
        <f t="shared" si="3"/>
        <v>2968.2</v>
      </c>
      <c r="L101" s="6">
        <f t="shared" si="4"/>
        <v>742.05</v>
      </c>
      <c r="M101">
        <f t="shared" si="5"/>
        <v>0</v>
      </c>
    </row>
    <row r="102" spans="1:13" x14ac:dyDescent="0.3">
      <c r="A102" s="7" t="s">
        <v>110</v>
      </c>
      <c r="B102" s="8" t="s">
        <v>237</v>
      </c>
      <c r="C102" s="8" t="s">
        <v>243</v>
      </c>
      <c r="D102" s="8" t="s">
        <v>257</v>
      </c>
      <c r="E102" s="8">
        <v>246</v>
      </c>
      <c r="F102" s="8">
        <v>1</v>
      </c>
      <c r="G102" s="8">
        <v>5</v>
      </c>
      <c r="H102" s="8" t="s">
        <v>260</v>
      </c>
      <c r="I102" s="8" t="s">
        <v>263</v>
      </c>
      <c r="J102" s="8">
        <v>9</v>
      </c>
      <c r="K102" s="8">
        <f t="shared" si="3"/>
        <v>233.7</v>
      </c>
      <c r="L102" s="8">
        <f t="shared" si="4"/>
        <v>58.424999999999997</v>
      </c>
      <c r="M102">
        <f t="shared" si="5"/>
        <v>0</v>
      </c>
    </row>
    <row r="103" spans="1:13" x14ac:dyDescent="0.3">
      <c r="A103" s="5" t="s">
        <v>111</v>
      </c>
      <c r="B103" s="6" t="s">
        <v>210</v>
      </c>
      <c r="C103" s="6" t="s">
        <v>242</v>
      </c>
      <c r="D103" s="6" t="s">
        <v>256</v>
      </c>
      <c r="E103" s="6">
        <v>722</v>
      </c>
      <c r="F103" s="6">
        <v>4</v>
      </c>
      <c r="G103" s="6">
        <v>10</v>
      </c>
      <c r="H103" s="6" t="s">
        <v>260</v>
      </c>
      <c r="I103" s="6" t="s">
        <v>265</v>
      </c>
      <c r="J103" s="6">
        <v>9</v>
      </c>
      <c r="K103" s="6">
        <f t="shared" si="3"/>
        <v>2599.2000000000003</v>
      </c>
      <c r="L103" s="6">
        <f t="shared" si="4"/>
        <v>649.80000000000007</v>
      </c>
      <c r="M103">
        <f t="shared" si="5"/>
        <v>0</v>
      </c>
    </row>
    <row r="104" spans="1:13" x14ac:dyDescent="0.3">
      <c r="A104" s="7" t="s">
        <v>112</v>
      </c>
      <c r="B104" s="8" t="s">
        <v>225</v>
      </c>
      <c r="C104" s="8" t="s">
        <v>241</v>
      </c>
      <c r="D104" s="8" t="s">
        <v>254</v>
      </c>
      <c r="E104" s="8">
        <v>1921</v>
      </c>
      <c r="F104" s="8">
        <v>4</v>
      </c>
      <c r="G104" s="8">
        <v>10</v>
      </c>
      <c r="H104" s="8" t="s">
        <v>260</v>
      </c>
      <c r="I104" s="8" t="s">
        <v>262</v>
      </c>
      <c r="J104" s="8">
        <v>3</v>
      </c>
      <c r="K104" s="8">
        <f t="shared" si="3"/>
        <v>6915.6</v>
      </c>
      <c r="L104" s="8">
        <f t="shared" si="4"/>
        <v>1728.9</v>
      </c>
      <c r="M104">
        <f t="shared" si="5"/>
        <v>0</v>
      </c>
    </row>
    <row r="105" spans="1:13" x14ac:dyDescent="0.3">
      <c r="A105" s="5" t="s">
        <v>113</v>
      </c>
      <c r="B105" s="6" t="s">
        <v>217</v>
      </c>
      <c r="C105" s="6" t="s">
        <v>241</v>
      </c>
      <c r="D105" s="6" t="s">
        <v>259</v>
      </c>
      <c r="E105" s="6">
        <v>142</v>
      </c>
      <c r="F105" s="6">
        <v>3</v>
      </c>
      <c r="G105" s="6">
        <v>20</v>
      </c>
      <c r="H105" s="6" t="s">
        <v>261</v>
      </c>
      <c r="I105" s="6" t="s">
        <v>264</v>
      </c>
      <c r="J105" s="6">
        <v>9</v>
      </c>
      <c r="K105" s="6">
        <f t="shared" si="3"/>
        <v>340.8</v>
      </c>
      <c r="L105" s="6">
        <f t="shared" si="4"/>
        <v>85.2</v>
      </c>
      <c r="M105">
        <f t="shared" si="5"/>
        <v>1</v>
      </c>
    </row>
    <row r="106" spans="1:13" x14ac:dyDescent="0.3">
      <c r="A106" s="7" t="s">
        <v>114</v>
      </c>
      <c r="B106" s="8" t="s">
        <v>221</v>
      </c>
      <c r="C106" s="8" t="s">
        <v>242</v>
      </c>
      <c r="D106" s="8" t="s">
        <v>247</v>
      </c>
      <c r="E106" s="8">
        <v>471</v>
      </c>
      <c r="F106" s="8">
        <v>5</v>
      </c>
      <c r="G106" s="8">
        <v>15</v>
      </c>
      <c r="H106" s="8" t="s">
        <v>260</v>
      </c>
      <c r="I106" s="8" t="s">
        <v>265</v>
      </c>
      <c r="J106" s="8">
        <v>3</v>
      </c>
      <c r="K106" s="8">
        <f t="shared" si="3"/>
        <v>2001.75</v>
      </c>
      <c r="L106" s="8">
        <f t="shared" si="4"/>
        <v>500.4375</v>
      </c>
      <c r="M106">
        <f t="shared" si="5"/>
        <v>0</v>
      </c>
    </row>
    <row r="107" spans="1:13" x14ac:dyDescent="0.3">
      <c r="A107" s="5" t="s">
        <v>115</v>
      </c>
      <c r="B107" s="6" t="s">
        <v>212</v>
      </c>
      <c r="C107" s="6" t="s">
        <v>243</v>
      </c>
      <c r="D107" s="6" t="s">
        <v>250</v>
      </c>
      <c r="E107" s="6">
        <v>782</v>
      </c>
      <c r="F107" s="6">
        <v>3</v>
      </c>
      <c r="G107" s="6">
        <v>0</v>
      </c>
      <c r="H107" s="6" t="s">
        <v>260</v>
      </c>
      <c r="I107" s="6" t="s">
        <v>263</v>
      </c>
      <c r="J107" s="6">
        <v>8</v>
      </c>
      <c r="K107" s="6">
        <f t="shared" si="3"/>
        <v>2346</v>
      </c>
      <c r="L107" s="6">
        <f t="shared" si="4"/>
        <v>586.5</v>
      </c>
      <c r="M107">
        <f t="shared" si="5"/>
        <v>0</v>
      </c>
    </row>
    <row r="108" spans="1:13" x14ac:dyDescent="0.3">
      <c r="A108" s="7" t="s">
        <v>116</v>
      </c>
      <c r="B108" s="8" t="s">
        <v>229</v>
      </c>
      <c r="C108" s="8" t="s">
        <v>242</v>
      </c>
      <c r="D108" s="8" t="s">
        <v>247</v>
      </c>
      <c r="E108" s="8">
        <v>1456</v>
      </c>
      <c r="F108" s="8">
        <v>4</v>
      </c>
      <c r="G108" s="8">
        <v>20</v>
      </c>
      <c r="H108" s="8" t="s">
        <v>261</v>
      </c>
      <c r="I108" s="8" t="s">
        <v>262</v>
      </c>
      <c r="J108" s="8">
        <v>7</v>
      </c>
      <c r="K108" s="8">
        <f t="shared" si="3"/>
        <v>4659.2</v>
      </c>
      <c r="L108" s="8">
        <f t="shared" si="4"/>
        <v>1164.8</v>
      </c>
      <c r="M108">
        <f t="shared" si="5"/>
        <v>1</v>
      </c>
    </row>
    <row r="109" spans="1:13" x14ac:dyDescent="0.3">
      <c r="A109" s="5" t="s">
        <v>117</v>
      </c>
      <c r="B109" s="6" t="s">
        <v>226</v>
      </c>
      <c r="C109" s="6" t="s">
        <v>243</v>
      </c>
      <c r="D109" s="6" t="s">
        <v>257</v>
      </c>
      <c r="E109" s="6">
        <v>1682</v>
      </c>
      <c r="F109" s="6">
        <v>4</v>
      </c>
      <c r="G109" s="6">
        <v>20</v>
      </c>
      <c r="H109" s="6" t="s">
        <v>260</v>
      </c>
      <c r="I109" s="6" t="s">
        <v>262</v>
      </c>
      <c r="J109" s="6">
        <v>10</v>
      </c>
      <c r="K109" s="6">
        <f t="shared" si="3"/>
        <v>5382.4000000000005</v>
      </c>
      <c r="L109" s="6">
        <f t="shared" si="4"/>
        <v>1345.6000000000001</v>
      </c>
      <c r="M109">
        <f t="shared" si="5"/>
        <v>0</v>
      </c>
    </row>
    <row r="110" spans="1:13" x14ac:dyDescent="0.3">
      <c r="A110" s="7" t="s">
        <v>118</v>
      </c>
      <c r="B110" s="8" t="s">
        <v>236</v>
      </c>
      <c r="C110" s="8" t="s">
        <v>242</v>
      </c>
      <c r="D110" s="8" t="s">
        <v>248</v>
      </c>
      <c r="E110" s="8">
        <v>484</v>
      </c>
      <c r="F110" s="8">
        <v>5</v>
      </c>
      <c r="G110" s="8">
        <v>10</v>
      </c>
      <c r="H110" s="8" t="s">
        <v>260</v>
      </c>
      <c r="I110" s="8" t="s">
        <v>265</v>
      </c>
      <c r="J110" s="8">
        <v>9</v>
      </c>
      <c r="K110" s="8">
        <f t="shared" si="3"/>
        <v>2178</v>
      </c>
      <c r="L110" s="8">
        <f t="shared" si="4"/>
        <v>544.5</v>
      </c>
      <c r="M110">
        <f t="shared" si="5"/>
        <v>0</v>
      </c>
    </row>
    <row r="111" spans="1:13" x14ac:dyDescent="0.3">
      <c r="A111" s="5" t="s">
        <v>119</v>
      </c>
      <c r="B111" s="6" t="s">
        <v>237</v>
      </c>
      <c r="C111" s="6" t="s">
        <v>240</v>
      </c>
      <c r="D111" s="6" t="s">
        <v>245</v>
      </c>
      <c r="E111" s="6">
        <v>646</v>
      </c>
      <c r="F111" s="6">
        <v>5</v>
      </c>
      <c r="G111" s="6">
        <v>5</v>
      </c>
      <c r="H111" s="6" t="s">
        <v>260</v>
      </c>
      <c r="I111" s="6" t="s">
        <v>265</v>
      </c>
      <c r="J111" s="6">
        <v>9</v>
      </c>
      <c r="K111" s="6">
        <f t="shared" si="3"/>
        <v>3068.5</v>
      </c>
      <c r="L111" s="6">
        <f t="shared" si="4"/>
        <v>767.125</v>
      </c>
      <c r="M111">
        <f t="shared" si="5"/>
        <v>0</v>
      </c>
    </row>
    <row r="112" spans="1:13" x14ac:dyDescent="0.3">
      <c r="A112" s="7" t="s">
        <v>120</v>
      </c>
      <c r="B112" s="8" t="s">
        <v>228</v>
      </c>
      <c r="C112" s="8" t="s">
        <v>240</v>
      </c>
      <c r="D112" s="8" t="s">
        <v>251</v>
      </c>
      <c r="E112" s="8">
        <v>1346</v>
      </c>
      <c r="F112" s="8">
        <v>2</v>
      </c>
      <c r="G112" s="8">
        <v>5</v>
      </c>
      <c r="H112" s="8" t="s">
        <v>260</v>
      </c>
      <c r="I112" s="8" t="s">
        <v>262</v>
      </c>
      <c r="J112" s="8">
        <v>10</v>
      </c>
      <c r="K112" s="8">
        <f t="shared" si="3"/>
        <v>2557.4</v>
      </c>
      <c r="L112" s="8">
        <f t="shared" si="4"/>
        <v>639.35</v>
      </c>
      <c r="M112">
        <f t="shared" si="5"/>
        <v>0</v>
      </c>
    </row>
    <row r="113" spans="1:13" x14ac:dyDescent="0.3">
      <c r="A113" s="5" t="s">
        <v>121</v>
      </c>
      <c r="B113" s="6" t="s">
        <v>238</v>
      </c>
      <c r="C113" s="6" t="s">
        <v>240</v>
      </c>
      <c r="D113" s="6" t="s">
        <v>245</v>
      </c>
      <c r="E113" s="6">
        <v>1823</v>
      </c>
      <c r="F113" s="6">
        <v>1</v>
      </c>
      <c r="G113" s="6">
        <v>15</v>
      </c>
      <c r="H113" s="6" t="s">
        <v>260</v>
      </c>
      <c r="I113" s="6" t="s">
        <v>264</v>
      </c>
      <c r="J113" s="6">
        <v>9</v>
      </c>
      <c r="K113" s="6">
        <f t="shared" si="3"/>
        <v>1549.55</v>
      </c>
      <c r="L113" s="6">
        <f t="shared" si="4"/>
        <v>387.38749999999999</v>
      </c>
      <c r="M113">
        <f t="shared" si="5"/>
        <v>0</v>
      </c>
    </row>
    <row r="114" spans="1:13" x14ac:dyDescent="0.3">
      <c r="A114" s="7" t="s">
        <v>122</v>
      </c>
      <c r="B114" s="8" t="s">
        <v>226</v>
      </c>
      <c r="C114" s="8" t="s">
        <v>243</v>
      </c>
      <c r="D114" s="8" t="s">
        <v>252</v>
      </c>
      <c r="E114" s="8">
        <v>1544</v>
      </c>
      <c r="F114" s="8">
        <v>3</v>
      </c>
      <c r="G114" s="8">
        <v>15</v>
      </c>
      <c r="H114" s="8" t="s">
        <v>260</v>
      </c>
      <c r="I114" s="8" t="s">
        <v>265</v>
      </c>
      <c r="J114" s="8">
        <v>5</v>
      </c>
      <c r="K114" s="8">
        <f t="shared" si="3"/>
        <v>3937.2</v>
      </c>
      <c r="L114" s="8">
        <f t="shared" si="4"/>
        <v>984.3</v>
      </c>
      <c r="M114">
        <f t="shared" si="5"/>
        <v>0</v>
      </c>
    </row>
    <row r="115" spans="1:13" x14ac:dyDescent="0.3">
      <c r="A115" s="5" t="s">
        <v>123</v>
      </c>
      <c r="B115" s="6" t="s">
        <v>229</v>
      </c>
      <c r="C115" s="6" t="s">
        <v>241</v>
      </c>
      <c r="D115" s="6" t="s">
        <v>254</v>
      </c>
      <c r="E115" s="6">
        <v>885</v>
      </c>
      <c r="F115" s="6">
        <v>2</v>
      </c>
      <c r="G115" s="6">
        <v>20</v>
      </c>
      <c r="H115" s="6" t="s">
        <v>260</v>
      </c>
      <c r="I115" s="6" t="s">
        <v>264</v>
      </c>
      <c r="J115" s="6">
        <v>3</v>
      </c>
      <c r="K115" s="6">
        <f t="shared" si="3"/>
        <v>1416</v>
      </c>
      <c r="L115" s="6">
        <f t="shared" si="4"/>
        <v>354</v>
      </c>
      <c r="M115">
        <f t="shared" si="5"/>
        <v>0</v>
      </c>
    </row>
    <row r="116" spans="1:13" x14ac:dyDescent="0.3">
      <c r="A116" s="7" t="s">
        <v>124</v>
      </c>
      <c r="B116" s="8" t="s">
        <v>215</v>
      </c>
      <c r="C116" s="8" t="s">
        <v>242</v>
      </c>
      <c r="D116" s="8" t="s">
        <v>247</v>
      </c>
      <c r="E116" s="8">
        <v>1713</v>
      </c>
      <c r="F116" s="8">
        <v>5</v>
      </c>
      <c r="G116" s="8">
        <v>10</v>
      </c>
      <c r="H116" s="8" t="s">
        <v>260</v>
      </c>
      <c r="I116" s="8" t="s">
        <v>263</v>
      </c>
      <c r="J116" s="8">
        <v>6</v>
      </c>
      <c r="K116" s="8">
        <f t="shared" si="3"/>
        <v>7708.5</v>
      </c>
      <c r="L116" s="8">
        <f t="shared" si="4"/>
        <v>1927.125</v>
      </c>
      <c r="M116">
        <f t="shared" si="5"/>
        <v>0</v>
      </c>
    </row>
    <row r="117" spans="1:13" x14ac:dyDescent="0.3">
      <c r="A117" s="5" t="s">
        <v>125</v>
      </c>
      <c r="B117" s="6" t="s">
        <v>224</v>
      </c>
      <c r="C117" s="6" t="s">
        <v>241</v>
      </c>
      <c r="D117" s="6" t="s">
        <v>259</v>
      </c>
      <c r="E117" s="6">
        <v>1451</v>
      </c>
      <c r="F117" s="6">
        <v>4</v>
      </c>
      <c r="G117" s="6">
        <v>5</v>
      </c>
      <c r="H117" s="6" t="s">
        <v>260</v>
      </c>
      <c r="I117" s="6" t="s">
        <v>265</v>
      </c>
      <c r="J117" s="6">
        <v>7</v>
      </c>
      <c r="K117" s="6">
        <f t="shared" si="3"/>
        <v>5513.8</v>
      </c>
      <c r="L117" s="6">
        <f t="shared" si="4"/>
        <v>1378.45</v>
      </c>
      <c r="M117">
        <f t="shared" si="5"/>
        <v>0</v>
      </c>
    </row>
    <row r="118" spans="1:13" x14ac:dyDescent="0.3">
      <c r="A118" s="7" t="s">
        <v>126</v>
      </c>
      <c r="B118" s="8" t="s">
        <v>225</v>
      </c>
      <c r="C118" s="8" t="s">
        <v>241</v>
      </c>
      <c r="D118" s="8" t="s">
        <v>259</v>
      </c>
      <c r="E118" s="8">
        <v>872</v>
      </c>
      <c r="F118" s="8">
        <v>4</v>
      </c>
      <c r="G118" s="8">
        <v>10</v>
      </c>
      <c r="H118" s="8" t="s">
        <v>260</v>
      </c>
      <c r="I118" s="8" t="s">
        <v>264</v>
      </c>
      <c r="J118" s="8">
        <v>8</v>
      </c>
      <c r="K118" s="8">
        <f t="shared" si="3"/>
        <v>3139.2000000000003</v>
      </c>
      <c r="L118" s="8">
        <f t="shared" si="4"/>
        <v>784.80000000000007</v>
      </c>
      <c r="M118">
        <f t="shared" si="5"/>
        <v>0</v>
      </c>
    </row>
    <row r="119" spans="1:13" x14ac:dyDescent="0.3">
      <c r="A119" s="5" t="s">
        <v>127</v>
      </c>
      <c r="B119" s="6" t="s">
        <v>230</v>
      </c>
      <c r="C119" s="6" t="s">
        <v>242</v>
      </c>
      <c r="D119" s="6" t="s">
        <v>248</v>
      </c>
      <c r="E119" s="6">
        <v>751</v>
      </c>
      <c r="F119" s="6">
        <v>4</v>
      </c>
      <c r="G119" s="6">
        <v>15</v>
      </c>
      <c r="H119" s="6" t="s">
        <v>260</v>
      </c>
      <c r="I119" s="6" t="s">
        <v>264</v>
      </c>
      <c r="J119" s="6">
        <v>9</v>
      </c>
      <c r="K119" s="6">
        <f t="shared" si="3"/>
        <v>2553.4</v>
      </c>
      <c r="L119" s="6">
        <f t="shared" si="4"/>
        <v>638.35</v>
      </c>
      <c r="M119">
        <f t="shared" si="5"/>
        <v>0</v>
      </c>
    </row>
    <row r="120" spans="1:13" x14ac:dyDescent="0.3">
      <c r="A120" s="7" t="s">
        <v>128</v>
      </c>
      <c r="B120" s="8" t="s">
        <v>217</v>
      </c>
      <c r="C120" s="8" t="s">
        <v>240</v>
      </c>
      <c r="D120" s="8" t="s">
        <v>245</v>
      </c>
      <c r="E120" s="8">
        <v>1128</v>
      </c>
      <c r="F120" s="8">
        <v>5</v>
      </c>
      <c r="G120" s="8">
        <v>10</v>
      </c>
      <c r="H120" s="8" t="s">
        <v>260</v>
      </c>
      <c r="I120" s="8" t="s">
        <v>265</v>
      </c>
      <c r="J120" s="8">
        <v>3</v>
      </c>
      <c r="K120" s="8">
        <f t="shared" si="3"/>
        <v>5076</v>
      </c>
      <c r="L120" s="8">
        <f t="shared" si="4"/>
        <v>1269</v>
      </c>
      <c r="M120">
        <f t="shared" si="5"/>
        <v>0</v>
      </c>
    </row>
    <row r="121" spans="1:13" x14ac:dyDescent="0.3">
      <c r="A121" s="5" t="s">
        <v>129</v>
      </c>
      <c r="B121" s="6" t="s">
        <v>221</v>
      </c>
      <c r="C121" s="6" t="s">
        <v>242</v>
      </c>
      <c r="D121" s="6" t="s">
        <v>248</v>
      </c>
      <c r="E121" s="6">
        <v>1579</v>
      </c>
      <c r="F121" s="6">
        <v>2</v>
      </c>
      <c r="G121" s="6">
        <v>15</v>
      </c>
      <c r="H121" s="6" t="s">
        <v>260</v>
      </c>
      <c r="I121" s="6" t="s">
        <v>264</v>
      </c>
      <c r="J121" s="6">
        <v>3</v>
      </c>
      <c r="K121" s="6">
        <f t="shared" si="3"/>
        <v>2684.2999999999997</v>
      </c>
      <c r="L121" s="6">
        <f t="shared" si="4"/>
        <v>671.07499999999993</v>
      </c>
      <c r="M121">
        <f t="shared" si="5"/>
        <v>0</v>
      </c>
    </row>
    <row r="122" spans="1:13" x14ac:dyDescent="0.3">
      <c r="A122" s="7" t="s">
        <v>130</v>
      </c>
      <c r="B122" s="8" t="s">
        <v>216</v>
      </c>
      <c r="C122" s="8" t="s">
        <v>243</v>
      </c>
      <c r="D122" s="8" t="s">
        <v>250</v>
      </c>
      <c r="E122" s="8">
        <v>1376</v>
      </c>
      <c r="F122" s="8">
        <v>4</v>
      </c>
      <c r="G122" s="8">
        <v>0</v>
      </c>
      <c r="H122" s="8" t="s">
        <v>260</v>
      </c>
      <c r="I122" s="8" t="s">
        <v>265</v>
      </c>
      <c r="J122" s="8">
        <v>7</v>
      </c>
      <c r="K122" s="8">
        <f t="shared" si="3"/>
        <v>5504</v>
      </c>
      <c r="L122" s="8">
        <f t="shared" si="4"/>
        <v>1376</v>
      </c>
      <c r="M122">
        <f t="shared" si="5"/>
        <v>0</v>
      </c>
    </row>
    <row r="123" spans="1:13" x14ac:dyDescent="0.3">
      <c r="A123" s="5" t="s">
        <v>131</v>
      </c>
      <c r="B123" s="6" t="s">
        <v>222</v>
      </c>
      <c r="C123" s="6" t="s">
        <v>242</v>
      </c>
      <c r="D123" s="6" t="s">
        <v>256</v>
      </c>
      <c r="E123" s="6">
        <v>173</v>
      </c>
      <c r="F123" s="6">
        <v>5</v>
      </c>
      <c r="G123" s="6">
        <v>0</v>
      </c>
      <c r="H123" s="6" t="s">
        <v>260</v>
      </c>
      <c r="I123" s="6" t="s">
        <v>263</v>
      </c>
      <c r="J123" s="6">
        <v>5</v>
      </c>
      <c r="K123" s="6">
        <f t="shared" si="3"/>
        <v>865</v>
      </c>
      <c r="L123" s="6">
        <f t="shared" si="4"/>
        <v>216.25</v>
      </c>
      <c r="M123">
        <f t="shared" si="5"/>
        <v>0</v>
      </c>
    </row>
    <row r="124" spans="1:13" x14ac:dyDescent="0.3">
      <c r="A124" s="7" t="s">
        <v>132</v>
      </c>
      <c r="B124" s="8" t="s">
        <v>233</v>
      </c>
      <c r="C124" s="8" t="s">
        <v>240</v>
      </c>
      <c r="D124" s="8" t="s">
        <v>249</v>
      </c>
      <c r="E124" s="8">
        <v>301</v>
      </c>
      <c r="F124" s="8">
        <v>1</v>
      </c>
      <c r="G124" s="8">
        <v>15</v>
      </c>
      <c r="H124" s="8" t="s">
        <v>260</v>
      </c>
      <c r="I124" s="8" t="s">
        <v>263</v>
      </c>
      <c r="J124" s="8">
        <v>2</v>
      </c>
      <c r="K124" s="8">
        <f t="shared" si="3"/>
        <v>255.85</v>
      </c>
      <c r="L124" s="8">
        <f t="shared" si="4"/>
        <v>63.962499999999999</v>
      </c>
      <c r="M124">
        <f t="shared" si="5"/>
        <v>0</v>
      </c>
    </row>
    <row r="125" spans="1:13" x14ac:dyDescent="0.3">
      <c r="A125" s="5" t="s">
        <v>133</v>
      </c>
      <c r="B125" s="6" t="s">
        <v>228</v>
      </c>
      <c r="C125" s="6" t="s">
        <v>243</v>
      </c>
      <c r="D125" s="6" t="s">
        <v>257</v>
      </c>
      <c r="E125" s="6">
        <v>700</v>
      </c>
      <c r="F125" s="6">
        <v>3</v>
      </c>
      <c r="G125" s="6">
        <v>10</v>
      </c>
      <c r="H125" s="6" t="s">
        <v>260</v>
      </c>
      <c r="I125" s="6" t="s">
        <v>264</v>
      </c>
      <c r="J125" s="6">
        <v>10</v>
      </c>
      <c r="K125" s="6">
        <f t="shared" si="3"/>
        <v>1890</v>
      </c>
      <c r="L125" s="6">
        <f t="shared" si="4"/>
        <v>472.5</v>
      </c>
      <c r="M125">
        <f t="shared" si="5"/>
        <v>0</v>
      </c>
    </row>
    <row r="126" spans="1:13" x14ac:dyDescent="0.3">
      <c r="A126" s="7" t="s">
        <v>134</v>
      </c>
      <c r="B126" s="8" t="s">
        <v>221</v>
      </c>
      <c r="C126" s="8" t="s">
        <v>241</v>
      </c>
      <c r="D126" s="8" t="s">
        <v>259</v>
      </c>
      <c r="E126" s="8">
        <v>1723</v>
      </c>
      <c r="F126" s="8">
        <v>2</v>
      </c>
      <c r="G126" s="8">
        <v>5</v>
      </c>
      <c r="H126" s="8" t="s">
        <v>260</v>
      </c>
      <c r="I126" s="8" t="s">
        <v>265</v>
      </c>
      <c r="J126" s="8">
        <v>5</v>
      </c>
      <c r="K126" s="8">
        <f t="shared" si="3"/>
        <v>3273.7</v>
      </c>
      <c r="L126" s="8">
        <f t="shared" si="4"/>
        <v>818.42499999999995</v>
      </c>
      <c r="M126">
        <f t="shared" si="5"/>
        <v>0</v>
      </c>
    </row>
    <row r="127" spans="1:13" x14ac:dyDescent="0.3">
      <c r="A127" s="5" t="s">
        <v>135</v>
      </c>
      <c r="B127" s="6" t="s">
        <v>239</v>
      </c>
      <c r="C127" s="6" t="s">
        <v>241</v>
      </c>
      <c r="D127" s="6" t="s">
        <v>254</v>
      </c>
      <c r="E127" s="6">
        <v>575</v>
      </c>
      <c r="F127" s="6">
        <v>4</v>
      </c>
      <c r="G127" s="6">
        <v>10</v>
      </c>
      <c r="H127" s="6" t="s">
        <v>260</v>
      </c>
      <c r="I127" s="6" t="s">
        <v>262</v>
      </c>
      <c r="J127" s="6">
        <v>9</v>
      </c>
      <c r="K127" s="6">
        <f t="shared" si="3"/>
        <v>2070</v>
      </c>
      <c r="L127" s="6">
        <f t="shared" si="4"/>
        <v>517.5</v>
      </c>
      <c r="M127">
        <f t="shared" si="5"/>
        <v>0</v>
      </c>
    </row>
    <row r="128" spans="1:13" x14ac:dyDescent="0.3">
      <c r="A128" s="7" t="s">
        <v>136</v>
      </c>
      <c r="B128" s="8" t="s">
        <v>216</v>
      </c>
      <c r="C128" s="8" t="s">
        <v>243</v>
      </c>
      <c r="D128" s="8" t="s">
        <v>252</v>
      </c>
      <c r="E128" s="8">
        <v>1219</v>
      </c>
      <c r="F128" s="8">
        <v>2</v>
      </c>
      <c r="G128" s="8">
        <v>0</v>
      </c>
      <c r="H128" s="8" t="s">
        <v>260</v>
      </c>
      <c r="I128" s="8" t="s">
        <v>263</v>
      </c>
      <c r="J128" s="8">
        <v>6</v>
      </c>
      <c r="K128" s="8">
        <f t="shared" si="3"/>
        <v>2438</v>
      </c>
      <c r="L128" s="8">
        <f t="shared" si="4"/>
        <v>609.5</v>
      </c>
      <c r="M128">
        <f t="shared" si="5"/>
        <v>0</v>
      </c>
    </row>
    <row r="129" spans="1:13" x14ac:dyDescent="0.3">
      <c r="A129" s="5" t="s">
        <v>137</v>
      </c>
      <c r="B129" s="6" t="s">
        <v>237</v>
      </c>
      <c r="C129" s="6" t="s">
        <v>242</v>
      </c>
      <c r="D129" s="6" t="s">
        <v>256</v>
      </c>
      <c r="E129" s="6">
        <v>612</v>
      </c>
      <c r="F129" s="6">
        <v>4</v>
      </c>
      <c r="G129" s="6">
        <v>10</v>
      </c>
      <c r="H129" s="6" t="s">
        <v>260</v>
      </c>
      <c r="I129" s="6" t="s">
        <v>265</v>
      </c>
      <c r="J129" s="6">
        <v>9</v>
      </c>
      <c r="K129" s="6">
        <f t="shared" si="3"/>
        <v>2203.2000000000003</v>
      </c>
      <c r="L129" s="6">
        <f t="shared" si="4"/>
        <v>550.80000000000007</v>
      </c>
      <c r="M129">
        <f t="shared" si="5"/>
        <v>0</v>
      </c>
    </row>
    <row r="130" spans="1:13" x14ac:dyDescent="0.3">
      <c r="A130" s="7" t="s">
        <v>138</v>
      </c>
      <c r="B130" s="8" t="s">
        <v>215</v>
      </c>
      <c r="C130" s="8" t="s">
        <v>244</v>
      </c>
      <c r="D130" s="8" t="s">
        <v>255</v>
      </c>
      <c r="E130" s="8">
        <v>1271</v>
      </c>
      <c r="F130" s="8">
        <v>3</v>
      </c>
      <c r="G130" s="8">
        <v>20</v>
      </c>
      <c r="H130" s="8" t="s">
        <v>260</v>
      </c>
      <c r="I130" s="8" t="s">
        <v>263</v>
      </c>
      <c r="J130" s="8">
        <v>2</v>
      </c>
      <c r="K130" s="8">
        <f t="shared" si="3"/>
        <v>3050.4</v>
      </c>
      <c r="L130" s="8">
        <f t="shared" si="4"/>
        <v>762.6</v>
      </c>
      <c r="M130">
        <f t="shared" si="5"/>
        <v>0</v>
      </c>
    </row>
    <row r="131" spans="1:13" x14ac:dyDescent="0.3">
      <c r="A131" s="5" t="s">
        <v>139</v>
      </c>
      <c r="B131" s="6" t="s">
        <v>236</v>
      </c>
      <c r="C131" s="6" t="s">
        <v>242</v>
      </c>
      <c r="D131" s="6" t="s">
        <v>247</v>
      </c>
      <c r="E131" s="6">
        <v>116</v>
      </c>
      <c r="F131" s="6">
        <v>5</v>
      </c>
      <c r="G131" s="6">
        <v>0</v>
      </c>
      <c r="H131" s="6" t="s">
        <v>260</v>
      </c>
      <c r="I131" s="6" t="s">
        <v>265</v>
      </c>
      <c r="J131" s="6">
        <v>6</v>
      </c>
      <c r="K131" s="6">
        <f t="shared" ref="K131:K194" si="6">E131*F131*(1-G131/100)</f>
        <v>580</v>
      </c>
      <c r="L131" s="6">
        <f t="shared" ref="L131:L194" si="7">K131*0.25</f>
        <v>145</v>
      </c>
      <c r="M131">
        <f t="shared" ref="M131:M194" si="8">IF(H131="Y",1,0)</f>
        <v>0</v>
      </c>
    </row>
    <row r="132" spans="1:13" x14ac:dyDescent="0.3">
      <c r="A132" s="7" t="s">
        <v>140</v>
      </c>
      <c r="B132" s="8" t="s">
        <v>216</v>
      </c>
      <c r="C132" s="8" t="s">
        <v>244</v>
      </c>
      <c r="D132" s="8" t="s">
        <v>258</v>
      </c>
      <c r="E132" s="8">
        <v>1742</v>
      </c>
      <c r="F132" s="8">
        <v>3</v>
      </c>
      <c r="G132" s="8">
        <v>5</v>
      </c>
      <c r="H132" s="8" t="s">
        <v>260</v>
      </c>
      <c r="I132" s="8" t="s">
        <v>263</v>
      </c>
      <c r="J132" s="8">
        <v>4</v>
      </c>
      <c r="K132" s="8">
        <f t="shared" si="6"/>
        <v>4964.7</v>
      </c>
      <c r="L132" s="8">
        <f t="shared" si="7"/>
        <v>1241.175</v>
      </c>
      <c r="M132">
        <f t="shared" si="8"/>
        <v>0</v>
      </c>
    </row>
    <row r="133" spans="1:13" x14ac:dyDescent="0.3">
      <c r="A133" s="5" t="s">
        <v>141</v>
      </c>
      <c r="B133" s="6" t="s">
        <v>222</v>
      </c>
      <c r="C133" s="6" t="s">
        <v>240</v>
      </c>
      <c r="D133" s="6" t="s">
        <v>251</v>
      </c>
      <c r="E133" s="6">
        <v>1423</v>
      </c>
      <c r="F133" s="6">
        <v>1</v>
      </c>
      <c r="G133" s="6">
        <v>10</v>
      </c>
      <c r="H133" s="6" t="s">
        <v>260</v>
      </c>
      <c r="I133" s="6" t="s">
        <v>262</v>
      </c>
      <c r="J133" s="6">
        <v>7</v>
      </c>
      <c r="K133" s="6">
        <f t="shared" si="6"/>
        <v>1280.7</v>
      </c>
      <c r="L133" s="6">
        <f t="shared" si="7"/>
        <v>320.17500000000001</v>
      </c>
      <c r="M133">
        <f t="shared" si="8"/>
        <v>0</v>
      </c>
    </row>
    <row r="134" spans="1:13" x14ac:dyDescent="0.3">
      <c r="A134" s="7" t="s">
        <v>142</v>
      </c>
      <c r="B134" s="8" t="s">
        <v>235</v>
      </c>
      <c r="C134" s="8" t="s">
        <v>244</v>
      </c>
      <c r="D134" s="8" t="s">
        <v>253</v>
      </c>
      <c r="E134" s="8">
        <v>1962</v>
      </c>
      <c r="F134" s="8">
        <v>3</v>
      </c>
      <c r="G134" s="8">
        <v>10</v>
      </c>
      <c r="H134" s="8" t="s">
        <v>260</v>
      </c>
      <c r="I134" s="8" t="s">
        <v>264</v>
      </c>
      <c r="J134" s="8">
        <v>5</v>
      </c>
      <c r="K134" s="8">
        <f t="shared" si="6"/>
        <v>5297.4000000000005</v>
      </c>
      <c r="L134" s="8">
        <f t="shared" si="7"/>
        <v>1324.3500000000001</v>
      </c>
      <c r="M134">
        <f t="shared" si="8"/>
        <v>0</v>
      </c>
    </row>
    <row r="135" spans="1:13" x14ac:dyDescent="0.3">
      <c r="A135" s="5" t="s">
        <v>143</v>
      </c>
      <c r="B135" s="6" t="s">
        <v>230</v>
      </c>
      <c r="C135" s="6" t="s">
        <v>241</v>
      </c>
      <c r="D135" s="6" t="s">
        <v>246</v>
      </c>
      <c r="E135" s="6">
        <v>1187</v>
      </c>
      <c r="F135" s="6">
        <v>5</v>
      </c>
      <c r="G135" s="6">
        <v>10</v>
      </c>
      <c r="H135" s="6" t="s">
        <v>260</v>
      </c>
      <c r="I135" s="6" t="s">
        <v>263</v>
      </c>
      <c r="J135" s="6">
        <v>9</v>
      </c>
      <c r="K135" s="6">
        <f t="shared" si="6"/>
        <v>5341.5</v>
      </c>
      <c r="L135" s="6">
        <f t="shared" si="7"/>
        <v>1335.375</v>
      </c>
      <c r="M135">
        <f t="shared" si="8"/>
        <v>0</v>
      </c>
    </row>
    <row r="136" spans="1:13" x14ac:dyDescent="0.3">
      <c r="A136" s="7" t="s">
        <v>144</v>
      </c>
      <c r="B136" s="8" t="s">
        <v>236</v>
      </c>
      <c r="C136" s="8" t="s">
        <v>243</v>
      </c>
      <c r="D136" s="8" t="s">
        <v>252</v>
      </c>
      <c r="E136" s="8">
        <v>1882</v>
      </c>
      <c r="F136" s="8">
        <v>3</v>
      </c>
      <c r="G136" s="8">
        <v>0</v>
      </c>
      <c r="H136" s="8" t="s">
        <v>260</v>
      </c>
      <c r="I136" s="8" t="s">
        <v>262</v>
      </c>
      <c r="J136" s="8">
        <v>4</v>
      </c>
      <c r="K136" s="8">
        <f t="shared" si="6"/>
        <v>5646</v>
      </c>
      <c r="L136" s="8">
        <f t="shared" si="7"/>
        <v>1411.5</v>
      </c>
      <c r="M136">
        <f t="shared" si="8"/>
        <v>0</v>
      </c>
    </row>
    <row r="137" spans="1:13" x14ac:dyDescent="0.3">
      <c r="A137" s="5" t="s">
        <v>145</v>
      </c>
      <c r="B137" s="6" t="s">
        <v>229</v>
      </c>
      <c r="C137" s="6" t="s">
        <v>244</v>
      </c>
      <c r="D137" s="6" t="s">
        <v>258</v>
      </c>
      <c r="E137" s="6">
        <v>1583</v>
      </c>
      <c r="F137" s="6">
        <v>4</v>
      </c>
      <c r="G137" s="6">
        <v>20</v>
      </c>
      <c r="H137" s="6" t="s">
        <v>260</v>
      </c>
      <c r="I137" s="6" t="s">
        <v>265</v>
      </c>
      <c r="J137" s="6">
        <v>2</v>
      </c>
      <c r="K137" s="6">
        <f t="shared" si="6"/>
        <v>5065.6000000000004</v>
      </c>
      <c r="L137" s="6">
        <f t="shared" si="7"/>
        <v>1266.4000000000001</v>
      </c>
      <c r="M137">
        <f t="shared" si="8"/>
        <v>0</v>
      </c>
    </row>
    <row r="138" spans="1:13" x14ac:dyDescent="0.3">
      <c r="A138" s="7" t="s">
        <v>146</v>
      </c>
      <c r="B138" s="8" t="s">
        <v>219</v>
      </c>
      <c r="C138" s="8" t="s">
        <v>241</v>
      </c>
      <c r="D138" s="8" t="s">
        <v>254</v>
      </c>
      <c r="E138" s="8">
        <v>1031</v>
      </c>
      <c r="F138" s="8">
        <v>3</v>
      </c>
      <c r="G138" s="8">
        <v>10</v>
      </c>
      <c r="H138" s="8" t="s">
        <v>260</v>
      </c>
      <c r="I138" s="8" t="s">
        <v>263</v>
      </c>
      <c r="J138" s="8">
        <v>3</v>
      </c>
      <c r="K138" s="8">
        <f t="shared" si="6"/>
        <v>2783.7000000000003</v>
      </c>
      <c r="L138" s="8">
        <f t="shared" si="7"/>
        <v>695.92500000000007</v>
      </c>
      <c r="M138">
        <f t="shared" si="8"/>
        <v>0</v>
      </c>
    </row>
    <row r="139" spans="1:13" x14ac:dyDescent="0.3">
      <c r="A139" s="5" t="s">
        <v>147</v>
      </c>
      <c r="B139" s="6" t="s">
        <v>216</v>
      </c>
      <c r="C139" s="6" t="s">
        <v>244</v>
      </c>
      <c r="D139" s="6" t="s">
        <v>255</v>
      </c>
      <c r="E139" s="6">
        <v>151</v>
      </c>
      <c r="F139" s="6">
        <v>5</v>
      </c>
      <c r="G139" s="6">
        <v>20</v>
      </c>
      <c r="H139" s="6" t="s">
        <v>260</v>
      </c>
      <c r="I139" s="6" t="s">
        <v>264</v>
      </c>
      <c r="J139" s="6">
        <v>3</v>
      </c>
      <c r="K139" s="6">
        <f t="shared" si="6"/>
        <v>604</v>
      </c>
      <c r="L139" s="6">
        <f t="shared" si="7"/>
        <v>151</v>
      </c>
      <c r="M139">
        <f t="shared" si="8"/>
        <v>0</v>
      </c>
    </row>
    <row r="140" spans="1:13" x14ac:dyDescent="0.3">
      <c r="A140" s="7" t="s">
        <v>148</v>
      </c>
      <c r="B140" s="8" t="s">
        <v>221</v>
      </c>
      <c r="C140" s="8" t="s">
        <v>242</v>
      </c>
      <c r="D140" s="8" t="s">
        <v>256</v>
      </c>
      <c r="E140" s="8">
        <v>718</v>
      </c>
      <c r="F140" s="8">
        <v>4</v>
      </c>
      <c r="G140" s="8">
        <v>0</v>
      </c>
      <c r="H140" s="8" t="s">
        <v>260</v>
      </c>
      <c r="I140" s="8" t="s">
        <v>262</v>
      </c>
      <c r="J140" s="8">
        <v>6</v>
      </c>
      <c r="K140" s="8">
        <f t="shared" si="6"/>
        <v>2872</v>
      </c>
      <c r="L140" s="8">
        <f t="shared" si="7"/>
        <v>718</v>
      </c>
      <c r="M140">
        <f t="shared" si="8"/>
        <v>0</v>
      </c>
    </row>
    <row r="141" spans="1:13" x14ac:dyDescent="0.3">
      <c r="A141" s="5" t="s">
        <v>149</v>
      </c>
      <c r="B141" s="6" t="s">
        <v>228</v>
      </c>
      <c r="C141" s="6" t="s">
        <v>240</v>
      </c>
      <c r="D141" s="6" t="s">
        <v>245</v>
      </c>
      <c r="E141" s="6">
        <v>580</v>
      </c>
      <c r="F141" s="6">
        <v>5</v>
      </c>
      <c r="G141" s="6">
        <v>5</v>
      </c>
      <c r="H141" s="6" t="s">
        <v>260</v>
      </c>
      <c r="I141" s="6" t="s">
        <v>263</v>
      </c>
      <c r="J141" s="6">
        <v>10</v>
      </c>
      <c r="K141" s="6">
        <f t="shared" si="6"/>
        <v>2755</v>
      </c>
      <c r="L141" s="6">
        <f t="shared" si="7"/>
        <v>688.75</v>
      </c>
      <c r="M141">
        <f t="shared" si="8"/>
        <v>0</v>
      </c>
    </row>
    <row r="142" spans="1:13" x14ac:dyDescent="0.3">
      <c r="A142" s="7" t="s">
        <v>150</v>
      </c>
      <c r="B142" s="8" t="s">
        <v>230</v>
      </c>
      <c r="C142" s="8" t="s">
        <v>241</v>
      </c>
      <c r="D142" s="8" t="s">
        <v>259</v>
      </c>
      <c r="E142" s="8">
        <v>1588</v>
      </c>
      <c r="F142" s="8">
        <v>2</v>
      </c>
      <c r="G142" s="8">
        <v>15</v>
      </c>
      <c r="H142" s="8" t="s">
        <v>260</v>
      </c>
      <c r="I142" s="8" t="s">
        <v>265</v>
      </c>
      <c r="J142" s="8">
        <v>8</v>
      </c>
      <c r="K142" s="8">
        <f t="shared" si="6"/>
        <v>2699.6</v>
      </c>
      <c r="L142" s="8">
        <f t="shared" si="7"/>
        <v>674.9</v>
      </c>
      <c r="M142">
        <f t="shared" si="8"/>
        <v>0</v>
      </c>
    </row>
    <row r="143" spans="1:13" x14ac:dyDescent="0.3">
      <c r="A143" s="5" t="s">
        <v>151</v>
      </c>
      <c r="B143" s="6" t="s">
        <v>237</v>
      </c>
      <c r="C143" s="6" t="s">
        <v>243</v>
      </c>
      <c r="D143" s="6" t="s">
        <v>257</v>
      </c>
      <c r="E143" s="6">
        <v>1513</v>
      </c>
      <c r="F143" s="6">
        <v>3</v>
      </c>
      <c r="G143" s="6">
        <v>5</v>
      </c>
      <c r="H143" s="6" t="s">
        <v>260</v>
      </c>
      <c r="I143" s="6" t="s">
        <v>264</v>
      </c>
      <c r="J143" s="6">
        <v>7</v>
      </c>
      <c r="K143" s="6">
        <f t="shared" si="6"/>
        <v>4312.05</v>
      </c>
      <c r="L143" s="6">
        <f t="shared" si="7"/>
        <v>1078.0125</v>
      </c>
      <c r="M143">
        <f t="shared" si="8"/>
        <v>0</v>
      </c>
    </row>
    <row r="144" spans="1:13" x14ac:dyDescent="0.3">
      <c r="A144" s="7" t="s">
        <v>152</v>
      </c>
      <c r="B144" s="8" t="s">
        <v>230</v>
      </c>
      <c r="C144" s="8" t="s">
        <v>243</v>
      </c>
      <c r="D144" s="8" t="s">
        <v>252</v>
      </c>
      <c r="E144" s="8">
        <v>1946</v>
      </c>
      <c r="F144" s="8">
        <v>3</v>
      </c>
      <c r="G144" s="8">
        <v>0</v>
      </c>
      <c r="H144" s="8" t="s">
        <v>260</v>
      </c>
      <c r="I144" s="8" t="s">
        <v>264</v>
      </c>
      <c r="J144" s="8">
        <v>3</v>
      </c>
      <c r="K144" s="8">
        <f t="shared" si="6"/>
        <v>5838</v>
      </c>
      <c r="L144" s="8">
        <f t="shared" si="7"/>
        <v>1459.5</v>
      </c>
      <c r="M144">
        <f t="shared" si="8"/>
        <v>0</v>
      </c>
    </row>
    <row r="145" spans="1:13" x14ac:dyDescent="0.3">
      <c r="A145" s="5" t="s">
        <v>153</v>
      </c>
      <c r="B145" s="6" t="s">
        <v>225</v>
      </c>
      <c r="C145" s="6" t="s">
        <v>242</v>
      </c>
      <c r="D145" s="6" t="s">
        <v>248</v>
      </c>
      <c r="E145" s="6">
        <v>1457</v>
      </c>
      <c r="F145" s="6">
        <v>2</v>
      </c>
      <c r="G145" s="6">
        <v>20</v>
      </c>
      <c r="H145" s="6" t="s">
        <v>260</v>
      </c>
      <c r="I145" s="6" t="s">
        <v>262</v>
      </c>
      <c r="J145" s="6">
        <v>7</v>
      </c>
      <c r="K145" s="6">
        <f t="shared" si="6"/>
        <v>2331.2000000000003</v>
      </c>
      <c r="L145" s="6">
        <f t="shared" si="7"/>
        <v>582.80000000000007</v>
      </c>
      <c r="M145">
        <f t="shared" si="8"/>
        <v>0</v>
      </c>
    </row>
    <row r="146" spans="1:13" x14ac:dyDescent="0.3">
      <c r="A146" s="7" t="s">
        <v>154</v>
      </c>
      <c r="B146" s="8" t="s">
        <v>224</v>
      </c>
      <c r="C146" s="8" t="s">
        <v>244</v>
      </c>
      <c r="D146" s="8" t="s">
        <v>258</v>
      </c>
      <c r="E146" s="8">
        <v>520</v>
      </c>
      <c r="F146" s="8">
        <v>1</v>
      </c>
      <c r="G146" s="8">
        <v>20</v>
      </c>
      <c r="H146" s="8" t="s">
        <v>260</v>
      </c>
      <c r="I146" s="8" t="s">
        <v>264</v>
      </c>
      <c r="J146" s="8">
        <v>5</v>
      </c>
      <c r="K146" s="8">
        <f t="shared" si="6"/>
        <v>416</v>
      </c>
      <c r="L146" s="8">
        <f t="shared" si="7"/>
        <v>104</v>
      </c>
      <c r="M146">
        <f t="shared" si="8"/>
        <v>0</v>
      </c>
    </row>
    <row r="147" spans="1:13" x14ac:dyDescent="0.3">
      <c r="A147" s="5" t="s">
        <v>155</v>
      </c>
      <c r="B147" s="6" t="s">
        <v>237</v>
      </c>
      <c r="C147" s="6" t="s">
        <v>244</v>
      </c>
      <c r="D147" s="6" t="s">
        <v>258</v>
      </c>
      <c r="E147" s="6">
        <v>105</v>
      </c>
      <c r="F147" s="6">
        <v>3</v>
      </c>
      <c r="G147" s="6">
        <v>5</v>
      </c>
      <c r="H147" s="6" t="s">
        <v>260</v>
      </c>
      <c r="I147" s="6" t="s">
        <v>263</v>
      </c>
      <c r="J147" s="6">
        <v>4</v>
      </c>
      <c r="K147" s="6">
        <f t="shared" si="6"/>
        <v>299.25</v>
      </c>
      <c r="L147" s="6">
        <f t="shared" si="7"/>
        <v>74.8125</v>
      </c>
      <c r="M147">
        <f t="shared" si="8"/>
        <v>0</v>
      </c>
    </row>
    <row r="148" spans="1:13" x14ac:dyDescent="0.3">
      <c r="A148" s="7" t="s">
        <v>156</v>
      </c>
      <c r="B148" s="8" t="s">
        <v>229</v>
      </c>
      <c r="C148" s="8" t="s">
        <v>240</v>
      </c>
      <c r="D148" s="8" t="s">
        <v>245</v>
      </c>
      <c r="E148" s="8">
        <v>130</v>
      </c>
      <c r="F148" s="8">
        <v>3</v>
      </c>
      <c r="G148" s="8">
        <v>5</v>
      </c>
      <c r="H148" s="8" t="s">
        <v>260</v>
      </c>
      <c r="I148" s="8" t="s">
        <v>262</v>
      </c>
      <c r="J148" s="8">
        <v>4</v>
      </c>
      <c r="K148" s="8">
        <f t="shared" si="6"/>
        <v>370.5</v>
      </c>
      <c r="L148" s="8">
        <f t="shared" si="7"/>
        <v>92.625</v>
      </c>
      <c r="M148">
        <f t="shared" si="8"/>
        <v>0</v>
      </c>
    </row>
    <row r="149" spans="1:13" x14ac:dyDescent="0.3">
      <c r="A149" s="5" t="s">
        <v>157</v>
      </c>
      <c r="B149" s="6" t="s">
        <v>226</v>
      </c>
      <c r="C149" s="6" t="s">
        <v>240</v>
      </c>
      <c r="D149" s="6" t="s">
        <v>245</v>
      </c>
      <c r="E149" s="6">
        <v>1619</v>
      </c>
      <c r="F149" s="6">
        <v>4</v>
      </c>
      <c r="G149" s="6">
        <v>20</v>
      </c>
      <c r="H149" s="6" t="s">
        <v>260</v>
      </c>
      <c r="I149" s="6" t="s">
        <v>262</v>
      </c>
      <c r="J149" s="6">
        <v>9</v>
      </c>
      <c r="K149" s="6">
        <f t="shared" si="6"/>
        <v>5180.8</v>
      </c>
      <c r="L149" s="6">
        <f t="shared" si="7"/>
        <v>1295.2</v>
      </c>
      <c r="M149">
        <f t="shared" si="8"/>
        <v>0</v>
      </c>
    </row>
    <row r="150" spans="1:13" x14ac:dyDescent="0.3">
      <c r="A150" s="7" t="s">
        <v>158</v>
      </c>
      <c r="B150" s="8" t="s">
        <v>232</v>
      </c>
      <c r="C150" s="8" t="s">
        <v>243</v>
      </c>
      <c r="D150" s="8" t="s">
        <v>252</v>
      </c>
      <c r="E150" s="8">
        <v>1315</v>
      </c>
      <c r="F150" s="8">
        <v>1</v>
      </c>
      <c r="G150" s="8">
        <v>15</v>
      </c>
      <c r="H150" s="8" t="s">
        <v>260</v>
      </c>
      <c r="I150" s="8" t="s">
        <v>262</v>
      </c>
      <c r="J150" s="8">
        <v>10</v>
      </c>
      <c r="K150" s="8">
        <f t="shared" si="6"/>
        <v>1117.75</v>
      </c>
      <c r="L150" s="8">
        <f t="shared" si="7"/>
        <v>279.4375</v>
      </c>
      <c r="M150">
        <f t="shared" si="8"/>
        <v>0</v>
      </c>
    </row>
    <row r="151" spans="1:13" x14ac:dyDescent="0.3">
      <c r="A151" s="5" t="s">
        <v>159</v>
      </c>
      <c r="B151" s="6" t="s">
        <v>221</v>
      </c>
      <c r="C151" s="6" t="s">
        <v>242</v>
      </c>
      <c r="D151" s="6" t="s">
        <v>256</v>
      </c>
      <c r="E151" s="6">
        <v>163</v>
      </c>
      <c r="F151" s="6">
        <v>1</v>
      </c>
      <c r="G151" s="6">
        <v>15</v>
      </c>
      <c r="H151" s="6" t="s">
        <v>260</v>
      </c>
      <c r="I151" s="6" t="s">
        <v>265</v>
      </c>
      <c r="J151" s="6">
        <v>3</v>
      </c>
      <c r="K151" s="6">
        <f t="shared" si="6"/>
        <v>138.54999999999998</v>
      </c>
      <c r="L151" s="6">
        <f t="shared" si="7"/>
        <v>34.637499999999996</v>
      </c>
      <c r="M151">
        <f t="shared" si="8"/>
        <v>0</v>
      </c>
    </row>
    <row r="152" spans="1:13" x14ac:dyDescent="0.3">
      <c r="A152" s="7" t="s">
        <v>160</v>
      </c>
      <c r="B152" s="8" t="s">
        <v>229</v>
      </c>
      <c r="C152" s="8" t="s">
        <v>242</v>
      </c>
      <c r="D152" s="8" t="s">
        <v>248</v>
      </c>
      <c r="E152" s="8">
        <v>1941</v>
      </c>
      <c r="F152" s="8">
        <v>1</v>
      </c>
      <c r="G152" s="8">
        <v>10</v>
      </c>
      <c r="H152" s="8" t="s">
        <v>260</v>
      </c>
      <c r="I152" s="8" t="s">
        <v>262</v>
      </c>
      <c r="J152" s="8">
        <v>4</v>
      </c>
      <c r="K152" s="8">
        <f t="shared" si="6"/>
        <v>1746.9</v>
      </c>
      <c r="L152" s="8">
        <f t="shared" si="7"/>
        <v>436.72500000000002</v>
      </c>
      <c r="M152">
        <f t="shared" si="8"/>
        <v>0</v>
      </c>
    </row>
    <row r="153" spans="1:13" x14ac:dyDescent="0.3">
      <c r="A153" s="5" t="s">
        <v>161</v>
      </c>
      <c r="B153" s="6" t="s">
        <v>217</v>
      </c>
      <c r="C153" s="6" t="s">
        <v>241</v>
      </c>
      <c r="D153" s="6" t="s">
        <v>259</v>
      </c>
      <c r="E153" s="6">
        <v>1298</v>
      </c>
      <c r="F153" s="6">
        <v>5</v>
      </c>
      <c r="G153" s="6">
        <v>10</v>
      </c>
      <c r="H153" s="6" t="s">
        <v>260</v>
      </c>
      <c r="I153" s="6" t="s">
        <v>263</v>
      </c>
      <c r="J153" s="6">
        <v>9</v>
      </c>
      <c r="K153" s="6">
        <f t="shared" si="6"/>
        <v>5841</v>
      </c>
      <c r="L153" s="6">
        <f t="shared" si="7"/>
        <v>1460.25</v>
      </c>
      <c r="M153">
        <f t="shared" si="8"/>
        <v>0</v>
      </c>
    </row>
    <row r="154" spans="1:13" x14ac:dyDescent="0.3">
      <c r="A154" s="7" t="s">
        <v>162</v>
      </c>
      <c r="B154" s="8" t="s">
        <v>226</v>
      </c>
      <c r="C154" s="8" t="s">
        <v>241</v>
      </c>
      <c r="D154" s="8" t="s">
        <v>246</v>
      </c>
      <c r="E154" s="8">
        <v>303</v>
      </c>
      <c r="F154" s="8">
        <v>1</v>
      </c>
      <c r="G154" s="8">
        <v>20</v>
      </c>
      <c r="H154" s="8" t="s">
        <v>260</v>
      </c>
      <c r="I154" s="8" t="s">
        <v>264</v>
      </c>
      <c r="J154" s="8">
        <v>8</v>
      </c>
      <c r="K154" s="8">
        <f t="shared" si="6"/>
        <v>242.4</v>
      </c>
      <c r="L154" s="8">
        <f t="shared" si="7"/>
        <v>60.6</v>
      </c>
      <c r="M154">
        <f t="shared" si="8"/>
        <v>0</v>
      </c>
    </row>
    <row r="155" spans="1:13" x14ac:dyDescent="0.3">
      <c r="A155" s="5" t="s">
        <v>163</v>
      </c>
      <c r="B155" s="6" t="s">
        <v>228</v>
      </c>
      <c r="C155" s="6" t="s">
        <v>244</v>
      </c>
      <c r="D155" s="6" t="s">
        <v>255</v>
      </c>
      <c r="E155" s="6">
        <v>794</v>
      </c>
      <c r="F155" s="6">
        <v>4</v>
      </c>
      <c r="G155" s="6">
        <v>15</v>
      </c>
      <c r="H155" s="6" t="s">
        <v>260</v>
      </c>
      <c r="I155" s="6" t="s">
        <v>262</v>
      </c>
      <c r="J155" s="6">
        <v>7</v>
      </c>
      <c r="K155" s="6">
        <f t="shared" si="6"/>
        <v>2699.6</v>
      </c>
      <c r="L155" s="6">
        <f t="shared" si="7"/>
        <v>674.9</v>
      </c>
      <c r="M155">
        <f t="shared" si="8"/>
        <v>0</v>
      </c>
    </row>
    <row r="156" spans="1:13" x14ac:dyDescent="0.3">
      <c r="A156" s="7" t="s">
        <v>164</v>
      </c>
      <c r="B156" s="8" t="s">
        <v>210</v>
      </c>
      <c r="C156" s="8" t="s">
        <v>243</v>
      </c>
      <c r="D156" s="8" t="s">
        <v>252</v>
      </c>
      <c r="E156" s="8">
        <v>622</v>
      </c>
      <c r="F156" s="8">
        <v>3</v>
      </c>
      <c r="G156" s="8">
        <v>5</v>
      </c>
      <c r="H156" s="8" t="s">
        <v>260</v>
      </c>
      <c r="I156" s="8" t="s">
        <v>265</v>
      </c>
      <c r="J156" s="8">
        <v>3</v>
      </c>
      <c r="K156" s="8">
        <f t="shared" si="6"/>
        <v>1772.6999999999998</v>
      </c>
      <c r="L156" s="8">
        <f t="shared" si="7"/>
        <v>443.17499999999995</v>
      </c>
      <c r="M156">
        <f t="shared" si="8"/>
        <v>0</v>
      </c>
    </row>
    <row r="157" spans="1:13" x14ac:dyDescent="0.3">
      <c r="A157" s="5" t="s">
        <v>165</v>
      </c>
      <c r="B157" s="6" t="s">
        <v>213</v>
      </c>
      <c r="C157" s="6" t="s">
        <v>240</v>
      </c>
      <c r="D157" s="6" t="s">
        <v>245</v>
      </c>
      <c r="E157" s="6">
        <v>984</v>
      </c>
      <c r="F157" s="6">
        <v>1</v>
      </c>
      <c r="G157" s="6">
        <v>10</v>
      </c>
      <c r="H157" s="6" t="s">
        <v>260</v>
      </c>
      <c r="I157" s="6" t="s">
        <v>262</v>
      </c>
      <c r="J157" s="6">
        <v>10</v>
      </c>
      <c r="K157" s="6">
        <f t="shared" si="6"/>
        <v>885.6</v>
      </c>
      <c r="L157" s="6">
        <f t="shared" si="7"/>
        <v>221.4</v>
      </c>
      <c r="M157">
        <f t="shared" si="8"/>
        <v>0</v>
      </c>
    </row>
    <row r="158" spans="1:13" x14ac:dyDescent="0.3">
      <c r="A158" s="7" t="s">
        <v>166</v>
      </c>
      <c r="B158" s="8" t="s">
        <v>230</v>
      </c>
      <c r="C158" s="8" t="s">
        <v>243</v>
      </c>
      <c r="D158" s="8" t="s">
        <v>252</v>
      </c>
      <c r="E158" s="8">
        <v>350</v>
      </c>
      <c r="F158" s="8">
        <v>4</v>
      </c>
      <c r="G158" s="8">
        <v>10</v>
      </c>
      <c r="H158" s="8" t="s">
        <v>260</v>
      </c>
      <c r="I158" s="8" t="s">
        <v>265</v>
      </c>
      <c r="J158" s="8">
        <v>2</v>
      </c>
      <c r="K158" s="8">
        <f t="shared" si="6"/>
        <v>1260</v>
      </c>
      <c r="L158" s="8">
        <f t="shared" si="7"/>
        <v>315</v>
      </c>
      <c r="M158">
        <f t="shared" si="8"/>
        <v>0</v>
      </c>
    </row>
    <row r="159" spans="1:13" x14ac:dyDescent="0.3">
      <c r="A159" s="5" t="s">
        <v>167</v>
      </c>
      <c r="B159" s="6" t="s">
        <v>219</v>
      </c>
      <c r="C159" s="6" t="s">
        <v>243</v>
      </c>
      <c r="D159" s="6" t="s">
        <v>252</v>
      </c>
      <c r="E159" s="6">
        <v>739</v>
      </c>
      <c r="F159" s="6">
        <v>3</v>
      </c>
      <c r="G159" s="6">
        <v>0</v>
      </c>
      <c r="H159" s="6" t="s">
        <v>260</v>
      </c>
      <c r="I159" s="6" t="s">
        <v>264</v>
      </c>
      <c r="J159" s="6">
        <v>4</v>
      </c>
      <c r="K159" s="6">
        <f t="shared" si="6"/>
        <v>2217</v>
      </c>
      <c r="L159" s="6">
        <f t="shared" si="7"/>
        <v>554.25</v>
      </c>
      <c r="M159">
        <f t="shared" si="8"/>
        <v>0</v>
      </c>
    </row>
    <row r="160" spans="1:13" x14ac:dyDescent="0.3">
      <c r="A160" s="7" t="s">
        <v>168</v>
      </c>
      <c r="B160" s="8" t="s">
        <v>236</v>
      </c>
      <c r="C160" s="8" t="s">
        <v>242</v>
      </c>
      <c r="D160" s="8" t="s">
        <v>248</v>
      </c>
      <c r="E160" s="8">
        <v>1835</v>
      </c>
      <c r="F160" s="8">
        <v>1</v>
      </c>
      <c r="G160" s="8">
        <v>10</v>
      </c>
      <c r="H160" s="8" t="s">
        <v>260</v>
      </c>
      <c r="I160" s="8" t="s">
        <v>263</v>
      </c>
      <c r="J160" s="8">
        <v>3</v>
      </c>
      <c r="K160" s="8">
        <f t="shared" si="6"/>
        <v>1651.5</v>
      </c>
      <c r="L160" s="8">
        <f t="shared" si="7"/>
        <v>412.875</v>
      </c>
      <c r="M160">
        <f t="shared" si="8"/>
        <v>0</v>
      </c>
    </row>
    <row r="161" spans="1:13" x14ac:dyDescent="0.3">
      <c r="A161" s="5" t="s">
        <v>169</v>
      </c>
      <c r="B161" s="6" t="s">
        <v>220</v>
      </c>
      <c r="C161" s="6" t="s">
        <v>243</v>
      </c>
      <c r="D161" s="6" t="s">
        <v>252</v>
      </c>
      <c r="E161" s="6">
        <v>563</v>
      </c>
      <c r="F161" s="6">
        <v>4</v>
      </c>
      <c r="G161" s="6">
        <v>20</v>
      </c>
      <c r="H161" s="6" t="s">
        <v>260</v>
      </c>
      <c r="I161" s="6" t="s">
        <v>262</v>
      </c>
      <c r="J161" s="6">
        <v>6</v>
      </c>
      <c r="K161" s="6">
        <f t="shared" si="6"/>
        <v>1801.6000000000001</v>
      </c>
      <c r="L161" s="6">
        <f t="shared" si="7"/>
        <v>450.40000000000003</v>
      </c>
      <c r="M161">
        <f t="shared" si="8"/>
        <v>0</v>
      </c>
    </row>
    <row r="162" spans="1:13" x14ac:dyDescent="0.3">
      <c r="A162" s="7" t="s">
        <v>170</v>
      </c>
      <c r="B162" s="8" t="s">
        <v>231</v>
      </c>
      <c r="C162" s="8" t="s">
        <v>244</v>
      </c>
      <c r="D162" s="8" t="s">
        <v>255</v>
      </c>
      <c r="E162" s="8">
        <v>1539</v>
      </c>
      <c r="F162" s="8">
        <v>3</v>
      </c>
      <c r="G162" s="8">
        <v>10</v>
      </c>
      <c r="H162" s="8" t="s">
        <v>260</v>
      </c>
      <c r="I162" s="8" t="s">
        <v>264</v>
      </c>
      <c r="J162" s="8">
        <v>4</v>
      </c>
      <c r="K162" s="8">
        <f t="shared" si="6"/>
        <v>4155.3</v>
      </c>
      <c r="L162" s="8">
        <f t="shared" si="7"/>
        <v>1038.825</v>
      </c>
      <c r="M162">
        <f t="shared" si="8"/>
        <v>0</v>
      </c>
    </row>
    <row r="163" spans="1:13" x14ac:dyDescent="0.3">
      <c r="A163" s="5" t="s">
        <v>171</v>
      </c>
      <c r="B163" s="6" t="s">
        <v>228</v>
      </c>
      <c r="C163" s="6" t="s">
        <v>242</v>
      </c>
      <c r="D163" s="6" t="s">
        <v>248</v>
      </c>
      <c r="E163" s="6">
        <v>390</v>
      </c>
      <c r="F163" s="6">
        <v>1</v>
      </c>
      <c r="G163" s="6">
        <v>0</v>
      </c>
      <c r="H163" s="6" t="s">
        <v>260</v>
      </c>
      <c r="I163" s="6" t="s">
        <v>264</v>
      </c>
      <c r="J163" s="6">
        <v>8</v>
      </c>
      <c r="K163" s="6">
        <f t="shared" si="6"/>
        <v>390</v>
      </c>
      <c r="L163" s="6">
        <f t="shared" si="7"/>
        <v>97.5</v>
      </c>
      <c r="M163">
        <f t="shared" si="8"/>
        <v>0</v>
      </c>
    </row>
    <row r="164" spans="1:13" x14ac:dyDescent="0.3">
      <c r="A164" s="7" t="s">
        <v>172</v>
      </c>
      <c r="B164" s="8" t="s">
        <v>235</v>
      </c>
      <c r="C164" s="8" t="s">
        <v>242</v>
      </c>
      <c r="D164" s="8" t="s">
        <v>247</v>
      </c>
      <c r="E164" s="8">
        <v>422</v>
      </c>
      <c r="F164" s="8">
        <v>3</v>
      </c>
      <c r="G164" s="8">
        <v>10</v>
      </c>
      <c r="H164" s="8" t="s">
        <v>260</v>
      </c>
      <c r="I164" s="8" t="s">
        <v>262</v>
      </c>
      <c r="J164" s="8">
        <v>2</v>
      </c>
      <c r="K164" s="8">
        <f t="shared" si="6"/>
        <v>1139.4000000000001</v>
      </c>
      <c r="L164" s="8">
        <f t="shared" si="7"/>
        <v>284.85000000000002</v>
      </c>
      <c r="M164">
        <f t="shared" si="8"/>
        <v>0</v>
      </c>
    </row>
    <row r="165" spans="1:13" x14ac:dyDescent="0.3">
      <c r="A165" s="5" t="s">
        <v>173</v>
      </c>
      <c r="B165" s="6" t="s">
        <v>218</v>
      </c>
      <c r="C165" s="6" t="s">
        <v>244</v>
      </c>
      <c r="D165" s="6" t="s">
        <v>258</v>
      </c>
      <c r="E165" s="6">
        <v>201</v>
      </c>
      <c r="F165" s="6">
        <v>1</v>
      </c>
      <c r="G165" s="6">
        <v>10</v>
      </c>
      <c r="H165" s="6" t="s">
        <v>260</v>
      </c>
      <c r="I165" s="6" t="s">
        <v>265</v>
      </c>
      <c r="J165" s="6">
        <v>9</v>
      </c>
      <c r="K165" s="6">
        <f t="shared" si="6"/>
        <v>180.9</v>
      </c>
      <c r="L165" s="6">
        <f t="shared" si="7"/>
        <v>45.225000000000001</v>
      </c>
      <c r="M165">
        <f t="shared" si="8"/>
        <v>0</v>
      </c>
    </row>
    <row r="166" spans="1:13" x14ac:dyDescent="0.3">
      <c r="A166" s="7" t="s">
        <v>174</v>
      </c>
      <c r="B166" s="8" t="s">
        <v>232</v>
      </c>
      <c r="C166" s="8" t="s">
        <v>242</v>
      </c>
      <c r="D166" s="8" t="s">
        <v>247</v>
      </c>
      <c r="E166" s="8">
        <v>659</v>
      </c>
      <c r="F166" s="8">
        <v>2</v>
      </c>
      <c r="G166" s="8">
        <v>20</v>
      </c>
      <c r="H166" s="8" t="s">
        <v>260</v>
      </c>
      <c r="I166" s="8" t="s">
        <v>265</v>
      </c>
      <c r="J166" s="8">
        <v>3</v>
      </c>
      <c r="K166" s="8">
        <f t="shared" si="6"/>
        <v>1054.4000000000001</v>
      </c>
      <c r="L166" s="8">
        <f t="shared" si="7"/>
        <v>263.60000000000002</v>
      </c>
      <c r="M166">
        <f t="shared" si="8"/>
        <v>0</v>
      </c>
    </row>
    <row r="167" spans="1:13" x14ac:dyDescent="0.3">
      <c r="A167" s="5" t="s">
        <v>175</v>
      </c>
      <c r="B167" s="6" t="s">
        <v>211</v>
      </c>
      <c r="C167" s="6" t="s">
        <v>241</v>
      </c>
      <c r="D167" s="6" t="s">
        <v>246</v>
      </c>
      <c r="E167" s="6">
        <v>1179</v>
      </c>
      <c r="F167" s="6">
        <v>3</v>
      </c>
      <c r="G167" s="6">
        <v>0</v>
      </c>
      <c r="H167" s="6" t="s">
        <v>260</v>
      </c>
      <c r="I167" s="6" t="s">
        <v>262</v>
      </c>
      <c r="J167" s="6">
        <v>2</v>
      </c>
      <c r="K167" s="6">
        <f t="shared" si="6"/>
        <v>3537</v>
      </c>
      <c r="L167" s="6">
        <f t="shared" si="7"/>
        <v>884.25</v>
      </c>
      <c r="M167">
        <f t="shared" si="8"/>
        <v>0</v>
      </c>
    </row>
    <row r="168" spans="1:13" x14ac:dyDescent="0.3">
      <c r="A168" s="7" t="s">
        <v>176</v>
      </c>
      <c r="B168" s="8" t="s">
        <v>221</v>
      </c>
      <c r="C168" s="8" t="s">
        <v>243</v>
      </c>
      <c r="D168" s="8" t="s">
        <v>257</v>
      </c>
      <c r="E168" s="8">
        <v>1671</v>
      </c>
      <c r="F168" s="8">
        <v>2</v>
      </c>
      <c r="G168" s="8">
        <v>10</v>
      </c>
      <c r="H168" s="8" t="s">
        <v>260</v>
      </c>
      <c r="I168" s="8" t="s">
        <v>262</v>
      </c>
      <c r="J168" s="8">
        <v>2</v>
      </c>
      <c r="K168" s="8">
        <f t="shared" si="6"/>
        <v>3007.8</v>
      </c>
      <c r="L168" s="8">
        <f t="shared" si="7"/>
        <v>751.95</v>
      </c>
      <c r="M168">
        <f t="shared" si="8"/>
        <v>0</v>
      </c>
    </row>
    <row r="169" spans="1:13" x14ac:dyDescent="0.3">
      <c r="A169" s="5" t="s">
        <v>177</v>
      </c>
      <c r="B169" s="6" t="s">
        <v>214</v>
      </c>
      <c r="C169" s="6" t="s">
        <v>242</v>
      </c>
      <c r="D169" s="6" t="s">
        <v>248</v>
      </c>
      <c r="E169" s="6">
        <v>364</v>
      </c>
      <c r="F169" s="6">
        <v>4</v>
      </c>
      <c r="G169" s="6">
        <v>20</v>
      </c>
      <c r="H169" s="6" t="s">
        <v>260</v>
      </c>
      <c r="I169" s="6" t="s">
        <v>263</v>
      </c>
      <c r="J169" s="6">
        <v>3</v>
      </c>
      <c r="K169" s="6">
        <f t="shared" si="6"/>
        <v>1164.8</v>
      </c>
      <c r="L169" s="6">
        <f t="shared" si="7"/>
        <v>291.2</v>
      </c>
      <c r="M169">
        <f t="shared" si="8"/>
        <v>0</v>
      </c>
    </row>
    <row r="170" spans="1:13" x14ac:dyDescent="0.3">
      <c r="A170" s="7" t="s">
        <v>178</v>
      </c>
      <c r="B170" s="8" t="s">
        <v>212</v>
      </c>
      <c r="C170" s="8" t="s">
        <v>240</v>
      </c>
      <c r="D170" s="8" t="s">
        <v>249</v>
      </c>
      <c r="E170" s="8">
        <v>138</v>
      </c>
      <c r="F170" s="8">
        <v>4</v>
      </c>
      <c r="G170" s="8">
        <v>0</v>
      </c>
      <c r="H170" s="8" t="s">
        <v>260</v>
      </c>
      <c r="I170" s="8" t="s">
        <v>265</v>
      </c>
      <c r="J170" s="8">
        <v>8</v>
      </c>
      <c r="K170" s="8">
        <f t="shared" si="6"/>
        <v>552</v>
      </c>
      <c r="L170" s="8">
        <f t="shared" si="7"/>
        <v>138</v>
      </c>
      <c r="M170">
        <f t="shared" si="8"/>
        <v>0</v>
      </c>
    </row>
    <row r="171" spans="1:13" x14ac:dyDescent="0.3">
      <c r="A171" s="5" t="s">
        <v>179</v>
      </c>
      <c r="B171" s="6" t="s">
        <v>215</v>
      </c>
      <c r="C171" s="6" t="s">
        <v>242</v>
      </c>
      <c r="D171" s="6" t="s">
        <v>247</v>
      </c>
      <c r="E171" s="6">
        <v>335</v>
      </c>
      <c r="F171" s="6">
        <v>4</v>
      </c>
      <c r="G171" s="6">
        <v>0</v>
      </c>
      <c r="H171" s="6" t="s">
        <v>260</v>
      </c>
      <c r="I171" s="6" t="s">
        <v>264</v>
      </c>
      <c r="J171" s="6">
        <v>9</v>
      </c>
      <c r="K171" s="6">
        <f t="shared" si="6"/>
        <v>1340</v>
      </c>
      <c r="L171" s="6">
        <f t="shared" si="7"/>
        <v>335</v>
      </c>
      <c r="M171">
        <f t="shared" si="8"/>
        <v>0</v>
      </c>
    </row>
    <row r="172" spans="1:13" x14ac:dyDescent="0.3">
      <c r="A172" s="7" t="s">
        <v>180</v>
      </c>
      <c r="B172" s="8" t="s">
        <v>210</v>
      </c>
      <c r="C172" s="8" t="s">
        <v>243</v>
      </c>
      <c r="D172" s="8" t="s">
        <v>257</v>
      </c>
      <c r="E172" s="8">
        <v>994</v>
      </c>
      <c r="F172" s="8">
        <v>1</v>
      </c>
      <c r="G172" s="8">
        <v>5</v>
      </c>
      <c r="H172" s="8" t="s">
        <v>260</v>
      </c>
      <c r="I172" s="8" t="s">
        <v>265</v>
      </c>
      <c r="J172" s="8">
        <v>10</v>
      </c>
      <c r="K172" s="8">
        <f t="shared" si="6"/>
        <v>944.3</v>
      </c>
      <c r="L172" s="8">
        <f t="shared" si="7"/>
        <v>236.07499999999999</v>
      </c>
      <c r="M172">
        <f t="shared" si="8"/>
        <v>0</v>
      </c>
    </row>
    <row r="173" spans="1:13" x14ac:dyDescent="0.3">
      <c r="A173" s="5" t="s">
        <v>181</v>
      </c>
      <c r="B173" s="6" t="s">
        <v>217</v>
      </c>
      <c r="C173" s="6" t="s">
        <v>242</v>
      </c>
      <c r="D173" s="6" t="s">
        <v>247</v>
      </c>
      <c r="E173" s="6">
        <v>1627</v>
      </c>
      <c r="F173" s="6">
        <v>3</v>
      </c>
      <c r="G173" s="6">
        <v>5</v>
      </c>
      <c r="H173" s="6" t="s">
        <v>260</v>
      </c>
      <c r="I173" s="6" t="s">
        <v>264</v>
      </c>
      <c r="J173" s="6">
        <v>3</v>
      </c>
      <c r="K173" s="6">
        <f t="shared" si="6"/>
        <v>4636.95</v>
      </c>
      <c r="L173" s="6">
        <f t="shared" si="7"/>
        <v>1159.2375</v>
      </c>
      <c r="M173">
        <f t="shared" si="8"/>
        <v>0</v>
      </c>
    </row>
    <row r="174" spans="1:13" x14ac:dyDescent="0.3">
      <c r="A174" s="7" t="s">
        <v>182</v>
      </c>
      <c r="B174" s="8" t="s">
        <v>237</v>
      </c>
      <c r="C174" s="8" t="s">
        <v>240</v>
      </c>
      <c r="D174" s="8" t="s">
        <v>251</v>
      </c>
      <c r="E174" s="8">
        <v>1144</v>
      </c>
      <c r="F174" s="8">
        <v>2</v>
      </c>
      <c r="G174" s="8">
        <v>10</v>
      </c>
      <c r="H174" s="8" t="s">
        <v>260</v>
      </c>
      <c r="I174" s="8" t="s">
        <v>264</v>
      </c>
      <c r="J174" s="8">
        <v>5</v>
      </c>
      <c r="K174" s="8">
        <f t="shared" si="6"/>
        <v>2059.2000000000003</v>
      </c>
      <c r="L174" s="8">
        <f t="shared" si="7"/>
        <v>514.80000000000007</v>
      </c>
      <c r="M174">
        <f t="shared" si="8"/>
        <v>0</v>
      </c>
    </row>
    <row r="175" spans="1:13" x14ac:dyDescent="0.3">
      <c r="A175" s="5" t="s">
        <v>183</v>
      </c>
      <c r="B175" s="6" t="s">
        <v>230</v>
      </c>
      <c r="C175" s="6" t="s">
        <v>244</v>
      </c>
      <c r="D175" s="6" t="s">
        <v>255</v>
      </c>
      <c r="E175" s="6">
        <v>504</v>
      </c>
      <c r="F175" s="6">
        <v>2</v>
      </c>
      <c r="G175" s="6">
        <v>20</v>
      </c>
      <c r="H175" s="6" t="s">
        <v>260</v>
      </c>
      <c r="I175" s="6" t="s">
        <v>262</v>
      </c>
      <c r="J175" s="6">
        <v>4</v>
      </c>
      <c r="K175" s="6">
        <f t="shared" si="6"/>
        <v>806.40000000000009</v>
      </c>
      <c r="L175" s="6">
        <f t="shared" si="7"/>
        <v>201.60000000000002</v>
      </c>
      <c r="M175">
        <f t="shared" si="8"/>
        <v>0</v>
      </c>
    </row>
    <row r="176" spans="1:13" x14ac:dyDescent="0.3">
      <c r="A176" s="7" t="s">
        <v>184</v>
      </c>
      <c r="B176" s="8" t="s">
        <v>235</v>
      </c>
      <c r="C176" s="8" t="s">
        <v>242</v>
      </c>
      <c r="D176" s="8" t="s">
        <v>247</v>
      </c>
      <c r="E176" s="8">
        <v>1645</v>
      </c>
      <c r="F176" s="8">
        <v>5</v>
      </c>
      <c r="G176" s="8">
        <v>20</v>
      </c>
      <c r="H176" s="8" t="s">
        <v>260</v>
      </c>
      <c r="I176" s="8" t="s">
        <v>263</v>
      </c>
      <c r="J176" s="8">
        <v>7</v>
      </c>
      <c r="K176" s="8">
        <f t="shared" si="6"/>
        <v>6580</v>
      </c>
      <c r="L176" s="8">
        <f t="shared" si="7"/>
        <v>1645</v>
      </c>
      <c r="M176">
        <f t="shared" si="8"/>
        <v>0</v>
      </c>
    </row>
    <row r="177" spans="1:13" x14ac:dyDescent="0.3">
      <c r="A177" s="5" t="s">
        <v>185</v>
      </c>
      <c r="B177" s="6" t="s">
        <v>217</v>
      </c>
      <c r="C177" s="6" t="s">
        <v>242</v>
      </c>
      <c r="D177" s="6" t="s">
        <v>248</v>
      </c>
      <c r="E177" s="6">
        <v>1060</v>
      </c>
      <c r="F177" s="6">
        <v>4</v>
      </c>
      <c r="G177" s="6">
        <v>10</v>
      </c>
      <c r="H177" s="6" t="s">
        <v>260</v>
      </c>
      <c r="I177" s="6" t="s">
        <v>262</v>
      </c>
      <c r="J177" s="6">
        <v>7</v>
      </c>
      <c r="K177" s="6">
        <f t="shared" si="6"/>
        <v>3816</v>
      </c>
      <c r="L177" s="6">
        <f t="shared" si="7"/>
        <v>954</v>
      </c>
      <c r="M177">
        <f t="shared" si="8"/>
        <v>0</v>
      </c>
    </row>
    <row r="178" spans="1:13" x14ac:dyDescent="0.3">
      <c r="A178" s="7" t="s">
        <v>186</v>
      </c>
      <c r="B178" s="8" t="s">
        <v>216</v>
      </c>
      <c r="C178" s="8" t="s">
        <v>240</v>
      </c>
      <c r="D178" s="8" t="s">
        <v>249</v>
      </c>
      <c r="E178" s="8">
        <v>1045</v>
      </c>
      <c r="F178" s="8">
        <v>4</v>
      </c>
      <c r="G178" s="8">
        <v>0</v>
      </c>
      <c r="H178" s="8" t="s">
        <v>261</v>
      </c>
      <c r="I178" s="8" t="s">
        <v>263</v>
      </c>
      <c r="J178" s="8">
        <v>3</v>
      </c>
      <c r="K178" s="8">
        <f t="shared" si="6"/>
        <v>4180</v>
      </c>
      <c r="L178" s="8">
        <f t="shared" si="7"/>
        <v>1045</v>
      </c>
      <c r="M178">
        <f t="shared" si="8"/>
        <v>1</v>
      </c>
    </row>
    <row r="179" spans="1:13" x14ac:dyDescent="0.3">
      <c r="A179" s="5" t="s">
        <v>187</v>
      </c>
      <c r="B179" s="6" t="s">
        <v>238</v>
      </c>
      <c r="C179" s="6" t="s">
        <v>240</v>
      </c>
      <c r="D179" s="6" t="s">
        <v>251</v>
      </c>
      <c r="E179" s="6">
        <v>1316</v>
      </c>
      <c r="F179" s="6">
        <v>5</v>
      </c>
      <c r="G179" s="6">
        <v>15</v>
      </c>
      <c r="H179" s="6" t="s">
        <v>260</v>
      </c>
      <c r="I179" s="6" t="s">
        <v>262</v>
      </c>
      <c r="J179" s="6">
        <v>9</v>
      </c>
      <c r="K179" s="6">
        <f t="shared" si="6"/>
        <v>5593</v>
      </c>
      <c r="L179" s="6">
        <f t="shared" si="7"/>
        <v>1398.25</v>
      </c>
      <c r="M179">
        <f t="shared" si="8"/>
        <v>0</v>
      </c>
    </row>
    <row r="180" spans="1:13" x14ac:dyDescent="0.3">
      <c r="A180" s="7" t="s">
        <v>188</v>
      </c>
      <c r="B180" s="8" t="s">
        <v>226</v>
      </c>
      <c r="C180" s="8" t="s">
        <v>241</v>
      </c>
      <c r="D180" s="8" t="s">
        <v>259</v>
      </c>
      <c r="E180" s="8">
        <v>485</v>
      </c>
      <c r="F180" s="8">
        <v>3</v>
      </c>
      <c r="G180" s="8">
        <v>20</v>
      </c>
      <c r="H180" s="8" t="s">
        <v>260</v>
      </c>
      <c r="I180" s="8" t="s">
        <v>264</v>
      </c>
      <c r="J180" s="8">
        <v>2</v>
      </c>
      <c r="K180" s="8">
        <f t="shared" si="6"/>
        <v>1164</v>
      </c>
      <c r="L180" s="8">
        <f t="shared" si="7"/>
        <v>291</v>
      </c>
      <c r="M180">
        <f t="shared" si="8"/>
        <v>0</v>
      </c>
    </row>
    <row r="181" spans="1:13" x14ac:dyDescent="0.3">
      <c r="A181" s="5" t="s">
        <v>189</v>
      </c>
      <c r="B181" s="6" t="s">
        <v>212</v>
      </c>
      <c r="C181" s="6" t="s">
        <v>240</v>
      </c>
      <c r="D181" s="6" t="s">
        <v>249</v>
      </c>
      <c r="E181" s="6">
        <v>1562</v>
      </c>
      <c r="F181" s="6">
        <v>1</v>
      </c>
      <c r="G181" s="6">
        <v>20</v>
      </c>
      <c r="H181" s="6" t="s">
        <v>260</v>
      </c>
      <c r="I181" s="6" t="s">
        <v>262</v>
      </c>
      <c r="J181" s="6">
        <v>5</v>
      </c>
      <c r="K181" s="6">
        <f t="shared" si="6"/>
        <v>1249.6000000000001</v>
      </c>
      <c r="L181" s="6">
        <f t="shared" si="7"/>
        <v>312.40000000000003</v>
      </c>
      <c r="M181">
        <f t="shared" si="8"/>
        <v>0</v>
      </c>
    </row>
    <row r="182" spans="1:13" x14ac:dyDescent="0.3">
      <c r="A182" s="7" t="s">
        <v>190</v>
      </c>
      <c r="B182" s="8" t="s">
        <v>214</v>
      </c>
      <c r="C182" s="8" t="s">
        <v>242</v>
      </c>
      <c r="D182" s="8" t="s">
        <v>247</v>
      </c>
      <c r="E182" s="8">
        <v>1173</v>
      </c>
      <c r="F182" s="8">
        <v>5</v>
      </c>
      <c r="G182" s="8">
        <v>20</v>
      </c>
      <c r="H182" s="8" t="s">
        <v>260</v>
      </c>
      <c r="I182" s="8" t="s">
        <v>263</v>
      </c>
      <c r="J182" s="8">
        <v>6</v>
      </c>
      <c r="K182" s="8">
        <f t="shared" si="6"/>
        <v>4692</v>
      </c>
      <c r="L182" s="8">
        <f t="shared" si="7"/>
        <v>1173</v>
      </c>
      <c r="M182">
        <f t="shared" si="8"/>
        <v>0</v>
      </c>
    </row>
    <row r="183" spans="1:13" x14ac:dyDescent="0.3">
      <c r="A183" s="5" t="s">
        <v>191</v>
      </c>
      <c r="B183" s="6" t="s">
        <v>224</v>
      </c>
      <c r="C183" s="6" t="s">
        <v>242</v>
      </c>
      <c r="D183" s="6" t="s">
        <v>247</v>
      </c>
      <c r="E183" s="6">
        <v>1490</v>
      </c>
      <c r="F183" s="6">
        <v>5</v>
      </c>
      <c r="G183" s="6">
        <v>0</v>
      </c>
      <c r="H183" s="6" t="s">
        <v>260</v>
      </c>
      <c r="I183" s="6" t="s">
        <v>263</v>
      </c>
      <c r="J183" s="6">
        <v>3</v>
      </c>
      <c r="K183" s="6">
        <f t="shared" si="6"/>
        <v>7450</v>
      </c>
      <c r="L183" s="6">
        <f t="shared" si="7"/>
        <v>1862.5</v>
      </c>
      <c r="M183">
        <f t="shared" si="8"/>
        <v>0</v>
      </c>
    </row>
    <row r="184" spans="1:13" x14ac:dyDescent="0.3">
      <c r="A184" s="7" t="s">
        <v>192</v>
      </c>
      <c r="B184" s="8" t="s">
        <v>210</v>
      </c>
      <c r="C184" s="8" t="s">
        <v>240</v>
      </c>
      <c r="D184" s="8" t="s">
        <v>251</v>
      </c>
      <c r="E184" s="8">
        <v>1489</v>
      </c>
      <c r="F184" s="8">
        <v>4</v>
      </c>
      <c r="G184" s="8">
        <v>10</v>
      </c>
      <c r="H184" s="8" t="s">
        <v>260</v>
      </c>
      <c r="I184" s="8" t="s">
        <v>264</v>
      </c>
      <c r="J184" s="8">
        <v>7</v>
      </c>
      <c r="K184" s="8">
        <f t="shared" si="6"/>
        <v>5360.4000000000005</v>
      </c>
      <c r="L184" s="8">
        <f t="shared" si="7"/>
        <v>1340.1000000000001</v>
      </c>
      <c r="M184">
        <f t="shared" si="8"/>
        <v>0</v>
      </c>
    </row>
    <row r="185" spans="1:13" x14ac:dyDescent="0.3">
      <c r="A185" s="5" t="s">
        <v>193</v>
      </c>
      <c r="B185" s="6" t="s">
        <v>218</v>
      </c>
      <c r="C185" s="6" t="s">
        <v>241</v>
      </c>
      <c r="D185" s="6" t="s">
        <v>259</v>
      </c>
      <c r="E185" s="6">
        <v>389</v>
      </c>
      <c r="F185" s="6">
        <v>3</v>
      </c>
      <c r="G185" s="6">
        <v>10</v>
      </c>
      <c r="H185" s="6" t="s">
        <v>260</v>
      </c>
      <c r="I185" s="6" t="s">
        <v>265</v>
      </c>
      <c r="J185" s="6">
        <v>4</v>
      </c>
      <c r="K185" s="6">
        <f t="shared" si="6"/>
        <v>1050.3</v>
      </c>
      <c r="L185" s="6">
        <f t="shared" si="7"/>
        <v>262.57499999999999</v>
      </c>
      <c r="M185">
        <f t="shared" si="8"/>
        <v>0</v>
      </c>
    </row>
    <row r="186" spans="1:13" x14ac:dyDescent="0.3">
      <c r="A186" s="7" t="s">
        <v>194</v>
      </c>
      <c r="B186" s="8" t="s">
        <v>217</v>
      </c>
      <c r="C186" s="8" t="s">
        <v>240</v>
      </c>
      <c r="D186" s="8" t="s">
        <v>249</v>
      </c>
      <c r="E186" s="8">
        <v>1244</v>
      </c>
      <c r="F186" s="8">
        <v>4</v>
      </c>
      <c r="G186" s="8">
        <v>10</v>
      </c>
      <c r="H186" s="8" t="s">
        <v>260</v>
      </c>
      <c r="I186" s="8" t="s">
        <v>262</v>
      </c>
      <c r="J186" s="8">
        <v>8</v>
      </c>
      <c r="K186" s="8">
        <f t="shared" si="6"/>
        <v>4478.4000000000005</v>
      </c>
      <c r="L186" s="8">
        <f t="shared" si="7"/>
        <v>1119.6000000000001</v>
      </c>
      <c r="M186">
        <f t="shared" si="8"/>
        <v>0</v>
      </c>
    </row>
    <row r="187" spans="1:13" x14ac:dyDescent="0.3">
      <c r="A187" s="5" t="s">
        <v>195</v>
      </c>
      <c r="B187" s="6" t="s">
        <v>211</v>
      </c>
      <c r="C187" s="6" t="s">
        <v>243</v>
      </c>
      <c r="D187" s="6" t="s">
        <v>257</v>
      </c>
      <c r="E187" s="6">
        <v>842</v>
      </c>
      <c r="F187" s="6">
        <v>3</v>
      </c>
      <c r="G187" s="6">
        <v>5</v>
      </c>
      <c r="H187" s="6" t="s">
        <v>260</v>
      </c>
      <c r="I187" s="6" t="s">
        <v>263</v>
      </c>
      <c r="J187" s="6">
        <v>9</v>
      </c>
      <c r="K187" s="6">
        <f t="shared" si="6"/>
        <v>2399.6999999999998</v>
      </c>
      <c r="L187" s="6">
        <f t="shared" si="7"/>
        <v>599.92499999999995</v>
      </c>
      <c r="M187">
        <f t="shared" si="8"/>
        <v>0</v>
      </c>
    </row>
    <row r="188" spans="1:13" x14ac:dyDescent="0.3">
      <c r="A188" s="7" t="s">
        <v>196</v>
      </c>
      <c r="B188" s="8" t="s">
        <v>236</v>
      </c>
      <c r="C188" s="8" t="s">
        <v>244</v>
      </c>
      <c r="D188" s="8" t="s">
        <v>253</v>
      </c>
      <c r="E188" s="8">
        <v>417</v>
      </c>
      <c r="F188" s="8">
        <v>1</v>
      </c>
      <c r="G188" s="8">
        <v>10</v>
      </c>
      <c r="H188" s="8" t="s">
        <v>260</v>
      </c>
      <c r="I188" s="8" t="s">
        <v>262</v>
      </c>
      <c r="J188" s="8">
        <v>10</v>
      </c>
      <c r="K188" s="8">
        <f t="shared" si="6"/>
        <v>375.3</v>
      </c>
      <c r="L188" s="8">
        <f t="shared" si="7"/>
        <v>93.825000000000003</v>
      </c>
      <c r="M188">
        <f t="shared" si="8"/>
        <v>0</v>
      </c>
    </row>
    <row r="189" spans="1:13" x14ac:dyDescent="0.3">
      <c r="A189" s="5" t="s">
        <v>197</v>
      </c>
      <c r="B189" s="6" t="s">
        <v>235</v>
      </c>
      <c r="C189" s="6" t="s">
        <v>241</v>
      </c>
      <c r="D189" s="6" t="s">
        <v>259</v>
      </c>
      <c r="E189" s="6">
        <v>1909</v>
      </c>
      <c r="F189" s="6">
        <v>5</v>
      </c>
      <c r="G189" s="6">
        <v>0</v>
      </c>
      <c r="H189" s="6" t="s">
        <v>260</v>
      </c>
      <c r="I189" s="6" t="s">
        <v>264</v>
      </c>
      <c r="J189" s="6">
        <v>8</v>
      </c>
      <c r="K189" s="6">
        <f t="shared" si="6"/>
        <v>9545</v>
      </c>
      <c r="L189" s="6">
        <f t="shared" si="7"/>
        <v>2386.25</v>
      </c>
      <c r="M189">
        <f t="shared" si="8"/>
        <v>0</v>
      </c>
    </row>
    <row r="190" spans="1:13" x14ac:dyDescent="0.3">
      <c r="A190" s="7" t="s">
        <v>198</v>
      </c>
      <c r="B190" s="8" t="s">
        <v>234</v>
      </c>
      <c r="C190" s="8" t="s">
        <v>244</v>
      </c>
      <c r="D190" s="8" t="s">
        <v>253</v>
      </c>
      <c r="E190" s="8">
        <v>1802</v>
      </c>
      <c r="F190" s="8">
        <v>5</v>
      </c>
      <c r="G190" s="8">
        <v>5</v>
      </c>
      <c r="H190" s="8" t="s">
        <v>260</v>
      </c>
      <c r="I190" s="8" t="s">
        <v>262</v>
      </c>
      <c r="J190" s="8">
        <v>8</v>
      </c>
      <c r="K190" s="8">
        <f t="shared" si="6"/>
        <v>8559.5</v>
      </c>
      <c r="L190" s="8">
        <f t="shared" si="7"/>
        <v>2139.875</v>
      </c>
      <c r="M190">
        <f t="shared" si="8"/>
        <v>0</v>
      </c>
    </row>
    <row r="191" spans="1:13" x14ac:dyDescent="0.3">
      <c r="A191" s="5" t="s">
        <v>199</v>
      </c>
      <c r="B191" s="6" t="s">
        <v>230</v>
      </c>
      <c r="C191" s="6" t="s">
        <v>244</v>
      </c>
      <c r="D191" s="6" t="s">
        <v>255</v>
      </c>
      <c r="E191" s="6">
        <v>1350</v>
      </c>
      <c r="F191" s="6">
        <v>3</v>
      </c>
      <c r="G191" s="6">
        <v>15</v>
      </c>
      <c r="H191" s="6" t="s">
        <v>260</v>
      </c>
      <c r="I191" s="6" t="s">
        <v>264</v>
      </c>
      <c r="J191" s="6">
        <v>6</v>
      </c>
      <c r="K191" s="6">
        <f t="shared" si="6"/>
        <v>3442.5</v>
      </c>
      <c r="L191" s="6">
        <f t="shared" si="7"/>
        <v>860.625</v>
      </c>
      <c r="M191">
        <f t="shared" si="8"/>
        <v>0</v>
      </c>
    </row>
    <row r="192" spans="1:13" x14ac:dyDescent="0.3">
      <c r="A192" s="7" t="s">
        <v>200</v>
      </c>
      <c r="B192" s="8" t="s">
        <v>217</v>
      </c>
      <c r="C192" s="8" t="s">
        <v>242</v>
      </c>
      <c r="D192" s="8" t="s">
        <v>248</v>
      </c>
      <c r="E192" s="8">
        <v>853</v>
      </c>
      <c r="F192" s="8">
        <v>5</v>
      </c>
      <c r="G192" s="8">
        <v>15</v>
      </c>
      <c r="H192" s="8" t="s">
        <v>260</v>
      </c>
      <c r="I192" s="8" t="s">
        <v>263</v>
      </c>
      <c r="J192" s="8">
        <v>8</v>
      </c>
      <c r="K192" s="8">
        <f t="shared" si="6"/>
        <v>3625.25</v>
      </c>
      <c r="L192" s="8">
        <f t="shared" si="7"/>
        <v>906.3125</v>
      </c>
      <c r="M192">
        <f t="shared" si="8"/>
        <v>0</v>
      </c>
    </row>
    <row r="193" spans="1:13" x14ac:dyDescent="0.3">
      <c r="A193" s="5" t="s">
        <v>201</v>
      </c>
      <c r="B193" s="6" t="s">
        <v>216</v>
      </c>
      <c r="C193" s="6" t="s">
        <v>241</v>
      </c>
      <c r="D193" s="6" t="s">
        <v>246</v>
      </c>
      <c r="E193" s="6">
        <v>431</v>
      </c>
      <c r="F193" s="6">
        <v>2</v>
      </c>
      <c r="G193" s="6">
        <v>20</v>
      </c>
      <c r="H193" s="6" t="s">
        <v>260</v>
      </c>
      <c r="I193" s="6" t="s">
        <v>263</v>
      </c>
      <c r="J193" s="6">
        <v>2</v>
      </c>
      <c r="K193" s="6">
        <f t="shared" si="6"/>
        <v>689.6</v>
      </c>
      <c r="L193" s="6">
        <f t="shared" si="7"/>
        <v>172.4</v>
      </c>
      <c r="M193">
        <f t="shared" si="8"/>
        <v>0</v>
      </c>
    </row>
    <row r="194" spans="1:13" x14ac:dyDescent="0.3">
      <c r="A194" s="7" t="s">
        <v>202</v>
      </c>
      <c r="B194" s="8" t="s">
        <v>236</v>
      </c>
      <c r="C194" s="8" t="s">
        <v>242</v>
      </c>
      <c r="D194" s="8" t="s">
        <v>247</v>
      </c>
      <c r="E194" s="8">
        <v>1235</v>
      </c>
      <c r="F194" s="8">
        <v>1</v>
      </c>
      <c r="G194" s="8">
        <v>20</v>
      </c>
      <c r="H194" s="8" t="s">
        <v>260</v>
      </c>
      <c r="I194" s="8" t="s">
        <v>263</v>
      </c>
      <c r="J194" s="8">
        <v>3</v>
      </c>
      <c r="K194" s="8">
        <f t="shared" si="6"/>
        <v>988</v>
      </c>
      <c r="L194" s="8">
        <f t="shared" si="7"/>
        <v>247</v>
      </c>
      <c r="M194">
        <f t="shared" si="8"/>
        <v>0</v>
      </c>
    </row>
    <row r="195" spans="1:13" x14ac:dyDescent="0.3">
      <c r="A195" s="5" t="s">
        <v>203</v>
      </c>
      <c r="B195" s="6" t="s">
        <v>215</v>
      </c>
      <c r="C195" s="6" t="s">
        <v>244</v>
      </c>
      <c r="D195" s="6" t="s">
        <v>255</v>
      </c>
      <c r="E195" s="6">
        <v>1020</v>
      </c>
      <c r="F195" s="6">
        <v>5</v>
      </c>
      <c r="G195" s="6">
        <v>5</v>
      </c>
      <c r="H195" s="6" t="s">
        <v>260</v>
      </c>
      <c r="I195" s="6" t="s">
        <v>262</v>
      </c>
      <c r="J195" s="6">
        <v>5</v>
      </c>
      <c r="K195" s="6">
        <f t="shared" ref="K195:K201" si="9">E195*F195*(1-G195/100)</f>
        <v>4845</v>
      </c>
      <c r="L195" s="6">
        <f t="shared" ref="L195:L201" si="10">K195*0.25</f>
        <v>1211.25</v>
      </c>
      <c r="M195">
        <f t="shared" ref="M195:M201" si="11">IF(H195="Y",1,0)</f>
        <v>0</v>
      </c>
    </row>
    <row r="196" spans="1:13" x14ac:dyDescent="0.3">
      <c r="A196" s="7" t="s">
        <v>204</v>
      </c>
      <c r="B196" s="8" t="s">
        <v>214</v>
      </c>
      <c r="C196" s="8" t="s">
        <v>242</v>
      </c>
      <c r="D196" s="8" t="s">
        <v>247</v>
      </c>
      <c r="E196" s="8">
        <v>154</v>
      </c>
      <c r="F196" s="8">
        <v>4</v>
      </c>
      <c r="G196" s="8">
        <v>0</v>
      </c>
      <c r="H196" s="8" t="s">
        <v>260</v>
      </c>
      <c r="I196" s="8" t="s">
        <v>263</v>
      </c>
      <c r="J196" s="8">
        <v>5</v>
      </c>
      <c r="K196" s="8">
        <f t="shared" si="9"/>
        <v>616</v>
      </c>
      <c r="L196" s="8">
        <f t="shared" si="10"/>
        <v>154</v>
      </c>
      <c r="M196">
        <f t="shared" si="11"/>
        <v>0</v>
      </c>
    </row>
    <row r="197" spans="1:13" x14ac:dyDescent="0.3">
      <c r="A197" s="5" t="s">
        <v>205</v>
      </c>
      <c r="B197" s="6" t="s">
        <v>235</v>
      </c>
      <c r="C197" s="6" t="s">
        <v>240</v>
      </c>
      <c r="D197" s="6" t="s">
        <v>249</v>
      </c>
      <c r="E197" s="6">
        <v>559</v>
      </c>
      <c r="F197" s="6">
        <v>1</v>
      </c>
      <c r="G197" s="6">
        <v>10</v>
      </c>
      <c r="H197" s="6" t="s">
        <v>260</v>
      </c>
      <c r="I197" s="6" t="s">
        <v>263</v>
      </c>
      <c r="J197" s="6">
        <v>4</v>
      </c>
      <c r="K197" s="6">
        <f t="shared" si="9"/>
        <v>503.1</v>
      </c>
      <c r="L197" s="6">
        <f t="shared" si="10"/>
        <v>125.77500000000001</v>
      </c>
      <c r="M197">
        <f t="shared" si="11"/>
        <v>0</v>
      </c>
    </row>
    <row r="198" spans="1:13" x14ac:dyDescent="0.3">
      <c r="A198" s="7" t="s">
        <v>206</v>
      </c>
      <c r="B198" s="8" t="s">
        <v>218</v>
      </c>
      <c r="C198" s="8" t="s">
        <v>240</v>
      </c>
      <c r="D198" s="8" t="s">
        <v>249</v>
      </c>
      <c r="E198" s="8">
        <v>1978</v>
      </c>
      <c r="F198" s="8">
        <v>4</v>
      </c>
      <c r="G198" s="8">
        <v>5</v>
      </c>
      <c r="H198" s="8" t="s">
        <v>260</v>
      </c>
      <c r="I198" s="8" t="s">
        <v>265</v>
      </c>
      <c r="J198" s="8">
        <v>9</v>
      </c>
      <c r="K198" s="8">
        <f t="shared" si="9"/>
        <v>7516.4</v>
      </c>
      <c r="L198" s="8">
        <f t="shared" si="10"/>
        <v>1879.1</v>
      </c>
      <c r="M198">
        <f t="shared" si="11"/>
        <v>0</v>
      </c>
    </row>
    <row r="199" spans="1:13" x14ac:dyDescent="0.3">
      <c r="A199" s="5" t="s">
        <v>207</v>
      </c>
      <c r="B199" s="6" t="s">
        <v>236</v>
      </c>
      <c r="C199" s="6" t="s">
        <v>240</v>
      </c>
      <c r="D199" s="6" t="s">
        <v>245</v>
      </c>
      <c r="E199" s="6">
        <v>138</v>
      </c>
      <c r="F199" s="6">
        <v>3</v>
      </c>
      <c r="G199" s="6">
        <v>5</v>
      </c>
      <c r="H199" s="6" t="s">
        <v>260</v>
      </c>
      <c r="I199" s="6" t="s">
        <v>265</v>
      </c>
      <c r="J199" s="6">
        <v>3</v>
      </c>
      <c r="K199" s="6">
        <f t="shared" si="9"/>
        <v>393.29999999999995</v>
      </c>
      <c r="L199" s="6">
        <f t="shared" si="10"/>
        <v>98.324999999999989</v>
      </c>
      <c r="M199">
        <f t="shared" si="11"/>
        <v>0</v>
      </c>
    </row>
    <row r="200" spans="1:13" x14ac:dyDescent="0.3">
      <c r="A200" s="7" t="s">
        <v>208</v>
      </c>
      <c r="B200" s="8" t="s">
        <v>237</v>
      </c>
      <c r="C200" s="8" t="s">
        <v>243</v>
      </c>
      <c r="D200" s="8" t="s">
        <v>257</v>
      </c>
      <c r="E200" s="8">
        <v>716</v>
      </c>
      <c r="F200" s="8">
        <v>1</v>
      </c>
      <c r="G200" s="8">
        <v>0</v>
      </c>
      <c r="H200" s="8" t="s">
        <v>260</v>
      </c>
      <c r="I200" s="8" t="s">
        <v>265</v>
      </c>
      <c r="J200" s="8">
        <v>3</v>
      </c>
      <c r="K200" s="8">
        <f t="shared" si="9"/>
        <v>716</v>
      </c>
      <c r="L200" s="8">
        <f t="shared" si="10"/>
        <v>179</v>
      </c>
      <c r="M200">
        <f t="shared" si="11"/>
        <v>0</v>
      </c>
    </row>
    <row r="201" spans="1:13" x14ac:dyDescent="0.3">
      <c r="A201" s="9" t="s">
        <v>209</v>
      </c>
      <c r="B201" s="10" t="s">
        <v>228</v>
      </c>
      <c r="C201" s="10" t="s">
        <v>242</v>
      </c>
      <c r="D201" s="10" t="s">
        <v>256</v>
      </c>
      <c r="E201" s="10">
        <v>1197</v>
      </c>
      <c r="F201" s="10">
        <v>1</v>
      </c>
      <c r="G201" s="10">
        <v>20</v>
      </c>
      <c r="H201" s="10" t="s">
        <v>260</v>
      </c>
      <c r="I201" s="10" t="s">
        <v>264</v>
      </c>
      <c r="J201" s="10">
        <v>6</v>
      </c>
      <c r="K201" s="10">
        <f t="shared" si="9"/>
        <v>957.6</v>
      </c>
      <c r="L201" s="10">
        <f t="shared" si="10"/>
        <v>239.4</v>
      </c>
      <c r="M201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2C2A-B316-49BF-B17C-11566A6F66A1}">
  <dimension ref="A3:B9"/>
  <sheetViews>
    <sheetView workbookViewId="0">
      <selection activeCell="J22" sqref="J22"/>
    </sheetView>
  </sheetViews>
  <sheetFormatPr defaultRowHeight="14.4" x14ac:dyDescent="0.3"/>
  <cols>
    <col min="1" max="1" width="14.21875" bestFit="1" customWidth="1"/>
    <col min="2" max="2" width="18.44140625" bestFit="1" customWidth="1"/>
  </cols>
  <sheetData>
    <row r="3" spans="1:2" x14ac:dyDescent="0.3">
      <c r="A3" s="11" t="s">
        <v>268</v>
      </c>
      <c r="B3" t="s">
        <v>270</v>
      </c>
    </row>
    <row r="4" spans="1:2" x14ac:dyDescent="0.3">
      <c r="A4" s="12" t="s">
        <v>240</v>
      </c>
      <c r="B4" s="13">
        <v>119780.40000000001</v>
      </c>
    </row>
    <row r="5" spans="1:2" x14ac:dyDescent="0.3">
      <c r="A5" s="12" t="s">
        <v>241</v>
      </c>
      <c r="B5" s="13">
        <v>134892.95000000004</v>
      </c>
    </row>
    <row r="6" spans="1:2" x14ac:dyDescent="0.3">
      <c r="A6" s="12" t="s">
        <v>243</v>
      </c>
      <c r="B6" s="13">
        <v>124125.59999999999</v>
      </c>
    </row>
    <row r="7" spans="1:2" x14ac:dyDescent="0.3">
      <c r="A7" s="12" t="s">
        <v>244</v>
      </c>
      <c r="B7" s="13">
        <v>72232.25</v>
      </c>
    </row>
    <row r="8" spans="1:2" x14ac:dyDescent="0.3">
      <c r="A8" s="12" t="s">
        <v>242</v>
      </c>
      <c r="B8" s="13">
        <v>149602.49999999997</v>
      </c>
    </row>
    <row r="9" spans="1:2" x14ac:dyDescent="0.3">
      <c r="A9" s="12" t="s">
        <v>269</v>
      </c>
      <c r="B9" s="13">
        <v>600633.69999999995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0CAA-EC5B-428B-9A06-A29A2D94A5F3}">
  <dimension ref="A3:B9"/>
  <sheetViews>
    <sheetView workbookViewId="0">
      <selection activeCell="I21" sqref="I21"/>
    </sheetView>
  </sheetViews>
  <sheetFormatPr defaultRowHeight="14.4" x14ac:dyDescent="0.3"/>
  <cols>
    <col min="1" max="1" width="14.21875" bestFit="1" customWidth="1"/>
    <col min="2" max="2" width="28" bestFit="1" customWidth="1"/>
  </cols>
  <sheetData>
    <row r="3" spans="1:2" x14ac:dyDescent="0.3">
      <c r="A3" s="11" t="s">
        <v>268</v>
      </c>
      <c r="B3" t="s">
        <v>271</v>
      </c>
    </row>
    <row r="4" spans="1:2" x14ac:dyDescent="0.3">
      <c r="A4" s="12" t="s">
        <v>240</v>
      </c>
      <c r="B4" s="13">
        <v>6.0731707317073171</v>
      </c>
    </row>
    <row r="5" spans="1:2" x14ac:dyDescent="0.3">
      <c r="A5" s="12" t="s">
        <v>241</v>
      </c>
      <c r="B5" s="13">
        <v>6.3617021276595747</v>
      </c>
    </row>
    <row r="6" spans="1:2" x14ac:dyDescent="0.3">
      <c r="A6" s="12" t="s">
        <v>243</v>
      </c>
      <c r="B6" s="13">
        <v>5.9428571428571431</v>
      </c>
    </row>
    <row r="7" spans="1:2" x14ac:dyDescent="0.3">
      <c r="A7" s="12" t="s">
        <v>244</v>
      </c>
      <c r="B7" s="13">
        <v>5.8965517241379306</v>
      </c>
    </row>
    <row r="8" spans="1:2" x14ac:dyDescent="0.3">
      <c r="A8" s="12" t="s">
        <v>242</v>
      </c>
      <c r="B8" s="13">
        <v>5.979166666666667</v>
      </c>
    </row>
    <row r="9" spans="1:2" x14ac:dyDescent="0.3">
      <c r="A9" s="12" t="s">
        <v>269</v>
      </c>
      <c r="B9" s="13">
        <v>6.07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CB4D5-9D03-42D5-8619-F1B5E02C628F}">
  <dimension ref="A3:D9"/>
  <sheetViews>
    <sheetView workbookViewId="0">
      <selection activeCell="K23" sqref="K23"/>
    </sheetView>
  </sheetViews>
  <sheetFormatPr defaultRowHeight="14.4" x14ac:dyDescent="0.3"/>
  <cols>
    <col min="1" max="1" width="14.21875" bestFit="1" customWidth="1"/>
    <col min="2" max="2" width="18.6640625" bestFit="1" customWidth="1"/>
    <col min="3" max="3" width="15.88671875" bestFit="1" customWidth="1"/>
    <col min="4" max="4" width="14" customWidth="1"/>
  </cols>
  <sheetData>
    <row r="3" spans="1:4" x14ac:dyDescent="0.3">
      <c r="A3" s="11" t="s">
        <v>268</v>
      </c>
      <c r="B3" t="s">
        <v>273</v>
      </c>
      <c r="C3" t="s">
        <v>274</v>
      </c>
      <c r="D3" t="s">
        <v>275</v>
      </c>
    </row>
    <row r="4" spans="1:4" x14ac:dyDescent="0.3">
      <c r="A4" s="12" t="s">
        <v>240</v>
      </c>
      <c r="B4" s="13">
        <v>3</v>
      </c>
      <c r="C4" s="13">
        <v>41</v>
      </c>
      <c r="D4">
        <f xml:space="preserve"> GETPIVOTDATA("Sum of Return count",$A$3,"Category","Apparel")/GETPIVOTDATA("Count of Order ID",$A$3)*100</f>
        <v>1.5</v>
      </c>
    </row>
    <row r="5" spans="1:4" x14ac:dyDescent="0.3">
      <c r="A5" s="12" t="s">
        <v>241</v>
      </c>
      <c r="B5" s="13">
        <v>1</v>
      </c>
      <c r="C5" s="13">
        <v>47</v>
      </c>
      <c r="D5">
        <f xml:space="preserve"> GETPIVOTDATA("Sum of Return count",$A$3,"Category","Beauty")/GETPIVOTDATA("Count of Order ID",$A$3)*100</f>
        <v>0.5</v>
      </c>
    </row>
    <row r="6" spans="1:4" x14ac:dyDescent="0.3">
      <c r="A6" s="12" t="s">
        <v>243</v>
      </c>
      <c r="B6" s="13">
        <v>1</v>
      </c>
      <c r="C6" s="13">
        <v>35</v>
      </c>
      <c r="D6">
        <f t="shared" ref="D6:D9" si="0" xml:space="preserve"> GETPIVOTDATA("Sum of Return count",$A$3,"Category","Beauty")/GETPIVOTDATA("Count of Order ID",$A$3)*100</f>
        <v>0.5</v>
      </c>
    </row>
    <row r="7" spans="1:4" x14ac:dyDescent="0.3">
      <c r="A7" s="12" t="s">
        <v>244</v>
      </c>
      <c r="B7" s="13">
        <v>1</v>
      </c>
      <c r="C7" s="13">
        <v>29</v>
      </c>
      <c r="D7">
        <f t="shared" si="0"/>
        <v>0.5</v>
      </c>
    </row>
    <row r="8" spans="1:4" x14ac:dyDescent="0.3">
      <c r="A8" s="12" t="s">
        <v>242</v>
      </c>
      <c r="B8" s="13">
        <v>4</v>
      </c>
      <c r="C8" s="13">
        <v>48</v>
      </c>
      <c r="D8">
        <f>GETPIVOTDATA("Sum of Return count",$A$3,"Category","Home &amp; Kitchen")/GETPIVOTDATA("Count of Order ID",$A$3)*100</f>
        <v>2</v>
      </c>
    </row>
    <row r="9" spans="1:4" x14ac:dyDescent="0.3">
      <c r="A9" s="12" t="s">
        <v>269</v>
      </c>
      <c r="B9" s="13">
        <v>10</v>
      </c>
      <c r="C9" s="13">
        <v>200</v>
      </c>
      <c r="D9">
        <f>GETPIVOTDATA("Sum of Return count",$A$3)/GETPIVOTDATA("Count of Order ID",$A$3)*100</f>
        <v>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3C4E2-F372-4D7A-804F-C0512EF7173D}">
  <dimension ref="A3:B9"/>
  <sheetViews>
    <sheetView workbookViewId="0">
      <selection activeCell="J22" sqref="J22"/>
    </sheetView>
  </sheetViews>
  <sheetFormatPr defaultRowHeight="14.4" x14ac:dyDescent="0.3"/>
  <cols>
    <col min="1" max="1" width="14.21875" bestFit="1" customWidth="1"/>
    <col min="2" max="2" width="32.109375" bestFit="1" customWidth="1"/>
  </cols>
  <sheetData>
    <row r="3" spans="1:2" x14ac:dyDescent="0.3">
      <c r="A3" s="11" t="s">
        <v>268</v>
      </c>
      <c r="B3" t="s">
        <v>276</v>
      </c>
    </row>
    <row r="4" spans="1:2" x14ac:dyDescent="0.3">
      <c r="A4" s="12" t="s">
        <v>240</v>
      </c>
      <c r="B4" s="13">
        <v>29945.100000000002</v>
      </c>
    </row>
    <row r="5" spans="1:2" x14ac:dyDescent="0.3">
      <c r="A5" s="12" t="s">
        <v>241</v>
      </c>
      <c r="B5" s="13">
        <v>33723.23750000001</v>
      </c>
    </row>
    <row r="6" spans="1:2" x14ac:dyDescent="0.3">
      <c r="A6" s="12" t="s">
        <v>243</v>
      </c>
      <c r="B6" s="13">
        <v>31031.399999999998</v>
      </c>
    </row>
    <row r="7" spans="1:2" x14ac:dyDescent="0.3">
      <c r="A7" s="12" t="s">
        <v>244</v>
      </c>
      <c r="B7" s="13">
        <v>18058.0625</v>
      </c>
    </row>
    <row r="8" spans="1:2" x14ac:dyDescent="0.3">
      <c r="A8" s="12" t="s">
        <v>242</v>
      </c>
      <c r="B8" s="13">
        <v>37400.624999999993</v>
      </c>
    </row>
    <row r="9" spans="1:2" x14ac:dyDescent="0.3">
      <c r="A9" s="12" t="s">
        <v>269</v>
      </c>
      <c r="B9" s="13">
        <v>150158.42499999999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C1EA3-7200-414D-B6B7-BCEFA6443460}">
  <dimension ref="A3:B8"/>
  <sheetViews>
    <sheetView workbookViewId="0">
      <selection activeCell="P16" sqref="P16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11" t="s">
        <v>268</v>
      </c>
      <c r="B3" t="s">
        <v>270</v>
      </c>
    </row>
    <row r="4" spans="1:2" x14ac:dyDescent="0.3">
      <c r="A4" s="12" t="s">
        <v>263</v>
      </c>
      <c r="B4" s="13">
        <v>128640.70000000001</v>
      </c>
    </row>
    <row r="5" spans="1:2" x14ac:dyDescent="0.3">
      <c r="A5" s="12" t="s">
        <v>262</v>
      </c>
      <c r="B5" s="13">
        <v>166197.19999999995</v>
      </c>
    </row>
    <row r="6" spans="1:2" x14ac:dyDescent="0.3">
      <c r="A6" s="12" t="s">
        <v>264</v>
      </c>
      <c r="B6" s="13">
        <v>176754.19999999998</v>
      </c>
    </row>
    <row r="7" spans="1:2" x14ac:dyDescent="0.3">
      <c r="A7" s="12" t="s">
        <v>265</v>
      </c>
      <c r="B7" s="13">
        <v>129041.60000000001</v>
      </c>
    </row>
    <row r="8" spans="1:2" x14ac:dyDescent="0.3">
      <c r="A8" s="12" t="s">
        <v>269</v>
      </c>
      <c r="B8" s="13">
        <v>600633.69999999995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131EF-E2C0-472A-A5EF-E9D962FC2F88}">
  <sheetPr>
    <pageSetUpPr fitToPage="1"/>
  </sheetPr>
  <dimension ref="G1:N1"/>
  <sheetViews>
    <sheetView tabSelected="1" zoomScale="72" zoomScaleNormal="85" workbookViewId="0">
      <selection activeCell="Z33" sqref="Z33"/>
    </sheetView>
  </sheetViews>
  <sheetFormatPr defaultRowHeight="14.4" x14ac:dyDescent="0.3"/>
  <sheetData>
    <row r="1" spans="7:14" ht="25.2" customHeight="1" x14ac:dyDescent="0.65">
      <c r="G1" s="16" t="s">
        <v>277</v>
      </c>
      <c r="H1" s="15"/>
      <c r="I1" s="15"/>
      <c r="J1" s="15"/>
      <c r="K1" s="15"/>
      <c r="L1" s="15"/>
      <c r="M1" s="15"/>
      <c r="N1" s="15"/>
    </row>
  </sheetData>
  <mergeCells count="1">
    <mergeCell ref="G1:N1"/>
  </mergeCells>
  <pageMargins left="0.25" right="0.25" top="0.75" bottom="0.75" header="0.3" footer="0.3"/>
  <pageSetup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Dataset</vt:lpstr>
      <vt:lpstr>Net revenue</vt:lpstr>
      <vt:lpstr>ADT</vt:lpstr>
      <vt:lpstr>Return_count</vt:lpstr>
      <vt:lpstr>Total_profit</vt:lpstr>
      <vt:lpstr>Revenue by region</vt:lpstr>
      <vt:lpstr>Dashboard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Abhishekh Jha</dc:creator>
  <cp:lastModifiedBy>Abhishekh Jha</cp:lastModifiedBy>
  <cp:lastPrinted>2025-07-23T17:30:53Z</cp:lastPrinted>
  <dcterms:created xsi:type="dcterms:W3CDTF">2025-07-23T05:59:37Z</dcterms:created>
  <dcterms:modified xsi:type="dcterms:W3CDTF">2025-07-23T17:33:18Z</dcterms:modified>
</cp:coreProperties>
</file>