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shirsat/Documents/MS_IE_SPRING_20/IE500 Supply chain engg/"/>
    </mc:Choice>
  </mc:AlternateContent>
  <xr:revisionPtr revIDLastSave="0" documentId="13_ncr:1_{D57AB2AA-F1D3-D04F-A2CA-D3C485F4A7B2}" xr6:coauthVersionLast="46" xr6:coauthVersionMax="46" xr10:uidLastSave="{00000000-0000-0000-0000-000000000000}"/>
  <bookViews>
    <workbookView xWindow="0" yWindow="0" windowWidth="28800" windowHeight="18000" activeTab="2" xr2:uid="{F8F381A9-23D5-E848-8652-C52D1DBB161C}"/>
  </bookViews>
  <sheets>
    <sheet name="Question 1" sheetId="1" r:id="rId1"/>
    <sheet name="Question 2" sheetId="2" r:id="rId2"/>
    <sheet name="Question 3 A,B" sheetId="3" r:id="rId3"/>
    <sheet name="Question 3 C" sheetId="4" r:id="rId4"/>
    <sheet name="AR model Q5" sheetId="5" r:id="rId5"/>
    <sheet name="Prediction Q5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2" i="1" l="1"/>
  <c r="I82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J73" i="1"/>
  <c r="I73" i="1"/>
  <c r="G80" i="1"/>
  <c r="G74" i="1"/>
  <c r="G73" i="1"/>
  <c r="H70" i="1"/>
  <c r="G70" i="1"/>
  <c r="H84" i="1"/>
  <c r="G84" i="1"/>
  <c r="H82" i="1"/>
  <c r="G82" i="1"/>
  <c r="H73" i="1"/>
  <c r="H74" i="1"/>
  <c r="H75" i="1"/>
  <c r="H76" i="1"/>
  <c r="H77" i="1"/>
  <c r="H78" i="1"/>
  <c r="H79" i="1"/>
  <c r="H80" i="1"/>
  <c r="G75" i="1"/>
  <c r="G76" i="1"/>
  <c r="G77" i="1"/>
  <c r="G78" i="1"/>
  <c r="G79" i="1"/>
  <c r="G62" i="1"/>
  <c r="G63" i="1"/>
  <c r="G64" i="1"/>
  <c r="G65" i="1"/>
  <c r="G66" i="1"/>
  <c r="G67" i="1"/>
  <c r="G68" i="1"/>
  <c r="G61" i="1"/>
  <c r="H68" i="1"/>
  <c r="H62" i="1"/>
  <c r="H63" i="1"/>
  <c r="H64" i="1"/>
  <c r="H65" i="1"/>
  <c r="H66" i="1"/>
  <c r="H67" i="1"/>
  <c r="H61" i="1"/>
  <c r="E28" i="1"/>
  <c r="N3" i="1"/>
  <c r="B28" i="1"/>
  <c r="J52" i="1"/>
  <c r="J53" i="1"/>
  <c r="J54" i="1"/>
  <c r="J55" i="1"/>
  <c r="J56" i="1"/>
  <c r="J57" i="1"/>
  <c r="J58" i="1"/>
  <c r="J51" i="1"/>
  <c r="G52" i="1"/>
  <c r="G53" i="1"/>
  <c r="G51" i="1"/>
  <c r="I58" i="1"/>
  <c r="I52" i="1"/>
  <c r="I53" i="1"/>
  <c r="I54" i="1"/>
  <c r="I55" i="1"/>
  <c r="I56" i="1"/>
  <c r="I57" i="1"/>
  <c r="I51" i="1"/>
  <c r="H58" i="1"/>
  <c r="H53" i="1"/>
  <c r="H54" i="1" s="1"/>
  <c r="H55" i="1" s="1"/>
  <c r="H56" i="1" s="1"/>
  <c r="H57" i="1" s="1"/>
  <c r="H52" i="1"/>
  <c r="H51" i="1"/>
  <c r="G55" i="1"/>
  <c r="G56" i="1"/>
  <c r="G57" i="1"/>
  <c r="G58" i="1"/>
  <c r="G54" i="1"/>
  <c r="E25" i="1"/>
  <c r="E18" i="1"/>
  <c r="E19" i="1"/>
  <c r="E20" i="1"/>
  <c r="E21" i="1"/>
  <c r="E22" i="1"/>
  <c r="E23" i="1"/>
  <c r="E24" i="1"/>
  <c r="E17" i="1"/>
  <c r="D25" i="1"/>
  <c r="D24" i="1"/>
  <c r="D23" i="1"/>
  <c r="D22" i="1"/>
  <c r="D21" i="1"/>
  <c r="D20" i="1"/>
  <c r="D19" i="1"/>
  <c r="D18" i="1"/>
  <c r="D17" i="1"/>
  <c r="C18" i="1"/>
  <c r="C19" i="1"/>
  <c r="C20" i="1"/>
  <c r="C21" i="1"/>
  <c r="C22" i="1"/>
  <c r="C23" i="1"/>
  <c r="C24" i="1"/>
  <c r="C25" i="1"/>
  <c r="C17" i="1"/>
  <c r="F52" i="1"/>
  <c r="F53" i="1"/>
  <c r="F54" i="1"/>
  <c r="F55" i="1"/>
  <c r="F56" i="1"/>
  <c r="F57" i="1"/>
  <c r="F58" i="1"/>
  <c r="F51" i="1"/>
  <c r="D65" i="1"/>
  <c r="D64" i="1"/>
  <c r="D66" i="1"/>
  <c r="D67" i="1"/>
  <c r="C67" i="1"/>
  <c r="C65" i="1"/>
  <c r="C66" i="1"/>
  <c r="C64" i="1"/>
  <c r="D60" i="1"/>
  <c r="G5" i="1"/>
  <c r="G4" i="1"/>
  <c r="F7" i="5" l="1"/>
  <c r="F20" i="4" l="1"/>
  <c r="J10" i="6"/>
  <c r="G2" i="6"/>
  <c r="L2" i="6"/>
  <c r="K40" i="6"/>
  <c r="K47" i="6"/>
  <c r="K104" i="6"/>
  <c r="K111" i="6"/>
  <c r="K168" i="6"/>
  <c r="K169" i="6"/>
  <c r="K175" i="6"/>
  <c r="K232" i="6"/>
  <c r="K239" i="6"/>
  <c r="K296" i="6"/>
  <c r="K297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K10" i="6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J169" i="6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J191" i="6"/>
  <c r="K191" i="6" s="1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J256" i="6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J297" i="6"/>
  <c r="J298" i="6"/>
  <c r="K298" i="6" s="1"/>
  <c r="J299" i="6"/>
  <c r="K299" i="6" s="1"/>
  <c r="J300" i="6"/>
  <c r="K300" i="6" s="1"/>
  <c r="J301" i="6"/>
  <c r="K301" i="6" s="1"/>
  <c r="J2" i="6"/>
  <c r="K2" i="6" s="1"/>
  <c r="D2" i="6"/>
  <c r="M2" i="6" s="1"/>
  <c r="C2" i="6"/>
  <c r="C3" i="6" s="1"/>
  <c r="L3" i="6" s="1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E4" i="5" s="1"/>
  <c r="G3" i="5"/>
  <c r="C3" i="5"/>
  <c r="G2" i="5"/>
  <c r="F2" i="5"/>
  <c r="F4" i="5" s="1"/>
  <c r="C2" i="5"/>
  <c r="Q5" i="6" l="1"/>
  <c r="F2" i="6"/>
  <c r="H2" i="6"/>
  <c r="D3" i="6"/>
  <c r="M3" i="6" s="1"/>
  <c r="I2" i="6"/>
  <c r="F3" i="6"/>
  <c r="H3" i="6" s="1"/>
  <c r="C4" i="6"/>
  <c r="L4" i="6" s="1"/>
  <c r="F5" i="5"/>
  <c r="E5" i="5"/>
  <c r="E6" i="5"/>
  <c r="G4" i="5"/>
  <c r="D4" i="6" l="1"/>
  <c r="M4" i="6" s="1"/>
  <c r="G3" i="6"/>
  <c r="I3" i="6" s="1"/>
  <c r="F4" i="6"/>
  <c r="H4" i="6" s="1"/>
  <c r="C5" i="6"/>
  <c r="L5" i="6" s="1"/>
  <c r="E7" i="5"/>
  <c r="E8" i="5" s="1"/>
  <c r="F6" i="5"/>
  <c r="G5" i="5"/>
  <c r="C6" i="6" l="1"/>
  <c r="L6" i="6" s="1"/>
  <c r="F5" i="6"/>
  <c r="H5" i="6" s="1"/>
  <c r="G4" i="6"/>
  <c r="I4" i="6" s="1"/>
  <c r="D5" i="6"/>
  <c r="M5" i="6" s="1"/>
  <c r="E9" i="5"/>
  <c r="E10" i="5" s="1"/>
  <c r="G6" i="5"/>
  <c r="G5" i="6" l="1"/>
  <c r="I5" i="6" s="1"/>
  <c r="D6" i="6"/>
  <c r="M6" i="6" s="1"/>
  <c r="C7" i="6"/>
  <c r="L7" i="6" s="1"/>
  <c r="F6" i="6"/>
  <c r="H6" i="6" s="1"/>
  <c r="E11" i="5"/>
  <c r="F8" i="5"/>
  <c r="G7" i="5"/>
  <c r="F7" i="4"/>
  <c r="F10" i="4"/>
  <c r="F11" i="4"/>
  <c r="F16" i="4"/>
  <c r="I16" i="4" s="1"/>
  <c r="J16" i="4" s="1"/>
  <c r="F17" i="4"/>
  <c r="F19" i="4"/>
  <c r="F21" i="4"/>
  <c r="H20" i="4"/>
  <c r="F18" i="4"/>
  <c r="F13" i="4"/>
  <c r="F12" i="4"/>
  <c r="H12" i="4" s="1"/>
  <c r="F9" i="4"/>
  <c r="F8" i="4"/>
  <c r="G8" i="4" s="1"/>
  <c r="F5" i="4"/>
  <c r="F4" i="4"/>
  <c r="F23" i="3"/>
  <c r="F23" i="4"/>
  <c r="F22" i="4"/>
  <c r="F15" i="4"/>
  <c r="F14" i="4"/>
  <c r="F6" i="4"/>
  <c r="L1" i="3"/>
  <c r="E11" i="3"/>
  <c r="E15" i="3" s="1"/>
  <c r="E8" i="3"/>
  <c r="E12" i="3" s="1"/>
  <c r="E7" i="3"/>
  <c r="F7" i="3" s="1"/>
  <c r="G7" i="3" s="1"/>
  <c r="E6" i="3"/>
  <c r="F6" i="3" s="1"/>
  <c r="G6" i="3" s="1"/>
  <c r="E5" i="3"/>
  <c r="E9" i="3" s="1"/>
  <c r="C8" i="6" l="1"/>
  <c r="L8" i="6" s="1"/>
  <c r="F7" i="6"/>
  <c r="H7" i="6" s="1"/>
  <c r="G6" i="6"/>
  <c r="I6" i="6" s="1"/>
  <c r="D7" i="6"/>
  <c r="M7" i="6" s="1"/>
  <c r="F9" i="5"/>
  <c r="F10" i="5" s="1"/>
  <c r="G8" i="5"/>
  <c r="E12" i="5"/>
  <c r="F26" i="4"/>
  <c r="F32" i="4" s="1"/>
  <c r="I18" i="4"/>
  <c r="J18" i="4" s="1"/>
  <c r="H18" i="4"/>
  <c r="G18" i="4"/>
  <c r="I22" i="4"/>
  <c r="J22" i="4" s="1"/>
  <c r="H22" i="4"/>
  <c r="G22" i="4"/>
  <c r="I11" i="4"/>
  <c r="J11" i="4" s="1"/>
  <c r="H11" i="4"/>
  <c r="G11" i="4"/>
  <c r="G17" i="4"/>
  <c r="H17" i="4"/>
  <c r="I17" i="4"/>
  <c r="J17" i="4" s="1"/>
  <c r="G5" i="4"/>
  <c r="H5" i="4"/>
  <c r="I5" i="4"/>
  <c r="J5" i="4" s="1"/>
  <c r="I6" i="4"/>
  <c r="J6" i="4" s="1"/>
  <c r="H6" i="4"/>
  <c r="G6" i="4"/>
  <c r="I19" i="4"/>
  <c r="J19" i="4" s="1"/>
  <c r="H19" i="4"/>
  <c r="G19" i="4"/>
  <c r="I7" i="4"/>
  <c r="J7" i="4" s="1"/>
  <c r="H7" i="4"/>
  <c r="G7" i="4"/>
  <c r="G13" i="4"/>
  <c r="I13" i="4"/>
  <c r="J13" i="4" s="1"/>
  <c r="H13" i="4"/>
  <c r="I14" i="4"/>
  <c r="J14" i="4" s="1"/>
  <c r="H14" i="4"/>
  <c r="G14" i="4"/>
  <c r="H15" i="4"/>
  <c r="I15" i="4"/>
  <c r="J15" i="4" s="1"/>
  <c r="G15" i="4"/>
  <c r="G21" i="4"/>
  <c r="I21" i="4"/>
  <c r="J21" i="4" s="1"/>
  <c r="H21" i="4"/>
  <c r="G9" i="4"/>
  <c r="I9" i="4"/>
  <c r="J9" i="4" s="1"/>
  <c r="H9" i="4"/>
  <c r="I10" i="4"/>
  <c r="J10" i="4" s="1"/>
  <c r="H10" i="4"/>
  <c r="G10" i="4"/>
  <c r="H23" i="4"/>
  <c r="G23" i="4"/>
  <c r="I23" i="4"/>
  <c r="J23" i="4" s="1"/>
  <c r="G4" i="4"/>
  <c r="G20" i="4"/>
  <c r="H4" i="4"/>
  <c r="I4" i="4"/>
  <c r="J4" i="4" s="1"/>
  <c r="I12" i="4"/>
  <c r="J12" i="4" s="1"/>
  <c r="I20" i="4"/>
  <c r="J20" i="4" s="1"/>
  <c r="H8" i="4"/>
  <c r="H16" i="4"/>
  <c r="I8" i="4"/>
  <c r="J8" i="4" s="1"/>
  <c r="G12" i="4"/>
  <c r="G16" i="4"/>
  <c r="E13" i="3"/>
  <c r="F9" i="3"/>
  <c r="G9" i="3" s="1"/>
  <c r="F12" i="3"/>
  <c r="G12" i="3" s="1"/>
  <c r="E16" i="3"/>
  <c r="F15" i="3"/>
  <c r="G15" i="3" s="1"/>
  <c r="E19" i="3"/>
  <c r="E10" i="3"/>
  <c r="F5" i="3"/>
  <c r="F11" i="3"/>
  <c r="G11" i="3" s="1"/>
  <c r="F8" i="3"/>
  <c r="G8" i="3" s="1"/>
  <c r="D12" i="2"/>
  <c r="D11" i="2"/>
  <c r="C12" i="2"/>
  <c r="C11" i="2"/>
  <c r="B12" i="2"/>
  <c r="B11" i="2"/>
  <c r="K4" i="2"/>
  <c r="K5" i="2"/>
  <c r="K6" i="2"/>
  <c r="K7" i="2"/>
  <c r="K8" i="2"/>
  <c r="K3" i="2"/>
  <c r="J4" i="2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P22" i="1"/>
  <c r="P24" i="1"/>
  <c r="Q4" i="1"/>
  <c r="P29" i="1" s="1"/>
  <c r="Q5" i="1"/>
  <c r="P30" i="1" s="1"/>
  <c r="J18" i="1"/>
  <c r="P18" i="1" s="1"/>
  <c r="J19" i="1"/>
  <c r="P19" i="1" s="1"/>
  <c r="J20" i="1"/>
  <c r="P20" i="1" s="1"/>
  <c r="J21" i="1"/>
  <c r="Q7" i="1" s="1"/>
  <c r="P32" i="1" s="1"/>
  <c r="J22" i="1"/>
  <c r="Q8" i="1" s="1"/>
  <c r="P33" i="1" s="1"/>
  <c r="J23" i="1"/>
  <c r="P23" i="1" s="1"/>
  <c r="J24" i="1"/>
  <c r="Q10" i="1" s="1"/>
  <c r="P35" i="1" s="1"/>
  <c r="J25" i="1"/>
  <c r="Q11" i="1" s="1"/>
  <c r="P36" i="1" s="1"/>
  <c r="J17" i="1"/>
  <c r="P17" i="1" s="1"/>
  <c r="G19" i="1"/>
  <c r="M19" i="1" s="1"/>
  <c r="G22" i="1"/>
  <c r="N8" i="1" s="1"/>
  <c r="M33" i="1" s="1"/>
  <c r="G18" i="1"/>
  <c r="G20" i="1"/>
  <c r="G21" i="1"/>
  <c r="G23" i="1"/>
  <c r="G24" i="1"/>
  <c r="G25" i="1"/>
  <c r="G17" i="1"/>
  <c r="G3" i="1"/>
  <c r="B5" i="1"/>
  <c r="B4" i="1"/>
  <c r="B3" i="1"/>
  <c r="D8" i="6" l="1"/>
  <c r="M8" i="6" s="1"/>
  <c r="G7" i="6"/>
  <c r="I7" i="6" s="1"/>
  <c r="F8" i="6"/>
  <c r="H8" i="6" s="1"/>
  <c r="C9" i="6"/>
  <c r="L9" i="6" s="1"/>
  <c r="F12" i="5"/>
  <c r="E13" i="5"/>
  <c r="F11" i="5"/>
  <c r="G9" i="5"/>
  <c r="G10" i="5" s="1"/>
  <c r="H26" i="4"/>
  <c r="H30" i="4" s="1"/>
  <c r="H31" i="4" s="1"/>
  <c r="G26" i="4"/>
  <c r="G29" i="4" s="1"/>
  <c r="J26" i="4"/>
  <c r="J33" i="4" s="1"/>
  <c r="I5" i="3"/>
  <c r="G5" i="3"/>
  <c r="H6" i="3" s="1"/>
  <c r="F19" i="3"/>
  <c r="G19" i="3" s="1"/>
  <c r="E23" i="3"/>
  <c r="G23" i="3" s="1"/>
  <c r="E20" i="3"/>
  <c r="F16" i="3"/>
  <c r="G16" i="3" s="1"/>
  <c r="F10" i="3"/>
  <c r="G10" i="3" s="1"/>
  <c r="E14" i="3"/>
  <c r="E17" i="3"/>
  <c r="F13" i="3"/>
  <c r="G13" i="3" s="1"/>
  <c r="M22" i="1"/>
  <c r="P25" i="1"/>
  <c r="Q3" i="1"/>
  <c r="P28" i="1" s="1"/>
  <c r="Q6" i="1"/>
  <c r="P31" i="1" s="1"/>
  <c r="M17" i="1"/>
  <c r="M18" i="1"/>
  <c r="N4" i="1"/>
  <c r="M29" i="1" s="1"/>
  <c r="M24" i="1"/>
  <c r="N10" i="1"/>
  <c r="M35" i="1" s="1"/>
  <c r="M23" i="1"/>
  <c r="N9" i="1"/>
  <c r="M34" i="1" s="1"/>
  <c r="M21" i="1"/>
  <c r="N7" i="1"/>
  <c r="M32" i="1" s="1"/>
  <c r="M25" i="1"/>
  <c r="N11" i="1"/>
  <c r="M36" i="1" s="1"/>
  <c r="M20" i="1"/>
  <c r="N6" i="1"/>
  <c r="M31" i="1" s="1"/>
  <c r="N5" i="1"/>
  <c r="M30" i="1" s="1"/>
  <c r="P21" i="1"/>
  <c r="C31" i="1" s="1"/>
  <c r="D31" i="1" s="1"/>
  <c r="Q9" i="1"/>
  <c r="P34" i="1" s="1"/>
  <c r="E31" i="1" s="1"/>
  <c r="B31" i="1"/>
  <c r="I17" i="1"/>
  <c r="F9" i="6" l="1"/>
  <c r="H9" i="6" s="1"/>
  <c r="C10" i="6"/>
  <c r="L10" i="6" s="1"/>
  <c r="D9" i="6"/>
  <c r="M9" i="6" s="1"/>
  <c r="G8" i="6"/>
  <c r="I8" i="6" s="1"/>
  <c r="G11" i="5"/>
  <c r="F13" i="5"/>
  <c r="E14" i="5"/>
  <c r="E15" i="5" s="1"/>
  <c r="I6" i="3"/>
  <c r="H7" i="3"/>
  <c r="E21" i="3"/>
  <c r="F21" i="3" s="1"/>
  <c r="G21" i="3" s="1"/>
  <c r="F17" i="3"/>
  <c r="G17" i="3" s="1"/>
  <c r="F20" i="3"/>
  <c r="G20" i="3" s="1"/>
  <c r="E24" i="3"/>
  <c r="F24" i="3" s="1"/>
  <c r="G24" i="3" s="1"/>
  <c r="F14" i="3"/>
  <c r="G14" i="3" s="1"/>
  <c r="E18" i="3"/>
  <c r="H17" i="1"/>
  <c r="O3" i="1" s="1"/>
  <c r="O17" i="1"/>
  <c r="P3" i="1"/>
  <c r="M28" i="1"/>
  <c r="C28" i="1"/>
  <c r="D28" i="1" s="1"/>
  <c r="G6" i="1"/>
  <c r="N17" i="1" l="1"/>
  <c r="G9" i="6"/>
  <c r="I9" i="6" s="1"/>
  <c r="D10" i="6"/>
  <c r="M10" i="6" s="1"/>
  <c r="C11" i="6"/>
  <c r="L11" i="6" s="1"/>
  <c r="F10" i="6"/>
  <c r="H10" i="6" s="1"/>
  <c r="F14" i="5"/>
  <c r="E16" i="5"/>
  <c r="G12" i="5"/>
  <c r="I7" i="3"/>
  <c r="H8" i="3"/>
  <c r="F18" i="3"/>
  <c r="G18" i="3" s="1"/>
  <c r="E22" i="3"/>
  <c r="F22" i="3" s="1"/>
  <c r="G22" i="3" s="1"/>
  <c r="N28" i="1"/>
  <c r="O28" i="1"/>
  <c r="H18" i="1"/>
  <c r="I18" i="1"/>
  <c r="G7" i="1"/>
  <c r="G10" i="6" l="1"/>
  <c r="I10" i="6" s="1"/>
  <c r="D11" i="6"/>
  <c r="M11" i="6" s="1"/>
  <c r="C12" i="6"/>
  <c r="L12" i="6" s="1"/>
  <c r="F11" i="6"/>
  <c r="H11" i="6" s="1"/>
  <c r="F16" i="5"/>
  <c r="F15" i="5"/>
  <c r="G13" i="5"/>
  <c r="E17" i="5"/>
  <c r="I8" i="3"/>
  <c r="H9" i="3"/>
  <c r="N18" i="1"/>
  <c r="O4" i="1"/>
  <c r="O18" i="1"/>
  <c r="P4" i="1"/>
  <c r="I19" i="1"/>
  <c r="G8" i="1"/>
  <c r="I20" i="1" s="1"/>
  <c r="P6" i="1" s="1"/>
  <c r="H19" i="1"/>
  <c r="F12" i="6" l="1"/>
  <c r="H12" i="6" s="1"/>
  <c r="C13" i="6"/>
  <c r="L13" i="6" s="1"/>
  <c r="D12" i="6"/>
  <c r="M12" i="6" s="1"/>
  <c r="G11" i="6"/>
  <c r="I11" i="6" s="1"/>
  <c r="F17" i="5"/>
  <c r="F18" i="5"/>
  <c r="G14" i="5"/>
  <c r="E18" i="5"/>
  <c r="E19" i="5" s="1"/>
  <c r="I9" i="3"/>
  <c r="H10" i="3"/>
  <c r="O5" i="1"/>
  <c r="N30" i="1" s="1"/>
  <c r="N19" i="1"/>
  <c r="P5" i="1"/>
  <c r="O30" i="1" s="1"/>
  <c r="O19" i="1"/>
  <c r="O31" i="1"/>
  <c r="O20" i="1"/>
  <c r="O29" i="1"/>
  <c r="N29" i="1"/>
  <c r="G9" i="1"/>
  <c r="I21" i="1" s="1"/>
  <c r="H20" i="1"/>
  <c r="H21" i="1"/>
  <c r="D13" i="6" l="1"/>
  <c r="G12" i="6"/>
  <c r="I12" i="6" s="1"/>
  <c r="F13" i="6"/>
  <c r="H13" i="6" s="1"/>
  <c r="C14" i="6"/>
  <c r="L14" i="6" s="1"/>
  <c r="G15" i="5"/>
  <c r="G16" i="5" s="1"/>
  <c r="E20" i="5"/>
  <c r="F19" i="5"/>
  <c r="I10" i="3"/>
  <c r="H11" i="3"/>
  <c r="O21" i="1"/>
  <c r="P7" i="1"/>
  <c r="O32" i="1" s="1"/>
  <c r="N21" i="1"/>
  <c r="O7" i="1"/>
  <c r="N32" i="1" s="1"/>
  <c r="O6" i="1"/>
  <c r="N20" i="1"/>
  <c r="G10" i="1"/>
  <c r="G13" i="6" l="1"/>
  <c r="I13" i="6" s="1"/>
  <c r="M13" i="6"/>
  <c r="C15" i="6"/>
  <c r="L15" i="6" s="1"/>
  <c r="F14" i="6"/>
  <c r="H14" i="6" s="1"/>
  <c r="D14" i="6"/>
  <c r="M14" i="6" s="1"/>
  <c r="G18" i="5"/>
  <c r="F20" i="5"/>
  <c r="G17" i="5"/>
  <c r="E21" i="5"/>
  <c r="I11" i="3"/>
  <c r="H12" i="3"/>
  <c r="N31" i="1"/>
  <c r="H22" i="1"/>
  <c r="I22" i="1"/>
  <c r="G11" i="1"/>
  <c r="G14" i="6" l="1"/>
  <c r="I14" i="6" s="1"/>
  <c r="D15" i="6"/>
  <c r="M15" i="6" s="1"/>
  <c r="C16" i="6"/>
  <c r="F15" i="6"/>
  <c r="H15" i="6" s="1"/>
  <c r="E23" i="5"/>
  <c r="G19" i="5"/>
  <c r="F21" i="5"/>
  <c r="E22" i="5"/>
  <c r="I12" i="3"/>
  <c r="H13" i="3"/>
  <c r="O22" i="1"/>
  <c r="P8" i="1"/>
  <c r="O8" i="1"/>
  <c r="N22" i="1"/>
  <c r="H23" i="1"/>
  <c r="I23" i="1"/>
  <c r="G12" i="1"/>
  <c r="I24" i="1" s="1"/>
  <c r="L16" i="6" l="1"/>
  <c r="F16" i="6"/>
  <c r="H16" i="6" s="1"/>
  <c r="C17" i="6"/>
  <c r="L17" i="6" s="1"/>
  <c r="D16" i="6"/>
  <c r="M16" i="6" s="1"/>
  <c r="G15" i="6"/>
  <c r="I15" i="6" s="1"/>
  <c r="E24" i="5"/>
  <c r="E25" i="5" s="1"/>
  <c r="F22" i="5"/>
  <c r="G20" i="5"/>
  <c r="G21" i="5" s="1"/>
  <c r="I13" i="3"/>
  <c r="H14" i="3"/>
  <c r="P10" i="1"/>
  <c r="O35" i="1" s="1"/>
  <c r="O24" i="1"/>
  <c r="O23" i="1"/>
  <c r="P9" i="1"/>
  <c r="O34" i="1" s="1"/>
  <c r="O9" i="1"/>
  <c r="N34" i="1" s="1"/>
  <c r="N23" i="1"/>
  <c r="N33" i="1"/>
  <c r="O33" i="1"/>
  <c r="G13" i="1"/>
  <c r="I25" i="1" s="1"/>
  <c r="H24" i="1"/>
  <c r="F17" i="6" l="1"/>
  <c r="H17" i="6" s="1"/>
  <c r="C18" i="6"/>
  <c r="L18" i="6" s="1"/>
  <c r="D17" i="6"/>
  <c r="M17" i="6" s="1"/>
  <c r="G16" i="6"/>
  <c r="I16" i="6" s="1"/>
  <c r="F23" i="5"/>
  <c r="G22" i="5"/>
  <c r="E26" i="5"/>
  <c r="E27" i="5" s="1"/>
  <c r="I14" i="3"/>
  <c r="H15" i="3"/>
  <c r="N24" i="1"/>
  <c r="O10" i="1"/>
  <c r="O25" i="1"/>
  <c r="C30" i="1" s="1"/>
  <c r="D30" i="1" s="1"/>
  <c r="P11" i="1"/>
  <c r="G14" i="1"/>
  <c r="B6" i="1" s="1"/>
  <c r="H25" i="1"/>
  <c r="G17" i="6" l="1"/>
  <c r="I17" i="6" s="1"/>
  <c r="D18" i="6"/>
  <c r="M18" i="6" s="1"/>
  <c r="C19" i="6"/>
  <c r="L19" i="6" s="1"/>
  <c r="F18" i="6"/>
  <c r="H18" i="6" s="1"/>
  <c r="E28" i="5"/>
  <c r="F25" i="5"/>
  <c r="F24" i="5"/>
  <c r="G23" i="5"/>
  <c r="I15" i="3"/>
  <c r="H16" i="3"/>
  <c r="O36" i="1"/>
  <c r="E30" i="1" s="1"/>
  <c r="B30" i="1"/>
  <c r="O11" i="1"/>
  <c r="N36" i="1" s="1"/>
  <c r="N25" i="1"/>
  <c r="C29" i="1" s="1"/>
  <c r="D29" i="1" s="1"/>
  <c r="N35" i="1"/>
  <c r="B29" i="1" l="1"/>
  <c r="F19" i="6"/>
  <c r="H19" i="6" s="1"/>
  <c r="C20" i="6"/>
  <c r="L20" i="6" s="1"/>
  <c r="G18" i="6"/>
  <c r="I18" i="6" s="1"/>
  <c r="D19" i="6"/>
  <c r="M19" i="6" s="1"/>
  <c r="F26" i="5"/>
  <c r="G24" i="5"/>
  <c r="E29" i="5"/>
  <c r="I16" i="3"/>
  <c r="H17" i="3"/>
  <c r="E29" i="1"/>
  <c r="D20" i="6" l="1"/>
  <c r="M20" i="6" s="1"/>
  <c r="G19" i="6"/>
  <c r="I19" i="6" s="1"/>
  <c r="F20" i="6"/>
  <c r="H20" i="6" s="1"/>
  <c r="C21" i="6"/>
  <c r="L21" i="6" s="1"/>
  <c r="E31" i="5"/>
  <c r="E30" i="5"/>
  <c r="G25" i="5"/>
  <c r="F27" i="5"/>
  <c r="F28" i="5" s="1"/>
  <c r="I17" i="3"/>
  <c r="H18" i="3"/>
  <c r="F21" i="6" l="1"/>
  <c r="H21" i="6" s="1"/>
  <c r="C22" i="6"/>
  <c r="L22" i="6" s="1"/>
  <c r="D21" i="6"/>
  <c r="M21" i="6" s="1"/>
  <c r="G20" i="6"/>
  <c r="I20" i="6" s="1"/>
  <c r="G26" i="5"/>
  <c r="G27" i="5" s="1"/>
  <c r="F29" i="5"/>
  <c r="E32" i="5"/>
  <c r="E33" i="5"/>
  <c r="I18" i="3"/>
  <c r="H19" i="3"/>
  <c r="G21" i="6" l="1"/>
  <c r="I21" i="6" s="1"/>
  <c r="D22" i="6"/>
  <c r="M22" i="6" s="1"/>
  <c r="C23" i="6"/>
  <c r="L23" i="6" s="1"/>
  <c r="F22" i="6"/>
  <c r="H22" i="6" s="1"/>
  <c r="E34" i="5"/>
  <c r="G28" i="5"/>
  <c r="F30" i="5"/>
  <c r="I19" i="3"/>
  <c r="H20" i="3"/>
  <c r="C24" i="6" l="1"/>
  <c r="L24" i="6" s="1"/>
  <c r="F23" i="6"/>
  <c r="H23" i="6" s="1"/>
  <c r="G22" i="6"/>
  <c r="I22" i="6" s="1"/>
  <c r="D23" i="6"/>
  <c r="M23" i="6" s="1"/>
  <c r="F31" i="5"/>
  <c r="E35" i="5"/>
  <c r="G29" i="5"/>
  <c r="I20" i="3"/>
  <c r="H21" i="3"/>
  <c r="D24" i="6" l="1"/>
  <c r="M24" i="6" s="1"/>
  <c r="G23" i="6"/>
  <c r="I23" i="6" s="1"/>
  <c r="F24" i="6"/>
  <c r="H24" i="6" s="1"/>
  <c r="C25" i="6"/>
  <c r="L25" i="6" s="1"/>
  <c r="E36" i="5"/>
  <c r="F32" i="5"/>
  <c r="G30" i="5"/>
  <c r="I21" i="3"/>
  <c r="H22" i="3"/>
  <c r="F25" i="6" l="1"/>
  <c r="H25" i="6" s="1"/>
  <c r="C26" i="6"/>
  <c r="L26" i="6" s="1"/>
  <c r="D25" i="6"/>
  <c r="M25" i="6" s="1"/>
  <c r="G24" i="6"/>
  <c r="I24" i="6" s="1"/>
  <c r="F33" i="5"/>
  <c r="E37" i="5"/>
  <c r="G31" i="5"/>
  <c r="I22" i="3"/>
  <c r="H23" i="3"/>
  <c r="G25" i="6" l="1"/>
  <c r="I25" i="6" s="1"/>
  <c r="D26" i="6"/>
  <c r="M26" i="6" s="1"/>
  <c r="C27" i="6"/>
  <c r="L27" i="6" s="1"/>
  <c r="F26" i="6"/>
  <c r="H26" i="6" s="1"/>
  <c r="G32" i="5"/>
  <c r="F34" i="5"/>
  <c r="E38" i="5"/>
  <c r="I23" i="3"/>
  <c r="H24" i="3"/>
  <c r="I24" i="3" s="1"/>
  <c r="G26" i="6" l="1"/>
  <c r="I26" i="6" s="1"/>
  <c r="D27" i="6"/>
  <c r="M27" i="6" s="1"/>
  <c r="C28" i="6"/>
  <c r="L28" i="6" s="1"/>
  <c r="F27" i="6"/>
  <c r="H27" i="6" s="1"/>
  <c r="F35" i="5"/>
  <c r="E39" i="5"/>
  <c r="G33" i="5"/>
  <c r="F28" i="6" l="1"/>
  <c r="H28" i="6" s="1"/>
  <c r="C29" i="6"/>
  <c r="L29" i="6" s="1"/>
  <c r="D28" i="6"/>
  <c r="M28" i="6" s="1"/>
  <c r="G27" i="6"/>
  <c r="I27" i="6" s="1"/>
  <c r="F36" i="5"/>
  <c r="G34" i="5"/>
  <c r="E40" i="5"/>
  <c r="F29" i="6" l="1"/>
  <c r="H29" i="6" s="1"/>
  <c r="C30" i="6"/>
  <c r="L30" i="6" s="1"/>
  <c r="D29" i="6"/>
  <c r="M29" i="6" s="1"/>
  <c r="G28" i="6"/>
  <c r="I28" i="6" s="1"/>
  <c r="E41" i="5"/>
  <c r="G35" i="5"/>
  <c r="F37" i="5"/>
  <c r="G29" i="6" l="1"/>
  <c r="I29" i="6" s="1"/>
  <c r="D30" i="6"/>
  <c r="M30" i="6" s="1"/>
  <c r="C31" i="6"/>
  <c r="L31" i="6" s="1"/>
  <c r="F30" i="6"/>
  <c r="H30" i="6" s="1"/>
  <c r="F38" i="5"/>
  <c r="E42" i="5"/>
  <c r="G36" i="5"/>
  <c r="C32" i="6" l="1"/>
  <c r="L32" i="6" s="1"/>
  <c r="F31" i="6"/>
  <c r="H31" i="6" s="1"/>
  <c r="G30" i="6"/>
  <c r="I30" i="6" s="1"/>
  <c r="D31" i="6"/>
  <c r="M31" i="6" s="1"/>
  <c r="G37" i="5"/>
  <c r="G38" i="5" s="1"/>
  <c r="F39" i="5"/>
  <c r="E43" i="5"/>
  <c r="D32" i="6" l="1"/>
  <c r="M32" i="6" s="1"/>
  <c r="G31" i="6"/>
  <c r="I31" i="6" s="1"/>
  <c r="F32" i="6"/>
  <c r="H32" i="6" s="1"/>
  <c r="C33" i="6"/>
  <c r="L33" i="6" s="1"/>
  <c r="G39" i="5"/>
  <c r="E44" i="5"/>
  <c r="F40" i="5"/>
  <c r="F33" i="6" l="1"/>
  <c r="H33" i="6" s="1"/>
  <c r="C34" i="6"/>
  <c r="L34" i="6" s="1"/>
  <c r="D33" i="6"/>
  <c r="M33" i="6" s="1"/>
  <c r="G32" i="6"/>
  <c r="I32" i="6" s="1"/>
  <c r="F41" i="5"/>
  <c r="F42" i="5" s="1"/>
  <c r="E45" i="5"/>
  <c r="G40" i="5"/>
  <c r="C35" i="6" l="1"/>
  <c r="L35" i="6" s="1"/>
  <c r="F34" i="6"/>
  <c r="H34" i="6" s="1"/>
  <c r="G33" i="6"/>
  <c r="I33" i="6" s="1"/>
  <c r="D34" i="6"/>
  <c r="M34" i="6" s="1"/>
  <c r="F43" i="5"/>
  <c r="E46" i="5"/>
  <c r="E47" i="5" s="1"/>
  <c r="G41" i="5"/>
  <c r="G34" i="6" l="1"/>
  <c r="I34" i="6" s="1"/>
  <c r="D35" i="6"/>
  <c r="M35" i="6" s="1"/>
  <c r="C36" i="6"/>
  <c r="L36" i="6" s="1"/>
  <c r="F35" i="6"/>
  <c r="H35" i="6" s="1"/>
  <c r="E48" i="5"/>
  <c r="G42" i="5"/>
  <c r="F44" i="5"/>
  <c r="F45" i="5" s="1"/>
  <c r="F36" i="6" l="1"/>
  <c r="H36" i="6" s="1"/>
  <c r="C37" i="6"/>
  <c r="L37" i="6" s="1"/>
  <c r="D36" i="6"/>
  <c r="M36" i="6" s="1"/>
  <c r="G35" i="6"/>
  <c r="I35" i="6" s="1"/>
  <c r="F46" i="5"/>
  <c r="G43" i="5"/>
  <c r="G44" i="5" s="1"/>
  <c r="E49" i="5"/>
  <c r="D37" i="6" l="1"/>
  <c r="M37" i="6" s="1"/>
  <c r="G36" i="6"/>
  <c r="I36" i="6" s="1"/>
  <c r="F37" i="6"/>
  <c r="H37" i="6" s="1"/>
  <c r="C38" i="6"/>
  <c r="L38" i="6" s="1"/>
  <c r="G45" i="5"/>
  <c r="E50" i="5"/>
  <c r="E51" i="5" s="1"/>
  <c r="F47" i="5"/>
  <c r="F48" i="5" s="1"/>
  <c r="C39" i="6" l="1"/>
  <c r="L39" i="6" s="1"/>
  <c r="F38" i="6"/>
  <c r="H38" i="6" s="1"/>
  <c r="G37" i="6"/>
  <c r="I37" i="6" s="1"/>
  <c r="D38" i="6"/>
  <c r="M38" i="6" s="1"/>
  <c r="F49" i="5"/>
  <c r="E52" i="5"/>
  <c r="G46" i="5"/>
  <c r="G38" i="6" l="1"/>
  <c r="I38" i="6" s="1"/>
  <c r="D39" i="6"/>
  <c r="M39" i="6" s="1"/>
  <c r="C40" i="6"/>
  <c r="L40" i="6" s="1"/>
  <c r="F39" i="6"/>
  <c r="H39" i="6" s="1"/>
  <c r="G47" i="5"/>
  <c r="G48" i="5" s="1"/>
  <c r="E53" i="5"/>
  <c r="F50" i="5"/>
  <c r="F40" i="6" l="1"/>
  <c r="H40" i="6" s="1"/>
  <c r="C41" i="6"/>
  <c r="L41" i="6" s="1"/>
  <c r="D40" i="6"/>
  <c r="M40" i="6" s="1"/>
  <c r="G39" i="6"/>
  <c r="I39" i="6" s="1"/>
  <c r="F51" i="5"/>
  <c r="F52" i="5" s="1"/>
  <c r="G49" i="5"/>
  <c r="E54" i="5"/>
  <c r="F41" i="6" l="1"/>
  <c r="H41" i="6" s="1"/>
  <c r="C42" i="6"/>
  <c r="L42" i="6" s="1"/>
  <c r="D41" i="6"/>
  <c r="M41" i="6" s="1"/>
  <c r="G40" i="6"/>
  <c r="I40" i="6" s="1"/>
  <c r="F53" i="5"/>
  <c r="E55" i="5"/>
  <c r="G50" i="5"/>
  <c r="C43" i="6" l="1"/>
  <c r="L43" i="6" s="1"/>
  <c r="F42" i="6"/>
  <c r="H42" i="6" s="1"/>
  <c r="G41" i="6"/>
  <c r="I41" i="6" s="1"/>
  <c r="D42" i="6"/>
  <c r="M42" i="6" s="1"/>
  <c r="G51" i="5"/>
  <c r="E56" i="5"/>
  <c r="F54" i="5"/>
  <c r="G42" i="6" l="1"/>
  <c r="I42" i="6" s="1"/>
  <c r="D43" i="6"/>
  <c r="M43" i="6" s="1"/>
  <c r="F43" i="6"/>
  <c r="H43" i="6" s="1"/>
  <c r="C44" i="6"/>
  <c r="L44" i="6" s="1"/>
  <c r="F55" i="5"/>
  <c r="G52" i="5"/>
  <c r="E57" i="5"/>
  <c r="F44" i="6" l="1"/>
  <c r="H44" i="6" s="1"/>
  <c r="C45" i="6"/>
  <c r="L45" i="6" s="1"/>
  <c r="D44" i="6"/>
  <c r="M44" i="6" s="1"/>
  <c r="G43" i="6"/>
  <c r="I43" i="6" s="1"/>
  <c r="G53" i="5"/>
  <c r="F56" i="5"/>
  <c r="E58" i="5"/>
  <c r="F45" i="6" l="1"/>
  <c r="H45" i="6" s="1"/>
  <c r="C46" i="6"/>
  <c r="L46" i="6" s="1"/>
  <c r="D45" i="6"/>
  <c r="M45" i="6" s="1"/>
  <c r="G44" i="6"/>
  <c r="I44" i="6" s="1"/>
  <c r="F57" i="5"/>
  <c r="G54" i="5"/>
  <c r="E59" i="5"/>
  <c r="C47" i="6" l="1"/>
  <c r="L47" i="6" s="1"/>
  <c r="F46" i="6"/>
  <c r="H46" i="6" s="1"/>
  <c r="G45" i="6"/>
  <c r="I45" i="6" s="1"/>
  <c r="D46" i="6"/>
  <c r="M46" i="6" s="1"/>
  <c r="G55" i="5"/>
  <c r="E60" i="5"/>
  <c r="F58" i="5"/>
  <c r="G46" i="6" l="1"/>
  <c r="I46" i="6" s="1"/>
  <c r="D47" i="6"/>
  <c r="M47" i="6" s="1"/>
  <c r="C48" i="6"/>
  <c r="L48" i="6" s="1"/>
  <c r="F47" i="6"/>
  <c r="H47" i="6" s="1"/>
  <c r="F59" i="5"/>
  <c r="G56" i="5"/>
  <c r="E61" i="5"/>
  <c r="F48" i="6" l="1"/>
  <c r="H48" i="6" s="1"/>
  <c r="C49" i="6"/>
  <c r="L49" i="6" s="1"/>
  <c r="D48" i="6"/>
  <c r="M48" i="6" s="1"/>
  <c r="G47" i="6"/>
  <c r="I47" i="6" s="1"/>
  <c r="G57" i="5"/>
  <c r="F60" i="5"/>
  <c r="E62" i="5"/>
  <c r="F49" i="6" l="1"/>
  <c r="H49" i="6" s="1"/>
  <c r="C50" i="6"/>
  <c r="L50" i="6" s="1"/>
  <c r="D49" i="6"/>
  <c r="M49" i="6" s="1"/>
  <c r="G48" i="6"/>
  <c r="I48" i="6" s="1"/>
  <c r="F61" i="5"/>
  <c r="G58" i="5"/>
  <c r="E63" i="5"/>
  <c r="C51" i="6" l="1"/>
  <c r="L51" i="6" s="1"/>
  <c r="F50" i="6"/>
  <c r="H50" i="6" s="1"/>
  <c r="G49" i="6"/>
  <c r="I49" i="6" s="1"/>
  <c r="D50" i="6"/>
  <c r="M50" i="6" s="1"/>
  <c r="F62" i="5"/>
  <c r="E64" i="5"/>
  <c r="G59" i="5"/>
  <c r="G50" i="6" l="1"/>
  <c r="I50" i="6" s="1"/>
  <c r="D51" i="6"/>
  <c r="M51" i="6" s="1"/>
  <c r="C52" i="6"/>
  <c r="L52" i="6" s="1"/>
  <c r="F51" i="6"/>
  <c r="H51" i="6" s="1"/>
  <c r="F63" i="5"/>
  <c r="G60" i="5"/>
  <c r="E65" i="5"/>
  <c r="D52" i="6" l="1"/>
  <c r="M52" i="6" s="1"/>
  <c r="G51" i="6"/>
  <c r="I51" i="6" s="1"/>
  <c r="F52" i="6"/>
  <c r="H52" i="6" s="1"/>
  <c r="C53" i="6"/>
  <c r="L53" i="6" s="1"/>
  <c r="F64" i="5"/>
  <c r="E66" i="5"/>
  <c r="G61" i="5"/>
  <c r="F53" i="6" l="1"/>
  <c r="H53" i="6" s="1"/>
  <c r="C54" i="6"/>
  <c r="L54" i="6" s="1"/>
  <c r="D53" i="6"/>
  <c r="M53" i="6" s="1"/>
  <c r="G52" i="6"/>
  <c r="I52" i="6" s="1"/>
  <c r="G62" i="5"/>
  <c r="F65" i="5"/>
  <c r="E67" i="5"/>
  <c r="C55" i="6" l="1"/>
  <c r="L55" i="6" s="1"/>
  <c r="F54" i="6"/>
  <c r="H54" i="6" s="1"/>
  <c r="G53" i="6"/>
  <c r="I53" i="6" s="1"/>
  <c r="D54" i="6"/>
  <c r="M54" i="6" s="1"/>
  <c r="F66" i="5"/>
  <c r="E68" i="5"/>
  <c r="G63" i="5"/>
  <c r="G54" i="6" l="1"/>
  <c r="I54" i="6" s="1"/>
  <c r="D55" i="6"/>
  <c r="M55" i="6" s="1"/>
  <c r="C56" i="6"/>
  <c r="L56" i="6" s="1"/>
  <c r="F55" i="6"/>
  <c r="H55" i="6" s="1"/>
  <c r="G64" i="5"/>
  <c r="E69" i="5"/>
  <c r="F67" i="5"/>
  <c r="D56" i="6" l="1"/>
  <c r="M56" i="6" s="1"/>
  <c r="G55" i="6"/>
  <c r="I55" i="6" s="1"/>
  <c r="F56" i="6"/>
  <c r="H56" i="6" s="1"/>
  <c r="C57" i="6"/>
  <c r="L57" i="6" s="1"/>
  <c r="F68" i="5"/>
  <c r="G65" i="5"/>
  <c r="E70" i="5"/>
  <c r="F57" i="6" l="1"/>
  <c r="H57" i="6" s="1"/>
  <c r="C58" i="6"/>
  <c r="L58" i="6" s="1"/>
  <c r="D57" i="6"/>
  <c r="M57" i="6" s="1"/>
  <c r="G56" i="6"/>
  <c r="I56" i="6" s="1"/>
  <c r="G66" i="5"/>
  <c r="F69" i="5"/>
  <c r="E71" i="5"/>
  <c r="C59" i="6" l="1"/>
  <c r="L59" i="6" s="1"/>
  <c r="F58" i="6"/>
  <c r="H58" i="6" s="1"/>
  <c r="G57" i="6"/>
  <c r="I57" i="6" s="1"/>
  <c r="D58" i="6"/>
  <c r="M58" i="6" s="1"/>
  <c r="F70" i="5"/>
  <c r="E72" i="5"/>
  <c r="G67" i="5"/>
  <c r="G58" i="6" l="1"/>
  <c r="I58" i="6" s="1"/>
  <c r="D59" i="6"/>
  <c r="M59" i="6" s="1"/>
  <c r="C60" i="6"/>
  <c r="L60" i="6" s="1"/>
  <c r="F59" i="6"/>
  <c r="H59" i="6" s="1"/>
  <c r="G68" i="5"/>
  <c r="E73" i="5"/>
  <c r="F71" i="5"/>
  <c r="G59" i="6" l="1"/>
  <c r="I59" i="6" s="1"/>
  <c r="D60" i="6"/>
  <c r="M60" i="6" s="1"/>
  <c r="F60" i="6"/>
  <c r="H60" i="6" s="1"/>
  <c r="C61" i="6"/>
  <c r="L61" i="6" s="1"/>
  <c r="F72" i="5"/>
  <c r="G69" i="5"/>
  <c r="E74" i="5"/>
  <c r="C62" i="6" l="1"/>
  <c r="L62" i="6" s="1"/>
  <c r="F61" i="6"/>
  <c r="H61" i="6" s="1"/>
  <c r="G60" i="6"/>
  <c r="I60" i="6" s="1"/>
  <c r="D61" i="6"/>
  <c r="M61" i="6" s="1"/>
  <c r="G70" i="5"/>
  <c r="F73" i="5"/>
  <c r="E75" i="5"/>
  <c r="D62" i="6" l="1"/>
  <c r="M62" i="6" s="1"/>
  <c r="G61" i="6"/>
  <c r="I61" i="6" s="1"/>
  <c r="F62" i="6"/>
  <c r="H62" i="6" s="1"/>
  <c r="C63" i="6"/>
  <c r="L63" i="6" s="1"/>
  <c r="F74" i="5"/>
  <c r="E76" i="5"/>
  <c r="G71" i="5"/>
  <c r="C64" i="6" l="1"/>
  <c r="L64" i="6" s="1"/>
  <c r="F63" i="6"/>
  <c r="H63" i="6" s="1"/>
  <c r="D63" i="6"/>
  <c r="M63" i="6" s="1"/>
  <c r="G62" i="6"/>
  <c r="I62" i="6" s="1"/>
  <c r="G72" i="5"/>
  <c r="E77" i="5"/>
  <c r="F75" i="5"/>
  <c r="G63" i="6" l="1"/>
  <c r="I63" i="6" s="1"/>
  <c r="D64" i="6"/>
  <c r="M64" i="6" s="1"/>
  <c r="C65" i="6"/>
  <c r="L65" i="6" s="1"/>
  <c r="F64" i="6"/>
  <c r="H64" i="6" s="1"/>
  <c r="F76" i="5"/>
  <c r="G73" i="5"/>
  <c r="E78" i="5"/>
  <c r="G64" i="6" l="1"/>
  <c r="I64" i="6" s="1"/>
  <c r="D65" i="6"/>
  <c r="M65" i="6" s="1"/>
  <c r="C66" i="6"/>
  <c r="L66" i="6" s="1"/>
  <c r="F65" i="6"/>
  <c r="H65" i="6" s="1"/>
  <c r="G74" i="5"/>
  <c r="E79" i="5"/>
  <c r="F77" i="5"/>
  <c r="C67" i="6" l="1"/>
  <c r="L67" i="6" s="1"/>
  <c r="F66" i="6"/>
  <c r="H66" i="6" s="1"/>
  <c r="D66" i="6"/>
  <c r="M66" i="6" s="1"/>
  <c r="G65" i="6"/>
  <c r="I65" i="6" s="1"/>
  <c r="F78" i="5"/>
  <c r="G75" i="5"/>
  <c r="E80" i="5"/>
  <c r="D67" i="6" l="1"/>
  <c r="M67" i="6" s="1"/>
  <c r="G66" i="6"/>
  <c r="I66" i="6" s="1"/>
  <c r="C68" i="6"/>
  <c r="L68" i="6" s="1"/>
  <c r="F67" i="6"/>
  <c r="H67" i="6" s="1"/>
  <c r="G76" i="5"/>
  <c r="G77" i="5" s="1"/>
  <c r="E81" i="5"/>
  <c r="F79" i="5"/>
  <c r="C69" i="6" l="1"/>
  <c r="L69" i="6" s="1"/>
  <c r="F68" i="6"/>
  <c r="H68" i="6" s="1"/>
  <c r="G67" i="6"/>
  <c r="I67" i="6" s="1"/>
  <c r="D68" i="6"/>
  <c r="M68" i="6" s="1"/>
  <c r="G78" i="5"/>
  <c r="E82" i="5"/>
  <c r="F80" i="5"/>
  <c r="G68" i="6" l="1"/>
  <c r="I68" i="6" s="1"/>
  <c r="D69" i="6"/>
  <c r="M69" i="6" s="1"/>
  <c r="C70" i="6"/>
  <c r="L70" i="6" s="1"/>
  <c r="F69" i="6"/>
  <c r="H69" i="6" s="1"/>
  <c r="E83" i="5"/>
  <c r="F81" i="5"/>
  <c r="G79" i="5"/>
  <c r="C71" i="6" l="1"/>
  <c r="L71" i="6" s="1"/>
  <c r="F70" i="6"/>
  <c r="H70" i="6" s="1"/>
  <c r="D70" i="6"/>
  <c r="M70" i="6" s="1"/>
  <c r="G69" i="6"/>
  <c r="I69" i="6" s="1"/>
  <c r="G80" i="5"/>
  <c r="F82" i="5"/>
  <c r="E84" i="5"/>
  <c r="D71" i="6" l="1"/>
  <c r="M71" i="6" s="1"/>
  <c r="G70" i="6"/>
  <c r="I70" i="6" s="1"/>
  <c r="F71" i="6"/>
  <c r="H71" i="6" s="1"/>
  <c r="C72" i="6"/>
  <c r="L72" i="6" s="1"/>
  <c r="E85" i="5"/>
  <c r="G81" i="5"/>
  <c r="F83" i="5"/>
  <c r="C73" i="6" l="1"/>
  <c r="L73" i="6" s="1"/>
  <c r="F72" i="6"/>
  <c r="H72" i="6" s="1"/>
  <c r="G71" i="6"/>
  <c r="I71" i="6" s="1"/>
  <c r="D72" i="6"/>
  <c r="M72" i="6" s="1"/>
  <c r="G82" i="5"/>
  <c r="E86" i="5"/>
  <c r="F84" i="5"/>
  <c r="G72" i="6" l="1"/>
  <c r="I72" i="6" s="1"/>
  <c r="D73" i="6"/>
  <c r="M73" i="6" s="1"/>
  <c r="F73" i="6"/>
  <c r="H73" i="6" s="1"/>
  <c r="C74" i="6"/>
  <c r="L74" i="6" s="1"/>
  <c r="E87" i="5"/>
  <c r="E88" i="5" s="1"/>
  <c r="F85" i="5"/>
  <c r="G83" i="5"/>
  <c r="C75" i="6" l="1"/>
  <c r="L75" i="6" s="1"/>
  <c r="F74" i="6"/>
  <c r="H74" i="6" s="1"/>
  <c r="D74" i="6"/>
  <c r="M74" i="6" s="1"/>
  <c r="G73" i="6"/>
  <c r="I73" i="6" s="1"/>
  <c r="E89" i="5"/>
  <c r="G84" i="5"/>
  <c r="F86" i="5"/>
  <c r="D75" i="6" l="1"/>
  <c r="M75" i="6" s="1"/>
  <c r="G74" i="6"/>
  <c r="I74" i="6" s="1"/>
  <c r="F75" i="6"/>
  <c r="H75" i="6" s="1"/>
  <c r="C76" i="6"/>
  <c r="L76" i="6" s="1"/>
  <c r="G85" i="5"/>
  <c r="F87" i="5"/>
  <c r="E90" i="5"/>
  <c r="C77" i="6" l="1"/>
  <c r="L77" i="6" s="1"/>
  <c r="F76" i="6"/>
  <c r="H76" i="6" s="1"/>
  <c r="G75" i="6"/>
  <c r="I75" i="6" s="1"/>
  <c r="D76" i="6"/>
  <c r="M76" i="6" s="1"/>
  <c r="E91" i="5"/>
  <c r="F88" i="5"/>
  <c r="G86" i="5"/>
  <c r="G76" i="6" l="1"/>
  <c r="I76" i="6" s="1"/>
  <c r="D77" i="6"/>
  <c r="M77" i="6" s="1"/>
  <c r="F77" i="6"/>
  <c r="H77" i="6" s="1"/>
  <c r="C78" i="6"/>
  <c r="L78" i="6" s="1"/>
  <c r="G87" i="5"/>
  <c r="E92" i="5"/>
  <c r="F89" i="5"/>
  <c r="C79" i="6" l="1"/>
  <c r="L79" i="6" s="1"/>
  <c r="F78" i="6"/>
  <c r="H78" i="6" s="1"/>
  <c r="D78" i="6"/>
  <c r="M78" i="6" s="1"/>
  <c r="G77" i="6"/>
  <c r="I77" i="6" s="1"/>
  <c r="E93" i="5"/>
  <c r="G88" i="5"/>
  <c r="F90" i="5"/>
  <c r="D79" i="6" l="1"/>
  <c r="M79" i="6" s="1"/>
  <c r="G78" i="6"/>
  <c r="I78" i="6" s="1"/>
  <c r="C80" i="6"/>
  <c r="L80" i="6" s="1"/>
  <c r="F79" i="6"/>
  <c r="H79" i="6" s="1"/>
  <c r="G89" i="5"/>
  <c r="E94" i="5"/>
  <c r="F91" i="5"/>
  <c r="F80" i="6" l="1"/>
  <c r="H80" i="6" s="1"/>
  <c r="C81" i="6"/>
  <c r="L81" i="6" s="1"/>
  <c r="G79" i="6"/>
  <c r="I79" i="6" s="1"/>
  <c r="D80" i="6"/>
  <c r="M80" i="6" s="1"/>
  <c r="G90" i="5"/>
  <c r="F92" i="5"/>
  <c r="E95" i="5"/>
  <c r="G80" i="6" l="1"/>
  <c r="I80" i="6" s="1"/>
  <c r="D81" i="6"/>
  <c r="M81" i="6" s="1"/>
  <c r="C82" i="6"/>
  <c r="L82" i="6" s="1"/>
  <c r="F81" i="6"/>
  <c r="H81" i="6" s="1"/>
  <c r="E96" i="5"/>
  <c r="F93" i="5"/>
  <c r="G91" i="5"/>
  <c r="C83" i="6" l="1"/>
  <c r="L83" i="6" s="1"/>
  <c r="F82" i="6"/>
  <c r="H82" i="6" s="1"/>
  <c r="D82" i="6"/>
  <c r="M82" i="6" s="1"/>
  <c r="G81" i="6"/>
  <c r="I81" i="6" s="1"/>
  <c r="F94" i="5"/>
  <c r="E97" i="5"/>
  <c r="G92" i="5"/>
  <c r="D83" i="6" l="1"/>
  <c r="M83" i="6" s="1"/>
  <c r="G82" i="6"/>
  <c r="I82" i="6" s="1"/>
  <c r="C84" i="6"/>
  <c r="L84" i="6" s="1"/>
  <c r="F83" i="6"/>
  <c r="H83" i="6" s="1"/>
  <c r="E98" i="5"/>
  <c r="G93" i="5"/>
  <c r="F95" i="5"/>
  <c r="F84" i="6" l="1"/>
  <c r="H84" i="6" s="1"/>
  <c r="C85" i="6"/>
  <c r="L85" i="6" s="1"/>
  <c r="G83" i="6"/>
  <c r="I83" i="6" s="1"/>
  <c r="D84" i="6"/>
  <c r="M84" i="6" s="1"/>
  <c r="F96" i="5"/>
  <c r="E99" i="5"/>
  <c r="G94" i="5"/>
  <c r="F85" i="6" l="1"/>
  <c r="H85" i="6" s="1"/>
  <c r="C86" i="6"/>
  <c r="L86" i="6" s="1"/>
  <c r="G84" i="6"/>
  <c r="I84" i="6" s="1"/>
  <c r="D85" i="6"/>
  <c r="M85" i="6" s="1"/>
  <c r="E100" i="5"/>
  <c r="F97" i="5"/>
  <c r="G95" i="5"/>
  <c r="D86" i="6" l="1"/>
  <c r="M86" i="6" s="1"/>
  <c r="G85" i="6"/>
  <c r="I85" i="6" s="1"/>
  <c r="C87" i="6"/>
  <c r="L87" i="6" s="1"/>
  <c r="F86" i="6"/>
  <c r="H86" i="6" s="1"/>
  <c r="F98" i="5"/>
  <c r="G96" i="5"/>
  <c r="E101" i="5"/>
  <c r="C88" i="6" l="1"/>
  <c r="L88" i="6" s="1"/>
  <c r="F87" i="6"/>
  <c r="H87" i="6" s="1"/>
  <c r="D87" i="6"/>
  <c r="M87" i="6" s="1"/>
  <c r="G86" i="6"/>
  <c r="I86" i="6" s="1"/>
  <c r="F99" i="5"/>
  <c r="G97" i="5"/>
  <c r="E102" i="5"/>
  <c r="G87" i="6" l="1"/>
  <c r="I87" i="6" s="1"/>
  <c r="D88" i="6"/>
  <c r="M88" i="6" s="1"/>
  <c r="F88" i="6"/>
  <c r="H88" i="6" s="1"/>
  <c r="C89" i="6"/>
  <c r="L89" i="6" s="1"/>
  <c r="F100" i="5"/>
  <c r="E103" i="5"/>
  <c r="G98" i="5"/>
  <c r="G88" i="6" l="1"/>
  <c r="I88" i="6" s="1"/>
  <c r="D89" i="6"/>
  <c r="M89" i="6" s="1"/>
  <c r="C90" i="6"/>
  <c r="L90" i="6" s="1"/>
  <c r="F89" i="6"/>
  <c r="H89" i="6" s="1"/>
  <c r="F101" i="5"/>
  <c r="E104" i="5"/>
  <c r="E105" i="5" s="1"/>
  <c r="G99" i="5"/>
  <c r="D90" i="6" l="1"/>
  <c r="M90" i="6" s="1"/>
  <c r="G89" i="6"/>
  <c r="I89" i="6" s="1"/>
  <c r="C91" i="6"/>
  <c r="L91" i="6" s="1"/>
  <c r="F90" i="6"/>
  <c r="H90" i="6" s="1"/>
  <c r="E106" i="5"/>
  <c r="G100" i="5"/>
  <c r="F102" i="5"/>
  <c r="C92" i="6" l="1"/>
  <c r="L92" i="6" s="1"/>
  <c r="F91" i="6"/>
  <c r="H91" i="6" s="1"/>
  <c r="D91" i="6"/>
  <c r="M91" i="6" s="1"/>
  <c r="G90" i="6"/>
  <c r="I90" i="6" s="1"/>
  <c r="F103" i="5"/>
  <c r="G101" i="5"/>
  <c r="E107" i="5"/>
  <c r="G91" i="6" l="1"/>
  <c r="I91" i="6" s="1"/>
  <c r="D92" i="6"/>
  <c r="M92" i="6" s="1"/>
  <c r="F92" i="6"/>
  <c r="H92" i="6" s="1"/>
  <c r="C93" i="6"/>
  <c r="L93" i="6" s="1"/>
  <c r="E108" i="5"/>
  <c r="G102" i="5"/>
  <c r="G103" i="5" s="1"/>
  <c r="F104" i="5"/>
  <c r="F93" i="6" l="1"/>
  <c r="H93" i="6" s="1"/>
  <c r="C94" i="6"/>
  <c r="L94" i="6" s="1"/>
  <c r="G92" i="6"/>
  <c r="I92" i="6" s="1"/>
  <c r="D93" i="6"/>
  <c r="M93" i="6" s="1"/>
  <c r="G104" i="5"/>
  <c r="E109" i="5"/>
  <c r="E110" i="5" s="1"/>
  <c r="F105" i="5"/>
  <c r="D94" i="6" l="1"/>
  <c r="M94" i="6" s="1"/>
  <c r="G93" i="6"/>
  <c r="I93" i="6" s="1"/>
  <c r="C95" i="6"/>
  <c r="L95" i="6" s="1"/>
  <c r="F94" i="6"/>
  <c r="H94" i="6" s="1"/>
  <c r="E111" i="5"/>
  <c r="F106" i="5"/>
  <c r="G105" i="5"/>
  <c r="C96" i="6" l="1"/>
  <c r="L96" i="6" s="1"/>
  <c r="F95" i="6"/>
  <c r="H95" i="6" s="1"/>
  <c r="D95" i="6"/>
  <c r="M95" i="6" s="1"/>
  <c r="G94" i="6"/>
  <c r="I94" i="6" s="1"/>
  <c r="G106" i="5"/>
  <c r="F107" i="5"/>
  <c r="E112" i="5"/>
  <c r="E113" i="5" s="1"/>
  <c r="G95" i="6" l="1"/>
  <c r="I95" i="6" s="1"/>
  <c r="D96" i="6"/>
  <c r="M96" i="6" s="1"/>
  <c r="F96" i="6"/>
  <c r="H96" i="6" s="1"/>
  <c r="C97" i="6"/>
  <c r="L97" i="6" s="1"/>
  <c r="E114" i="5"/>
  <c r="F108" i="5"/>
  <c r="G107" i="5"/>
  <c r="C98" i="6" l="1"/>
  <c r="L98" i="6" s="1"/>
  <c r="F97" i="6"/>
  <c r="H97" i="6" s="1"/>
  <c r="G96" i="6"/>
  <c r="I96" i="6" s="1"/>
  <c r="D97" i="6"/>
  <c r="M97" i="6" s="1"/>
  <c r="G108" i="5"/>
  <c r="F109" i="5"/>
  <c r="E115" i="5"/>
  <c r="D98" i="6" l="1"/>
  <c r="M98" i="6" s="1"/>
  <c r="G97" i="6"/>
  <c r="I97" i="6" s="1"/>
  <c r="C99" i="6"/>
  <c r="L99" i="6" s="1"/>
  <c r="F98" i="6"/>
  <c r="H98" i="6" s="1"/>
  <c r="E116" i="5"/>
  <c r="G109" i="5"/>
  <c r="F110" i="5"/>
  <c r="C100" i="6" l="1"/>
  <c r="L100" i="6" s="1"/>
  <c r="F99" i="6"/>
  <c r="H99" i="6" s="1"/>
  <c r="D99" i="6"/>
  <c r="M99" i="6" s="1"/>
  <c r="G98" i="6"/>
  <c r="I98" i="6" s="1"/>
  <c r="G110" i="5"/>
  <c r="G111" i="5" s="1"/>
  <c r="E117" i="5"/>
  <c r="F111" i="5"/>
  <c r="G99" i="6" l="1"/>
  <c r="I99" i="6" s="1"/>
  <c r="D100" i="6"/>
  <c r="M100" i="6" s="1"/>
  <c r="F100" i="6"/>
  <c r="H100" i="6" s="1"/>
  <c r="C101" i="6"/>
  <c r="L101" i="6" s="1"/>
  <c r="G112" i="5"/>
  <c r="F112" i="5"/>
  <c r="E118" i="5"/>
  <c r="F101" i="6" l="1"/>
  <c r="H101" i="6" s="1"/>
  <c r="C102" i="6"/>
  <c r="L102" i="6" s="1"/>
  <c r="G100" i="6"/>
  <c r="I100" i="6" s="1"/>
  <c r="D101" i="6"/>
  <c r="M101" i="6" s="1"/>
  <c r="E119" i="5"/>
  <c r="F113" i="5"/>
  <c r="G113" i="5"/>
  <c r="D102" i="6" l="1"/>
  <c r="M102" i="6" s="1"/>
  <c r="G101" i="6"/>
  <c r="I101" i="6" s="1"/>
  <c r="C103" i="6"/>
  <c r="L103" i="6" s="1"/>
  <c r="F102" i="6"/>
  <c r="H102" i="6" s="1"/>
  <c r="G114" i="5"/>
  <c r="E120" i="5"/>
  <c r="F114" i="5"/>
  <c r="C104" i="6" l="1"/>
  <c r="L104" i="6" s="1"/>
  <c r="F103" i="6"/>
  <c r="H103" i="6" s="1"/>
  <c r="D103" i="6"/>
  <c r="M103" i="6" s="1"/>
  <c r="G102" i="6"/>
  <c r="I102" i="6" s="1"/>
  <c r="E121" i="5"/>
  <c r="G115" i="5"/>
  <c r="G116" i="5" s="1"/>
  <c r="F115" i="5"/>
  <c r="G103" i="6" l="1"/>
  <c r="I103" i="6" s="1"/>
  <c r="D104" i="6"/>
  <c r="M104" i="6" s="1"/>
  <c r="F104" i="6"/>
  <c r="H104" i="6" s="1"/>
  <c r="C105" i="6"/>
  <c r="L105" i="6" s="1"/>
  <c r="G117" i="5"/>
  <c r="F116" i="5"/>
  <c r="E122" i="5"/>
  <c r="E123" i="5" s="1"/>
  <c r="C106" i="6" l="1"/>
  <c r="L106" i="6" s="1"/>
  <c r="F105" i="6"/>
  <c r="H105" i="6" s="1"/>
  <c r="G104" i="6"/>
  <c r="I104" i="6" s="1"/>
  <c r="D105" i="6"/>
  <c r="M105" i="6" s="1"/>
  <c r="E124" i="5"/>
  <c r="F117" i="5"/>
  <c r="F118" i="5" s="1"/>
  <c r="G118" i="5"/>
  <c r="D106" i="6" l="1"/>
  <c r="M106" i="6" s="1"/>
  <c r="G105" i="6"/>
  <c r="I105" i="6" s="1"/>
  <c r="C107" i="6"/>
  <c r="L107" i="6" s="1"/>
  <c r="F106" i="6"/>
  <c r="H106" i="6" s="1"/>
  <c r="F119" i="5"/>
  <c r="G119" i="5"/>
  <c r="G120" i="5" s="1"/>
  <c r="E125" i="5"/>
  <c r="C108" i="6" l="1"/>
  <c r="L108" i="6" s="1"/>
  <c r="F107" i="6"/>
  <c r="H107" i="6" s="1"/>
  <c r="D107" i="6"/>
  <c r="M107" i="6" s="1"/>
  <c r="G106" i="6"/>
  <c r="I106" i="6" s="1"/>
  <c r="E126" i="5"/>
  <c r="G121" i="5"/>
  <c r="F120" i="5"/>
  <c r="G107" i="6" l="1"/>
  <c r="I107" i="6" s="1"/>
  <c r="D108" i="6"/>
  <c r="M108" i="6" s="1"/>
  <c r="F108" i="6"/>
  <c r="H108" i="6" s="1"/>
  <c r="C109" i="6"/>
  <c r="L109" i="6" s="1"/>
  <c r="F121" i="5"/>
  <c r="F122" i="5" s="1"/>
  <c r="E127" i="5"/>
  <c r="G122" i="5"/>
  <c r="G108" i="6" l="1"/>
  <c r="I108" i="6" s="1"/>
  <c r="D109" i="6"/>
  <c r="M109" i="6" s="1"/>
  <c r="F109" i="6"/>
  <c r="H109" i="6" s="1"/>
  <c r="C110" i="6"/>
  <c r="L110" i="6" s="1"/>
  <c r="E128" i="5"/>
  <c r="F123" i="5"/>
  <c r="G123" i="5"/>
  <c r="D110" i="6" l="1"/>
  <c r="M110" i="6" s="1"/>
  <c r="G109" i="6"/>
  <c r="I109" i="6" s="1"/>
  <c r="C111" i="6"/>
  <c r="L111" i="6" s="1"/>
  <c r="F110" i="6"/>
  <c r="H110" i="6" s="1"/>
  <c r="E129" i="5"/>
  <c r="G124" i="5"/>
  <c r="F124" i="5"/>
  <c r="C112" i="6" l="1"/>
  <c r="L112" i="6" s="1"/>
  <c r="F111" i="6"/>
  <c r="H111" i="6" s="1"/>
  <c r="D111" i="6"/>
  <c r="M111" i="6" s="1"/>
  <c r="G110" i="6"/>
  <c r="I110" i="6" s="1"/>
  <c r="E130" i="5"/>
  <c r="E131" i="5" s="1"/>
  <c r="G125" i="5"/>
  <c r="F125" i="5"/>
  <c r="D112" i="6" l="1"/>
  <c r="M112" i="6" s="1"/>
  <c r="G111" i="6"/>
  <c r="I111" i="6" s="1"/>
  <c r="C113" i="6"/>
  <c r="L113" i="6" s="1"/>
  <c r="F112" i="6"/>
  <c r="H112" i="6" s="1"/>
  <c r="E132" i="5"/>
  <c r="F126" i="5"/>
  <c r="G126" i="5"/>
  <c r="F113" i="6" l="1"/>
  <c r="H113" i="6" s="1"/>
  <c r="C114" i="6"/>
  <c r="L114" i="6" s="1"/>
  <c r="D113" i="6"/>
  <c r="M113" i="6" s="1"/>
  <c r="G112" i="6"/>
  <c r="I112" i="6" s="1"/>
  <c r="G127" i="5"/>
  <c r="F127" i="5"/>
  <c r="E133" i="5"/>
  <c r="C115" i="6" l="1"/>
  <c r="L115" i="6" s="1"/>
  <c r="F114" i="6"/>
  <c r="H114" i="6" s="1"/>
  <c r="G113" i="6"/>
  <c r="I113" i="6" s="1"/>
  <c r="D114" i="6"/>
  <c r="M114" i="6" s="1"/>
  <c r="E134" i="5"/>
  <c r="E135" i="5" s="1"/>
  <c r="G128" i="5"/>
  <c r="F128" i="5"/>
  <c r="D115" i="6" l="1"/>
  <c r="M115" i="6" s="1"/>
  <c r="G114" i="6"/>
  <c r="I114" i="6" s="1"/>
  <c r="C116" i="6"/>
  <c r="L116" i="6" s="1"/>
  <c r="F115" i="6"/>
  <c r="H115" i="6" s="1"/>
  <c r="E136" i="5"/>
  <c r="G129" i="5"/>
  <c r="F129" i="5"/>
  <c r="F116" i="6" l="1"/>
  <c r="H116" i="6" s="1"/>
  <c r="C117" i="6"/>
  <c r="L117" i="6" s="1"/>
  <c r="D116" i="6"/>
  <c r="M116" i="6" s="1"/>
  <c r="G115" i="6"/>
  <c r="I115" i="6" s="1"/>
  <c r="F130" i="5"/>
  <c r="F131" i="5" s="1"/>
  <c r="G130" i="5"/>
  <c r="E137" i="5"/>
  <c r="D117" i="6" l="1"/>
  <c r="M117" i="6" s="1"/>
  <c r="G116" i="6"/>
  <c r="I116" i="6" s="1"/>
  <c r="F117" i="6"/>
  <c r="H117" i="6" s="1"/>
  <c r="C118" i="6"/>
  <c r="L118" i="6" s="1"/>
  <c r="F132" i="5"/>
  <c r="E138" i="5"/>
  <c r="G131" i="5"/>
  <c r="F118" i="6" l="1"/>
  <c r="H118" i="6" s="1"/>
  <c r="C119" i="6"/>
  <c r="L119" i="6" s="1"/>
  <c r="G117" i="6"/>
  <c r="I117" i="6" s="1"/>
  <c r="D118" i="6"/>
  <c r="M118" i="6" s="1"/>
  <c r="E139" i="5"/>
  <c r="G132" i="5"/>
  <c r="F133" i="5"/>
  <c r="D119" i="6" l="1"/>
  <c r="M119" i="6" s="1"/>
  <c r="G118" i="6"/>
  <c r="I118" i="6" s="1"/>
  <c r="C120" i="6"/>
  <c r="L120" i="6" s="1"/>
  <c r="F119" i="6"/>
  <c r="H119" i="6" s="1"/>
  <c r="F134" i="5"/>
  <c r="G133" i="5"/>
  <c r="E140" i="5"/>
  <c r="F120" i="6" l="1"/>
  <c r="H120" i="6" s="1"/>
  <c r="C121" i="6"/>
  <c r="L121" i="6" s="1"/>
  <c r="D120" i="6"/>
  <c r="M120" i="6" s="1"/>
  <c r="G119" i="6"/>
  <c r="I119" i="6" s="1"/>
  <c r="E141" i="5"/>
  <c r="F135" i="5"/>
  <c r="G134" i="5"/>
  <c r="F121" i="6" l="1"/>
  <c r="H121" i="6" s="1"/>
  <c r="C122" i="6"/>
  <c r="L122" i="6" s="1"/>
  <c r="G120" i="6"/>
  <c r="I120" i="6" s="1"/>
  <c r="D121" i="6"/>
  <c r="M121" i="6" s="1"/>
  <c r="G135" i="5"/>
  <c r="E142" i="5"/>
  <c r="F136" i="5"/>
  <c r="G121" i="6" l="1"/>
  <c r="I121" i="6" s="1"/>
  <c r="D122" i="6"/>
  <c r="M122" i="6" s="1"/>
  <c r="C123" i="6"/>
  <c r="L123" i="6" s="1"/>
  <c r="F122" i="6"/>
  <c r="H122" i="6" s="1"/>
  <c r="E143" i="5"/>
  <c r="G136" i="5"/>
  <c r="F137" i="5"/>
  <c r="G122" i="6" l="1"/>
  <c r="I122" i="6" s="1"/>
  <c r="D123" i="6"/>
  <c r="M123" i="6" s="1"/>
  <c r="C124" i="6"/>
  <c r="L124" i="6" s="1"/>
  <c r="F123" i="6"/>
  <c r="H123" i="6" s="1"/>
  <c r="G137" i="5"/>
  <c r="E144" i="5"/>
  <c r="E145" i="5" s="1"/>
  <c r="F138" i="5"/>
  <c r="C125" i="6" l="1"/>
  <c r="L125" i="6" s="1"/>
  <c r="F124" i="6"/>
  <c r="H124" i="6" s="1"/>
  <c r="D124" i="6"/>
  <c r="M124" i="6" s="1"/>
  <c r="G123" i="6"/>
  <c r="I123" i="6" s="1"/>
  <c r="E146" i="5"/>
  <c r="F139" i="5"/>
  <c r="G138" i="5"/>
  <c r="G139" i="5" s="1"/>
  <c r="G124" i="6" l="1"/>
  <c r="I124" i="6" s="1"/>
  <c r="D125" i="6"/>
  <c r="M125" i="6" s="1"/>
  <c r="F125" i="6"/>
  <c r="H125" i="6" s="1"/>
  <c r="C126" i="6"/>
  <c r="L126" i="6" s="1"/>
  <c r="G140" i="5"/>
  <c r="F140" i="5"/>
  <c r="E147" i="5"/>
  <c r="C127" i="6" l="1"/>
  <c r="L127" i="6" s="1"/>
  <c r="F126" i="6"/>
  <c r="H126" i="6" s="1"/>
  <c r="G125" i="6"/>
  <c r="I125" i="6" s="1"/>
  <c r="D126" i="6"/>
  <c r="M126" i="6" s="1"/>
  <c r="E148" i="5"/>
  <c r="F141" i="5"/>
  <c r="G141" i="5"/>
  <c r="D127" i="6" l="1"/>
  <c r="M127" i="6" s="1"/>
  <c r="G126" i="6"/>
  <c r="I126" i="6" s="1"/>
  <c r="C128" i="6"/>
  <c r="L128" i="6" s="1"/>
  <c r="F127" i="6"/>
  <c r="H127" i="6" s="1"/>
  <c r="G142" i="5"/>
  <c r="F142" i="5"/>
  <c r="E149" i="5"/>
  <c r="C129" i="6" l="1"/>
  <c r="L129" i="6" s="1"/>
  <c r="F128" i="6"/>
  <c r="H128" i="6" s="1"/>
  <c r="D128" i="6"/>
  <c r="M128" i="6" s="1"/>
  <c r="G127" i="6"/>
  <c r="I127" i="6" s="1"/>
  <c r="E150" i="5"/>
  <c r="G143" i="5"/>
  <c r="G144" i="5" s="1"/>
  <c r="F143" i="5"/>
  <c r="D129" i="6" l="1"/>
  <c r="M129" i="6" s="1"/>
  <c r="G128" i="6"/>
  <c r="I128" i="6" s="1"/>
  <c r="F129" i="6"/>
  <c r="H129" i="6" s="1"/>
  <c r="C130" i="6"/>
  <c r="L130" i="6" s="1"/>
  <c r="G145" i="5"/>
  <c r="F144" i="5"/>
  <c r="E151" i="5"/>
  <c r="E152" i="5" s="1"/>
  <c r="C131" i="6" l="1"/>
  <c r="L131" i="6" s="1"/>
  <c r="F130" i="6"/>
  <c r="H130" i="6" s="1"/>
  <c r="G129" i="6"/>
  <c r="I129" i="6" s="1"/>
  <c r="D130" i="6"/>
  <c r="M130" i="6" s="1"/>
  <c r="E153" i="5"/>
  <c r="F145" i="5"/>
  <c r="G146" i="5"/>
  <c r="D131" i="6" l="1"/>
  <c r="M131" i="6" s="1"/>
  <c r="G130" i="6"/>
  <c r="I130" i="6" s="1"/>
  <c r="C132" i="6"/>
  <c r="L132" i="6" s="1"/>
  <c r="F131" i="6"/>
  <c r="H131" i="6" s="1"/>
  <c r="G147" i="5"/>
  <c r="F146" i="5"/>
  <c r="E154" i="5"/>
  <c r="C133" i="6" l="1"/>
  <c r="L133" i="6" s="1"/>
  <c r="F132" i="6"/>
  <c r="H132" i="6" s="1"/>
  <c r="D132" i="6"/>
  <c r="M132" i="6" s="1"/>
  <c r="G131" i="6"/>
  <c r="I131" i="6" s="1"/>
  <c r="E155" i="5"/>
  <c r="F147" i="5"/>
  <c r="G148" i="5"/>
  <c r="G149" i="5" s="1"/>
  <c r="D133" i="6" l="1"/>
  <c r="M133" i="6" s="1"/>
  <c r="G132" i="6"/>
  <c r="I132" i="6" s="1"/>
  <c r="F133" i="6"/>
  <c r="H133" i="6" s="1"/>
  <c r="C134" i="6"/>
  <c r="L134" i="6" s="1"/>
  <c r="G150" i="5"/>
  <c r="E156" i="5"/>
  <c r="F148" i="5"/>
  <c r="C135" i="6" l="1"/>
  <c r="L135" i="6" s="1"/>
  <c r="F134" i="6"/>
  <c r="H134" i="6" s="1"/>
  <c r="G133" i="6"/>
  <c r="I133" i="6" s="1"/>
  <c r="D134" i="6"/>
  <c r="M134" i="6" s="1"/>
  <c r="E157" i="5"/>
  <c r="F149" i="5"/>
  <c r="G151" i="5"/>
  <c r="D135" i="6" l="1"/>
  <c r="M135" i="6" s="1"/>
  <c r="G134" i="6"/>
  <c r="I134" i="6" s="1"/>
  <c r="C136" i="6"/>
  <c r="L136" i="6" s="1"/>
  <c r="F135" i="6"/>
  <c r="H135" i="6" s="1"/>
  <c r="G152" i="5"/>
  <c r="E158" i="5"/>
  <c r="F150" i="5"/>
  <c r="C137" i="6" l="1"/>
  <c r="L137" i="6" s="1"/>
  <c r="F136" i="6"/>
  <c r="H136" i="6" s="1"/>
  <c r="D136" i="6"/>
  <c r="M136" i="6" s="1"/>
  <c r="G135" i="6"/>
  <c r="I135" i="6" s="1"/>
  <c r="E159" i="5"/>
  <c r="G153" i="5"/>
  <c r="F151" i="5"/>
  <c r="D137" i="6" l="1"/>
  <c r="M137" i="6" s="1"/>
  <c r="G136" i="6"/>
  <c r="I136" i="6" s="1"/>
  <c r="F137" i="6"/>
  <c r="H137" i="6" s="1"/>
  <c r="C138" i="6"/>
  <c r="L138" i="6" s="1"/>
  <c r="G154" i="5"/>
  <c r="E160" i="5"/>
  <c r="F152" i="5"/>
  <c r="F138" i="6" l="1"/>
  <c r="H138" i="6" s="1"/>
  <c r="C139" i="6"/>
  <c r="L139" i="6" s="1"/>
  <c r="G137" i="6"/>
  <c r="I137" i="6" s="1"/>
  <c r="D138" i="6"/>
  <c r="M138" i="6" s="1"/>
  <c r="E161" i="5"/>
  <c r="G155" i="5"/>
  <c r="F153" i="5"/>
  <c r="C140" i="6" l="1"/>
  <c r="L140" i="6" s="1"/>
  <c r="F139" i="6"/>
  <c r="H139" i="6" s="1"/>
  <c r="G138" i="6"/>
  <c r="I138" i="6" s="1"/>
  <c r="D139" i="6"/>
  <c r="M139" i="6" s="1"/>
  <c r="G156" i="5"/>
  <c r="E162" i="5"/>
  <c r="E163" i="5" s="1"/>
  <c r="F154" i="5"/>
  <c r="D140" i="6" l="1"/>
  <c r="M140" i="6" s="1"/>
  <c r="G139" i="6"/>
  <c r="I139" i="6" s="1"/>
  <c r="C141" i="6"/>
  <c r="L141" i="6" s="1"/>
  <c r="F140" i="6"/>
  <c r="H140" i="6" s="1"/>
  <c r="E164" i="5"/>
  <c r="F155" i="5"/>
  <c r="G157" i="5"/>
  <c r="F141" i="6" l="1"/>
  <c r="H141" i="6" s="1"/>
  <c r="C142" i="6"/>
  <c r="L142" i="6" s="1"/>
  <c r="D141" i="6"/>
  <c r="M141" i="6" s="1"/>
  <c r="G140" i="6"/>
  <c r="I140" i="6" s="1"/>
  <c r="G158" i="5"/>
  <c r="F156" i="5"/>
  <c r="E165" i="5"/>
  <c r="F142" i="6" l="1"/>
  <c r="H142" i="6" s="1"/>
  <c r="C143" i="6"/>
  <c r="L143" i="6" s="1"/>
  <c r="G141" i="6"/>
  <c r="I141" i="6" s="1"/>
  <c r="D142" i="6"/>
  <c r="M142" i="6" s="1"/>
  <c r="E166" i="5"/>
  <c r="G159" i="5"/>
  <c r="G160" i="5" s="1"/>
  <c r="F157" i="5"/>
  <c r="C144" i="6" l="1"/>
  <c r="L144" i="6" s="1"/>
  <c r="F143" i="6"/>
  <c r="H143" i="6" s="1"/>
  <c r="G142" i="6"/>
  <c r="I142" i="6" s="1"/>
  <c r="D143" i="6"/>
  <c r="M143" i="6" s="1"/>
  <c r="G161" i="5"/>
  <c r="E167" i="5"/>
  <c r="E168" i="5" s="1"/>
  <c r="F158" i="5"/>
  <c r="D144" i="6" l="1"/>
  <c r="M144" i="6" s="1"/>
  <c r="G143" i="6"/>
  <c r="I143" i="6" s="1"/>
  <c r="C145" i="6"/>
  <c r="L145" i="6" s="1"/>
  <c r="F144" i="6"/>
  <c r="H144" i="6" s="1"/>
  <c r="E169" i="5"/>
  <c r="F159" i="5"/>
  <c r="G162" i="5"/>
  <c r="F145" i="6" l="1"/>
  <c r="H145" i="6" s="1"/>
  <c r="C146" i="6"/>
  <c r="L146" i="6" s="1"/>
  <c r="D145" i="6"/>
  <c r="M145" i="6" s="1"/>
  <c r="G144" i="6"/>
  <c r="I144" i="6" s="1"/>
  <c r="G163" i="5"/>
  <c r="F160" i="5"/>
  <c r="E170" i="5"/>
  <c r="G145" i="6" l="1"/>
  <c r="I145" i="6" s="1"/>
  <c r="D146" i="6"/>
  <c r="M146" i="6" s="1"/>
  <c r="F146" i="6"/>
  <c r="H146" i="6" s="1"/>
  <c r="C147" i="6"/>
  <c r="L147" i="6" s="1"/>
  <c r="E171" i="5"/>
  <c r="G164" i="5"/>
  <c r="F161" i="5"/>
  <c r="F162" i="5" s="1"/>
  <c r="C148" i="6" l="1"/>
  <c r="L148" i="6" s="1"/>
  <c r="F147" i="6"/>
  <c r="H147" i="6" s="1"/>
  <c r="G146" i="6"/>
  <c r="I146" i="6" s="1"/>
  <c r="D147" i="6"/>
  <c r="M147" i="6" s="1"/>
  <c r="F163" i="5"/>
  <c r="G165" i="5"/>
  <c r="E172" i="5"/>
  <c r="E173" i="5" s="1"/>
  <c r="D148" i="6" l="1"/>
  <c r="M148" i="6" s="1"/>
  <c r="G147" i="6"/>
  <c r="I147" i="6" s="1"/>
  <c r="C149" i="6"/>
  <c r="L149" i="6" s="1"/>
  <c r="F148" i="6"/>
  <c r="H148" i="6" s="1"/>
  <c r="E174" i="5"/>
  <c r="G166" i="5"/>
  <c r="G167" i="5" s="1"/>
  <c r="F164" i="5"/>
  <c r="F149" i="6" l="1"/>
  <c r="H149" i="6" s="1"/>
  <c r="C150" i="6"/>
  <c r="L150" i="6" s="1"/>
  <c r="D149" i="6"/>
  <c r="M149" i="6" s="1"/>
  <c r="G148" i="6"/>
  <c r="I148" i="6" s="1"/>
  <c r="G168" i="5"/>
  <c r="F165" i="5"/>
  <c r="E175" i="5"/>
  <c r="F150" i="6" l="1"/>
  <c r="H150" i="6" s="1"/>
  <c r="C151" i="6"/>
  <c r="L151" i="6" s="1"/>
  <c r="G149" i="6"/>
  <c r="I149" i="6" s="1"/>
  <c r="D150" i="6"/>
  <c r="M150" i="6" s="1"/>
  <c r="E176" i="5"/>
  <c r="F166" i="5"/>
  <c r="G169" i="5"/>
  <c r="G170" i="5" s="1"/>
  <c r="G150" i="6" l="1"/>
  <c r="I150" i="6" s="1"/>
  <c r="D151" i="6"/>
  <c r="M151" i="6" s="1"/>
  <c r="C152" i="6"/>
  <c r="L152" i="6" s="1"/>
  <c r="F151" i="6"/>
  <c r="H151" i="6" s="1"/>
  <c r="G171" i="5"/>
  <c r="F167" i="5"/>
  <c r="F168" i="5" s="1"/>
  <c r="E177" i="5"/>
  <c r="D152" i="6" l="1"/>
  <c r="M152" i="6" s="1"/>
  <c r="G151" i="6"/>
  <c r="I151" i="6" s="1"/>
  <c r="C153" i="6"/>
  <c r="L153" i="6" s="1"/>
  <c r="F152" i="6"/>
  <c r="H152" i="6" s="1"/>
  <c r="E178" i="5"/>
  <c r="F169" i="5"/>
  <c r="G172" i="5"/>
  <c r="F153" i="6" l="1"/>
  <c r="H153" i="6" s="1"/>
  <c r="C154" i="6"/>
  <c r="L154" i="6" s="1"/>
  <c r="D153" i="6"/>
  <c r="M153" i="6" s="1"/>
  <c r="G152" i="6"/>
  <c r="I152" i="6" s="1"/>
  <c r="G173" i="5"/>
  <c r="E179" i="5"/>
  <c r="E180" i="5" s="1"/>
  <c r="F170" i="5"/>
  <c r="F154" i="6" l="1"/>
  <c r="H154" i="6" s="1"/>
  <c r="C155" i="6"/>
  <c r="L155" i="6" s="1"/>
  <c r="G153" i="6"/>
  <c r="I153" i="6" s="1"/>
  <c r="D154" i="6"/>
  <c r="M154" i="6" s="1"/>
  <c r="E181" i="5"/>
  <c r="G174" i="5"/>
  <c r="G175" i="5" s="1"/>
  <c r="F171" i="5"/>
  <c r="G154" i="6" l="1"/>
  <c r="I154" i="6" s="1"/>
  <c r="D155" i="6"/>
  <c r="M155" i="6" s="1"/>
  <c r="C156" i="6"/>
  <c r="L156" i="6" s="1"/>
  <c r="F155" i="6"/>
  <c r="H155" i="6" s="1"/>
  <c r="G176" i="5"/>
  <c r="F172" i="5"/>
  <c r="E182" i="5"/>
  <c r="C157" i="6" l="1"/>
  <c r="L157" i="6" s="1"/>
  <c r="F156" i="6"/>
  <c r="H156" i="6" s="1"/>
  <c r="D156" i="6"/>
  <c r="M156" i="6" s="1"/>
  <c r="G155" i="6"/>
  <c r="I155" i="6" s="1"/>
  <c r="E183" i="5"/>
  <c r="F173" i="5"/>
  <c r="G177" i="5"/>
  <c r="G178" i="5" s="1"/>
  <c r="D157" i="6" l="1"/>
  <c r="M157" i="6" s="1"/>
  <c r="G156" i="6"/>
  <c r="I156" i="6" s="1"/>
  <c r="F157" i="6"/>
  <c r="H157" i="6" s="1"/>
  <c r="C158" i="6"/>
  <c r="L158" i="6" s="1"/>
  <c r="G179" i="5"/>
  <c r="E184" i="5"/>
  <c r="F174" i="5"/>
  <c r="F158" i="6" l="1"/>
  <c r="H158" i="6" s="1"/>
  <c r="C159" i="6"/>
  <c r="L159" i="6" s="1"/>
  <c r="G157" i="6"/>
  <c r="I157" i="6" s="1"/>
  <c r="D158" i="6"/>
  <c r="M158" i="6" s="1"/>
  <c r="E185" i="5"/>
  <c r="F175" i="5"/>
  <c r="G180" i="5"/>
  <c r="G158" i="6" l="1"/>
  <c r="I158" i="6" s="1"/>
  <c r="D159" i="6"/>
  <c r="M159" i="6" s="1"/>
  <c r="C160" i="6"/>
  <c r="L160" i="6" s="1"/>
  <c r="F159" i="6"/>
  <c r="H159" i="6" s="1"/>
  <c r="G181" i="5"/>
  <c r="F176" i="5"/>
  <c r="E186" i="5"/>
  <c r="C161" i="6" l="1"/>
  <c r="L161" i="6" s="1"/>
  <c r="F160" i="6"/>
  <c r="H160" i="6" s="1"/>
  <c r="D160" i="6"/>
  <c r="M160" i="6" s="1"/>
  <c r="G159" i="6"/>
  <c r="I159" i="6" s="1"/>
  <c r="E187" i="5"/>
  <c r="G182" i="5"/>
  <c r="F177" i="5"/>
  <c r="D161" i="6" l="1"/>
  <c r="M161" i="6" s="1"/>
  <c r="G160" i="6"/>
  <c r="I160" i="6" s="1"/>
  <c r="F161" i="6"/>
  <c r="H161" i="6" s="1"/>
  <c r="C162" i="6"/>
  <c r="L162" i="6" s="1"/>
  <c r="F178" i="5"/>
  <c r="E188" i="5"/>
  <c r="G183" i="5"/>
  <c r="F162" i="6" l="1"/>
  <c r="H162" i="6" s="1"/>
  <c r="C163" i="6"/>
  <c r="L163" i="6" s="1"/>
  <c r="G161" i="6"/>
  <c r="I161" i="6" s="1"/>
  <c r="D162" i="6"/>
  <c r="M162" i="6" s="1"/>
  <c r="E189" i="5"/>
  <c r="F179" i="5"/>
  <c r="G184" i="5"/>
  <c r="G162" i="6" l="1"/>
  <c r="I162" i="6" s="1"/>
  <c r="D163" i="6"/>
  <c r="M163" i="6" s="1"/>
  <c r="C164" i="6"/>
  <c r="L164" i="6" s="1"/>
  <c r="F163" i="6"/>
  <c r="H163" i="6" s="1"/>
  <c r="F180" i="5"/>
  <c r="G185" i="5"/>
  <c r="E190" i="5"/>
  <c r="C165" i="6" l="1"/>
  <c r="L165" i="6" s="1"/>
  <c r="F164" i="6"/>
  <c r="H164" i="6" s="1"/>
  <c r="D164" i="6"/>
  <c r="M164" i="6" s="1"/>
  <c r="G163" i="6"/>
  <c r="I163" i="6" s="1"/>
  <c r="E191" i="5"/>
  <c r="G186" i="5"/>
  <c r="F181" i="5"/>
  <c r="D165" i="6" l="1"/>
  <c r="M165" i="6" s="1"/>
  <c r="G164" i="6"/>
  <c r="I164" i="6" s="1"/>
  <c r="F165" i="6"/>
  <c r="H165" i="6" s="1"/>
  <c r="C166" i="6"/>
  <c r="L166" i="6" s="1"/>
  <c r="G187" i="5"/>
  <c r="E192" i="5"/>
  <c r="F182" i="5"/>
  <c r="F166" i="6" l="1"/>
  <c r="H166" i="6" s="1"/>
  <c r="C167" i="6"/>
  <c r="L167" i="6" s="1"/>
  <c r="G165" i="6"/>
  <c r="I165" i="6" s="1"/>
  <c r="D166" i="6"/>
  <c r="M166" i="6" s="1"/>
  <c r="E193" i="5"/>
  <c r="F183" i="5"/>
  <c r="G188" i="5"/>
  <c r="G166" i="6" l="1"/>
  <c r="I166" i="6" s="1"/>
  <c r="D167" i="6"/>
  <c r="M167" i="6" s="1"/>
  <c r="C168" i="6"/>
  <c r="L168" i="6" s="1"/>
  <c r="F167" i="6"/>
  <c r="H167" i="6" s="1"/>
  <c r="G189" i="5"/>
  <c r="E194" i="5"/>
  <c r="E195" i="5" s="1"/>
  <c r="F184" i="5"/>
  <c r="C169" i="6" l="1"/>
  <c r="L169" i="6" s="1"/>
  <c r="F168" i="6"/>
  <c r="H168" i="6" s="1"/>
  <c r="D168" i="6"/>
  <c r="M168" i="6" s="1"/>
  <c r="G167" i="6"/>
  <c r="I167" i="6" s="1"/>
  <c r="E196" i="5"/>
  <c r="G190" i="5"/>
  <c r="F185" i="5"/>
  <c r="D169" i="6" l="1"/>
  <c r="M169" i="6" s="1"/>
  <c r="G168" i="6"/>
  <c r="I168" i="6" s="1"/>
  <c r="F169" i="6"/>
  <c r="H169" i="6" s="1"/>
  <c r="C170" i="6"/>
  <c r="L170" i="6" s="1"/>
  <c r="G191" i="5"/>
  <c r="F186" i="5"/>
  <c r="E197" i="5"/>
  <c r="F170" i="6" l="1"/>
  <c r="H170" i="6" s="1"/>
  <c r="C171" i="6"/>
  <c r="L171" i="6" s="1"/>
  <c r="G169" i="6"/>
  <c r="I169" i="6" s="1"/>
  <c r="D170" i="6"/>
  <c r="M170" i="6" s="1"/>
  <c r="E198" i="5"/>
  <c r="F187" i="5"/>
  <c r="G192" i="5"/>
  <c r="G170" i="6" l="1"/>
  <c r="I170" i="6" s="1"/>
  <c r="D171" i="6"/>
  <c r="M171" i="6" s="1"/>
  <c r="C172" i="6"/>
  <c r="L172" i="6" s="1"/>
  <c r="F171" i="6"/>
  <c r="H171" i="6" s="1"/>
  <c r="G193" i="5"/>
  <c r="F188" i="5"/>
  <c r="E199" i="5"/>
  <c r="C173" i="6" l="1"/>
  <c r="L173" i="6" s="1"/>
  <c r="F172" i="6"/>
  <c r="H172" i="6" s="1"/>
  <c r="D172" i="6"/>
  <c r="M172" i="6" s="1"/>
  <c r="G171" i="6"/>
  <c r="I171" i="6" s="1"/>
  <c r="E200" i="5"/>
  <c r="E201" i="5" s="1"/>
  <c r="G194" i="5"/>
  <c r="F189" i="5"/>
  <c r="D173" i="6" l="1"/>
  <c r="M173" i="6" s="1"/>
  <c r="G172" i="6"/>
  <c r="I172" i="6" s="1"/>
  <c r="F173" i="6"/>
  <c r="H173" i="6" s="1"/>
  <c r="C174" i="6"/>
  <c r="L174" i="6" s="1"/>
  <c r="G195" i="5"/>
  <c r="F190" i="5"/>
  <c r="F174" i="6" l="1"/>
  <c r="H174" i="6" s="1"/>
  <c r="C175" i="6"/>
  <c r="L175" i="6" s="1"/>
  <c r="G173" i="6"/>
  <c r="I173" i="6" s="1"/>
  <c r="D174" i="6"/>
  <c r="M174" i="6" s="1"/>
  <c r="F191" i="5"/>
  <c r="G196" i="5"/>
  <c r="G174" i="6" l="1"/>
  <c r="I174" i="6" s="1"/>
  <c r="D175" i="6"/>
  <c r="M175" i="6" s="1"/>
  <c r="C176" i="6"/>
  <c r="L176" i="6" s="1"/>
  <c r="F175" i="6"/>
  <c r="H175" i="6" s="1"/>
  <c r="G197" i="5"/>
  <c r="F192" i="5"/>
  <c r="C177" i="6" l="1"/>
  <c r="L177" i="6" s="1"/>
  <c r="F176" i="6"/>
  <c r="H176" i="6" s="1"/>
  <c r="D176" i="6"/>
  <c r="M176" i="6" s="1"/>
  <c r="G175" i="6"/>
  <c r="I175" i="6" s="1"/>
  <c r="F193" i="5"/>
  <c r="G198" i="5"/>
  <c r="D177" i="6" l="1"/>
  <c r="M177" i="6" s="1"/>
  <c r="G176" i="6"/>
  <c r="I176" i="6" s="1"/>
  <c r="F177" i="6"/>
  <c r="H177" i="6" s="1"/>
  <c r="C178" i="6"/>
  <c r="L178" i="6" s="1"/>
  <c r="G199" i="5"/>
  <c r="F194" i="5"/>
  <c r="F178" i="6" l="1"/>
  <c r="H178" i="6" s="1"/>
  <c r="C179" i="6"/>
  <c r="L179" i="6" s="1"/>
  <c r="G177" i="6"/>
  <c r="I177" i="6" s="1"/>
  <c r="D178" i="6"/>
  <c r="M178" i="6" s="1"/>
  <c r="F195" i="5"/>
  <c r="G200" i="5"/>
  <c r="G201" i="5" s="1"/>
  <c r="C180" i="6" l="1"/>
  <c r="L180" i="6" s="1"/>
  <c r="F179" i="6"/>
  <c r="H179" i="6" s="1"/>
  <c r="G178" i="6"/>
  <c r="I178" i="6" s="1"/>
  <c r="D179" i="6"/>
  <c r="M179" i="6" s="1"/>
  <c r="F196" i="5"/>
  <c r="D180" i="6" l="1"/>
  <c r="M180" i="6" s="1"/>
  <c r="G179" i="6"/>
  <c r="I179" i="6" s="1"/>
  <c r="C181" i="6"/>
  <c r="L181" i="6" s="1"/>
  <c r="F180" i="6"/>
  <c r="H180" i="6" s="1"/>
  <c r="F197" i="5"/>
  <c r="F181" i="6" l="1"/>
  <c r="H181" i="6" s="1"/>
  <c r="C182" i="6"/>
  <c r="L182" i="6" s="1"/>
  <c r="D181" i="6"/>
  <c r="M181" i="6" s="1"/>
  <c r="G180" i="6"/>
  <c r="I180" i="6" s="1"/>
  <c r="F198" i="5"/>
  <c r="G181" i="6" l="1"/>
  <c r="I181" i="6" s="1"/>
  <c r="D182" i="6"/>
  <c r="M182" i="6" s="1"/>
  <c r="F182" i="6"/>
  <c r="H182" i="6" s="1"/>
  <c r="C183" i="6"/>
  <c r="L183" i="6" s="1"/>
  <c r="F199" i="5"/>
  <c r="C184" i="6" l="1"/>
  <c r="L184" i="6" s="1"/>
  <c r="F183" i="6"/>
  <c r="H183" i="6" s="1"/>
  <c r="G182" i="6"/>
  <c r="I182" i="6" s="1"/>
  <c r="D183" i="6"/>
  <c r="M183" i="6" s="1"/>
  <c r="F200" i="5"/>
  <c r="F201" i="5" s="1"/>
  <c r="D184" i="6" l="1"/>
  <c r="M184" i="6" s="1"/>
  <c r="G183" i="6"/>
  <c r="I183" i="6" s="1"/>
  <c r="C185" i="6"/>
  <c r="L185" i="6" s="1"/>
  <c r="F184" i="6"/>
  <c r="H184" i="6" s="1"/>
  <c r="F185" i="6" l="1"/>
  <c r="H185" i="6" s="1"/>
  <c r="C186" i="6"/>
  <c r="L186" i="6" s="1"/>
  <c r="D185" i="6"/>
  <c r="M185" i="6" s="1"/>
  <c r="G184" i="6"/>
  <c r="I184" i="6" s="1"/>
  <c r="G185" i="6" l="1"/>
  <c r="I185" i="6" s="1"/>
  <c r="D186" i="6"/>
  <c r="M186" i="6" s="1"/>
  <c r="F186" i="6"/>
  <c r="H186" i="6" s="1"/>
  <c r="C187" i="6"/>
  <c r="L187" i="6" s="1"/>
  <c r="C188" i="6" l="1"/>
  <c r="L188" i="6" s="1"/>
  <c r="F187" i="6"/>
  <c r="H187" i="6" s="1"/>
  <c r="G186" i="6"/>
  <c r="I186" i="6" s="1"/>
  <c r="D187" i="6"/>
  <c r="M187" i="6" s="1"/>
  <c r="D188" i="6" l="1"/>
  <c r="M188" i="6" s="1"/>
  <c r="G187" i="6"/>
  <c r="I187" i="6" s="1"/>
  <c r="C189" i="6"/>
  <c r="L189" i="6" s="1"/>
  <c r="F188" i="6"/>
  <c r="H188" i="6" s="1"/>
  <c r="F189" i="6" l="1"/>
  <c r="H189" i="6" s="1"/>
  <c r="C190" i="6"/>
  <c r="L190" i="6" s="1"/>
  <c r="D189" i="6"/>
  <c r="M189" i="6" s="1"/>
  <c r="G188" i="6"/>
  <c r="I188" i="6" s="1"/>
  <c r="G189" i="6" l="1"/>
  <c r="I189" i="6" s="1"/>
  <c r="D190" i="6"/>
  <c r="M190" i="6" s="1"/>
  <c r="C191" i="6"/>
  <c r="L191" i="6" s="1"/>
  <c r="F190" i="6"/>
  <c r="H190" i="6" s="1"/>
  <c r="C192" i="6" l="1"/>
  <c r="L192" i="6" s="1"/>
  <c r="F191" i="6"/>
  <c r="H191" i="6" s="1"/>
  <c r="D191" i="6"/>
  <c r="M191" i="6" s="1"/>
  <c r="G190" i="6"/>
  <c r="I190" i="6" s="1"/>
  <c r="D192" i="6" l="1"/>
  <c r="M192" i="6" s="1"/>
  <c r="G191" i="6"/>
  <c r="I191" i="6" s="1"/>
  <c r="F192" i="6"/>
  <c r="H192" i="6" s="1"/>
  <c r="C193" i="6"/>
  <c r="L193" i="6" s="1"/>
  <c r="F193" i="6" l="1"/>
  <c r="H193" i="6" s="1"/>
  <c r="C194" i="6"/>
  <c r="L194" i="6" s="1"/>
  <c r="D193" i="6"/>
  <c r="M193" i="6" s="1"/>
  <c r="G192" i="6"/>
  <c r="I192" i="6" s="1"/>
  <c r="G193" i="6" l="1"/>
  <c r="I193" i="6" s="1"/>
  <c r="D194" i="6"/>
  <c r="M194" i="6" s="1"/>
  <c r="C195" i="6"/>
  <c r="L195" i="6" s="1"/>
  <c r="F194" i="6"/>
  <c r="H194" i="6" s="1"/>
  <c r="C196" i="6" l="1"/>
  <c r="L196" i="6" s="1"/>
  <c r="F195" i="6"/>
  <c r="H195" i="6" s="1"/>
  <c r="D195" i="6"/>
  <c r="M195" i="6" s="1"/>
  <c r="G194" i="6"/>
  <c r="I194" i="6" s="1"/>
  <c r="D196" i="6" l="1"/>
  <c r="M196" i="6" s="1"/>
  <c r="G195" i="6"/>
  <c r="I195" i="6" s="1"/>
  <c r="F196" i="6"/>
  <c r="H196" i="6" s="1"/>
  <c r="C197" i="6"/>
  <c r="L197" i="6" s="1"/>
  <c r="F197" i="6" l="1"/>
  <c r="H197" i="6" s="1"/>
  <c r="C198" i="6"/>
  <c r="L198" i="6" s="1"/>
  <c r="G196" i="6"/>
  <c r="I196" i="6" s="1"/>
  <c r="D197" i="6"/>
  <c r="M197" i="6" s="1"/>
  <c r="D198" i="6" l="1"/>
  <c r="M198" i="6" s="1"/>
  <c r="G197" i="6"/>
  <c r="I197" i="6" s="1"/>
  <c r="C199" i="6"/>
  <c r="L199" i="6" s="1"/>
  <c r="F198" i="6"/>
  <c r="H198" i="6" s="1"/>
  <c r="C200" i="6" l="1"/>
  <c r="L200" i="6" s="1"/>
  <c r="F199" i="6"/>
  <c r="H199" i="6" s="1"/>
  <c r="D199" i="6"/>
  <c r="M199" i="6" s="1"/>
  <c r="G198" i="6"/>
  <c r="I198" i="6" s="1"/>
  <c r="D200" i="6" l="1"/>
  <c r="M200" i="6" s="1"/>
  <c r="G199" i="6"/>
  <c r="I199" i="6" s="1"/>
  <c r="F200" i="6"/>
  <c r="H200" i="6" s="1"/>
  <c r="C201" i="6"/>
  <c r="L201" i="6" s="1"/>
  <c r="F201" i="6" l="1"/>
  <c r="H201" i="6" s="1"/>
  <c r="C202" i="6"/>
  <c r="L202" i="6" s="1"/>
  <c r="G200" i="6"/>
  <c r="I200" i="6" s="1"/>
  <c r="D201" i="6"/>
  <c r="M201" i="6" s="1"/>
  <c r="D202" i="6" l="1"/>
  <c r="M202" i="6" s="1"/>
  <c r="G201" i="6"/>
  <c r="I201" i="6" s="1"/>
  <c r="C203" i="6"/>
  <c r="L203" i="6" s="1"/>
  <c r="F202" i="6"/>
  <c r="H202" i="6" s="1"/>
  <c r="C204" i="6" l="1"/>
  <c r="L204" i="6" s="1"/>
  <c r="F203" i="6"/>
  <c r="H203" i="6" s="1"/>
  <c r="D203" i="6"/>
  <c r="M203" i="6" s="1"/>
  <c r="G202" i="6"/>
  <c r="I202" i="6" s="1"/>
  <c r="D204" i="6" l="1"/>
  <c r="M204" i="6" s="1"/>
  <c r="G203" i="6"/>
  <c r="I203" i="6" s="1"/>
  <c r="F204" i="6"/>
  <c r="H204" i="6" s="1"/>
  <c r="C205" i="6"/>
  <c r="L205" i="6" s="1"/>
  <c r="F205" i="6" l="1"/>
  <c r="H205" i="6" s="1"/>
  <c r="C206" i="6"/>
  <c r="L206" i="6" s="1"/>
  <c r="G204" i="6"/>
  <c r="I204" i="6" s="1"/>
  <c r="D205" i="6"/>
  <c r="M205" i="6" s="1"/>
  <c r="D206" i="6" l="1"/>
  <c r="M206" i="6" s="1"/>
  <c r="G205" i="6"/>
  <c r="I205" i="6" s="1"/>
  <c r="C207" i="6"/>
  <c r="L207" i="6" s="1"/>
  <c r="F206" i="6"/>
  <c r="H206" i="6" s="1"/>
  <c r="C208" i="6" l="1"/>
  <c r="L208" i="6" s="1"/>
  <c r="F207" i="6"/>
  <c r="H207" i="6" s="1"/>
  <c r="D207" i="6"/>
  <c r="M207" i="6" s="1"/>
  <c r="G206" i="6"/>
  <c r="I206" i="6" s="1"/>
  <c r="G207" i="6" l="1"/>
  <c r="I207" i="6" s="1"/>
  <c r="D208" i="6"/>
  <c r="M208" i="6" s="1"/>
  <c r="F208" i="6"/>
  <c r="H208" i="6" s="1"/>
  <c r="C209" i="6"/>
  <c r="L209" i="6" s="1"/>
  <c r="F209" i="6" l="1"/>
  <c r="H209" i="6" s="1"/>
  <c r="C210" i="6"/>
  <c r="L210" i="6" s="1"/>
  <c r="G208" i="6"/>
  <c r="I208" i="6" s="1"/>
  <c r="D209" i="6"/>
  <c r="M209" i="6" s="1"/>
  <c r="D210" i="6" l="1"/>
  <c r="M210" i="6" s="1"/>
  <c r="G209" i="6"/>
  <c r="I209" i="6" s="1"/>
  <c r="C211" i="6"/>
  <c r="L211" i="6" s="1"/>
  <c r="F210" i="6"/>
  <c r="H210" i="6" s="1"/>
  <c r="C212" i="6" l="1"/>
  <c r="L212" i="6" s="1"/>
  <c r="F211" i="6"/>
  <c r="H211" i="6" s="1"/>
  <c r="D211" i="6"/>
  <c r="M211" i="6" s="1"/>
  <c r="G210" i="6"/>
  <c r="I210" i="6" s="1"/>
  <c r="D212" i="6" l="1"/>
  <c r="M212" i="6" s="1"/>
  <c r="G211" i="6"/>
  <c r="I211" i="6" s="1"/>
  <c r="F212" i="6"/>
  <c r="H212" i="6" s="1"/>
  <c r="C213" i="6"/>
  <c r="L213" i="6" s="1"/>
  <c r="F213" i="6" l="1"/>
  <c r="H213" i="6" s="1"/>
  <c r="C214" i="6"/>
  <c r="L214" i="6" s="1"/>
  <c r="G212" i="6"/>
  <c r="I212" i="6" s="1"/>
  <c r="D213" i="6"/>
  <c r="M213" i="6" s="1"/>
  <c r="C215" i="6" l="1"/>
  <c r="L215" i="6" s="1"/>
  <c r="F214" i="6"/>
  <c r="H214" i="6" s="1"/>
  <c r="D214" i="6"/>
  <c r="M214" i="6" s="1"/>
  <c r="G213" i="6"/>
  <c r="I213" i="6" s="1"/>
  <c r="D215" i="6" l="1"/>
  <c r="M215" i="6" s="1"/>
  <c r="G214" i="6"/>
  <c r="I214" i="6" s="1"/>
  <c r="C216" i="6"/>
  <c r="L216" i="6" s="1"/>
  <c r="F215" i="6"/>
  <c r="H215" i="6" s="1"/>
  <c r="F216" i="6" l="1"/>
  <c r="H216" i="6" s="1"/>
  <c r="C217" i="6"/>
  <c r="L217" i="6" s="1"/>
  <c r="D216" i="6"/>
  <c r="M216" i="6" s="1"/>
  <c r="G215" i="6"/>
  <c r="I215" i="6" s="1"/>
  <c r="F217" i="6" l="1"/>
  <c r="H217" i="6" s="1"/>
  <c r="C218" i="6"/>
  <c r="L218" i="6" s="1"/>
  <c r="G216" i="6"/>
  <c r="I216" i="6" s="1"/>
  <c r="D217" i="6"/>
  <c r="M217" i="6" s="1"/>
  <c r="D218" i="6" l="1"/>
  <c r="M218" i="6" s="1"/>
  <c r="G217" i="6"/>
  <c r="I217" i="6" s="1"/>
  <c r="C219" i="6"/>
  <c r="L219" i="6" s="1"/>
  <c r="F218" i="6"/>
  <c r="H218" i="6" s="1"/>
  <c r="C220" i="6" l="1"/>
  <c r="L220" i="6" s="1"/>
  <c r="F219" i="6"/>
  <c r="H219" i="6" s="1"/>
  <c r="D219" i="6"/>
  <c r="M219" i="6" s="1"/>
  <c r="G218" i="6"/>
  <c r="I218" i="6" s="1"/>
  <c r="D220" i="6" l="1"/>
  <c r="M220" i="6" s="1"/>
  <c r="G219" i="6"/>
  <c r="I219" i="6" s="1"/>
  <c r="F220" i="6"/>
  <c r="H220" i="6" s="1"/>
  <c r="C221" i="6"/>
  <c r="L221" i="6" s="1"/>
  <c r="F221" i="6" l="1"/>
  <c r="H221" i="6" s="1"/>
  <c r="C222" i="6"/>
  <c r="L222" i="6" s="1"/>
  <c r="G220" i="6"/>
  <c r="I220" i="6" s="1"/>
  <c r="D221" i="6"/>
  <c r="M221" i="6" s="1"/>
  <c r="G221" i="6" l="1"/>
  <c r="I221" i="6" s="1"/>
  <c r="D222" i="6"/>
  <c r="M222" i="6" s="1"/>
  <c r="C223" i="6"/>
  <c r="L223" i="6" s="1"/>
  <c r="F222" i="6"/>
  <c r="H222" i="6" s="1"/>
  <c r="C224" i="6" l="1"/>
  <c r="L224" i="6" s="1"/>
  <c r="F223" i="6"/>
  <c r="H223" i="6" s="1"/>
  <c r="D223" i="6"/>
  <c r="M223" i="6" s="1"/>
  <c r="G222" i="6"/>
  <c r="I222" i="6" s="1"/>
  <c r="D224" i="6" l="1"/>
  <c r="M224" i="6" s="1"/>
  <c r="G223" i="6"/>
  <c r="I223" i="6" s="1"/>
  <c r="F224" i="6"/>
  <c r="H224" i="6" s="1"/>
  <c r="C225" i="6"/>
  <c r="L225" i="6" s="1"/>
  <c r="F225" i="6" l="1"/>
  <c r="H225" i="6" s="1"/>
  <c r="C226" i="6"/>
  <c r="L226" i="6" s="1"/>
  <c r="G224" i="6"/>
  <c r="I224" i="6" s="1"/>
  <c r="D225" i="6"/>
  <c r="M225" i="6" s="1"/>
  <c r="G225" i="6" l="1"/>
  <c r="I225" i="6" s="1"/>
  <c r="D226" i="6"/>
  <c r="M226" i="6" s="1"/>
  <c r="C227" i="6"/>
  <c r="L227" i="6" s="1"/>
  <c r="F226" i="6"/>
  <c r="H226" i="6" s="1"/>
  <c r="C228" i="6" l="1"/>
  <c r="L228" i="6" s="1"/>
  <c r="F227" i="6"/>
  <c r="H227" i="6" s="1"/>
  <c r="D227" i="6"/>
  <c r="M227" i="6" s="1"/>
  <c r="G226" i="6"/>
  <c r="I226" i="6" s="1"/>
  <c r="D228" i="6" l="1"/>
  <c r="M228" i="6" s="1"/>
  <c r="G227" i="6"/>
  <c r="I227" i="6" s="1"/>
  <c r="F228" i="6"/>
  <c r="H228" i="6" s="1"/>
  <c r="C229" i="6"/>
  <c r="L229" i="6" s="1"/>
  <c r="F229" i="6" l="1"/>
  <c r="H229" i="6" s="1"/>
  <c r="C230" i="6"/>
  <c r="L230" i="6" s="1"/>
  <c r="G228" i="6"/>
  <c r="I228" i="6" s="1"/>
  <c r="D229" i="6"/>
  <c r="M229" i="6" s="1"/>
  <c r="C231" i="6" l="1"/>
  <c r="L231" i="6" s="1"/>
  <c r="F230" i="6"/>
  <c r="H230" i="6" s="1"/>
  <c r="G229" i="6"/>
  <c r="I229" i="6" s="1"/>
  <c r="D230" i="6"/>
  <c r="M230" i="6" s="1"/>
  <c r="D231" i="6" l="1"/>
  <c r="M231" i="6" s="1"/>
  <c r="G230" i="6"/>
  <c r="I230" i="6" s="1"/>
  <c r="C232" i="6"/>
  <c r="L232" i="6" s="1"/>
  <c r="F231" i="6"/>
  <c r="H231" i="6" s="1"/>
  <c r="F232" i="6" l="1"/>
  <c r="H232" i="6" s="1"/>
  <c r="C233" i="6"/>
  <c r="L233" i="6" s="1"/>
  <c r="D232" i="6"/>
  <c r="M232" i="6" s="1"/>
  <c r="G231" i="6"/>
  <c r="I231" i="6" s="1"/>
  <c r="G232" i="6" l="1"/>
  <c r="I232" i="6" s="1"/>
  <c r="D233" i="6"/>
  <c r="M233" i="6" s="1"/>
  <c r="F233" i="6"/>
  <c r="H233" i="6" s="1"/>
  <c r="C234" i="6"/>
  <c r="L234" i="6" s="1"/>
  <c r="G233" i="6" l="1"/>
  <c r="I233" i="6" s="1"/>
  <c r="D234" i="6"/>
  <c r="M234" i="6" s="1"/>
  <c r="C235" i="6"/>
  <c r="L235" i="6" s="1"/>
  <c r="F234" i="6"/>
  <c r="H234" i="6" s="1"/>
  <c r="C236" i="6" l="1"/>
  <c r="L236" i="6" s="1"/>
  <c r="F235" i="6"/>
  <c r="H235" i="6" s="1"/>
  <c r="D235" i="6"/>
  <c r="M235" i="6" s="1"/>
  <c r="G234" i="6"/>
  <c r="I234" i="6" s="1"/>
  <c r="D236" i="6" l="1"/>
  <c r="M236" i="6" s="1"/>
  <c r="G235" i="6"/>
  <c r="I235" i="6" s="1"/>
  <c r="F236" i="6"/>
  <c r="H236" i="6" s="1"/>
  <c r="C237" i="6"/>
  <c r="L237" i="6" s="1"/>
  <c r="F237" i="6" l="1"/>
  <c r="H237" i="6" s="1"/>
  <c r="C238" i="6"/>
  <c r="L238" i="6" s="1"/>
  <c r="G236" i="6"/>
  <c r="I236" i="6" s="1"/>
  <c r="D237" i="6"/>
  <c r="M237" i="6" s="1"/>
  <c r="G237" i="6" l="1"/>
  <c r="I237" i="6" s="1"/>
  <c r="D238" i="6"/>
  <c r="M238" i="6" s="1"/>
  <c r="C239" i="6"/>
  <c r="L239" i="6" s="1"/>
  <c r="F238" i="6"/>
  <c r="H238" i="6" s="1"/>
  <c r="C240" i="6" l="1"/>
  <c r="L240" i="6" s="1"/>
  <c r="F239" i="6"/>
  <c r="H239" i="6" s="1"/>
  <c r="D239" i="6"/>
  <c r="M239" i="6" s="1"/>
  <c r="G238" i="6"/>
  <c r="I238" i="6" s="1"/>
  <c r="D240" i="6" l="1"/>
  <c r="M240" i="6" s="1"/>
  <c r="G239" i="6"/>
  <c r="I239" i="6" s="1"/>
  <c r="F240" i="6"/>
  <c r="H240" i="6" s="1"/>
  <c r="C241" i="6"/>
  <c r="L241" i="6" s="1"/>
  <c r="F241" i="6" l="1"/>
  <c r="H241" i="6" s="1"/>
  <c r="C242" i="6"/>
  <c r="L242" i="6" s="1"/>
  <c r="G240" i="6"/>
  <c r="I240" i="6" s="1"/>
  <c r="D241" i="6"/>
  <c r="M241" i="6" s="1"/>
  <c r="G241" i="6" l="1"/>
  <c r="I241" i="6" s="1"/>
  <c r="D242" i="6"/>
  <c r="M242" i="6" s="1"/>
  <c r="C243" i="6"/>
  <c r="L243" i="6" s="1"/>
  <c r="F242" i="6"/>
  <c r="H242" i="6" s="1"/>
  <c r="C244" i="6" l="1"/>
  <c r="L244" i="6" s="1"/>
  <c r="F243" i="6"/>
  <c r="H243" i="6" s="1"/>
  <c r="D243" i="6"/>
  <c r="M243" i="6" s="1"/>
  <c r="G242" i="6"/>
  <c r="I242" i="6" s="1"/>
  <c r="D244" i="6" l="1"/>
  <c r="M244" i="6" s="1"/>
  <c r="G243" i="6"/>
  <c r="I243" i="6" s="1"/>
  <c r="F244" i="6"/>
  <c r="H244" i="6" s="1"/>
  <c r="C245" i="6"/>
  <c r="L245" i="6" s="1"/>
  <c r="F245" i="6" l="1"/>
  <c r="H245" i="6" s="1"/>
  <c r="C246" i="6"/>
  <c r="L246" i="6" s="1"/>
  <c r="G244" i="6"/>
  <c r="I244" i="6" s="1"/>
  <c r="D245" i="6"/>
  <c r="M245" i="6" s="1"/>
  <c r="G245" i="6" l="1"/>
  <c r="I245" i="6" s="1"/>
  <c r="D246" i="6"/>
  <c r="M246" i="6" s="1"/>
  <c r="C247" i="6"/>
  <c r="L247" i="6" s="1"/>
  <c r="F246" i="6"/>
  <c r="H246" i="6" s="1"/>
  <c r="C248" i="6" l="1"/>
  <c r="L248" i="6" s="1"/>
  <c r="F247" i="6"/>
  <c r="H247" i="6" s="1"/>
  <c r="D247" i="6"/>
  <c r="M247" i="6" s="1"/>
  <c r="G246" i="6"/>
  <c r="I246" i="6" s="1"/>
  <c r="D248" i="6" l="1"/>
  <c r="M248" i="6" s="1"/>
  <c r="G247" i="6"/>
  <c r="I247" i="6" s="1"/>
  <c r="F248" i="6"/>
  <c r="H248" i="6" s="1"/>
  <c r="C249" i="6"/>
  <c r="L249" i="6" s="1"/>
  <c r="F249" i="6" l="1"/>
  <c r="H249" i="6" s="1"/>
  <c r="C250" i="6"/>
  <c r="L250" i="6" s="1"/>
  <c r="G248" i="6"/>
  <c r="I248" i="6" s="1"/>
  <c r="D249" i="6"/>
  <c r="M249" i="6" s="1"/>
  <c r="C251" i="6" l="1"/>
  <c r="L251" i="6" s="1"/>
  <c r="F250" i="6"/>
  <c r="H250" i="6" s="1"/>
  <c r="G249" i="6"/>
  <c r="I249" i="6" s="1"/>
  <c r="D250" i="6"/>
  <c r="M250" i="6" s="1"/>
  <c r="D251" i="6" l="1"/>
  <c r="M251" i="6" s="1"/>
  <c r="G250" i="6"/>
  <c r="I250" i="6" s="1"/>
  <c r="C252" i="6"/>
  <c r="L252" i="6" s="1"/>
  <c r="F251" i="6"/>
  <c r="H251" i="6" s="1"/>
  <c r="F252" i="6" l="1"/>
  <c r="H252" i="6" s="1"/>
  <c r="C253" i="6"/>
  <c r="L253" i="6" s="1"/>
  <c r="D252" i="6"/>
  <c r="M252" i="6" s="1"/>
  <c r="G251" i="6"/>
  <c r="I251" i="6" s="1"/>
  <c r="G252" i="6" l="1"/>
  <c r="I252" i="6" s="1"/>
  <c r="D253" i="6"/>
  <c r="M253" i="6" s="1"/>
  <c r="F253" i="6"/>
  <c r="H253" i="6" s="1"/>
  <c r="C254" i="6"/>
  <c r="L254" i="6" s="1"/>
  <c r="C255" i="6" l="1"/>
  <c r="L255" i="6" s="1"/>
  <c r="F254" i="6"/>
  <c r="H254" i="6" s="1"/>
  <c r="G253" i="6"/>
  <c r="I253" i="6" s="1"/>
  <c r="D254" i="6"/>
  <c r="M254" i="6" s="1"/>
  <c r="D255" i="6" l="1"/>
  <c r="M255" i="6" s="1"/>
  <c r="G254" i="6"/>
  <c r="I254" i="6" s="1"/>
  <c r="C256" i="6"/>
  <c r="L256" i="6" s="1"/>
  <c r="F255" i="6"/>
  <c r="H255" i="6" s="1"/>
  <c r="F256" i="6" l="1"/>
  <c r="H256" i="6" s="1"/>
  <c r="C257" i="6"/>
  <c r="L257" i="6" s="1"/>
  <c r="D256" i="6"/>
  <c r="M256" i="6" s="1"/>
  <c r="G255" i="6"/>
  <c r="I255" i="6" s="1"/>
  <c r="F257" i="6" l="1"/>
  <c r="H257" i="6" s="1"/>
  <c r="C258" i="6"/>
  <c r="L258" i="6" s="1"/>
  <c r="G256" i="6"/>
  <c r="I256" i="6" s="1"/>
  <c r="D257" i="6"/>
  <c r="M257" i="6" s="1"/>
  <c r="G257" i="6" l="1"/>
  <c r="I257" i="6" s="1"/>
  <c r="D258" i="6"/>
  <c r="M258" i="6" s="1"/>
  <c r="C259" i="6"/>
  <c r="L259" i="6" s="1"/>
  <c r="F258" i="6"/>
  <c r="H258" i="6" s="1"/>
  <c r="D259" i="6" l="1"/>
  <c r="M259" i="6" s="1"/>
  <c r="G258" i="6"/>
  <c r="I258" i="6" s="1"/>
  <c r="C260" i="6"/>
  <c r="L260" i="6" s="1"/>
  <c r="F259" i="6"/>
  <c r="H259" i="6" s="1"/>
  <c r="F260" i="6" l="1"/>
  <c r="H260" i="6" s="1"/>
  <c r="C261" i="6"/>
  <c r="L261" i="6" s="1"/>
  <c r="D260" i="6"/>
  <c r="M260" i="6" s="1"/>
  <c r="G259" i="6"/>
  <c r="I259" i="6" s="1"/>
  <c r="F261" i="6" l="1"/>
  <c r="H261" i="6" s="1"/>
  <c r="C262" i="6"/>
  <c r="L262" i="6" s="1"/>
  <c r="G260" i="6"/>
  <c r="I260" i="6" s="1"/>
  <c r="D261" i="6"/>
  <c r="M261" i="6" s="1"/>
  <c r="G261" i="6" l="1"/>
  <c r="I261" i="6" s="1"/>
  <c r="D262" i="6"/>
  <c r="M262" i="6" s="1"/>
  <c r="C263" i="6"/>
  <c r="L263" i="6" s="1"/>
  <c r="F262" i="6"/>
  <c r="H262" i="6" s="1"/>
  <c r="C264" i="6" l="1"/>
  <c r="L264" i="6" s="1"/>
  <c r="F263" i="6"/>
  <c r="H263" i="6" s="1"/>
  <c r="D263" i="6"/>
  <c r="M263" i="6" s="1"/>
  <c r="G262" i="6"/>
  <c r="I262" i="6" s="1"/>
  <c r="D264" i="6" l="1"/>
  <c r="M264" i="6" s="1"/>
  <c r="G263" i="6"/>
  <c r="I263" i="6" s="1"/>
  <c r="F264" i="6"/>
  <c r="H264" i="6" s="1"/>
  <c r="C265" i="6"/>
  <c r="L265" i="6" s="1"/>
  <c r="F265" i="6" l="1"/>
  <c r="H265" i="6" s="1"/>
  <c r="C266" i="6"/>
  <c r="L266" i="6" s="1"/>
  <c r="G264" i="6"/>
  <c r="I264" i="6" s="1"/>
  <c r="D265" i="6"/>
  <c r="M265" i="6" s="1"/>
  <c r="G265" i="6" l="1"/>
  <c r="I265" i="6" s="1"/>
  <c r="D266" i="6"/>
  <c r="M266" i="6" s="1"/>
  <c r="C267" i="6"/>
  <c r="L267" i="6" s="1"/>
  <c r="F266" i="6"/>
  <c r="H266" i="6" s="1"/>
  <c r="C268" i="6" l="1"/>
  <c r="L268" i="6" s="1"/>
  <c r="F267" i="6"/>
  <c r="H267" i="6" s="1"/>
  <c r="D267" i="6"/>
  <c r="M267" i="6" s="1"/>
  <c r="G266" i="6"/>
  <c r="I266" i="6" s="1"/>
  <c r="D268" i="6" l="1"/>
  <c r="M268" i="6" s="1"/>
  <c r="G267" i="6"/>
  <c r="I267" i="6" s="1"/>
  <c r="F268" i="6"/>
  <c r="H268" i="6" s="1"/>
  <c r="C269" i="6"/>
  <c r="L269" i="6" s="1"/>
  <c r="F269" i="6" l="1"/>
  <c r="H269" i="6" s="1"/>
  <c r="C270" i="6"/>
  <c r="L270" i="6" s="1"/>
  <c r="G268" i="6"/>
  <c r="I268" i="6" s="1"/>
  <c r="D269" i="6"/>
  <c r="M269" i="6" s="1"/>
  <c r="G269" i="6" l="1"/>
  <c r="I269" i="6" s="1"/>
  <c r="D270" i="6"/>
  <c r="M270" i="6" s="1"/>
  <c r="C271" i="6"/>
  <c r="L271" i="6" s="1"/>
  <c r="F270" i="6"/>
  <c r="H270" i="6" s="1"/>
  <c r="C272" i="6" l="1"/>
  <c r="L272" i="6" s="1"/>
  <c r="F271" i="6"/>
  <c r="H271" i="6" s="1"/>
  <c r="D271" i="6"/>
  <c r="M271" i="6" s="1"/>
  <c r="G270" i="6"/>
  <c r="I270" i="6" s="1"/>
  <c r="D272" i="6" l="1"/>
  <c r="M272" i="6" s="1"/>
  <c r="G271" i="6"/>
  <c r="I271" i="6" s="1"/>
  <c r="F272" i="6"/>
  <c r="H272" i="6" s="1"/>
  <c r="C273" i="6"/>
  <c r="L273" i="6" s="1"/>
  <c r="F273" i="6" l="1"/>
  <c r="H273" i="6" s="1"/>
  <c r="C274" i="6"/>
  <c r="L274" i="6" s="1"/>
  <c r="G272" i="6"/>
  <c r="I272" i="6" s="1"/>
  <c r="D273" i="6"/>
  <c r="M273" i="6" s="1"/>
  <c r="G273" i="6" l="1"/>
  <c r="I273" i="6" s="1"/>
  <c r="D274" i="6"/>
  <c r="M274" i="6" s="1"/>
  <c r="C275" i="6"/>
  <c r="L275" i="6" s="1"/>
  <c r="F274" i="6"/>
  <c r="H274" i="6" s="1"/>
  <c r="C276" i="6" l="1"/>
  <c r="L276" i="6" s="1"/>
  <c r="F275" i="6"/>
  <c r="H275" i="6" s="1"/>
  <c r="D275" i="6"/>
  <c r="M275" i="6" s="1"/>
  <c r="G274" i="6"/>
  <c r="I274" i="6" s="1"/>
  <c r="D276" i="6" l="1"/>
  <c r="M276" i="6" s="1"/>
  <c r="G275" i="6"/>
  <c r="I275" i="6" s="1"/>
  <c r="F276" i="6"/>
  <c r="H276" i="6" s="1"/>
  <c r="C277" i="6"/>
  <c r="L277" i="6" s="1"/>
  <c r="F277" i="6" l="1"/>
  <c r="H277" i="6" s="1"/>
  <c r="C278" i="6"/>
  <c r="L278" i="6" s="1"/>
  <c r="G276" i="6"/>
  <c r="I276" i="6" s="1"/>
  <c r="D277" i="6"/>
  <c r="M277" i="6" s="1"/>
  <c r="C279" i="6" l="1"/>
  <c r="L279" i="6" s="1"/>
  <c r="F278" i="6"/>
  <c r="H278" i="6" s="1"/>
  <c r="G277" i="6"/>
  <c r="I277" i="6" s="1"/>
  <c r="D278" i="6"/>
  <c r="M278" i="6" s="1"/>
  <c r="D279" i="6" l="1"/>
  <c r="M279" i="6" s="1"/>
  <c r="G278" i="6"/>
  <c r="I278" i="6" s="1"/>
  <c r="C280" i="6"/>
  <c r="L280" i="6" s="1"/>
  <c r="F279" i="6"/>
  <c r="H279" i="6" s="1"/>
  <c r="F280" i="6" l="1"/>
  <c r="H280" i="6" s="1"/>
  <c r="C281" i="6"/>
  <c r="L281" i="6" s="1"/>
  <c r="D280" i="6"/>
  <c r="M280" i="6" s="1"/>
  <c r="G279" i="6"/>
  <c r="I279" i="6" s="1"/>
  <c r="G280" i="6" l="1"/>
  <c r="I280" i="6" s="1"/>
  <c r="D281" i="6"/>
  <c r="M281" i="6" s="1"/>
  <c r="F281" i="6"/>
  <c r="H281" i="6" s="1"/>
  <c r="C282" i="6"/>
  <c r="L282" i="6" s="1"/>
  <c r="G281" i="6" l="1"/>
  <c r="I281" i="6" s="1"/>
  <c r="D282" i="6"/>
  <c r="M282" i="6" s="1"/>
  <c r="C283" i="6"/>
  <c r="L283" i="6" s="1"/>
  <c r="F282" i="6"/>
  <c r="H282" i="6" s="1"/>
  <c r="D283" i="6" l="1"/>
  <c r="M283" i="6" s="1"/>
  <c r="G282" i="6"/>
  <c r="I282" i="6" s="1"/>
  <c r="C284" i="6"/>
  <c r="L284" i="6" s="1"/>
  <c r="F283" i="6"/>
  <c r="H283" i="6" s="1"/>
  <c r="F284" i="6" l="1"/>
  <c r="H284" i="6" s="1"/>
  <c r="C285" i="6"/>
  <c r="L285" i="6" s="1"/>
  <c r="D284" i="6"/>
  <c r="M284" i="6" s="1"/>
  <c r="G283" i="6"/>
  <c r="I283" i="6" s="1"/>
  <c r="F285" i="6" l="1"/>
  <c r="H285" i="6" s="1"/>
  <c r="C286" i="6"/>
  <c r="L286" i="6" s="1"/>
  <c r="G284" i="6"/>
  <c r="I284" i="6" s="1"/>
  <c r="D285" i="6"/>
  <c r="M285" i="6" s="1"/>
  <c r="C287" i="6" l="1"/>
  <c r="L287" i="6" s="1"/>
  <c r="F286" i="6"/>
  <c r="H286" i="6" s="1"/>
  <c r="G285" i="6"/>
  <c r="I285" i="6" s="1"/>
  <c r="D286" i="6"/>
  <c r="M286" i="6" s="1"/>
  <c r="D287" i="6" l="1"/>
  <c r="M287" i="6" s="1"/>
  <c r="G286" i="6"/>
  <c r="I286" i="6" s="1"/>
  <c r="C288" i="6"/>
  <c r="L288" i="6" s="1"/>
  <c r="F287" i="6"/>
  <c r="H287" i="6" s="1"/>
  <c r="F288" i="6" l="1"/>
  <c r="H288" i="6" s="1"/>
  <c r="C289" i="6"/>
  <c r="L289" i="6" s="1"/>
  <c r="D288" i="6"/>
  <c r="M288" i="6" s="1"/>
  <c r="G287" i="6"/>
  <c r="I287" i="6" s="1"/>
  <c r="F289" i="6" l="1"/>
  <c r="H289" i="6" s="1"/>
  <c r="C290" i="6"/>
  <c r="L290" i="6" s="1"/>
  <c r="G288" i="6"/>
  <c r="I288" i="6" s="1"/>
  <c r="D289" i="6"/>
  <c r="M289" i="6" s="1"/>
  <c r="C291" i="6" l="1"/>
  <c r="L291" i="6" s="1"/>
  <c r="F290" i="6"/>
  <c r="H290" i="6" s="1"/>
  <c r="G289" i="6"/>
  <c r="I289" i="6" s="1"/>
  <c r="D290" i="6"/>
  <c r="M290" i="6" s="1"/>
  <c r="D291" i="6" l="1"/>
  <c r="M291" i="6" s="1"/>
  <c r="G290" i="6"/>
  <c r="I290" i="6" s="1"/>
  <c r="C292" i="6"/>
  <c r="L292" i="6" s="1"/>
  <c r="F291" i="6"/>
  <c r="H291" i="6" s="1"/>
  <c r="F292" i="6" l="1"/>
  <c r="H292" i="6" s="1"/>
  <c r="C293" i="6"/>
  <c r="L293" i="6" s="1"/>
  <c r="D292" i="6"/>
  <c r="M292" i="6" s="1"/>
  <c r="G291" i="6"/>
  <c r="I291" i="6" s="1"/>
  <c r="G292" i="6" l="1"/>
  <c r="I292" i="6" s="1"/>
  <c r="D293" i="6"/>
  <c r="M293" i="6" s="1"/>
  <c r="F293" i="6"/>
  <c r="H293" i="6" s="1"/>
  <c r="C294" i="6"/>
  <c r="L294" i="6" s="1"/>
  <c r="C295" i="6" l="1"/>
  <c r="L295" i="6" s="1"/>
  <c r="F294" i="6"/>
  <c r="H294" i="6" s="1"/>
  <c r="G293" i="6"/>
  <c r="I293" i="6" s="1"/>
  <c r="D294" i="6"/>
  <c r="M294" i="6" s="1"/>
  <c r="D295" i="6" l="1"/>
  <c r="M295" i="6" s="1"/>
  <c r="G294" i="6"/>
  <c r="I294" i="6" s="1"/>
  <c r="C296" i="6"/>
  <c r="L296" i="6" s="1"/>
  <c r="F295" i="6"/>
  <c r="H295" i="6" s="1"/>
  <c r="F296" i="6" l="1"/>
  <c r="H296" i="6" s="1"/>
  <c r="C297" i="6"/>
  <c r="L297" i="6" s="1"/>
  <c r="D296" i="6"/>
  <c r="M296" i="6" s="1"/>
  <c r="G295" i="6"/>
  <c r="I295" i="6" s="1"/>
  <c r="G296" i="6" l="1"/>
  <c r="I296" i="6" s="1"/>
  <c r="D297" i="6"/>
  <c r="M297" i="6" s="1"/>
  <c r="F297" i="6"/>
  <c r="H297" i="6" s="1"/>
  <c r="C298" i="6"/>
  <c r="L298" i="6" s="1"/>
  <c r="C299" i="6" l="1"/>
  <c r="L299" i="6" s="1"/>
  <c r="F298" i="6"/>
  <c r="H298" i="6" s="1"/>
  <c r="G297" i="6"/>
  <c r="I297" i="6" s="1"/>
  <c r="D298" i="6"/>
  <c r="M298" i="6" s="1"/>
  <c r="D299" i="6" l="1"/>
  <c r="M299" i="6" s="1"/>
  <c r="G298" i="6"/>
  <c r="I298" i="6" s="1"/>
  <c r="C300" i="6"/>
  <c r="L300" i="6" s="1"/>
  <c r="F299" i="6"/>
  <c r="H299" i="6" s="1"/>
  <c r="F300" i="6" l="1"/>
  <c r="H300" i="6" s="1"/>
  <c r="C301" i="6"/>
  <c r="D300" i="6"/>
  <c r="M300" i="6" s="1"/>
  <c r="G299" i="6"/>
  <c r="I299" i="6" s="1"/>
  <c r="F301" i="6" l="1"/>
  <c r="H301" i="6" s="1"/>
  <c r="Q9" i="6" s="1"/>
  <c r="L301" i="6"/>
  <c r="Q12" i="6" s="1"/>
  <c r="G300" i="6"/>
  <c r="I300" i="6" s="1"/>
  <c r="D301" i="6"/>
  <c r="G301" i="6" l="1"/>
  <c r="I301" i="6" s="1"/>
  <c r="Q10" i="6" s="1"/>
  <c r="M301" i="6"/>
  <c r="Q13" i="6" s="1"/>
</calcChain>
</file>

<file path=xl/sharedStrings.xml><?xml version="1.0" encoding="utf-8"?>
<sst xmlns="http://schemas.openxmlformats.org/spreadsheetml/2006/main" count="131" uniqueCount="104">
  <si>
    <t>Month</t>
  </si>
  <si>
    <t>Sales</t>
  </si>
  <si>
    <t>Last value method</t>
  </si>
  <si>
    <t>Averaging method</t>
  </si>
  <si>
    <t>Three month moving average method</t>
  </si>
  <si>
    <t>Exponential smoothing</t>
  </si>
  <si>
    <t>Method</t>
  </si>
  <si>
    <t>Sales forecast (month 13)</t>
  </si>
  <si>
    <t>Alpha</t>
  </si>
  <si>
    <t>QUESTION 1A</t>
  </si>
  <si>
    <t>QUESTION 1B</t>
  </si>
  <si>
    <t>Averaging methods</t>
  </si>
  <si>
    <t>MAD</t>
  </si>
  <si>
    <t>MSE</t>
  </si>
  <si>
    <t>STD</t>
  </si>
  <si>
    <t>MAPE</t>
  </si>
  <si>
    <t>Forecast error (Last Value method)</t>
  </si>
  <si>
    <t>Forecast error (Avg. method)</t>
  </si>
  <si>
    <t>Forecast error (Three month moving Avg.)</t>
  </si>
  <si>
    <t>Forecast error (Expo. smoothing)</t>
  </si>
  <si>
    <t xml:space="preserve">Error Sq. </t>
  </si>
  <si>
    <t>Error/Dt</t>
  </si>
  <si>
    <t>QUESTION 1C</t>
  </si>
  <si>
    <t>Based on the values obtained above, we conclude that three month moving average is the best method for this scenario.</t>
  </si>
  <si>
    <t>ROUGH WORK</t>
  </si>
  <si>
    <t>Actual sales</t>
  </si>
  <si>
    <t>Forecast 1</t>
  </si>
  <si>
    <t>Forecast 2</t>
  </si>
  <si>
    <t>Absolute error</t>
  </si>
  <si>
    <t>Sales (Dt)</t>
  </si>
  <si>
    <t>BIAS</t>
  </si>
  <si>
    <t>Forecast 1 (F1)</t>
  </si>
  <si>
    <t>Forecast 2 (F2)</t>
  </si>
  <si>
    <t>Error (F1)</t>
  </si>
  <si>
    <t>Error (F2)</t>
  </si>
  <si>
    <t>ABS error (F1)</t>
  </si>
  <si>
    <t>ABS error (F2)</t>
  </si>
  <si>
    <t>Error Sq. (F1)</t>
  </si>
  <si>
    <t>Error Sq. (F2)</t>
  </si>
  <si>
    <t>QUESTION 2A</t>
  </si>
  <si>
    <t>QUESTION 2B</t>
  </si>
  <si>
    <t xml:space="preserve">1. Both. The forecasting methods used here are under-forecasting.
2. Based on the MSE values, I would recommend the second method since the MSE value is lower. MSE value tells us how close our predictions are to the actual values.  </t>
  </si>
  <si>
    <t>s</t>
  </si>
  <si>
    <t>QUESTION 3 A,B</t>
  </si>
  <si>
    <t>Year</t>
  </si>
  <si>
    <t>Quarter</t>
  </si>
  <si>
    <t>period</t>
  </si>
  <si>
    <t>Demand</t>
  </si>
  <si>
    <t>Quarter_Average</t>
  </si>
  <si>
    <t xml:space="preserve">Seasonality Index </t>
  </si>
  <si>
    <t>Deseasonalized demand (D/F)</t>
  </si>
  <si>
    <t>Deseaonalized Forecast (0.2G+0.8H)</t>
  </si>
  <si>
    <t>Acutal Forecast(H*F)</t>
  </si>
  <si>
    <t>Average</t>
  </si>
  <si>
    <t>Initial Forecast</t>
  </si>
  <si>
    <t>QUESTION 3 C</t>
  </si>
  <si>
    <t>Acutal Forecast</t>
  </si>
  <si>
    <t>Forecast Error e=(E-D)</t>
  </si>
  <si>
    <t>Absolute Error</t>
  </si>
  <si>
    <t>Error_Square</t>
  </si>
  <si>
    <t>Error/Demand</t>
  </si>
  <si>
    <t>ABS(E/D)</t>
  </si>
  <si>
    <t>Summation</t>
  </si>
  <si>
    <t>number of periods</t>
  </si>
  <si>
    <t>MAD = G24/G25</t>
  </si>
  <si>
    <t>MSE = H24/H25</t>
  </si>
  <si>
    <t>STD=sqrt(MSE) = sqrt(H28)</t>
  </si>
  <si>
    <t>Bias = F24</t>
  </si>
  <si>
    <t>MAPE=(J15/J16)*100</t>
  </si>
  <si>
    <t>Time</t>
  </si>
  <si>
    <t>Rand variable (0, 1)</t>
  </si>
  <si>
    <t>White noise (𝜎2 = 2)</t>
  </si>
  <si>
    <t>AR(2) (𝜙1 = 0.6, 𝜙2 = 0.1)</t>
  </si>
  <si>
    <t>AR(2) (𝜙1 = 0.2, 𝜙2 = 0.05)</t>
  </si>
  <si>
    <t>AR(2) (𝜙1 = 0.8, 𝜙2 = 0.3</t>
  </si>
  <si>
    <t>White_Noise</t>
  </si>
  <si>
    <t>MA(1), theta=0.5</t>
  </si>
  <si>
    <t>MA(1), theta=0.2</t>
  </si>
  <si>
    <t>Real Demand</t>
  </si>
  <si>
    <t>Error (MA1) theta=0.5</t>
  </si>
  <si>
    <t>Error (MA1)  theta=0.2</t>
  </si>
  <si>
    <t>Error sq. (MA1) theta=0.5</t>
  </si>
  <si>
    <t>Error sq. (MA1)  theta=0.2</t>
  </si>
  <si>
    <t>MSE (MA1) theta = 0.5</t>
  </si>
  <si>
    <t>MSE (MA1) theta = 0.2</t>
  </si>
  <si>
    <t>Error (GWN - Real demand)</t>
  </si>
  <si>
    <t>Error sq (GWN - Real demand)</t>
  </si>
  <si>
    <t xml:space="preserve">MSE (GWN) </t>
  </si>
  <si>
    <t>Question 5F</t>
  </si>
  <si>
    <t>Question 5G</t>
  </si>
  <si>
    <t>ABS Error (MA1) theta=0.5</t>
  </si>
  <si>
    <t>MAD (MA1) theta = 0.5</t>
  </si>
  <si>
    <t>MAD (MA1) theta = 0.2</t>
  </si>
  <si>
    <t>ABS Error (MA1)  theta=0.2</t>
  </si>
  <si>
    <t>SI - Quarter wise</t>
  </si>
  <si>
    <t>Deasonalized demand</t>
  </si>
  <si>
    <t>Des - Forecast - Mov avg - M = 3</t>
  </si>
  <si>
    <t>Forecast - Expo smoothing</t>
  </si>
  <si>
    <t>ACTUAL FORECAST - EXPo</t>
  </si>
  <si>
    <t>ACTUAl - Movingavg</t>
  </si>
  <si>
    <t>Error ABS</t>
  </si>
  <si>
    <t>STD DEV</t>
  </si>
  <si>
    <t>FOR MAPE</t>
  </si>
  <si>
    <t>Error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</si>
</sst>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4"/>
      <color theme="1"/>
      <name val="Helvetica"/>
      <family val="2"/>
    </font>
    <font>
      <b/>
      <sz val="12"/>
      <color theme="1"/>
      <name val="Helvetica"/>
      <family val="2"/>
    </font>
    <font>
      <b/>
      <sz val="14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2" borderId="1" xfId="0" applyFill="1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7" fillId="3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2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4" xfId="0" applyFill="1" applyBorder="1"/>
    <xf numFmtId="0" fontId="0" fillId="4" borderId="2" xfId="0" applyFill="1" applyBorder="1"/>
    <xf numFmtId="0" fontId="5" fillId="0" borderId="2" xfId="0" applyFont="1" applyBorder="1"/>
    <xf numFmtId="0" fontId="0" fillId="4" borderId="14" xfId="0" applyFill="1" applyBorder="1"/>
    <xf numFmtId="0" fontId="0" fillId="4" borderId="5" xfId="0" applyFill="1" applyBorder="1"/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AR(2) (𝜙1 = 0.6, 𝜙2 = 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[1]AR_Model_Q5!$D$2:$D$201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[1]AR_Model_Q5!$E$2:$E$201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-2.2324629056850771</c:v>
                </c:pt>
                <c:pt idx="3">
                  <c:v>-2.6382914029640729</c:v>
                </c:pt>
                <c:pt idx="4">
                  <c:v>-2.4340318488970274</c:v>
                </c:pt>
                <c:pt idx="5">
                  <c:v>-1.9318463630625426</c:v>
                </c:pt>
                <c:pt idx="6">
                  <c:v>-1.7856156686790394</c:v>
                </c:pt>
                <c:pt idx="7">
                  <c:v>1.104034264896294</c:v>
                </c:pt>
                <c:pt idx="8">
                  <c:v>1.3288738129677091</c:v>
                </c:pt>
                <c:pt idx="9">
                  <c:v>1.8463611928178609</c:v>
                </c:pt>
                <c:pt idx="10">
                  <c:v>1.5514522421752655</c:v>
                </c:pt>
                <c:pt idx="11">
                  <c:v>-0.75865056073709014</c:v>
                </c:pt>
                <c:pt idx="12">
                  <c:v>0.47970097866332595</c:v>
                </c:pt>
                <c:pt idx="13">
                  <c:v>0.11915881189123761</c:v>
                </c:pt>
                <c:pt idx="14">
                  <c:v>2.7096994018215712</c:v>
                </c:pt>
                <c:pt idx="15">
                  <c:v>0.72346030233439651</c:v>
                </c:pt>
                <c:pt idx="16">
                  <c:v>1.9666526289507034</c:v>
                </c:pt>
                <c:pt idx="17">
                  <c:v>-2.8728696893078833</c:v>
                </c:pt>
                <c:pt idx="18">
                  <c:v>0.62348151928768236</c:v>
                </c:pt>
                <c:pt idx="19">
                  <c:v>-5.5948231458697872E-2</c:v>
                </c:pt>
                <c:pt idx="20">
                  <c:v>-0.4097231710597577</c:v>
                </c:pt>
                <c:pt idx="21">
                  <c:v>0.58782742638217345</c:v>
                </c:pt>
                <c:pt idx="22">
                  <c:v>2.8076568904724608</c:v>
                </c:pt>
                <c:pt idx="23">
                  <c:v>0.46629155171508235</c:v>
                </c:pt>
                <c:pt idx="24">
                  <c:v>2.2177829768552844</c:v>
                </c:pt>
                <c:pt idx="25">
                  <c:v>0.13163211102463745</c:v>
                </c:pt>
                <c:pt idx="26">
                  <c:v>0.63919001136645637</c:v>
                </c:pt>
                <c:pt idx="27">
                  <c:v>-1.2720121605247037</c:v>
                </c:pt>
                <c:pt idx="28">
                  <c:v>-3.1974739211977719</c:v>
                </c:pt>
                <c:pt idx="29">
                  <c:v>0.58370375196744595</c:v>
                </c:pt>
                <c:pt idx="30">
                  <c:v>1.0825011925381862</c:v>
                </c:pt>
                <c:pt idx="31">
                  <c:v>-0.26172710004583227</c:v>
                </c:pt>
                <c:pt idx="32">
                  <c:v>2.8289212865962088E-2</c:v>
                </c:pt>
                <c:pt idx="33">
                  <c:v>-1.0799300501119669</c:v>
                </c:pt>
                <c:pt idx="34">
                  <c:v>-0.37985436447283571</c:v>
                </c:pt>
                <c:pt idx="35">
                  <c:v>-5.3164709348846317E-2</c:v>
                </c:pt>
                <c:pt idx="36">
                  <c:v>0.32468710937909961</c:v>
                </c:pt>
                <c:pt idx="37">
                  <c:v>0.59520342652060443</c:v>
                </c:pt>
                <c:pt idx="38">
                  <c:v>0.22017594747204194</c:v>
                </c:pt>
                <c:pt idx="39">
                  <c:v>1.0142132507883879</c:v>
                </c:pt>
                <c:pt idx="40">
                  <c:v>2.5253283574774095</c:v>
                </c:pt>
                <c:pt idx="41">
                  <c:v>-2.0451628638901966</c:v>
                </c:pt>
                <c:pt idx="42">
                  <c:v>2.1778496180613223</c:v>
                </c:pt>
                <c:pt idx="43">
                  <c:v>-0.15681631591106693</c:v>
                </c:pt>
                <c:pt idx="44">
                  <c:v>2.0110818686766865</c:v>
                </c:pt>
                <c:pt idx="45">
                  <c:v>-1.8324962670460887</c:v>
                </c:pt>
                <c:pt idx="46">
                  <c:v>-0.70324806397766548</c:v>
                </c:pt>
                <c:pt idx="47">
                  <c:v>-0.73733265931609593</c:v>
                </c:pt>
                <c:pt idx="48">
                  <c:v>-0.84029652088703199</c:v>
                </c:pt>
                <c:pt idx="49">
                  <c:v>-9.0994335175966889E-2</c:v>
                </c:pt>
                <c:pt idx="50">
                  <c:v>-1.3925173293049335</c:v>
                </c:pt>
                <c:pt idx="51">
                  <c:v>-0.66501542433949301</c:v>
                </c:pt>
                <c:pt idx="52">
                  <c:v>0.89256553014505624</c:v>
                </c:pt>
                <c:pt idx="53">
                  <c:v>0.78192586160723931</c:v>
                </c:pt>
                <c:pt idx="54">
                  <c:v>0.36362015240221607</c:v>
                </c:pt>
                <c:pt idx="55">
                  <c:v>1.33469902019993</c:v>
                </c:pt>
                <c:pt idx="56">
                  <c:v>2.4333303484610171</c:v>
                </c:pt>
                <c:pt idx="57">
                  <c:v>-9.2760014491719556E-3</c:v>
                </c:pt>
                <c:pt idx="58">
                  <c:v>1.1252784603635853</c:v>
                </c:pt>
                <c:pt idx="59">
                  <c:v>1.06800706520081</c:v>
                </c:pt>
                <c:pt idx="60">
                  <c:v>-0.32923224926010008</c:v>
                </c:pt>
                <c:pt idx="61">
                  <c:v>-0.84420063838845005</c:v>
                </c:pt>
                <c:pt idx="62">
                  <c:v>-1.1783584984527384</c:v>
                </c:pt>
                <c:pt idx="63">
                  <c:v>-2.2279049488212603</c:v>
                </c:pt>
                <c:pt idx="64">
                  <c:v>-0.99561638830821775</c:v>
                </c:pt>
                <c:pt idx="65">
                  <c:v>-2.1177007277843982</c:v>
                </c:pt>
                <c:pt idx="66">
                  <c:v>5.9476680499872758E-2</c:v>
                </c:pt>
                <c:pt idx="67">
                  <c:v>-2.2314047752509736</c:v>
                </c:pt>
                <c:pt idx="68">
                  <c:v>-2.7469192744050885</c:v>
                </c:pt>
                <c:pt idx="69">
                  <c:v>-1.7065084696200352</c:v>
                </c:pt>
                <c:pt idx="70">
                  <c:v>0.1118946735988755</c:v>
                </c:pt>
                <c:pt idx="71">
                  <c:v>-2.0752809869633539</c:v>
                </c:pt>
                <c:pt idx="72">
                  <c:v>-1.2103827580756898</c:v>
                </c:pt>
                <c:pt idx="73">
                  <c:v>-1.4025136833106375</c:v>
                </c:pt>
                <c:pt idx="74">
                  <c:v>-1.1516221856918132</c:v>
                </c:pt>
                <c:pt idx="75">
                  <c:v>-0.71041563436165811</c:v>
                </c:pt>
                <c:pt idx="76">
                  <c:v>-1.0486990752292304</c:v>
                </c:pt>
                <c:pt idx="77">
                  <c:v>1.3193021588080573</c:v>
                </c:pt>
                <c:pt idx="78">
                  <c:v>-1.5872514480418132</c:v>
                </c:pt>
                <c:pt idx="79">
                  <c:v>0.34835790697264746</c:v>
                </c:pt>
                <c:pt idx="80">
                  <c:v>-2.6286770772006394</c:v>
                </c:pt>
                <c:pt idx="81">
                  <c:v>-3.1758434513674723</c:v>
                </c:pt>
                <c:pt idx="82">
                  <c:v>-2.3803415668152459</c:v>
                </c:pt>
                <c:pt idx="83">
                  <c:v>-2.561303246831272</c:v>
                </c:pt>
                <c:pt idx="84">
                  <c:v>-4.563214538242045</c:v>
                </c:pt>
                <c:pt idx="85">
                  <c:v>-1.489583308559159</c:v>
                </c:pt>
                <c:pt idx="86">
                  <c:v>-2.814334699478894</c:v>
                </c:pt>
                <c:pt idx="87">
                  <c:v>0.45913601617703681</c:v>
                </c:pt>
                <c:pt idx="88">
                  <c:v>-0.53409886421472774</c:v>
                </c:pt>
                <c:pt idx="89">
                  <c:v>-1.5461036041835128</c:v>
                </c:pt>
                <c:pt idx="90">
                  <c:v>-1.8159890511098076</c:v>
                </c:pt>
                <c:pt idx="91">
                  <c:v>-1.1056934518389392</c:v>
                </c:pt>
                <c:pt idx="92">
                  <c:v>-2.6883141185559953</c:v>
                </c:pt>
                <c:pt idx="93">
                  <c:v>-2.1154809597254358</c:v>
                </c:pt>
                <c:pt idx="94">
                  <c:v>-2.2014981416580213</c:v>
                </c:pt>
                <c:pt idx="95">
                  <c:v>-1.2672941262339452</c:v>
                </c:pt>
                <c:pt idx="96">
                  <c:v>-1.4213731125131854</c:v>
                </c:pt>
                <c:pt idx="97">
                  <c:v>-1.5755630535792859</c:v>
                </c:pt>
                <c:pt idx="98">
                  <c:v>-2.6901129202128962</c:v>
                </c:pt>
                <c:pt idx="99">
                  <c:v>-6.1748036149825491E-2</c:v>
                </c:pt>
                <c:pt idx="100">
                  <c:v>-2.0288891457976668</c:v>
                </c:pt>
                <c:pt idx="101">
                  <c:v>-1.305282320480214</c:v>
                </c:pt>
                <c:pt idx="102">
                  <c:v>-3.2578187570100017</c:v>
                </c:pt>
                <c:pt idx="103">
                  <c:v>1.8119907900317616</c:v>
                </c:pt>
                <c:pt idx="104">
                  <c:v>-1.555245426290969</c:v>
                </c:pt>
                <c:pt idx="105">
                  <c:v>1.1228803057956842</c:v>
                </c:pt>
                <c:pt idx="106">
                  <c:v>-0.90617925860789406</c:v>
                </c:pt>
                <c:pt idx="107">
                  <c:v>1.0001321163825232</c:v>
                </c:pt>
                <c:pt idx="108">
                  <c:v>-1.649979791093606</c:v>
                </c:pt>
                <c:pt idx="109">
                  <c:v>2.9318464585966981</c:v>
                </c:pt>
                <c:pt idx="110">
                  <c:v>1.5345364756454236</c:v>
                </c:pt>
                <c:pt idx="111">
                  <c:v>4.4079212180916763</c:v>
                </c:pt>
                <c:pt idx="112">
                  <c:v>2.3873674214333835</c:v>
                </c:pt>
                <c:pt idx="113">
                  <c:v>-0.52900935344021072</c:v>
                </c:pt>
                <c:pt idx="114">
                  <c:v>3.0424851325091735</c:v>
                </c:pt>
                <c:pt idx="115">
                  <c:v>0.11435521166039239</c:v>
                </c:pt>
                <c:pt idx="116">
                  <c:v>2.54622881137895</c:v>
                </c:pt>
                <c:pt idx="117">
                  <c:v>0.86941257919446802</c:v>
                </c:pt>
                <c:pt idx="118">
                  <c:v>2.8546862008525729</c:v>
                </c:pt>
                <c:pt idx="119">
                  <c:v>2.3994515650350041</c:v>
                </c:pt>
                <c:pt idx="120">
                  <c:v>1.0189242265268947</c:v>
                </c:pt>
                <c:pt idx="121">
                  <c:v>0.91327855683007741</c:v>
                </c:pt>
                <c:pt idx="122">
                  <c:v>2.434165988258465</c:v>
                </c:pt>
                <c:pt idx="123">
                  <c:v>3.5694217239473893</c:v>
                </c:pt>
                <c:pt idx="124">
                  <c:v>0.24093462379910746</c:v>
                </c:pt>
                <c:pt idx="125">
                  <c:v>2.6135382134763301</c:v>
                </c:pt>
                <c:pt idx="126">
                  <c:v>-5.0518024302230593</c:v>
                </c:pt>
                <c:pt idx="127">
                  <c:v>2.308144377755883</c:v>
                </c:pt>
                <c:pt idx="128">
                  <c:v>-3.3661766590374809</c:v>
                </c:pt>
                <c:pt idx="129">
                  <c:v>1.4007402306315146</c:v>
                </c:pt>
                <c:pt idx="130">
                  <c:v>-2.3148808609767775</c:v>
                </c:pt>
                <c:pt idx="131">
                  <c:v>0.51939617328275389</c:v>
                </c:pt>
                <c:pt idx="132">
                  <c:v>-0.16180418077328529</c:v>
                </c:pt>
                <c:pt idx="133">
                  <c:v>2.8737271560743372</c:v>
                </c:pt>
                <c:pt idx="134">
                  <c:v>1.1625541136105326</c:v>
                </c:pt>
                <c:pt idx="135">
                  <c:v>1.2474492443021461</c:v>
                </c:pt>
                <c:pt idx="136">
                  <c:v>-0.47294111914923898</c:v>
                </c:pt>
                <c:pt idx="137">
                  <c:v>5.7306991119440931E-2</c:v>
                </c:pt>
                <c:pt idx="138">
                  <c:v>2.5131617193763125</c:v>
                </c:pt>
                <c:pt idx="139">
                  <c:v>2.8090660950862136</c:v>
                </c:pt>
                <c:pt idx="140">
                  <c:v>-0.50517972998488858</c:v>
                </c:pt>
                <c:pt idx="141">
                  <c:v>2.6414062666246636</c:v>
                </c:pt>
                <c:pt idx="142">
                  <c:v>-3.2542237140814083</c:v>
                </c:pt>
                <c:pt idx="143">
                  <c:v>0.78923159979111757</c:v>
                </c:pt>
                <c:pt idx="144">
                  <c:v>-1.7079561864225923</c:v>
                </c:pt>
                <c:pt idx="145">
                  <c:v>0.95870136972878006</c:v>
                </c:pt>
                <c:pt idx="146">
                  <c:v>-2.1713642734672618</c:v>
                </c:pt>
                <c:pt idx="147">
                  <c:v>0.35820603195879852</c:v>
                </c:pt>
                <c:pt idx="148">
                  <c:v>-1.7168778981179282</c:v>
                </c:pt>
                <c:pt idx="149">
                  <c:v>0.49503108053315736</c:v>
                </c:pt>
                <c:pt idx="150">
                  <c:v>-2.2686077895914796</c:v>
                </c:pt>
                <c:pt idx="151">
                  <c:v>0.36069977200952386</c:v>
                </c:pt>
                <c:pt idx="152">
                  <c:v>-0.68226872087042667</c:v>
                </c:pt>
                <c:pt idx="153">
                  <c:v>-2.5108631731030271</c:v>
                </c:pt>
                <c:pt idx="154">
                  <c:v>0.163835958032583</c:v>
                </c:pt>
                <c:pt idx="155">
                  <c:v>-1.6670969889522198</c:v>
                </c:pt>
                <c:pt idx="156">
                  <c:v>2.3381486313259168</c:v>
                </c:pt>
                <c:pt idx="157">
                  <c:v>-3.207763864343296</c:v>
                </c:pt>
                <c:pt idx="158">
                  <c:v>-0.37505938529769534</c:v>
                </c:pt>
                <c:pt idx="159">
                  <c:v>-0.96389763220014946</c:v>
                </c:pt>
                <c:pt idx="160">
                  <c:v>-0.3951245210022043</c:v>
                </c:pt>
                <c:pt idx="161">
                  <c:v>-0.82861563237289704</c:v>
                </c:pt>
                <c:pt idx="162">
                  <c:v>2.0510559737415979</c:v>
                </c:pt>
                <c:pt idx="163">
                  <c:v>-0.48513650619086068</c:v>
                </c:pt>
                <c:pt idx="164">
                  <c:v>1.7277411619357148</c:v>
                </c:pt>
                <c:pt idx="165">
                  <c:v>1.6079515384025236</c:v>
                </c:pt>
                <c:pt idx="166">
                  <c:v>-1.0034347104454939</c:v>
                </c:pt>
                <c:pt idx="167">
                  <c:v>0.76552864013281652</c:v>
                </c:pt>
                <c:pt idx="168">
                  <c:v>0.41206996292082565</c:v>
                </c:pt>
                <c:pt idx="169">
                  <c:v>1.7728197276564597</c:v>
                </c:pt>
                <c:pt idx="170">
                  <c:v>2.354065454021899</c:v>
                </c:pt>
                <c:pt idx="171">
                  <c:v>0.68324899913043413</c:v>
                </c:pt>
                <c:pt idx="172">
                  <c:v>1.4520206549900285</c:v>
                </c:pt>
                <c:pt idx="173">
                  <c:v>1.4681070067294026</c:v>
                </c:pt>
                <c:pt idx="174">
                  <c:v>1.9588829243054604</c:v>
                </c:pt>
                <c:pt idx="175">
                  <c:v>-0.1518111657745278</c:v>
                </c:pt>
                <c:pt idx="176">
                  <c:v>4.2554678818112137</c:v>
                </c:pt>
                <c:pt idx="177">
                  <c:v>1.099955399479507</c:v>
                </c:pt>
                <c:pt idx="178">
                  <c:v>3.105269452483375</c:v>
                </c:pt>
                <c:pt idx="179">
                  <c:v>-2.5852159696283739</c:v>
                </c:pt>
                <c:pt idx="180">
                  <c:v>2.9053631284597117</c:v>
                </c:pt>
                <c:pt idx="181">
                  <c:v>-2.9272670109318484</c:v>
                </c:pt>
                <c:pt idx="182">
                  <c:v>-0.60444413793458662</c:v>
                </c:pt>
                <c:pt idx="183">
                  <c:v>-1.8280558751771332</c:v>
                </c:pt>
                <c:pt idx="184">
                  <c:v>0.70002938165438555</c:v>
                </c:pt>
                <c:pt idx="185">
                  <c:v>-0.71075396263314483</c:v>
                </c:pt>
                <c:pt idx="186">
                  <c:v>1.3691119933679943</c:v>
                </c:pt>
                <c:pt idx="187">
                  <c:v>-0.94395333812932292</c:v>
                </c:pt>
                <c:pt idx="188">
                  <c:v>-0.3035737110745016</c:v>
                </c:pt>
                <c:pt idx="189">
                  <c:v>-0.41099264095261856</c:v>
                </c:pt>
                <c:pt idx="190">
                  <c:v>0.25159099059109308</c:v>
                </c:pt>
                <c:pt idx="191">
                  <c:v>1.9747130910216486</c:v>
                </c:pt>
                <c:pt idx="192">
                  <c:v>-1.1711141215526242</c:v>
                </c:pt>
                <c:pt idx="193">
                  <c:v>1.9885715865699529</c:v>
                </c:pt>
                <c:pt idx="194">
                  <c:v>0.1901973883786785</c:v>
                </c:pt>
                <c:pt idx="195">
                  <c:v>1.3584413743173247</c:v>
                </c:pt>
                <c:pt idx="196">
                  <c:v>1.1378425311390286</c:v>
                </c:pt>
                <c:pt idx="197">
                  <c:v>3.1306876360135214</c:v>
                </c:pt>
                <c:pt idx="198">
                  <c:v>0.20957642503637497</c:v>
                </c:pt>
                <c:pt idx="199">
                  <c:v>1.6949687275097871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C-F148-A516-A522F8369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7111903"/>
        <c:axId val="1807113535"/>
      </c:lineChart>
      <c:catAx>
        <c:axId val="18071119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3535"/>
        <c:crosses val="autoZero"/>
        <c:auto val="1"/>
        <c:lblAlgn val="ctr"/>
        <c:lblOffset val="100"/>
        <c:noMultiLvlLbl val="0"/>
      </c:catAx>
      <c:valAx>
        <c:axId val="18071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[1]AR_Model_Q5!$F$1</c:f>
              <c:strCache>
                <c:ptCount val="1"/>
                <c:pt idx="0">
                  <c:v>AR(2) (𝜙1 = 0.2, 𝜙2 = 0.05)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[1]AR_Model_Q5!$D$2:$D$201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[1]AR_Model_Q5!$F$2:$F$201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-2.2324629056850771</c:v>
                </c:pt>
                <c:pt idx="3">
                  <c:v>-2.5266682576798192</c:v>
                </c:pt>
                <c:pt idx="4">
                  <c:v>-1.4035509592105804</c:v>
                </c:pt>
                <c:pt idx="5">
                  <c:v>-0.680979535890889</c:v>
                </c:pt>
                <c:pt idx="6">
                  <c:v>-0.44677109167122947</c:v>
                </c:pt>
                <c:pt idx="7">
                  <c:v>2.283169187839984</c:v>
                </c:pt>
                <c:pt idx="8">
                  <c:v>2.3146440287432566</c:v>
                </c:pt>
                <c:pt idx="9">
                  <c:v>1.6234192915884733</c:v>
                </c:pt>
                <c:pt idx="10">
                  <c:v>1.1135916054409287</c:v>
                </c:pt>
                <c:pt idx="11">
                  <c:v>-1.6412490620555922</c:v>
                </c:pt>
                <c:pt idx="12">
                  <c:v>-0.23464944258271819</c:v>
                </c:pt>
                <c:pt idx="13">
                  <c:v>0.18639676592690468</c:v>
                </c:pt>
                <c:pt idx="14">
                  <c:v>2.3723528832142531</c:v>
                </c:pt>
                <c:pt idx="15">
                  <c:v>0.53689207236359038</c:v>
                </c:pt>
                <c:pt idx="16">
                  <c:v>0.76980213788535146</c:v>
                </c:pt>
                <c:pt idx="17">
                  <c:v>-3.3577426122366059</c:v>
                </c:pt>
                <c:pt idx="18">
                  <c:v>-0.28314979218671116</c:v>
                </c:pt>
                <c:pt idx="19">
                  <c:v>0.91971941814060687</c:v>
                </c:pt>
                <c:pt idx="20">
                  <c:v>-0.78886124701680926</c:v>
                </c:pt>
                <c:pt idx="21">
                  <c:v>0.8068695036406488</c:v>
                </c:pt>
                <c:pt idx="22">
                  <c:v>2.8772792762487684</c:v>
                </c:pt>
                <c:pt idx="23">
                  <c:v>0.13806727137910052</c:v>
                </c:pt>
                <c:pt idx="24">
                  <c:v>1.0689189062190085</c:v>
                </c:pt>
                <c:pt idx="25">
                  <c:v>-0.28886171810316985</c:v>
                </c:pt>
                <c:pt idx="26">
                  <c:v>-0.50530229051053488</c:v>
                </c:pt>
                <c:pt idx="27">
                  <c:v>-1.4979478864222926</c:v>
                </c:pt>
                <c:pt idx="28">
                  <c:v>-3.629744564388397</c:v>
                </c:pt>
                <c:pt idx="29">
                  <c:v>1.1855816348981671</c:v>
                </c:pt>
                <c:pt idx="30">
                  <c:v>2.2759453389273334</c:v>
                </c:pt>
                <c:pt idx="31">
                  <c:v>-0.36928587655411832</c:v>
                </c:pt>
                <c:pt idx="32">
                  <c:v>-0.1583140186946056</c:v>
                </c:pt>
                <c:pt idx="33">
                  <c:v>-1.0074955876166176</c:v>
                </c:pt>
                <c:pt idx="34">
                  <c:v>-0.37087247030096832</c:v>
                </c:pt>
                <c:pt idx="35">
                  <c:v>0.41273601612724542</c:v>
                </c:pt>
                <c:pt idx="36">
                  <c:v>0.50437850574385423</c:v>
                </c:pt>
                <c:pt idx="37">
                  <c:v>0.70239966970464407</c:v>
                </c:pt>
                <c:pt idx="38">
                  <c:v>0.10183902382652479</c:v>
                </c:pt>
                <c:pt idx="39">
                  <c:v>0.78064548526107613</c:v>
                </c:pt>
                <c:pt idx="40">
                  <c:v>2.3512015429437043</c:v>
                </c:pt>
                <c:pt idx="41">
                  <c:v>-2.6325344759115699</c:v>
                </c:pt>
                <c:pt idx="42">
                  <c:v>1.2057824747570587</c:v>
                </c:pt>
                <c:pt idx="43">
                  <c:v>0.38627866917245762</c:v>
                </c:pt>
                <c:pt idx="44">
                  <c:v>0.98052415784103442</c:v>
                </c:pt>
                <c:pt idx="45">
                  <c:v>-1.813232722640574</c:v>
                </c:pt>
                <c:pt idx="46">
                  <c:v>-1.6212043630428901</c:v>
                </c:pt>
                <c:pt idx="47">
                  <c:v>-1.1216855370935419E-2</c:v>
                </c:pt>
                <c:pt idx="48">
                  <c:v>-0.66941613194594796</c:v>
                </c:pt>
                <c:pt idx="49">
                  <c:v>0.39972073483090936</c:v>
                </c:pt>
                <c:pt idx="50">
                  <c:v>-0.99313717290276182</c:v>
                </c:pt>
                <c:pt idx="51">
                  <c:v>-0.44087980198237575</c:v>
                </c:pt>
                <c:pt idx="52">
                  <c:v>1.5739060454822944</c:v>
                </c:pt>
                <c:pt idx="53">
                  <c:v>1.0821979050740689</c:v>
                </c:pt>
                <c:pt idx="54">
                  <c:v>0.11877935250462085</c:v>
                </c:pt>
                <c:pt idx="55">
                  <c:v>1.0515600366354096</c:v>
                </c:pt>
                <c:pt idx="56">
                  <c:v>2.1580222273323892</c:v>
                </c:pt>
                <c:pt idx="57">
                  <c:v>-0.73521532972153025</c:v>
                </c:pt>
                <c:pt idx="58">
                  <c:v>6.1051530412293553E-2</c:v>
                </c:pt>
                <c:pt idx="59">
                  <c:v>0.81705433061026334</c:v>
                </c:pt>
                <c:pt idx="60">
                  <c:v>-1.0581370093853604</c:v>
                </c:pt>
                <c:pt idx="61">
                  <c:v>-1.3415776369301415</c:v>
                </c:pt>
                <c:pt idx="62">
                  <c:v>-1.1751053687814126</c:v>
                </c:pt>
                <c:pt idx="63">
                  <c:v>-1.9306195117680154</c:v>
                </c:pt>
                <c:pt idx="64">
                  <c:v>-0.39736284369913205</c:v>
                </c:pt>
                <c:pt idx="65">
                  <c:v>-1.0873881641993799</c:v>
                </c:pt>
                <c:pt idx="66">
                  <c:v>0.73477460931344785</c:v>
                </c:pt>
                <c:pt idx="67">
                  <c:v>-1.1474709090045256</c:v>
                </c:pt>
                <c:pt idx="68">
                  <c:v>-2.4698834287674516</c:v>
                </c:pt>
                <c:pt idx="69">
                  <c:v>-0.44596203026821996</c:v>
                </c:pt>
                <c:pt idx="70">
                  <c:v>1.4144222979370309</c:v>
                </c:pt>
                <c:pt idx="71">
                  <c:v>-1.0810366637080129</c:v>
                </c:pt>
                <c:pt idx="72">
                  <c:v>-0.84115883713667428</c:v>
                </c:pt>
                <c:pt idx="73">
                  <c:v>-0.29457208992349271</c:v>
                </c:pt>
                <c:pt idx="74">
                  <c:v>-0.46810153443884506</c:v>
                </c:pt>
                <c:pt idx="75">
                  <c:v>0.16393529948726487</c:v>
                </c:pt>
                <c:pt idx="76">
                  <c:v>-0.37210774229138255</c:v>
                </c:pt>
                <c:pt idx="77">
                  <c:v>1.8646031197308592</c:v>
                </c:pt>
                <c:pt idx="78">
                  <c:v>-1.0711536112568143</c:v>
                </c:pt>
                <c:pt idx="79">
                  <c:v>3.4864699875325589E-2</c:v>
                </c:pt>
                <c:pt idx="80">
                  <c:v>-1.9236494863304128</c:v>
                </c:pt>
                <c:pt idx="81">
                  <c:v>-3.2112000221724522</c:v>
                </c:pt>
                <c:pt idx="82">
                  <c:v>-1.0308408737328203</c:v>
                </c:pt>
                <c:pt idx="83">
                  <c:v>-1.1115450674503957</c:v>
                </c:pt>
                <c:pt idx="84">
                  <c:v>-3.1406247015888544</c:v>
                </c:pt>
                <c:pt idx="85">
                  <c:v>0.12417984479428701</c:v>
                </c:pt>
                <c:pt idx="86">
                  <c:v>-0.54936359375580768</c:v>
                </c:pt>
                <c:pt idx="87">
                  <c:v>1.6316872605314887</c:v>
                </c:pt>
                <c:pt idx="88">
                  <c:v>1.0802999981303176</c:v>
                </c:pt>
                <c:pt idx="89">
                  <c:v>-1.3878228754554485</c:v>
                </c:pt>
                <c:pt idx="90">
                  <c:v>-1.1942505163093284</c:v>
                </c:pt>
                <c:pt idx="91">
                  <c:v>-0.3337094851244069</c:v>
                </c:pt>
                <c:pt idx="92">
                  <c:v>-1.7436869202243033</c:v>
                </c:pt>
                <c:pt idx="93">
                  <c:v>-1.3371597198025693</c:v>
                </c:pt>
                <c:pt idx="94">
                  <c:v>-0.79255694458686954</c:v>
                </c:pt>
                <c:pt idx="95">
                  <c:v>-8.4915527422738779E-2</c:v>
                </c:pt>
                <c:pt idx="96">
                  <c:v>-0.1365019801834893</c:v>
                </c:pt>
                <c:pt idx="97">
                  <c:v>-0.69685747108132245</c:v>
                </c:pt>
                <c:pt idx="98">
                  <c:v>-1.74187601693782</c:v>
                </c:pt>
                <c:pt idx="99">
                  <c:v>0.92613579295588011</c:v>
                </c:pt>
                <c:pt idx="100">
                  <c:v>-0.71071500379471675</c:v>
                </c:pt>
                <c:pt idx="101">
                  <c:v>-0.91565317580911176</c:v>
                </c:pt>
                <c:pt idx="102">
                  <c:v>-2.0978826970327793</c:v>
                </c:pt>
                <c:pt idx="103">
                  <c:v>2.6329172880074285</c:v>
                </c:pt>
                <c:pt idx="104">
                  <c:v>-6.9683926094328608E-2</c:v>
                </c:pt>
                <c:pt idx="105">
                  <c:v>0.71430963570249351</c:v>
                </c:pt>
                <c:pt idx="106">
                  <c:v>-6.3541336846622276E-2</c:v>
                </c:pt>
                <c:pt idx="107">
                  <c:v>0.55670671906406977</c:v>
                </c:pt>
                <c:pt idx="108">
                  <c:v>-1.1911583789832427</c:v>
                </c:pt>
                <c:pt idx="109">
                  <c:v>2.5485485927401967</c:v>
                </c:pt>
                <c:pt idx="110">
                  <c:v>2.1205354582822786</c:v>
                </c:pt>
                <c:pt idx="111">
                  <c:v>3.1110961868312677</c:v>
                </c:pt>
                <c:pt idx="112">
                  <c:v>1.6055153152349808</c:v>
                </c:pt>
                <c:pt idx="113">
                  <c:v>-2.7100038233105521</c:v>
                </c:pt>
                <c:pt idx="114">
                  <c:v>1.8485684868746333</c:v>
                </c:pt>
                <c:pt idx="115">
                  <c:v>-0.32206002984477733</c:v>
                </c:pt>
                <c:pt idx="116">
                  <c:v>1.0629129065900949</c:v>
                </c:pt>
                <c:pt idx="117">
                  <c:v>0.53491021042088682</c:v>
                </c:pt>
                <c:pt idx="118">
                  <c:v>1.4793357479448197</c:v>
                </c:pt>
                <c:pt idx="119">
                  <c:v>1.7732842269144844</c:v>
                </c:pt>
                <c:pt idx="120">
                  <c:v>-0.54930128955346103</c:v>
                </c:pt>
                <c:pt idx="121">
                  <c:v>-0.30109302393839066</c:v>
                </c:pt>
                <c:pt idx="122">
                  <c:v>1.6065686875517087</c:v>
                </c:pt>
                <c:pt idx="123">
                  <c:v>2.7981478206134036</c:v>
                </c:pt>
                <c:pt idx="124">
                  <c:v>-1.1152860130096987</c:v>
                </c:pt>
                <c:pt idx="125">
                  <c:v>0.9516569802001813</c:v>
                </c:pt>
                <c:pt idx="126">
                  <c:v>-5.6331913794420867</c:v>
                </c:pt>
                <c:pt idx="127">
                  <c:v>1.1538735197603227</c:v>
                </c:pt>
                <c:pt idx="128">
                  <c:v>-1.634854238579635</c:v>
                </c:pt>
                <c:pt idx="129">
                  <c:v>0.50150326190481564</c:v>
                </c:pt>
                <c:pt idx="130">
                  <c:v>-0.73714457323812654</c:v>
                </c:pt>
                <c:pt idx="131">
                  <c:v>-2.611645527942022E-2</c:v>
                </c:pt>
                <c:pt idx="132">
                  <c:v>1.0264499810729095</c:v>
                </c:pt>
                <c:pt idx="133">
                  <c:v>2.6243690781797748</c:v>
                </c:pt>
                <c:pt idx="134">
                  <c:v>1.3087723565906406</c:v>
                </c:pt>
                <c:pt idx="135">
                  <c:v>-2.7300272380225143E-3</c:v>
                </c:pt>
                <c:pt idx="136">
                  <c:v>-1.033600541789546</c:v>
                </c:pt>
                <c:pt idx="137">
                  <c:v>-0.69609447608400454</c:v>
                </c:pt>
                <c:pt idx="138">
                  <c:v>2.5496708595918025</c:v>
                </c:pt>
                <c:pt idx="139">
                  <c:v>2.5116303762397072</c:v>
                </c:pt>
                <c:pt idx="140">
                  <c:v>-1.6584676803889515</c:v>
                </c:pt>
                <c:pt idx="141">
                  <c:v>1.4258872737999184</c:v>
                </c:pt>
                <c:pt idx="142">
                  <c:v>-3.4756556751407359</c:v>
                </c:pt>
                <c:pt idx="143">
                  <c:v>-0.35879511777259299</c:v>
                </c:pt>
                <c:pt idx="144">
                  <c:v>-0.54741600886963604</c:v>
                </c:pt>
                <c:pt idx="145">
                  <c:v>0.55682820449836834</c:v>
                </c:pt>
                <c:pt idx="146">
                  <c:v>-1.3241024901355933</c:v>
                </c:pt>
                <c:pt idx="147">
                  <c:v>4.5282153861150774E-2</c:v>
                </c:pt>
                <c:pt idx="148">
                  <c:v>-0.7124363275675123</c:v>
                </c:pt>
                <c:pt idx="149">
                  <c:v>0.42522986556352566</c:v>
                </c:pt>
                <c:pt idx="150">
                  <c:v>-1.4092099310093649</c:v>
                </c:pt>
                <c:pt idx="151">
                  <c:v>0.30512737921101429</c:v>
                </c:pt>
                <c:pt idx="152">
                  <c:v>0.37624035844218645</c:v>
                </c:pt>
                <c:pt idx="153">
                  <c:v>-2.5792186704573865</c:v>
                </c:pt>
                <c:pt idx="154">
                  <c:v>0.77057064603070968</c:v>
                </c:pt>
                <c:pt idx="155">
                  <c:v>-0.65427788268360387</c:v>
                </c:pt>
                <c:pt idx="156">
                  <c:v>2.5279569904735508</c:v>
                </c:pt>
                <c:pt idx="157">
                  <c:v>-2.4457782611175989</c:v>
                </c:pt>
                <c:pt idx="158">
                  <c:v>-1.0738696926200855</c:v>
                </c:pt>
                <c:pt idx="159">
                  <c:v>0.45541748808107363</c:v>
                </c:pt>
                <c:pt idx="160">
                  <c:v>-0.26570219072353557</c:v>
                </c:pt>
                <c:pt idx="161">
                  <c:v>-0.13296621287254892</c:v>
                </c:pt>
                <c:pt idx="162">
                  <c:v>2.3112035007918754</c:v>
                </c:pt>
                <c:pt idx="163">
                  <c:v>-0.10410579167619831</c:v>
                </c:pt>
                <c:pt idx="164">
                  <c:v>1.0026566388844071</c:v>
                </c:pt>
                <c:pt idx="165">
                  <c:v>1.7555709995324491</c:v>
                </c:pt>
                <c:pt idx="166">
                  <c:v>-1.9125646836936712</c:v>
                </c:pt>
                <c:pt idx="167">
                  <c:v>0.15658715385765806</c:v>
                </c:pt>
                <c:pt idx="168">
                  <c:v>0.56289434612898892</c:v>
                </c:pt>
                <c:pt idx="169">
                  <c:v>1.3317576953626682</c:v>
                </c:pt>
                <c:pt idx="170">
                  <c:v>2.108708257497689</c:v>
                </c:pt>
                <c:pt idx="171">
                  <c:v>-0.24406243091821328</c:v>
                </c:pt>
                <c:pt idx="172">
                  <c:v>0.38079501261747278</c:v>
                </c:pt>
                <c:pt idx="173">
                  <c:v>0.88318280619937017</c:v>
                </c:pt>
                <c:pt idx="174">
                  <c:v>1.061177973471966</c:v>
                </c:pt>
                <c:pt idx="175">
                  <c:v>-0.998868202329243</c:v>
                </c:pt>
                <c:pt idx="176">
                  <c:v>3.2576114283833211</c:v>
                </c:pt>
                <c:pt idx="177">
                  <c:v>0.72860224171641974</c:v>
                </c:pt>
                <c:pt idx="178">
                  <c:v>1.1299455812111812</c:v>
                </c:pt>
                <c:pt idx="179">
                  <c:v>-3.3534984271605728</c:v>
                </c:pt>
                <c:pt idx="180">
                  <c:v>1.3590372488167317</c:v>
                </c:pt>
                <c:pt idx="181">
                  <c:v>-2.269421564992073</c:v>
                </c:pt>
                <c:pt idx="182">
                  <c:v>-1.8965989424034859</c:v>
                </c:pt>
                <c:pt idx="183">
                  <c:v>-0.55996551494315416</c:v>
                </c:pt>
                <c:pt idx="184">
                  <c:v>0.83818338770499601</c:v>
                </c:pt>
                <c:pt idx="185">
                  <c:v>0.24599269070431551</c:v>
                </c:pt>
                <c:pt idx="186">
                  <c:v>1.2001060727148924</c:v>
                </c:pt>
                <c:pt idx="187">
                  <c:v>-0.54520831810962778</c:v>
                </c:pt>
                <c:pt idx="188">
                  <c:v>-0.81788477464486875</c:v>
                </c:pt>
                <c:pt idx="189">
                  <c:v>3.5800830678256346E-2</c:v>
                </c:pt>
                <c:pt idx="190">
                  <c:v>0.31304756793599497</c:v>
                </c:pt>
                <c:pt idx="191">
                  <c:v>2.2189621210665615</c:v>
                </c:pt>
                <c:pt idx="192">
                  <c:v>-1.3459824053689178</c:v>
                </c:pt>
                <c:pt idx="193">
                  <c:v>1.2973484480570925</c:v>
                </c:pt>
                <c:pt idx="194">
                  <c:v>0.48967964398232883</c:v>
                </c:pt>
                <c:pt idx="195">
                  <c:v>0.43023235534802007</c:v>
                </c:pt>
                <c:pt idx="196">
                  <c:v>1.0073275072439558</c:v>
                </c:pt>
                <c:pt idx="197">
                  <c:v>2.3382514047410257</c:v>
                </c:pt>
                <c:pt idx="198">
                  <c:v>-0.46781978556255188</c:v>
                </c:pt>
                <c:pt idx="199">
                  <c:v>0.23985779506811436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F-544F-912C-9117D4D4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51999"/>
        <c:axId val="1809153631"/>
      </c:lineChart>
      <c:catAx>
        <c:axId val="18091519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53631"/>
        <c:crosses val="autoZero"/>
        <c:auto val="1"/>
        <c:lblAlgn val="ctr"/>
        <c:lblOffset val="100"/>
        <c:noMultiLvlLbl val="0"/>
      </c:catAx>
      <c:valAx>
        <c:axId val="18091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[1]AR_Model_Q5!$G$1</c:f>
              <c:strCache>
                <c:ptCount val="1"/>
                <c:pt idx="0">
                  <c:v>AR(2) (𝜙1 = 0.8, 𝜙2 =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[1]AR_Model_Q5!$D$2:$D$201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[1]AR_Model_Q5!$G$2:$G$201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-2.2324629056850771</c:v>
                </c:pt>
                <c:pt idx="3">
                  <c:v>-3.0847839841010884</c:v>
                </c:pt>
                <c:pt idx="4">
                  <c:v>-3.5421304849679625</c:v>
                </c:pt>
                <c:pt idx="5">
                  <c:v>-3.635934669165656</c:v>
                </c:pt>
                <c:pt idx="6">
                  <c:v>-4.0564967117586361</c:v>
                </c:pt>
                <c:pt idx="7">
                  <c:v>-1.6839930992583922</c:v>
                </c:pt>
                <c:pt idx="8">
                  <c:v>-1.4605555114989235</c:v>
                </c:pt>
                <c:pt idx="9">
                  <c:v>-0.73430788027307736</c:v>
                </c:pt>
                <c:pt idx="10">
                  <c:v>-0.81924493816820831</c:v>
                </c:pt>
                <c:pt idx="11">
                  <c:v>-2.8548322863142577</c:v>
                </c:pt>
                <c:pt idx="12">
                  <c:v>-1.8871509469969683</c:v>
                </c:pt>
                <c:pt idx="13">
                  <c:v>-2.3236320626833376</c:v>
                </c:pt>
                <c:pt idx="14">
                  <c:v>0.20315255703187596</c:v>
                </c:pt>
                <c:pt idx="15">
                  <c:v>-1.4169648080196104</c:v>
                </c:pt>
                <c:pt idx="16">
                  <c:v>5.9195608439389091E-3</c:v>
                </c:pt>
                <c:pt idx="17">
                  <c:v>-4.6354071117660984</c:v>
                </c:pt>
                <c:pt idx="18">
                  <c:v>-1.6551095740066295</c:v>
                </c:pt>
                <c:pt idx="19">
                  <c:v>-2.5994331314176042</c:v>
                </c:pt>
                <c:pt idx="20">
                  <c:v>-2.8821348581170825</c:v>
                </c:pt>
                <c:pt idx="21">
                  <c:v>-2.2818182802058407</c:v>
                </c:pt>
                <c:pt idx="22">
                  <c:v>4.4546799146796268E-3</c:v>
                </c:pt>
                <c:pt idx="23">
                  <c:v>-1.9912888133517364</c:v>
                </c:pt>
                <c:pt idx="24">
                  <c:v>-0.10726321267347738</c:v>
                </c:pt>
                <c:pt idx="25">
                  <c:v>-1.9951311321733727</c:v>
                </c:pt>
                <c:pt idx="26">
                  <c:v>-1.3889928956399717</c:v>
                </c:pt>
                <c:pt idx="27">
                  <c:v>-3.4277132027068213</c:v>
                </c:pt>
                <c:pt idx="28">
                  <c:v>-5.5932949892891992</c:v>
                </c:pt>
                <c:pt idx="29">
                  <c:v>-2.7535006185501718</c:v>
                </c:pt>
                <c:pt idx="30">
                  <c:v>-2.3580710069363064</c:v>
                </c:pt>
                <c:pt idx="31">
                  <c:v>-3.630421267401148</c:v>
                </c:pt>
                <c:pt idx="32">
                  <c:v>-3.5706219784217561</c:v>
                </c:pt>
                <c:pt idx="33">
                  <c:v>-4.9012463188185089</c:v>
                </c:pt>
                <c:pt idx="34">
                  <c:v>-4.6157063655641739</c:v>
                </c:pt>
                <c:pt idx="35">
                  <c:v>-4.6729302075584425</c:v>
                </c:pt>
                <c:pt idx="36">
                  <c:v>-4.5365279557211862</c:v>
                </c:pt>
                <c:pt idx="37">
                  <c:v>-4.5046690115711074</c:v>
                </c:pt>
                <c:pt idx="38">
                  <c:v>-5.0147797288557596</c:v>
                </c:pt>
                <c:pt idx="39">
                  <c:v>-4.4730955277847926</c:v>
                </c:pt>
                <c:pt idx="40">
                  <c:v>-3.0619509775046998</c:v>
                </c:pt>
                <c:pt idx="41">
                  <c:v>-7.4032853655902144</c:v>
                </c:pt>
                <c:pt idx="42">
                  <c:v>-3.8033775017169282</c:v>
                </c:pt>
                <c:pt idx="43">
                  <c:v>-6.2111451023703319</c:v>
                </c:pt>
                <c:pt idx="44">
                  <c:v>-4.1859918026536418</c:v>
                </c:pt>
                <c:pt idx="45">
                  <c:v>-8.1642282870594762</c:v>
                </c:pt>
                <c:pt idx="46">
                  <c:v>-7.5247094867198241</c:v>
                </c:pt>
                <c:pt idx="47">
                  <c:v>-8.3563055683542053</c:v>
                </c:pt>
                <c:pt idx="48">
                  <c:v>-8.8712736764509454</c:v>
                </c:pt>
                <c:pt idx="49">
                  <c:v>-8.910991645116253</c:v>
                </c:pt>
                <c:pt idx="50">
                  <c:v>-10.649556417950752</c:v>
                </c:pt>
                <c:pt idx="51">
                  <c:v>-10.794827331781647</c:v>
                </c:pt>
                <c:pt idx="52">
                  <c:v>-9.9635158637331287</c:v>
                </c:pt>
                <c:pt idx="53">
                  <c:v>-10.533238061348825</c:v>
                </c:pt>
                <c:pt idx="54">
                  <c:v>-11.380895861236692</c:v>
                </c:pt>
                <c:pt idx="55">
                  <c:v>-11.011677719454703</c:v>
                </c:pt>
                <c:pt idx="56">
                  <c:v>-10.32653164982607</c:v>
                </c:pt>
                <c:pt idx="57">
                  <c:v>-12.960730118926815</c:v>
                </c:pt>
                <c:pt idx="58">
                  <c:v>-12.483236504107008</c:v>
                </c:pt>
                <c:pt idx="59">
                  <c:v>-13.152510226339601</c:v>
                </c:pt>
                <c:pt idx="60">
                  <c:v>-15.04354230318582</c:v>
                </c:pt>
                <c:pt idx="61">
                  <c:v>-16.487152524610352</c:v>
                </c:pt>
                <c:pt idx="62">
                  <c:v>-17.877378684989598</c:v>
                </c:pt>
                <c:pt idx="63">
                  <c:v>-20.156484341128081</c:v>
                </c:pt>
                <c:pt idx="64">
                  <c:v>-20.414659044684552</c:v>
                </c:pt>
                <c:pt idx="65">
                  <c:v>-22.93098130596865</c:v>
                </c:pt>
                <c:pt idx="66">
                  <c:v>-22.342405041274993</c:v>
                </c:pt>
                <c:pt idx="67">
                  <c:v>-26.014238563787742</c:v>
                </c:pt>
                <c:pt idx="68">
                  <c:v>-28.237660407336232</c:v>
                </c:pt>
                <c:pt idx="69">
                  <c:v>-29.375662650260011</c:v>
                </c:pt>
                <c:pt idx="70">
                  <c:v>-29.47213003574306</c:v>
                </c:pt>
                <c:pt idx="71">
                  <c:v>-33.404734503482146</c:v>
                </c:pt>
                <c:pt idx="72">
                  <c:v>-34.669115843177771</c:v>
                </c:pt>
                <c:pt idx="73">
                  <c:v>-37.160829171064108</c:v>
                </c:pt>
                <c:pt idx="74">
                  <c:v>-39.16868258837679</c:v>
                </c:pt>
                <c:pt idx="75">
                  <c:v>-41.233013319170425</c:v>
                </c:pt>
                <c:pt idx="76">
                  <c:v>-43.991534266830541</c:v>
                </c:pt>
                <c:pt idx="77">
                  <c:v>-44.33344948843753</c:v>
                </c:pt>
                <c:pt idx="78">
                  <c:v>-49.583224478780778</c:v>
                </c:pt>
                <c:pt idx="79">
                  <c:v>-50.626225177892259</c:v>
                </c:pt>
                <c:pt idx="80">
                  <c:v>-56.565609135465124</c:v>
                </c:pt>
                <c:pt idx="81">
                  <c:v>-60.592653370784348</c:v>
                </c:pt>
                <c:pt idx="82">
                  <c:v>-63.915834294965528</c:v>
                </c:pt>
                <c:pt idx="83">
                  <c:v>-68.066636004446394</c:v>
                </c:pt>
                <c:pt idx="84">
                  <c:v>-74.431537510776096</c:v>
                </c:pt>
                <c:pt idx="85">
                  <c:v>-76.279249963426153</c:v>
                </c:pt>
                <c:pt idx="86">
                  <c:v>-82.356452643326463</c:v>
                </c:pt>
                <c:pt idx="87">
                  <c:v>-84.096016292478438</c:v>
                </c:pt>
                <c:pt idx="88">
                  <c:v>-90.005378648549808</c:v>
                </c:pt>
                <c:pt idx="89">
                  <c:v>-96.046601956015948</c:v>
                </c:pt>
                <c:pt idx="90">
                  <c:v>-102.15920287780726</c:v>
                </c:pt>
                <c:pt idx="91">
                  <c:v>-107.4814748123728</c:v>
                </c:pt>
                <c:pt idx="92">
                  <c:v>-115.45995608866387</c:v>
                </c:pt>
                <c:pt idx="93">
                  <c:v>-121.80640015326388</c:v>
                </c:pt>
                <c:pt idx="94">
                  <c:v>-129.28684649146214</c:v>
                </c:pt>
                <c:pt idx="95">
                  <c:v>-136.00902980628263</c:v>
                </c:pt>
                <c:pt idx="96">
                  <c:v>-144.2059309499495</c:v>
                </c:pt>
                <c:pt idx="97">
                  <c:v>-152.74205239659855</c:v>
                </c:pt>
                <c:pt idx="98">
                  <c:v>-162.86709322628624</c:v>
                </c:pt>
                <c:pt idx="99">
                  <c:v>-169.90116879714571</c:v>
                </c:pt>
                <c:pt idx="100">
                  <c:v>-181.67267181022765</c:v>
                </c:pt>
                <c:pt idx="101">
                  <c:v>-191.48808116499544</c:v>
                </c:pt>
                <c:pt idx="102">
                  <c:v>-204.69451883516413</c:v>
                </c:pt>
                <c:pt idx="103">
                  <c:v>-211.67787852452471</c:v>
                </c:pt>
                <c:pt idx="104">
                  <c:v>-227.04073187657684</c:v>
                </c:pt>
                <c:pt idx="105">
                  <c:v>-237.26331200818711</c:v>
                </c:pt>
                <c:pt idx="106">
                  <c:v>-252.89689913713048</c:v>
                </c:pt>
                <c:pt idx="107">
                  <c:v>-265.26269748892292</c:v>
                </c:pt>
                <c:pt idx="108">
                  <c:v>-283.10261400394836</c:v>
                </c:pt>
                <c:pt idx="109">
                  <c:v>-294.64417702444632</c:v>
                </c:pt>
                <c:pt idx="110">
                  <c:v>-312.64400460605066</c:v>
                </c:pt>
                <c:pt idx="111">
                  <c:v>-327.01318330600316</c:v>
                </c:pt>
                <c:pt idx="112">
                  <c:v>-347.19330526240452</c:v>
                </c:pt>
                <c:pt idx="113">
                  <c:v>-369.18103704996241</c:v>
                </c:pt>
                <c:pt idx="114">
                  <c:v>-386.84598970991919</c:v>
                </c:pt>
                <c:pt idx="115">
                  <c:v>-411.27111424247209</c:v>
                </c:pt>
                <c:pt idx="116">
                  <c:v>-432.14882382996961</c:v>
                </c:pt>
                <c:pt idx="117">
                  <c:v>-458.11536197190821</c:v>
                </c:pt>
                <c:pt idx="118">
                  <c:v>-481.91365999944236</c:v>
                </c:pt>
                <c:pt idx="119">
                  <c:v>-509.47405217992622</c:v>
                </c:pt>
                <c:pt idx="120">
                  <c:v>-539.30697630401994</c:v>
                </c:pt>
                <c:pt idx="121">
                  <c:v>-569.99961943999051</c:v>
                </c:pt>
                <c:pt idx="122">
                  <c:v>-600.71398327855377</c:v>
                </c:pt>
                <c:pt idx="123">
                  <c:v>-633.43585254453501</c:v>
                </c:pt>
                <c:pt idx="124">
                  <c:v>-672.1784495277542</c:v>
                </c:pt>
                <c:pt idx="125">
                  <c:v>-707.9544251772262</c:v>
                </c:pt>
                <c:pt idx="126">
                  <c:v>-755.58680420122141</c:v>
                </c:pt>
                <c:pt idx="127">
                  <c:v>-791.79437970945503</c:v>
                </c:pt>
                <c:pt idx="128">
                  <c:v>-842.57366691249297</c:v>
                </c:pt>
                <c:pt idx="129">
                  <c:v>-885.8551325714302</c:v>
                </c:pt>
                <c:pt idx="130">
                  <c:v>-940.25072219004096</c:v>
                </c:pt>
                <c:pt idx="131">
                  <c:v>-990.84888259315494</c:v>
                </c:pt>
                <c:pt idx="132">
                  <c:v>-1048.2800578114948</c:v>
                </c:pt>
                <c:pt idx="133">
                  <c:v>-1104.5848535477903</c:v>
                </c:pt>
                <c:pt idx="134">
                  <c:v>-1169.0272384070659</c:v>
                </c:pt>
                <c:pt idx="135">
                  <c:v>-1234.9690968210557</c:v>
                </c:pt>
                <c:pt idx="136">
                  <c:v>-1307.0077382837151</c:v>
                </c:pt>
                <c:pt idx="137">
                  <c:v>-1380.7214673855062</c:v>
                </c:pt>
                <c:pt idx="138">
                  <c:v>-1457.03143515087</c:v>
                </c:pt>
                <c:pt idx="139">
                  <c:v>-1539.1632387251891</c:v>
                </c:pt>
                <c:pt idx="140">
                  <c:v>-1629.6681031093722</c:v>
                </c:pt>
                <c:pt idx="141">
                  <c:v>-1719.2245373303915</c:v>
                </c:pt>
                <c:pt idx="142">
                  <c:v>-1822.7171001893682</c:v>
                </c:pt>
                <c:pt idx="143">
                  <c:v>-1922.6649497098992</c:v>
                </c:pt>
                <c:pt idx="144">
                  <c:v>-2034.8075101824172</c:v>
                </c:pt>
                <c:pt idx="145">
                  <c:v>-2147.9182547941482</c:v>
                </c:pt>
                <c:pt idx="146">
                  <c:v>-2273.4639452827646</c:v>
                </c:pt>
                <c:pt idx="147">
                  <c:v>-2400.3736657826798</c:v>
                </c:pt>
                <c:pt idx="148">
                  <c:v>-2539.3331358982491</c:v>
                </c:pt>
                <c:pt idx="149">
                  <c:v>-2681.6470781444491</c:v>
                </c:pt>
                <c:pt idx="150">
                  <c:v>-2837.2486163207082</c:v>
                </c:pt>
                <c:pt idx="151">
                  <c:v>-2996.2017055091228</c:v>
                </c:pt>
                <c:pt idx="152">
                  <c:v>-3168.01657873362</c:v>
                </c:pt>
                <c:pt idx="153">
                  <c:v>-3350.0253941916058</c:v>
                </c:pt>
                <c:pt idx="154">
                  <c:v>-3538.5965977365131</c:v>
                </c:pt>
                <c:pt idx="155">
                  <c:v>-3741.7762573551327</c:v>
                </c:pt>
                <c:pt idx="156">
                  <c:v>-3951.0035986403491</c:v>
                </c:pt>
                <c:pt idx="157">
                  <c:v>-4181.1634060103152</c:v>
                </c:pt>
                <c:pt idx="158">
                  <c:v>-4416.609072893033</c:v>
                </c:pt>
                <c:pt idx="159">
                  <c:v>-4668.9151800512273</c:v>
                </c:pt>
                <c:pt idx="160">
                  <c:v>-4934.035511456399</c:v>
                </c:pt>
                <c:pt idx="161">
                  <c:v>-5215.5535620788542</c:v>
                </c:pt>
                <c:pt idx="162">
                  <c:v>-5509.5234855391955</c:v>
                </c:pt>
                <c:pt idx="163">
                  <c:v>-5825.492968048984</c:v>
                </c:pt>
                <c:pt idx="164">
                  <c:v>-6154.7210576177422</c:v>
                </c:pt>
                <c:pt idx="165">
                  <c:v>-6505.0844323985857</c:v>
                </c:pt>
                <c:pt idx="166">
                  <c:v>-6877.5030503752178</c:v>
                </c:pt>
                <c:pt idx="167">
                  <c:v>-7267.4173598432981</c:v>
                </c:pt>
                <c:pt idx="168">
                  <c:v>-7681.2900703279884</c:v>
                </c:pt>
                <c:pt idx="169">
                  <c:v>-8117.0486134257508</c:v>
                </c:pt>
                <c:pt idx="170">
                  <c:v>-8578.2170987866139</c:v>
                </c:pt>
                <c:pt idx="171">
                  <c:v>-9067.7198697594504</c:v>
                </c:pt>
                <c:pt idx="172">
                  <c:v>-9582.9183834744617</c:v>
                </c:pt>
                <c:pt idx="173">
                  <c:v>-10128.138455308146</c:v>
                </c:pt>
                <c:pt idx="174">
                  <c:v>-10703.835383541375</c:v>
                </c:pt>
                <c:pt idx="175">
                  <c:v>-11314.889942971171</c:v>
                </c:pt>
                <c:pt idx="176">
                  <c:v>-11954.439970480647</c:v>
                </c:pt>
                <c:pt idx="177">
                  <c:v>-12637.478450210368</c:v>
                </c:pt>
                <c:pt idx="178">
                  <c:v>-13354.353518264179</c:v>
                </c:pt>
                <c:pt idx="179">
                  <c:v>-14119.844531802113</c:v>
                </c:pt>
                <c:pt idx="180">
                  <c:v>-14918.135451098044</c:v>
                </c:pt>
                <c:pt idx="181">
                  <c:v>-15772.982934513104</c:v>
                </c:pt>
                <c:pt idx="182">
                  <c:v>-16668.458176546283</c:v>
                </c:pt>
                <c:pt idx="183">
                  <c:v>-17618.935051829194</c:v>
                </c:pt>
                <c:pt idx="184">
                  <c:v>-18619.201555333853</c:v>
                </c:pt>
                <c:pt idx="185">
                  <c:v>-19680.592431439203</c:v>
                </c:pt>
                <c:pt idx="186">
                  <c:v>-20798.518803938205</c:v>
                </c:pt>
                <c:pt idx="187">
                  <c:v>-21984.68399849271</c:v>
                </c:pt>
                <c:pt idx="188">
                  <c:v>-23235.250888271661</c:v>
                </c:pt>
                <c:pt idx="189">
                  <c:v>-24558.136728542631</c:v>
                </c:pt>
                <c:pt idx="190">
                  <c:v>-25955.166894698788</c:v>
                </c:pt>
                <c:pt idx="191">
                  <c:v>-27430.863301667207</c:v>
                </c:pt>
                <c:pt idx="192">
                  <c:v>-28994.912046284204</c:v>
                </c:pt>
                <c:pt idx="193">
                  <c:v>-30642.243400074916</c:v>
                </c:pt>
                <c:pt idx="194">
                  <c:v>-32387.908648347187</c:v>
                </c:pt>
                <c:pt idx="195">
                  <c:v>-34230.021035880549</c:v>
                </c:pt>
                <c:pt idx="196">
                  <c:v>-36178.445349481233</c:v>
                </c:pt>
                <c:pt idx="197">
                  <c:v>-38235.348594990501</c:v>
                </c:pt>
                <c:pt idx="198">
                  <c:v>-40414.147055939386</c:v>
                </c:pt>
                <c:pt idx="199">
                  <c:v>-42712.72739427082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5-5E4D-BC20-362CAB5A0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67071"/>
        <c:axId val="1685426863"/>
      </c:scatterChart>
      <c:valAx>
        <c:axId val="18085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26863"/>
        <c:crosses val="autoZero"/>
        <c:crossBetween val="midCat"/>
      </c:valAx>
      <c:valAx>
        <c:axId val="16854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6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347133</xdr:colOff>
      <xdr:row>0</xdr:row>
      <xdr:rowOff>269393</xdr:rowOff>
    </xdr:from>
    <xdr:to>
      <xdr:col>17</xdr:col>
      <xdr:colOff>223468</xdr:colOff>
      <xdr:row>18</xdr:row>
      <xdr:rowOff>77226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BB70-C16C-CC42-98F9-128CB529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316497</xdr:colOff>
      <xdr:row>20</xdr:row>
      <xdr:rowOff>7883</xdr:rowOff>
    </xdr:from>
    <xdr:to>
      <xdr:col>17</xdr:col>
      <xdr:colOff>208474</xdr:colOff>
      <xdr:row>38</xdr:row>
      <xdr:rowOff>189770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0A498-23FB-EB48-BAFE-533F98F29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39</xdr:row>
      <xdr:rowOff>176212</xdr:rowOff>
    </xdr:from>
    <xdr:to>
      <xdr:col>17</xdr:col>
      <xdr:colOff>297655</xdr:colOff>
      <xdr:row>61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C98F6-D386-A849-BA6F-20BF5610E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shirsat/Library/Containers/com.microsoft.Excel/Data/Downloads/Homework_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_Model_Q5"/>
      <sheetName val="Prediction Q5"/>
    </sheetNames>
    <sheetDataSet>
      <sheetData sheetId="0">
        <row r="1">
          <cell r="F1" t="str">
            <v>AR(2) (𝜙1 = 0.2, 𝜙2 = 0.05)</v>
          </cell>
          <cell r="G1" t="str">
            <v>AR(2) (𝜙1 = 0.8, 𝜙2 = 0.3</v>
          </cell>
        </row>
        <row r="2">
          <cell r="D2">
            <v>1</v>
          </cell>
          <cell r="E2">
            <v>0</v>
          </cell>
          <cell r="F2">
            <v>0</v>
          </cell>
          <cell r="G2">
            <v>0</v>
          </cell>
        </row>
        <row r="3">
          <cell r="D3">
            <v>2</v>
          </cell>
          <cell r="E3">
            <v>0</v>
          </cell>
          <cell r="F3">
            <v>0</v>
          </cell>
          <cell r="G3">
            <v>0</v>
          </cell>
        </row>
        <row r="4">
          <cell r="D4">
            <v>3</v>
          </cell>
          <cell r="E4">
            <v>-2.2324629056850771</v>
          </cell>
          <cell r="F4">
            <v>-2.2324629056850771</v>
          </cell>
          <cell r="G4">
            <v>-2.2324629056850771</v>
          </cell>
        </row>
        <row r="5">
          <cell r="D5">
            <v>4</v>
          </cell>
          <cell r="E5">
            <v>-2.6382914029640729</v>
          </cell>
          <cell r="F5">
            <v>-2.5266682576798192</v>
          </cell>
          <cell r="G5">
            <v>-3.0847839841010884</v>
          </cell>
        </row>
        <row r="6">
          <cell r="D6">
            <v>5</v>
          </cell>
          <cell r="E6">
            <v>-2.4340318488970274</v>
          </cell>
          <cell r="F6">
            <v>-1.4035509592105804</v>
          </cell>
          <cell r="G6">
            <v>-3.5421304849679625</v>
          </cell>
        </row>
        <row r="7">
          <cell r="D7">
            <v>6</v>
          </cell>
          <cell r="E7">
            <v>-1.9318463630625426</v>
          </cell>
          <cell r="F7">
            <v>-0.680979535890889</v>
          </cell>
          <cell r="G7">
            <v>-3.635934669165656</v>
          </cell>
        </row>
        <row r="8">
          <cell r="D8">
            <v>7</v>
          </cell>
          <cell r="E8">
            <v>-1.7856156686790394</v>
          </cell>
          <cell r="F8">
            <v>-0.44677109167122947</v>
          </cell>
          <cell r="G8">
            <v>-4.0564967117586361</v>
          </cell>
        </row>
        <row r="9">
          <cell r="D9">
            <v>8</v>
          </cell>
          <cell r="E9">
            <v>1.104034264896294</v>
          </cell>
          <cell r="F9">
            <v>2.283169187839984</v>
          </cell>
          <cell r="G9">
            <v>-1.6839930992583922</v>
          </cell>
        </row>
        <row r="10">
          <cell r="D10">
            <v>9</v>
          </cell>
          <cell r="E10">
            <v>1.3288738129677091</v>
          </cell>
          <cell r="F10">
            <v>2.3146440287432566</v>
          </cell>
          <cell r="G10">
            <v>-1.4605555114989235</v>
          </cell>
        </row>
        <row r="11">
          <cell r="D11">
            <v>10</v>
          </cell>
          <cell r="E11">
            <v>1.8463611928178609</v>
          </cell>
          <cell r="F11">
            <v>1.6234192915884733</v>
          </cell>
          <cell r="G11">
            <v>-0.73430788027307736</v>
          </cell>
        </row>
        <row r="12">
          <cell r="D12">
            <v>11</v>
          </cell>
          <cell r="E12">
            <v>1.5514522421752655</v>
          </cell>
          <cell r="F12">
            <v>1.1135916054409287</v>
          </cell>
          <cell r="G12">
            <v>-0.81924493816820831</v>
          </cell>
        </row>
        <row r="13">
          <cell r="D13">
            <v>12</v>
          </cell>
          <cell r="E13">
            <v>-0.75865056073709014</v>
          </cell>
          <cell r="F13">
            <v>-1.6412490620555922</v>
          </cell>
          <cell r="G13">
            <v>-2.8548322863142577</v>
          </cell>
        </row>
        <row r="14">
          <cell r="D14">
            <v>13</v>
          </cell>
          <cell r="E14">
            <v>0.47970097866332595</v>
          </cell>
          <cell r="F14">
            <v>-0.23464944258271819</v>
          </cell>
          <cell r="G14">
            <v>-1.8871509469969683</v>
          </cell>
        </row>
        <row r="15">
          <cell r="D15">
            <v>14</v>
          </cell>
          <cell r="E15">
            <v>0.11915881189123761</v>
          </cell>
          <cell r="F15">
            <v>0.18639676592690468</v>
          </cell>
          <cell r="G15">
            <v>-2.3236320626833376</v>
          </cell>
        </row>
        <row r="16">
          <cell r="D16">
            <v>15</v>
          </cell>
          <cell r="E16">
            <v>2.7096994018215712</v>
          </cell>
          <cell r="F16">
            <v>2.3723528832142531</v>
          </cell>
          <cell r="G16">
            <v>0.20315255703187596</v>
          </cell>
        </row>
        <row r="17">
          <cell r="D17">
            <v>16</v>
          </cell>
          <cell r="E17">
            <v>0.72346030233439651</v>
          </cell>
          <cell r="F17">
            <v>0.53689207236359038</v>
          </cell>
          <cell r="G17">
            <v>-1.4169648080196104</v>
          </cell>
        </row>
        <row r="18">
          <cell r="D18">
            <v>17</v>
          </cell>
          <cell r="E18">
            <v>1.9666526289507034</v>
          </cell>
          <cell r="F18">
            <v>0.76980213788535146</v>
          </cell>
          <cell r="G18">
            <v>5.9195608439389091E-3</v>
          </cell>
        </row>
        <row r="19">
          <cell r="D19">
            <v>18</v>
          </cell>
          <cell r="E19">
            <v>-2.8728696893078833</v>
          </cell>
          <cell r="F19">
            <v>-3.3577426122366059</v>
          </cell>
          <cell r="G19">
            <v>-4.6354071117660984</v>
          </cell>
        </row>
        <row r="20">
          <cell r="D20">
            <v>19</v>
          </cell>
          <cell r="E20">
            <v>0.62348151928768236</v>
          </cell>
          <cell r="F20">
            <v>-0.28314979218671116</v>
          </cell>
          <cell r="G20">
            <v>-1.6551095740066295</v>
          </cell>
        </row>
        <row r="21">
          <cell r="D21">
            <v>20</v>
          </cell>
          <cell r="E21">
            <v>-5.5948231458697872E-2</v>
          </cell>
          <cell r="F21">
            <v>0.91971941814060687</v>
          </cell>
          <cell r="G21">
            <v>-2.5994331314176042</v>
          </cell>
        </row>
        <row r="22">
          <cell r="D22">
            <v>21</v>
          </cell>
          <cell r="E22">
            <v>-0.4097231710597577</v>
          </cell>
          <cell r="F22">
            <v>-0.78886124701680926</v>
          </cell>
          <cell r="G22">
            <v>-2.8821348581170825</v>
          </cell>
        </row>
        <row r="23">
          <cell r="D23">
            <v>22</v>
          </cell>
          <cell r="E23">
            <v>0.58782742638217345</v>
          </cell>
          <cell r="F23">
            <v>0.8068695036406488</v>
          </cell>
          <cell r="G23">
            <v>-2.2818182802058407</v>
          </cell>
        </row>
        <row r="24">
          <cell r="D24">
            <v>23</v>
          </cell>
          <cell r="E24">
            <v>2.8076568904724608</v>
          </cell>
          <cell r="F24">
            <v>2.8772792762487684</v>
          </cell>
          <cell r="G24">
            <v>4.4546799146796268E-3</v>
          </cell>
        </row>
        <row r="25">
          <cell r="D25">
            <v>24</v>
          </cell>
          <cell r="E25">
            <v>0.46629155171508235</v>
          </cell>
          <cell r="F25">
            <v>0.13806727137910052</v>
          </cell>
          <cell r="G25">
            <v>-1.9912888133517364</v>
          </cell>
        </row>
        <row r="26">
          <cell r="D26">
            <v>25</v>
          </cell>
          <cell r="E26">
            <v>2.2177829768552844</v>
          </cell>
          <cell r="F26">
            <v>1.0689189062190085</v>
          </cell>
          <cell r="G26">
            <v>-0.10726321267347738</v>
          </cell>
        </row>
        <row r="27">
          <cell r="D27">
            <v>26</v>
          </cell>
          <cell r="E27">
            <v>0.13163211102463745</v>
          </cell>
          <cell r="F27">
            <v>-0.28886171810316985</v>
          </cell>
          <cell r="G27">
            <v>-1.9951311321733727</v>
          </cell>
        </row>
        <row r="28">
          <cell r="D28">
            <v>27</v>
          </cell>
          <cell r="E28">
            <v>0.63919001136645637</v>
          </cell>
          <cell r="F28">
            <v>-0.50530229051053488</v>
          </cell>
          <cell r="G28">
            <v>-1.3889928956399717</v>
          </cell>
        </row>
        <row r="29">
          <cell r="D29">
            <v>28</v>
          </cell>
          <cell r="E29">
            <v>-1.2720121605247037</v>
          </cell>
          <cell r="F29">
            <v>-1.4979478864222926</v>
          </cell>
          <cell r="G29">
            <v>-3.4277132027068213</v>
          </cell>
        </row>
        <row r="30">
          <cell r="D30">
            <v>29</v>
          </cell>
          <cell r="E30">
            <v>-3.1974739211977719</v>
          </cell>
          <cell r="F30">
            <v>-3.629744564388397</v>
          </cell>
          <cell r="G30">
            <v>-5.5932949892891992</v>
          </cell>
        </row>
        <row r="31">
          <cell r="D31">
            <v>30</v>
          </cell>
          <cell r="E31">
            <v>0.58370375196744595</v>
          </cell>
          <cell r="F31">
            <v>1.1855816348981671</v>
          </cell>
          <cell r="G31">
            <v>-2.7535006185501718</v>
          </cell>
        </row>
        <row r="32">
          <cell r="D32">
            <v>31</v>
          </cell>
          <cell r="E32">
            <v>1.0825011925381862</v>
          </cell>
          <cell r="F32">
            <v>2.2759453389273334</v>
          </cell>
          <cell r="G32">
            <v>-2.3580710069363064</v>
          </cell>
        </row>
        <row r="33">
          <cell r="D33">
            <v>32</v>
          </cell>
          <cell r="E33">
            <v>-0.26172710004583227</v>
          </cell>
          <cell r="F33">
            <v>-0.36928587655411832</v>
          </cell>
          <cell r="G33">
            <v>-3.630421267401148</v>
          </cell>
        </row>
        <row r="34">
          <cell r="D34">
            <v>33</v>
          </cell>
          <cell r="E34">
            <v>2.8289212865962088E-2</v>
          </cell>
          <cell r="F34">
            <v>-0.1583140186946056</v>
          </cell>
          <cell r="G34">
            <v>-3.5706219784217561</v>
          </cell>
        </row>
        <row r="35">
          <cell r="D35">
            <v>34</v>
          </cell>
          <cell r="E35">
            <v>-1.0799300501119669</v>
          </cell>
          <cell r="F35">
            <v>-1.0074955876166176</v>
          </cell>
          <cell r="G35">
            <v>-4.9012463188185089</v>
          </cell>
        </row>
        <row r="36">
          <cell r="D36">
            <v>35</v>
          </cell>
          <cell r="E36">
            <v>-0.37985436447283571</v>
          </cell>
          <cell r="F36">
            <v>-0.37087247030096832</v>
          </cell>
          <cell r="G36">
            <v>-4.6157063655641739</v>
          </cell>
        </row>
        <row r="37">
          <cell r="D37">
            <v>36</v>
          </cell>
          <cell r="E37">
            <v>-5.3164709348846317E-2</v>
          </cell>
          <cell r="F37">
            <v>0.41273601612724542</v>
          </cell>
          <cell r="G37">
            <v>-4.6729302075584425</v>
          </cell>
        </row>
        <row r="38">
          <cell r="D38">
            <v>37</v>
          </cell>
          <cell r="E38">
            <v>0.32468710937909961</v>
          </cell>
          <cell r="F38">
            <v>0.50437850574385423</v>
          </cell>
          <cell r="G38">
            <v>-4.5365279557211862</v>
          </cell>
        </row>
        <row r="39">
          <cell r="D39">
            <v>38</v>
          </cell>
          <cell r="E39">
            <v>0.59520342652060443</v>
          </cell>
          <cell r="F39">
            <v>0.70239966970464407</v>
          </cell>
          <cell r="G39">
            <v>-4.5046690115711074</v>
          </cell>
        </row>
        <row r="40">
          <cell r="D40">
            <v>39</v>
          </cell>
          <cell r="E40">
            <v>0.22017594747204194</v>
          </cell>
          <cell r="F40">
            <v>0.10183902382652479</v>
          </cell>
          <cell r="G40">
            <v>-5.0147797288557596</v>
          </cell>
        </row>
        <row r="41">
          <cell r="D41">
            <v>40</v>
          </cell>
          <cell r="E41">
            <v>1.0142132507883879</v>
          </cell>
          <cell r="F41">
            <v>0.78064548526107613</v>
          </cell>
          <cell r="G41">
            <v>-4.4730955277847926</v>
          </cell>
        </row>
        <row r="42">
          <cell r="D42">
            <v>41</v>
          </cell>
          <cell r="E42">
            <v>2.5253283574774095</v>
          </cell>
          <cell r="F42">
            <v>2.3512015429437043</v>
          </cell>
          <cell r="G42">
            <v>-3.0619509775046998</v>
          </cell>
        </row>
        <row r="43">
          <cell r="D43">
            <v>42</v>
          </cell>
          <cell r="E43">
            <v>-2.0451628638901966</v>
          </cell>
          <cell r="F43">
            <v>-2.6325344759115699</v>
          </cell>
          <cell r="G43">
            <v>-7.4032853655902144</v>
          </cell>
        </row>
        <row r="44">
          <cell r="D44">
            <v>43</v>
          </cell>
          <cell r="E44">
            <v>2.1778496180613223</v>
          </cell>
          <cell r="F44">
            <v>1.2057824747570587</v>
          </cell>
          <cell r="G44">
            <v>-3.8033775017169282</v>
          </cell>
        </row>
        <row r="45">
          <cell r="D45">
            <v>44</v>
          </cell>
          <cell r="E45">
            <v>-0.15681631591106693</v>
          </cell>
          <cell r="F45">
            <v>0.38627866917245762</v>
          </cell>
          <cell r="G45">
            <v>-6.2111451023703319</v>
          </cell>
        </row>
        <row r="46">
          <cell r="D46">
            <v>45</v>
          </cell>
          <cell r="E46">
            <v>2.0110818686766865</v>
          </cell>
          <cell r="F46">
            <v>0.98052415784103442</v>
          </cell>
          <cell r="G46">
            <v>-4.1859918026536418</v>
          </cell>
        </row>
        <row r="47">
          <cell r="D47">
            <v>46</v>
          </cell>
          <cell r="E47">
            <v>-1.8324962670460887</v>
          </cell>
          <cell r="F47">
            <v>-1.813232722640574</v>
          </cell>
          <cell r="G47">
            <v>-8.1642282870594762</v>
          </cell>
        </row>
        <row r="48">
          <cell r="D48">
            <v>47</v>
          </cell>
          <cell r="E48">
            <v>-0.70324806397766548</v>
          </cell>
          <cell r="F48">
            <v>-1.6212043630428901</v>
          </cell>
          <cell r="G48">
            <v>-7.5247094867198241</v>
          </cell>
        </row>
        <row r="49">
          <cell r="D49">
            <v>48</v>
          </cell>
          <cell r="E49">
            <v>-0.73733265931609593</v>
          </cell>
          <cell r="F49">
            <v>-1.1216855370935419E-2</v>
          </cell>
          <cell r="G49">
            <v>-8.3563055683542053</v>
          </cell>
        </row>
        <row r="50">
          <cell r="D50">
            <v>49</v>
          </cell>
          <cell r="E50">
            <v>-0.84029652088703199</v>
          </cell>
          <cell r="F50">
            <v>-0.66941613194594796</v>
          </cell>
          <cell r="G50">
            <v>-8.8712736764509454</v>
          </cell>
        </row>
        <row r="51">
          <cell r="D51">
            <v>50</v>
          </cell>
          <cell r="E51">
            <v>-9.0994335175966889E-2</v>
          </cell>
          <cell r="F51">
            <v>0.39972073483090936</v>
          </cell>
          <cell r="G51">
            <v>-8.910991645116253</v>
          </cell>
        </row>
        <row r="52">
          <cell r="D52">
            <v>51</v>
          </cell>
          <cell r="E52">
            <v>-1.3925173293049335</v>
          </cell>
          <cell r="F52">
            <v>-0.99313717290276182</v>
          </cell>
          <cell r="G52">
            <v>-10.649556417950752</v>
          </cell>
        </row>
        <row r="53">
          <cell r="D53">
            <v>52</v>
          </cell>
          <cell r="E53">
            <v>-0.66501542433949301</v>
          </cell>
          <cell r="F53">
            <v>-0.44087980198237575</v>
          </cell>
          <cell r="G53">
            <v>-10.794827331781647</v>
          </cell>
        </row>
        <row r="54">
          <cell r="D54">
            <v>53</v>
          </cell>
          <cell r="E54">
            <v>0.89256553014505624</v>
          </cell>
          <cell r="F54">
            <v>1.5739060454822944</v>
          </cell>
          <cell r="G54">
            <v>-9.9635158637331287</v>
          </cell>
        </row>
        <row r="55">
          <cell r="D55">
            <v>54</v>
          </cell>
          <cell r="E55">
            <v>0.78192586160723931</v>
          </cell>
          <cell r="F55">
            <v>1.0821979050740689</v>
          </cell>
          <cell r="G55">
            <v>-10.533238061348825</v>
          </cell>
        </row>
        <row r="56">
          <cell r="D56">
            <v>55</v>
          </cell>
          <cell r="E56">
            <v>0.36362015240221607</v>
          </cell>
          <cell r="F56">
            <v>0.11877935250462085</v>
          </cell>
          <cell r="G56">
            <v>-11.380895861236692</v>
          </cell>
        </row>
        <row r="57">
          <cell r="D57">
            <v>56</v>
          </cell>
          <cell r="E57">
            <v>1.33469902019993</v>
          </cell>
          <cell r="F57">
            <v>1.0515600366354096</v>
          </cell>
          <cell r="G57">
            <v>-11.011677719454703</v>
          </cell>
        </row>
        <row r="58">
          <cell r="D58">
            <v>57</v>
          </cell>
          <cell r="E58">
            <v>2.4333303484610171</v>
          </cell>
          <cell r="F58">
            <v>2.1580222273323892</v>
          </cell>
          <cell r="G58">
            <v>-10.32653164982607</v>
          </cell>
        </row>
        <row r="59">
          <cell r="D59">
            <v>58</v>
          </cell>
          <cell r="E59">
            <v>-9.2760014491719556E-3</v>
          </cell>
          <cell r="F59">
            <v>-0.73521532972153025</v>
          </cell>
          <cell r="G59">
            <v>-12.960730118926815</v>
          </cell>
        </row>
        <row r="60">
          <cell r="D60">
            <v>59</v>
          </cell>
          <cell r="E60">
            <v>1.1252784603635853</v>
          </cell>
          <cell r="F60">
            <v>6.1051530412293553E-2</v>
          </cell>
          <cell r="G60">
            <v>-12.483236504107008</v>
          </cell>
        </row>
        <row r="61">
          <cell r="D61">
            <v>60</v>
          </cell>
          <cell r="E61">
            <v>1.06800706520081</v>
          </cell>
          <cell r="F61">
            <v>0.81705433061026334</v>
          </cell>
          <cell r="G61">
            <v>-13.152510226339601</v>
          </cell>
        </row>
        <row r="62">
          <cell r="D62">
            <v>61</v>
          </cell>
          <cell r="E62">
            <v>-0.32923224926010008</v>
          </cell>
          <cell r="F62">
            <v>-1.0581370093853604</v>
          </cell>
          <cell r="G62">
            <v>-15.04354230318582</v>
          </cell>
        </row>
        <row r="63">
          <cell r="D63">
            <v>62</v>
          </cell>
          <cell r="E63">
            <v>-0.84420063838845005</v>
          </cell>
          <cell r="F63">
            <v>-1.3415776369301415</v>
          </cell>
          <cell r="G63">
            <v>-16.487152524610352</v>
          </cell>
        </row>
        <row r="64">
          <cell r="D64">
            <v>63</v>
          </cell>
          <cell r="E64">
            <v>-1.1783584984527384</v>
          </cell>
          <cell r="F64">
            <v>-1.1751053687814126</v>
          </cell>
          <cell r="G64">
            <v>-17.877378684989598</v>
          </cell>
        </row>
        <row r="65">
          <cell r="D65">
            <v>64</v>
          </cell>
          <cell r="E65">
            <v>-2.2279049488212603</v>
          </cell>
          <cell r="F65">
            <v>-1.9306195117680154</v>
          </cell>
          <cell r="G65">
            <v>-20.156484341128081</v>
          </cell>
        </row>
        <row r="66">
          <cell r="D66">
            <v>65</v>
          </cell>
          <cell r="E66">
            <v>-0.99561638830821775</v>
          </cell>
          <cell r="F66">
            <v>-0.39736284369913205</v>
          </cell>
          <cell r="G66">
            <v>-20.414659044684552</v>
          </cell>
        </row>
        <row r="67">
          <cell r="D67">
            <v>66</v>
          </cell>
          <cell r="E67">
            <v>-2.1177007277843982</v>
          </cell>
          <cell r="F67">
            <v>-1.0873881641993799</v>
          </cell>
          <cell r="G67">
            <v>-22.93098130596865</v>
          </cell>
        </row>
        <row r="68">
          <cell r="D68">
            <v>67</v>
          </cell>
          <cell r="E68">
            <v>5.9476680499872758E-2</v>
          </cell>
          <cell r="F68">
            <v>0.73477460931344785</v>
          </cell>
          <cell r="G68">
            <v>-22.342405041274993</v>
          </cell>
        </row>
        <row r="69">
          <cell r="D69">
            <v>68</v>
          </cell>
          <cell r="E69">
            <v>-2.2314047752509736</v>
          </cell>
          <cell r="F69">
            <v>-1.1474709090045256</v>
          </cell>
          <cell r="G69">
            <v>-26.014238563787742</v>
          </cell>
        </row>
        <row r="70">
          <cell r="D70">
            <v>69</v>
          </cell>
          <cell r="E70">
            <v>-2.7469192744050885</v>
          </cell>
          <cell r="F70">
            <v>-2.4698834287674516</v>
          </cell>
          <cell r="G70">
            <v>-28.237660407336232</v>
          </cell>
        </row>
        <row r="71">
          <cell r="D71">
            <v>70</v>
          </cell>
          <cell r="E71">
            <v>-1.7065084696200352</v>
          </cell>
          <cell r="F71">
            <v>-0.44596203026821996</v>
          </cell>
          <cell r="G71">
            <v>-29.375662650260011</v>
          </cell>
        </row>
        <row r="72">
          <cell r="D72">
            <v>71</v>
          </cell>
          <cell r="E72">
            <v>0.1118946735988755</v>
          </cell>
          <cell r="F72">
            <v>1.4144222979370309</v>
          </cell>
          <cell r="G72">
            <v>-29.47213003574306</v>
          </cell>
        </row>
        <row r="73">
          <cell r="D73">
            <v>72</v>
          </cell>
          <cell r="E73">
            <v>-2.0752809869633539</v>
          </cell>
          <cell r="F73">
            <v>-1.0810366637080129</v>
          </cell>
          <cell r="G73">
            <v>-33.404734503482146</v>
          </cell>
        </row>
        <row r="74">
          <cell r="D74">
            <v>73</v>
          </cell>
          <cell r="E74">
            <v>-1.2103827580756898</v>
          </cell>
          <cell r="F74">
            <v>-0.84115883713667428</v>
          </cell>
          <cell r="G74">
            <v>-34.669115843177771</v>
          </cell>
        </row>
        <row r="75">
          <cell r="D75">
            <v>74</v>
          </cell>
          <cell r="E75">
            <v>-1.4025136833106375</v>
          </cell>
          <cell r="F75">
            <v>-0.29457208992349271</v>
          </cell>
          <cell r="G75">
            <v>-37.160829171064108</v>
          </cell>
        </row>
        <row r="76">
          <cell r="D76">
            <v>75</v>
          </cell>
          <cell r="E76">
            <v>-1.1516221856918132</v>
          </cell>
          <cell r="F76">
            <v>-0.46810153443884506</v>
          </cell>
          <cell r="G76">
            <v>-39.16868258837679</v>
          </cell>
        </row>
        <row r="77">
          <cell r="D77">
            <v>76</v>
          </cell>
          <cell r="E77">
            <v>-0.71041563436165811</v>
          </cell>
          <cell r="F77">
            <v>0.16393529948726487</v>
          </cell>
          <cell r="G77">
            <v>-41.233013319170425</v>
          </cell>
        </row>
        <row r="78">
          <cell r="D78">
            <v>77</v>
          </cell>
          <cell r="E78">
            <v>-1.0486990752292304</v>
          </cell>
          <cell r="F78">
            <v>-0.37210774229138255</v>
          </cell>
          <cell r="G78">
            <v>-43.991534266830541</v>
          </cell>
        </row>
        <row r="79">
          <cell r="D79">
            <v>78</v>
          </cell>
          <cell r="E79">
            <v>1.3193021588080573</v>
          </cell>
          <cell r="F79">
            <v>1.8646031197308592</v>
          </cell>
          <cell r="G79">
            <v>-44.33344948843753</v>
          </cell>
        </row>
        <row r="80">
          <cell r="D80">
            <v>79</v>
          </cell>
          <cell r="E80">
            <v>-1.5872514480418132</v>
          </cell>
          <cell r="F80">
            <v>-1.0711536112568143</v>
          </cell>
          <cell r="G80">
            <v>-49.583224478780778</v>
          </cell>
        </row>
        <row r="81">
          <cell r="D81">
            <v>80</v>
          </cell>
          <cell r="E81">
            <v>0.34835790697264746</v>
          </cell>
          <cell r="F81">
            <v>3.4864699875325589E-2</v>
          </cell>
          <cell r="G81">
            <v>-50.626225177892259</v>
          </cell>
        </row>
        <row r="82">
          <cell r="D82">
            <v>81</v>
          </cell>
          <cell r="E82">
            <v>-2.6286770772006394</v>
          </cell>
          <cell r="F82">
            <v>-1.9236494863304128</v>
          </cell>
          <cell r="G82">
            <v>-56.565609135465124</v>
          </cell>
        </row>
        <row r="83">
          <cell r="D83">
            <v>82</v>
          </cell>
          <cell r="E83">
            <v>-3.1758434513674723</v>
          </cell>
          <cell r="F83">
            <v>-3.2112000221724522</v>
          </cell>
          <cell r="G83">
            <v>-60.592653370784348</v>
          </cell>
        </row>
        <row r="84">
          <cell r="D84">
            <v>83</v>
          </cell>
          <cell r="E84">
            <v>-2.3803415668152459</v>
          </cell>
          <cell r="F84">
            <v>-1.0308408737328203</v>
          </cell>
          <cell r="G84">
            <v>-63.915834294965528</v>
          </cell>
        </row>
        <row r="85">
          <cell r="D85">
            <v>84</v>
          </cell>
          <cell r="E85">
            <v>-2.561303246831272</v>
          </cell>
          <cell r="F85">
            <v>-1.1115450674503957</v>
          </cell>
          <cell r="G85">
            <v>-68.066636004446394</v>
          </cell>
        </row>
        <row r="86">
          <cell r="D86">
            <v>85</v>
          </cell>
          <cell r="E86">
            <v>-4.563214538242045</v>
          </cell>
          <cell r="F86">
            <v>-3.1406247015888544</v>
          </cell>
          <cell r="G86">
            <v>-74.431537510776096</v>
          </cell>
        </row>
        <row r="87">
          <cell r="D87">
            <v>86</v>
          </cell>
          <cell r="E87">
            <v>-1.489583308559159</v>
          </cell>
          <cell r="F87">
            <v>0.12417984479428701</v>
          </cell>
          <cell r="G87">
            <v>-76.279249963426153</v>
          </cell>
        </row>
        <row r="88">
          <cell r="D88">
            <v>87</v>
          </cell>
          <cell r="E88">
            <v>-2.814334699478894</v>
          </cell>
          <cell r="F88">
            <v>-0.54936359375580768</v>
          </cell>
          <cell r="G88">
            <v>-82.356452643326463</v>
          </cell>
        </row>
        <row r="89">
          <cell r="D89">
            <v>88</v>
          </cell>
          <cell r="E89">
            <v>0.45913601617703681</v>
          </cell>
          <cell r="F89">
            <v>1.6316872605314887</v>
          </cell>
          <cell r="G89">
            <v>-84.096016292478438</v>
          </cell>
        </row>
        <row r="90">
          <cell r="D90">
            <v>89</v>
          </cell>
          <cell r="E90">
            <v>-0.53409886421472774</v>
          </cell>
          <cell r="F90">
            <v>1.0802999981303176</v>
          </cell>
          <cell r="G90">
            <v>-90.005378648549808</v>
          </cell>
        </row>
        <row r="91">
          <cell r="D91">
            <v>90</v>
          </cell>
          <cell r="E91">
            <v>-1.5461036041835128</v>
          </cell>
          <cell r="F91">
            <v>-1.3878228754554485</v>
          </cell>
          <cell r="G91">
            <v>-96.046601956015948</v>
          </cell>
        </row>
        <row r="92">
          <cell r="D92">
            <v>91</v>
          </cell>
          <cell r="E92">
            <v>-1.8159890511098076</v>
          </cell>
          <cell r="F92">
            <v>-1.1942505163093284</v>
          </cell>
          <cell r="G92">
            <v>-102.15920287780726</v>
          </cell>
        </row>
        <row r="93">
          <cell r="D93">
            <v>92</v>
          </cell>
          <cell r="E93">
            <v>-1.1056934518389392</v>
          </cell>
          <cell r="F93">
            <v>-0.3337094851244069</v>
          </cell>
          <cell r="G93">
            <v>-107.4814748123728</v>
          </cell>
        </row>
        <row r="94">
          <cell r="D94">
            <v>93</v>
          </cell>
          <cell r="E94">
            <v>-2.6883141185559953</v>
          </cell>
          <cell r="F94">
            <v>-1.7436869202243033</v>
          </cell>
          <cell r="G94">
            <v>-115.45995608866387</v>
          </cell>
        </row>
        <row r="95">
          <cell r="D95">
            <v>94</v>
          </cell>
          <cell r="E95">
            <v>-2.1154809597254358</v>
          </cell>
          <cell r="F95">
            <v>-1.3371597198025693</v>
          </cell>
          <cell r="G95">
            <v>-121.80640015326388</v>
          </cell>
        </row>
        <row r="96">
          <cell r="D96">
            <v>95</v>
          </cell>
          <cell r="E96">
            <v>-2.2014981416580213</v>
          </cell>
          <cell r="F96">
            <v>-0.79255694458686954</v>
          </cell>
          <cell r="G96">
            <v>-129.28684649146214</v>
          </cell>
        </row>
        <row r="97">
          <cell r="D97">
            <v>96</v>
          </cell>
          <cell r="E97">
            <v>-1.2672941262339452</v>
          </cell>
          <cell r="F97">
            <v>-8.4915527422738779E-2</v>
          </cell>
          <cell r="G97">
            <v>-136.00902980628263</v>
          </cell>
        </row>
        <row r="98">
          <cell r="D98">
            <v>97</v>
          </cell>
          <cell r="E98">
            <v>-1.4213731125131854</v>
          </cell>
          <cell r="F98">
            <v>-0.1365019801834893</v>
          </cell>
          <cell r="G98">
            <v>-144.2059309499495</v>
          </cell>
        </row>
        <row r="99">
          <cell r="D99">
            <v>98</v>
          </cell>
          <cell r="E99">
            <v>-1.5755630535792859</v>
          </cell>
          <cell r="F99">
            <v>-0.69685747108132245</v>
          </cell>
          <cell r="G99">
            <v>-152.74205239659855</v>
          </cell>
        </row>
        <row r="100">
          <cell r="D100">
            <v>99</v>
          </cell>
          <cell r="E100">
            <v>-2.6901129202128962</v>
          </cell>
          <cell r="F100">
            <v>-1.74187601693782</v>
          </cell>
          <cell r="G100">
            <v>-162.86709322628624</v>
          </cell>
        </row>
        <row r="101">
          <cell r="D101">
            <v>100</v>
          </cell>
          <cell r="E101">
            <v>-6.1748036149825491E-2</v>
          </cell>
          <cell r="F101">
            <v>0.92613579295588011</v>
          </cell>
          <cell r="G101">
            <v>-169.90116879714571</v>
          </cell>
        </row>
        <row r="102">
          <cell r="D102">
            <v>101</v>
          </cell>
          <cell r="E102">
            <v>-2.0288891457976668</v>
          </cell>
          <cell r="F102">
            <v>-0.71071500379471675</v>
          </cell>
          <cell r="G102">
            <v>-181.67267181022765</v>
          </cell>
        </row>
        <row r="103">
          <cell r="D103">
            <v>102</v>
          </cell>
          <cell r="E103">
            <v>-1.305282320480214</v>
          </cell>
          <cell r="F103">
            <v>-0.91565317580911176</v>
          </cell>
          <cell r="G103">
            <v>-191.48808116499544</v>
          </cell>
        </row>
        <row r="104">
          <cell r="D104">
            <v>103</v>
          </cell>
          <cell r="E104">
            <v>-3.2578187570100017</v>
          </cell>
          <cell r="F104">
            <v>-2.0978826970327793</v>
          </cell>
          <cell r="G104">
            <v>-204.69451883516413</v>
          </cell>
        </row>
        <row r="105">
          <cell r="D105">
            <v>104</v>
          </cell>
          <cell r="E105">
            <v>1.8119907900317616</v>
          </cell>
          <cell r="F105">
            <v>2.6329172880074285</v>
          </cell>
          <cell r="G105">
            <v>-211.67787852452471</v>
          </cell>
        </row>
        <row r="106">
          <cell r="D106">
            <v>105</v>
          </cell>
          <cell r="E106">
            <v>-1.555245426290969</v>
          </cell>
          <cell r="F106">
            <v>-6.9683926094328608E-2</v>
          </cell>
          <cell r="G106">
            <v>-227.04073187657684</v>
          </cell>
        </row>
        <row r="107">
          <cell r="D107">
            <v>106</v>
          </cell>
          <cell r="E107">
            <v>1.1228803057956842</v>
          </cell>
          <cell r="F107">
            <v>0.71430963570249351</v>
          </cell>
          <cell r="G107">
            <v>-237.26331200818711</v>
          </cell>
        </row>
        <row r="108">
          <cell r="D108">
            <v>107</v>
          </cell>
          <cell r="E108">
            <v>-0.90617925860789406</v>
          </cell>
          <cell r="F108">
            <v>-6.3541336846622276E-2</v>
          </cell>
          <cell r="G108">
            <v>-252.89689913713048</v>
          </cell>
        </row>
        <row r="109">
          <cell r="D109">
            <v>108</v>
          </cell>
          <cell r="E109">
            <v>1.0001321163825232</v>
          </cell>
          <cell r="F109">
            <v>0.55670671906406977</v>
          </cell>
          <cell r="G109">
            <v>-265.26269748892292</v>
          </cell>
        </row>
        <row r="110">
          <cell r="D110">
            <v>109</v>
          </cell>
          <cell r="E110">
            <v>-1.649979791093606</v>
          </cell>
          <cell r="F110">
            <v>-1.1911583789832427</v>
          </cell>
          <cell r="G110">
            <v>-283.10261400394836</v>
          </cell>
        </row>
        <row r="111">
          <cell r="D111">
            <v>110</v>
          </cell>
          <cell r="E111">
            <v>2.9318464585966981</v>
          </cell>
          <cell r="F111">
            <v>2.5485485927401967</v>
          </cell>
          <cell r="G111">
            <v>-294.64417702444632</v>
          </cell>
        </row>
        <row r="112">
          <cell r="D112">
            <v>111</v>
          </cell>
          <cell r="E112">
            <v>1.5345364756454236</v>
          </cell>
          <cell r="F112">
            <v>2.1205354582822786</v>
          </cell>
          <cell r="G112">
            <v>-312.64400460605066</v>
          </cell>
        </row>
        <row r="113">
          <cell r="D113">
            <v>112</v>
          </cell>
          <cell r="E113">
            <v>4.4079212180916763</v>
          </cell>
          <cell r="F113">
            <v>3.1110961868312677</v>
          </cell>
          <cell r="G113">
            <v>-327.01318330600316</v>
          </cell>
        </row>
        <row r="114">
          <cell r="D114">
            <v>113</v>
          </cell>
          <cell r="E114">
            <v>2.3873674214333835</v>
          </cell>
          <cell r="F114">
            <v>1.6055153152349808</v>
          </cell>
          <cell r="G114">
            <v>-347.19330526240452</v>
          </cell>
        </row>
        <row r="115">
          <cell r="D115">
            <v>114</v>
          </cell>
          <cell r="E115">
            <v>-0.52900935344021072</v>
          </cell>
          <cell r="F115">
            <v>-2.7100038233105521</v>
          </cell>
          <cell r="G115">
            <v>-369.18103704996241</v>
          </cell>
        </row>
        <row r="116">
          <cell r="D116">
            <v>115</v>
          </cell>
          <cell r="E116">
            <v>3.0424851325091735</v>
          </cell>
          <cell r="F116">
            <v>1.8485684868746333</v>
          </cell>
          <cell r="G116">
            <v>-386.84598970991919</v>
          </cell>
        </row>
        <row r="117">
          <cell r="D117">
            <v>116</v>
          </cell>
          <cell r="E117">
            <v>0.11435521166039239</v>
          </cell>
          <cell r="F117">
            <v>-0.32206002984477733</v>
          </cell>
          <cell r="G117">
            <v>-411.27111424247209</v>
          </cell>
        </row>
        <row r="118">
          <cell r="D118">
            <v>117</v>
          </cell>
          <cell r="E118">
            <v>2.54622881137895</v>
          </cell>
          <cell r="F118">
            <v>1.0629129065900949</v>
          </cell>
          <cell r="G118">
            <v>-432.14882382996961</v>
          </cell>
        </row>
        <row r="119">
          <cell r="D119">
            <v>118</v>
          </cell>
          <cell r="E119">
            <v>0.86941257919446802</v>
          </cell>
          <cell r="F119">
            <v>0.53491021042088682</v>
          </cell>
          <cell r="G119">
            <v>-458.11536197190821</v>
          </cell>
        </row>
        <row r="120">
          <cell r="D120">
            <v>119</v>
          </cell>
          <cell r="E120">
            <v>2.8546862008525729</v>
          </cell>
          <cell r="F120">
            <v>1.4793357479448197</v>
          </cell>
          <cell r="G120">
            <v>-481.91365999944236</v>
          </cell>
        </row>
        <row r="121">
          <cell r="D121">
            <v>120</v>
          </cell>
          <cell r="E121">
            <v>2.3994515650350041</v>
          </cell>
          <cell r="F121">
            <v>1.7732842269144844</v>
          </cell>
          <cell r="G121">
            <v>-509.47405217992622</v>
          </cell>
        </row>
        <row r="122">
          <cell r="D122">
            <v>121</v>
          </cell>
          <cell r="E122">
            <v>1.0189242265268947</v>
          </cell>
          <cell r="F122">
            <v>-0.54930128955346103</v>
          </cell>
          <cell r="G122">
            <v>-539.30697630401994</v>
          </cell>
        </row>
        <row r="123">
          <cell r="D123">
            <v>122</v>
          </cell>
          <cell r="E123">
            <v>0.91327855683007741</v>
          </cell>
          <cell r="F123">
            <v>-0.30109302393839066</v>
          </cell>
          <cell r="G123">
            <v>-569.99961943999051</v>
          </cell>
        </row>
        <row r="124">
          <cell r="D124">
            <v>123</v>
          </cell>
          <cell r="E124">
            <v>2.434165988258465</v>
          </cell>
          <cell r="F124">
            <v>1.6065686875517087</v>
          </cell>
          <cell r="G124">
            <v>-600.71398327855377</v>
          </cell>
        </row>
        <row r="125">
          <cell r="D125">
            <v>124</v>
          </cell>
          <cell r="E125">
            <v>3.5694217239473893</v>
          </cell>
          <cell r="F125">
            <v>2.7981478206134036</v>
          </cell>
          <cell r="G125">
            <v>-633.43585254453501</v>
          </cell>
        </row>
        <row r="126">
          <cell r="D126">
            <v>125</v>
          </cell>
          <cell r="E126">
            <v>0.24093462379910746</v>
          </cell>
          <cell r="F126">
            <v>-1.1152860130096987</v>
          </cell>
          <cell r="G126">
            <v>-672.1784495277542</v>
          </cell>
        </row>
        <row r="127">
          <cell r="D127">
            <v>126</v>
          </cell>
          <cell r="E127">
            <v>2.6135382134763301</v>
          </cell>
          <cell r="F127">
            <v>0.9516569802001813</v>
          </cell>
          <cell r="G127">
            <v>-707.9544251772262</v>
          </cell>
        </row>
        <row r="128">
          <cell r="D128">
            <v>127</v>
          </cell>
          <cell r="E128">
            <v>-5.0518024302230593</v>
          </cell>
          <cell r="F128">
            <v>-5.6331913794420867</v>
          </cell>
          <cell r="G128">
            <v>-755.58680420122141</v>
          </cell>
        </row>
        <row r="129">
          <cell r="D129">
            <v>128</v>
          </cell>
          <cell r="E129">
            <v>2.308144377755883</v>
          </cell>
          <cell r="F129">
            <v>1.1538735197603227</v>
          </cell>
          <cell r="G129">
            <v>-791.79437970945503</v>
          </cell>
        </row>
        <row r="130">
          <cell r="D130">
            <v>129</v>
          </cell>
          <cell r="E130">
            <v>-3.3661766590374809</v>
          </cell>
          <cell r="F130">
            <v>-1.634854238579635</v>
          </cell>
          <cell r="G130">
            <v>-842.57366691249297</v>
          </cell>
        </row>
        <row r="131">
          <cell r="D131">
            <v>130</v>
          </cell>
          <cell r="E131">
            <v>1.4007402306315146</v>
          </cell>
          <cell r="F131">
            <v>0.50150326190481564</v>
          </cell>
          <cell r="G131">
            <v>-885.8551325714302</v>
          </cell>
        </row>
        <row r="132">
          <cell r="D132">
            <v>131</v>
          </cell>
          <cell r="E132">
            <v>-2.3148808609767775</v>
          </cell>
          <cell r="F132">
            <v>-0.73714457323812654</v>
          </cell>
          <cell r="G132">
            <v>-940.25072219004096</v>
          </cell>
        </row>
        <row r="133">
          <cell r="D133">
            <v>132</v>
          </cell>
          <cell r="E133">
            <v>0.51939617328275389</v>
          </cell>
          <cell r="F133">
            <v>-2.611645527942022E-2</v>
          </cell>
          <cell r="G133">
            <v>-990.84888259315494</v>
          </cell>
        </row>
        <row r="134">
          <cell r="D134">
            <v>133</v>
          </cell>
          <cell r="E134">
            <v>-0.16180418077328529</v>
          </cell>
          <cell r="F134">
            <v>1.0264499810729095</v>
          </cell>
          <cell r="G134">
            <v>-1048.2800578114948</v>
          </cell>
        </row>
        <row r="135">
          <cell r="D135">
            <v>134</v>
          </cell>
          <cell r="E135">
            <v>2.8737271560743372</v>
          </cell>
          <cell r="F135">
            <v>2.6243690781797748</v>
          </cell>
          <cell r="G135">
            <v>-1104.5848535477903</v>
          </cell>
        </row>
        <row r="136">
          <cell r="D136">
            <v>135</v>
          </cell>
          <cell r="E136">
            <v>1.1625541136105326</v>
          </cell>
          <cell r="F136">
            <v>1.3087723565906406</v>
          </cell>
          <cell r="G136">
            <v>-1169.0272384070659</v>
          </cell>
        </row>
        <row r="137">
          <cell r="D137">
            <v>136</v>
          </cell>
          <cell r="E137">
            <v>1.2474492443021461</v>
          </cell>
          <cell r="F137">
            <v>-2.7300272380225143E-3</v>
          </cell>
          <cell r="G137">
            <v>-1234.9690968210557</v>
          </cell>
        </row>
        <row r="138">
          <cell r="D138">
            <v>137</v>
          </cell>
          <cell r="E138">
            <v>-0.47294111914923898</v>
          </cell>
          <cell r="F138">
            <v>-1.033600541789546</v>
          </cell>
          <cell r="G138">
            <v>-1307.0077382837151</v>
          </cell>
        </row>
        <row r="139">
          <cell r="D139">
            <v>138</v>
          </cell>
          <cell r="E139">
            <v>5.7306991119440931E-2</v>
          </cell>
          <cell r="F139">
            <v>-0.69609447608400454</v>
          </cell>
          <cell r="G139">
            <v>-1380.7214673855062</v>
          </cell>
        </row>
        <row r="140">
          <cell r="D140">
            <v>139</v>
          </cell>
          <cell r="E140">
            <v>2.5131617193763125</v>
          </cell>
          <cell r="F140">
            <v>2.5496708595918025</v>
          </cell>
          <cell r="G140">
            <v>-1457.03143515087</v>
          </cell>
        </row>
        <row r="141">
          <cell r="D141">
            <v>140</v>
          </cell>
          <cell r="E141">
            <v>2.8090660950862136</v>
          </cell>
          <cell r="F141">
            <v>2.5116303762397072</v>
          </cell>
          <cell r="G141">
            <v>-1539.1632387251891</v>
          </cell>
        </row>
        <row r="142">
          <cell r="D142">
            <v>141</v>
          </cell>
          <cell r="E142">
            <v>-0.50517972998488858</v>
          </cell>
          <cell r="F142">
            <v>-1.6584676803889515</v>
          </cell>
          <cell r="G142">
            <v>-1629.6681031093722</v>
          </cell>
        </row>
        <row r="143">
          <cell r="D143">
            <v>142</v>
          </cell>
          <cell r="E143">
            <v>2.6414062666246636</v>
          </cell>
          <cell r="F143">
            <v>1.4258872737999184</v>
          </cell>
          <cell r="G143">
            <v>-1719.2245373303915</v>
          </cell>
        </row>
        <row r="144">
          <cell r="D144">
            <v>143</v>
          </cell>
          <cell r="E144">
            <v>-3.2542237140814083</v>
          </cell>
          <cell r="F144">
            <v>-3.4756556751407359</v>
          </cell>
          <cell r="G144">
            <v>-1822.7171001893682</v>
          </cell>
        </row>
        <row r="145">
          <cell r="D145">
            <v>144</v>
          </cell>
          <cell r="E145">
            <v>0.78923159979111757</v>
          </cell>
          <cell r="F145">
            <v>-0.35879511777259299</v>
          </cell>
          <cell r="G145">
            <v>-1922.6649497098992</v>
          </cell>
        </row>
        <row r="146">
          <cell r="D146">
            <v>145</v>
          </cell>
          <cell r="E146">
            <v>-1.7079561864225923</v>
          </cell>
          <cell r="F146">
            <v>-0.54741600886963604</v>
          </cell>
          <cell r="G146">
            <v>-2034.8075101824172</v>
          </cell>
        </row>
        <row r="147">
          <cell r="D147">
            <v>146</v>
          </cell>
          <cell r="E147">
            <v>0.95870136972878006</v>
          </cell>
          <cell r="F147">
            <v>0.55682820449836834</v>
          </cell>
          <cell r="G147">
            <v>-2147.9182547941482</v>
          </cell>
        </row>
        <row r="148">
          <cell r="D148">
            <v>147</v>
          </cell>
          <cell r="E148">
            <v>-2.1713642734672618</v>
          </cell>
          <cell r="F148">
            <v>-1.3241024901355933</v>
          </cell>
          <cell r="G148">
            <v>-2273.4639452827646</v>
          </cell>
        </row>
        <row r="149">
          <cell r="D149">
            <v>148</v>
          </cell>
          <cell r="E149">
            <v>0.35820603195879852</v>
          </cell>
          <cell r="F149">
            <v>4.5282153861150774E-2</v>
          </cell>
          <cell r="G149">
            <v>-2400.3736657826798</v>
          </cell>
        </row>
        <row r="150">
          <cell r="D150">
            <v>149</v>
          </cell>
          <cell r="E150">
            <v>-1.7168778981179282</v>
          </cell>
          <cell r="F150">
            <v>-0.7124363275675123</v>
          </cell>
          <cell r="G150">
            <v>-2539.3331358982491</v>
          </cell>
        </row>
        <row r="151">
          <cell r="D151">
            <v>150</v>
          </cell>
          <cell r="E151">
            <v>0.49503108053315736</v>
          </cell>
          <cell r="F151">
            <v>0.42522986556352566</v>
          </cell>
          <cell r="G151">
            <v>-2681.6470781444491</v>
          </cell>
        </row>
        <row r="152">
          <cell r="D152">
            <v>151</v>
          </cell>
          <cell r="E152">
            <v>-2.2686077895914796</v>
          </cell>
          <cell r="F152">
            <v>-1.4092099310093649</v>
          </cell>
          <cell r="G152">
            <v>-2837.2486163207082</v>
          </cell>
        </row>
        <row r="153">
          <cell r="D153">
            <v>152</v>
          </cell>
          <cell r="E153">
            <v>0.36069977200952386</v>
          </cell>
          <cell r="F153">
            <v>0.30512737921101429</v>
          </cell>
          <cell r="G153">
            <v>-2996.2017055091228</v>
          </cell>
        </row>
        <row r="154">
          <cell r="D154">
            <v>153</v>
          </cell>
          <cell r="E154">
            <v>-0.68226872087042667</v>
          </cell>
          <cell r="F154">
            <v>0.37624035844218645</v>
          </cell>
          <cell r="G154">
            <v>-3168.01657873362</v>
          </cell>
        </row>
        <row r="155">
          <cell r="D155">
            <v>154</v>
          </cell>
          <cell r="E155">
            <v>-2.5108631731030271</v>
          </cell>
          <cell r="F155">
            <v>-2.5792186704573865</v>
          </cell>
          <cell r="G155">
            <v>-3350.0253941916058</v>
          </cell>
        </row>
        <row r="156">
          <cell r="D156">
            <v>155</v>
          </cell>
          <cell r="E156">
            <v>0.163835958032583</v>
          </cell>
          <cell r="F156">
            <v>0.77057064603070968</v>
          </cell>
          <cell r="G156">
            <v>-3538.5965977365131</v>
          </cell>
        </row>
        <row r="157">
          <cell r="D157">
            <v>156</v>
          </cell>
          <cell r="E157">
            <v>-1.6670969889522198</v>
          </cell>
          <cell r="F157">
            <v>-0.65427788268360387</v>
          </cell>
          <cell r="G157">
            <v>-3741.7762573551327</v>
          </cell>
        </row>
        <row r="158">
          <cell r="D158">
            <v>157</v>
          </cell>
          <cell r="E158">
            <v>2.3381486313259168</v>
          </cell>
          <cell r="F158">
            <v>2.5279569904735508</v>
          </cell>
          <cell r="G158">
            <v>-3951.0035986403491</v>
          </cell>
        </row>
        <row r="159">
          <cell r="D159">
            <v>158</v>
          </cell>
          <cell r="E159">
            <v>-3.207763864343296</v>
          </cell>
          <cell r="F159">
            <v>-2.4457782611175989</v>
          </cell>
          <cell r="G159">
            <v>-4181.1634060103152</v>
          </cell>
        </row>
        <row r="160">
          <cell r="D160">
            <v>159</v>
          </cell>
          <cell r="E160">
            <v>-0.37505938529769534</v>
          </cell>
          <cell r="F160">
            <v>-1.0738696926200855</v>
          </cell>
          <cell r="G160">
            <v>-4416.609072893033</v>
          </cell>
        </row>
        <row r="161">
          <cell r="D161">
            <v>160</v>
          </cell>
          <cell r="E161">
            <v>-0.96389763220014946</v>
          </cell>
          <cell r="F161">
            <v>0.45541748808107363</v>
          </cell>
          <cell r="G161">
            <v>-4668.9151800512273</v>
          </cell>
        </row>
        <row r="162">
          <cell r="D162">
            <v>161</v>
          </cell>
          <cell r="E162">
            <v>-0.3951245210022043</v>
          </cell>
          <cell r="F162">
            <v>-0.26570219072353557</v>
          </cell>
          <cell r="G162">
            <v>-4934.035511456399</v>
          </cell>
        </row>
        <row r="163">
          <cell r="D163">
            <v>162</v>
          </cell>
          <cell r="E163">
            <v>-0.82861563237289704</v>
          </cell>
          <cell r="F163">
            <v>-0.13296621287254892</v>
          </cell>
          <cell r="G163">
            <v>-5215.5535620788542</v>
          </cell>
        </row>
        <row r="164">
          <cell r="D164">
            <v>163</v>
          </cell>
          <cell r="E164">
            <v>2.0510559737415979</v>
          </cell>
          <cell r="F164">
            <v>2.3112035007918754</v>
          </cell>
          <cell r="G164">
            <v>-5509.5234855391955</v>
          </cell>
        </row>
        <row r="165">
          <cell r="D165">
            <v>164</v>
          </cell>
          <cell r="E165">
            <v>-0.48513650619086068</v>
          </cell>
          <cell r="F165">
            <v>-0.10410579167619831</v>
          </cell>
          <cell r="G165">
            <v>-5825.492968048984</v>
          </cell>
        </row>
        <row r="166">
          <cell r="D166">
            <v>165</v>
          </cell>
          <cell r="E166">
            <v>1.7277411619357148</v>
          </cell>
          <cell r="F166">
            <v>1.0026566388844071</v>
          </cell>
          <cell r="G166">
            <v>-6154.7210576177422</v>
          </cell>
        </row>
        <row r="167">
          <cell r="D167">
            <v>166</v>
          </cell>
          <cell r="E167">
            <v>1.6079515384025236</v>
          </cell>
          <cell r="F167">
            <v>1.7555709995324491</v>
          </cell>
          <cell r="G167">
            <v>-6505.0844323985857</v>
          </cell>
        </row>
        <row r="168">
          <cell r="D168">
            <v>167</v>
          </cell>
          <cell r="E168">
            <v>-1.0034347104454939</v>
          </cell>
          <cell r="F168">
            <v>-1.9125646836936712</v>
          </cell>
          <cell r="G168">
            <v>-6877.5030503752178</v>
          </cell>
        </row>
        <row r="169">
          <cell r="D169">
            <v>168</v>
          </cell>
          <cell r="E169">
            <v>0.76552864013281652</v>
          </cell>
          <cell r="F169">
            <v>0.15658715385765806</v>
          </cell>
          <cell r="G169">
            <v>-7267.4173598432981</v>
          </cell>
        </row>
        <row r="170">
          <cell r="D170">
            <v>169</v>
          </cell>
          <cell r="E170">
            <v>0.41206996292082565</v>
          </cell>
          <cell r="F170">
            <v>0.56289434612898892</v>
          </cell>
          <cell r="G170">
            <v>-7681.2900703279884</v>
          </cell>
        </row>
        <row r="171">
          <cell r="D171">
            <v>170</v>
          </cell>
          <cell r="E171">
            <v>1.7728197276564597</v>
          </cell>
          <cell r="F171">
            <v>1.3317576953626682</v>
          </cell>
          <cell r="G171">
            <v>-8117.0486134257508</v>
          </cell>
        </row>
        <row r="172">
          <cell r="D172">
            <v>171</v>
          </cell>
          <cell r="E172">
            <v>2.354065454021899</v>
          </cell>
          <cell r="F172">
            <v>2.108708257497689</v>
          </cell>
          <cell r="G172">
            <v>-8578.2170987866139</v>
          </cell>
        </row>
        <row r="173">
          <cell r="D173">
            <v>172</v>
          </cell>
          <cell r="E173">
            <v>0.68324899913043413</v>
          </cell>
          <cell r="F173">
            <v>-0.24406243091821328</v>
          </cell>
          <cell r="G173">
            <v>-9067.7198697594504</v>
          </cell>
        </row>
        <row r="174">
          <cell r="D174">
            <v>173</v>
          </cell>
          <cell r="E174">
            <v>1.4520206549900285</v>
          </cell>
          <cell r="F174">
            <v>0.38079501261747278</v>
          </cell>
          <cell r="G174">
            <v>-9582.9183834744617</v>
          </cell>
        </row>
        <row r="175">
          <cell r="D175">
            <v>174</v>
          </cell>
          <cell r="E175">
            <v>1.4681070067294026</v>
          </cell>
          <cell r="F175">
            <v>0.88318280619937017</v>
          </cell>
          <cell r="G175">
            <v>-10128.138455308146</v>
          </cell>
        </row>
        <row r="176">
          <cell r="D176">
            <v>175</v>
          </cell>
          <cell r="E176">
            <v>1.9588829243054604</v>
          </cell>
          <cell r="F176">
            <v>1.061177973471966</v>
          </cell>
          <cell r="G176">
            <v>-10703.835383541375</v>
          </cell>
        </row>
        <row r="177">
          <cell r="D177">
            <v>176</v>
          </cell>
          <cell r="E177">
            <v>-0.1518111657745278</v>
          </cell>
          <cell r="F177">
            <v>-0.998868202329243</v>
          </cell>
          <cell r="G177">
            <v>-11314.889942971171</v>
          </cell>
        </row>
        <row r="178">
          <cell r="D178">
            <v>177</v>
          </cell>
          <cell r="E178">
            <v>4.2554678818112137</v>
          </cell>
          <cell r="F178">
            <v>3.2576114283833211</v>
          </cell>
          <cell r="G178">
            <v>-11954.439970480647</v>
          </cell>
        </row>
        <row r="179">
          <cell r="D179">
            <v>178</v>
          </cell>
          <cell r="E179">
            <v>1.099955399479507</v>
          </cell>
          <cell r="F179">
            <v>0.72860224171641974</v>
          </cell>
          <cell r="G179">
            <v>-12637.478450210368</v>
          </cell>
        </row>
        <row r="180">
          <cell r="D180">
            <v>179</v>
          </cell>
          <cell r="E180">
            <v>3.105269452483375</v>
          </cell>
          <cell r="F180">
            <v>1.1299455812111812</v>
          </cell>
          <cell r="G180">
            <v>-13354.353518264179</v>
          </cell>
        </row>
        <row r="181">
          <cell r="D181">
            <v>180</v>
          </cell>
          <cell r="E181">
            <v>-2.5852159696283739</v>
          </cell>
          <cell r="F181">
            <v>-3.3534984271605728</v>
          </cell>
          <cell r="G181">
            <v>-14119.844531802113</v>
          </cell>
        </row>
        <row r="182">
          <cell r="D182">
            <v>181</v>
          </cell>
          <cell r="E182">
            <v>2.9053631284597117</v>
          </cell>
          <cell r="F182">
            <v>1.3590372488167317</v>
          </cell>
          <cell r="G182">
            <v>-14918.135451098044</v>
          </cell>
        </row>
        <row r="183">
          <cell r="D183">
            <v>182</v>
          </cell>
          <cell r="E183">
            <v>-2.9272670109318484</v>
          </cell>
          <cell r="F183">
            <v>-2.269421564992073</v>
          </cell>
          <cell r="G183">
            <v>-15772.982934513104</v>
          </cell>
        </row>
        <row r="184">
          <cell r="D184">
            <v>183</v>
          </cell>
          <cell r="E184">
            <v>-0.60444413793458662</v>
          </cell>
          <cell r="F184">
            <v>-1.8965989424034859</v>
          </cell>
          <cell r="G184">
            <v>-16668.458176546283</v>
          </cell>
        </row>
        <row r="185">
          <cell r="D185">
            <v>184</v>
          </cell>
          <cell r="E185">
            <v>-1.8280558751771332</v>
          </cell>
          <cell r="F185">
            <v>-0.55996551494315416</v>
          </cell>
          <cell r="G185">
            <v>-17618.935051829194</v>
          </cell>
        </row>
        <row r="186">
          <cell r="D186">
            <v>185</v>
          </cell>
          <cell r="E186">
            <v>0.70002938165438555</v>
          </cell>
          <cell r="F186">
            <v>0.83818338770499601</v>
          </cell>
          <cell r="G186">
            <v>-18619.201555333853</v>
          </cell>
        </row>
        <row r="187">
          <cell r="D187">
            <v>186</v>
          </cell>
          <cell r="E187">
            <v>-0.71075396263314483</v>
          </cell>
          <cell r="F187">
            <v>0.24599269070431551</v>
          </cell>
          <cell r="G187">
            <v>-19680.592431439203</v>
          </cell>
        </row>
        <row r="188">
          <cell r="D188">
            <v>187</v>
          </cell>
          <cell r="E188">
            <v>1.3691119933679943</v>
          </cell>
          <cell r="F188">
            <v>1.2001060727148924</v>
          </cell>
          <cell r="G188">
            <v>-20798.518803938205</v>
          </cell>
        </row>
        <row r="189">
          <cell r="D189">
            <v>188</v>
          </cell>
          <cell r="E189">
            <v>-0.94395333812932292</v>
          </cell>
          <cell r="F189">
            <v>-0.54520831810962778</v>
          </cell>
          <cell r="G189">
            <v>-21984.68399849271</v>
          </cell>
        </row>
        <row r="190">
          <cell r="D190">
            <v>189</v>
          </cell>
          <cell r="E190">
            <v>-0.3035737110745016</v>
          </cell>
          <cell r="F190">
            <v>-0.81788477464486875</v>
          </cell>
          <cell r="G190">
            <v>-23235.250888271661</v>
          </cell>
        </row>
        <row r="191">
          <cell r="D191">
            <v>190</v>
          </cell>
          <cell r="E191">
            <v>-0.41099264095261856</v>
          </cell>
          <cell r="F191">
            <v>3.5800830678256346E-2</v>
          </cell>
          <cell r="G191">
            <v>-24558.136728542631</v>
          </cell>
        </row>
        <row r="192">
          <cell r="D192">
            <v>191</v>
          </cell>
          <cell r="E192">
            <v>0.25159099059109308</v>
          </cell>
          <cell r="F192">
            <v>0.31304756793599497</v>
          </cell>
          <cell r="G192">
            <v>-25955.166894698788</v>
          </cell>
        </row>
        <row r="193">
          <cell r="D193">
            <v>192</v>
          </cell>
          <cell r="E193">
            <v>1.9747130910216486</v>
          </cell>
          <cell r="F193">
            <v>2.2189621210665615</v>
          </cell>
          <cell r="G193">
            <v>-27430.863301667207</v>
          </cell>
        </row>
        <row r="194">
          <cell r="D194">
            <v>193</v>
          </cell>
          <cell r="E194">
            <v>-1.1711141215526242</v>
          </cell>
          <cell r="F194">
            <v>-1.3459824053689178</v>
          </cell>
          <cell r="G194">
            <v>-28994.912046284204</v>
          </cell>
        </row>
        <row r="195">
          <cell r="D195">
            <v>194</v>
          </cell>
          <cell r="E195">
            <v>1.9885715865699529</v>
          </cell>
          <cell r="F195">
            <v>1.2973484480570925</v>
          </cell>
          <cell r="G195">
            <v>-30642.243400074916</v>
          </cell>
        </row>
        <row r="196">
          <cell r="D196">
            <v>195</v>
          </cell>
          <cell r="E196">
            <v>0.1901973883786785</v>
          </cell>
          <cell r="F196">
            <v>0.48967964398232883</v>
          </cell>
          <cell r="G196">
            <v>-32387.908648347187</v>
          </cell>
        </row>
        <row r="197">
          <cell r="D197">
            <v>196</v>
          </cell>
          <cell r="E197">
            <v>1.3584413743173247</v>
          </cell>
          <cell r="F197">
            <v>0.43023235534802007</v>
          </cell>
          <cell r="G197">
            <v>-34230.021035880549</v>
          </cell>
        </row>
        <row r="198">
          <cell r="D198">
            <v>197</v>
          </cell>
          <cell r="E198">
            <v>1.1378425311390286</v>
          </cell>
          <cell r="F198">
            <v>1.0073275072439558</v>
          </cell>
          <cell r="G198">
            <v>-36178.445349481233</v>
          </cell>
        </row>
        <row r="199">
          <cell r="D199">
            <v>198</v>
          </cell>
          <cell r="E199">
            <v>3.1306876360135214</v>
          </cell>
          <cell r="F199">
            <v>2.3382514047410257</v>
          </cell>
          <cell r="G199">
            <v>-38235.348594990501</v>
          </cell>
        </row>
        <row r="200">
          <cell r="D200">
            <v>199</v>
          </cell>
          <cell r="E200">
            <v>0.20957642503637497</v>
          </cell>
          <cell r="F200">
            <v>-0.46781978556255188</v>
          </cell>
          <cell r="G200">
            <v>-40414.147055939386</v>
          </cell>
        </row>
        <row r="201">
          <cell r="D201">
            <v>200</v>
          </cell>
          <cell r="E201">
            <v>1.6949687275097871</v>
          </cell>
          <cell r="F201">
            <v>0.23985779506811436</v>
          </cell>
          <cell r="G201">
            <v>-42712.72739427082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5905-096B-444E-A002-73D2A3BECFE5}">
  <dimension ref="A1:Q84"/>
  <sheetViews>
    <sheetView zoomScale="68" workbookViewId="0">
      <selection activeCell="G90" sqref="G90"/>
    </sheetView>
  </sheetViews>
  <sheetFormatPr baseColWidth="10" defaultRowHeight="16" x14ac:dyDescent="0.2"/>
  <cols>
    <col min="1" max="1" width="36.83203125" style="2" customWidth="1"/>
    <col min="2" max="2" width="18.5" style="2" customWidth="1"/>
    <col min="3" max="4" width="10.83203125" style="2"/>
    <col min="5" max="5" width="17.83203125" style="2" customWidth="1"/>
    <col min="6" max="6" width="20.83203125" style="2" customWidth="1"/>
    <col min="7" max="7" width="40.83203125" style="2" customWidth="1"/>
    <col min="8" max="8" width="35.33203125" style="2" customWidth="1"/>
    <col min="9" max="9" width="29" style="2" customWidth="1"/>
    <col min="10" max="10" width="18" style="2" customWidth="1"/>
    <col min="11" max="16384" width="10.83203125" style="2"/>
  </cols>
  <sheetData>
    <row r="1" spans="1:17" ht="30" customHeight="1" thickBot="1" x14ac:dyDescent="0.25">
      <c r="A1" s="14" t="s">
        <v>9</v>
      </c>
      <c r="M1" s="98" t="s">
        <v>24</v>
      </c>
      <c r="N1" s="99"/>
      <c r="O1" s="99"/>
      <c r="P1" s="99"/>
      <c r="Q1" s="100"/>
    </row>
    <row r="2" spans="1:17" s="4" customFormat="1" ht="43" customHeight="1" thickBot="1" x14ac:dyDescent="0.25">
      <c r="A2" s="8" t="s">
        <v>6</v>
      </c>
      <c r="B2" s="9" t="s">
        <v>7</v>
      </c>
      <c r="E2" s="1" t="s">
        <v>0</v>
      </c>
      <c r="F2" s="1" t="s">
        <v>29</v>
      </c>
      <c r="G2" s="7" t="s">
        <v>5</v>
      </c>
      <c r="M2" s="13" t="s">
        <v>0</v>
      </c>
      <c r="N2" s="101" t="s">
        <v>28</v>
      </c>
      <c r="O2" s="102"/>
      <c r="P2" s="102"/>
      <c r="Q2" s="103"/>
    </row>
    <row r="3" spans="1:17" ht="20" customHeight="1" x14ac:dyDescent="0.2">
      <c r="A3" s="79" t="s">
        <v>2</v>
      </c>
      <c r="B3" s="76">
        <f>F14</f>
        <v>41</v>
      </c>
      <c r="E3" s="3">
        <v>1</v>
      </c>
      <c r="F3" s="3">
        <v>34</v>
      </c>
      <c r="G3" s="3">
        <f>F3</f>
        <v>34</v>
      </c>
      <c r="M3" s="3">
        <v>4</v>
      </c>
      <c r="N3" s="3">
        <f>ABS(G17)</f>
        <v>8</v>
      </c>
      <c r="O3" s="3">
        <f t="shared" ref="O3:O11" si="0">ABS(H17)</f>
        <v>2.3333333333333357</v>
      </c>
      <c r="P3" s="3">
        <f t="shared" ref="P3:P11" si="1">ABS(I17)</f>
        <v>2.3333333333333357</v>
      </c>
      <c r="Q3" s="3">
        <f t="shared" ref="Q3:Q11" si="2">ABS(J17)</f>
        <v>1.8125</v>
      </c>
    </row>
    <row r="4" spans="1:17" ht="20" customHeight="1" x14ac:dyDescent="0.2">
      <c r="A4" s="80" t="s">
        <v>3</v>
      </c>
      <c r="B4" s="77">
        <f>SUM(F3:F14)/12</f>
        <v>36.583333333333336</v>
      </c>
      <c r="E4" s="3">
        <v>2</v>
      </c>
      <c r="F4" s="3">
        <v>33</v>
      </c>
      <c r="G4" s="3">
        <f>($B$8*F3)+((1-$B$8)*G3)</f>
        <v>34</v>
      </c>
      <c r="M4" s="3">
        <v>5</v>
      </c>
      <c r="N4" s="3">
        <f t="shared" ref="N4:N11" si="3">ABS(G18)</f>
        <v>2</v>
      </c>
      <c r="O4" s="3">
        <f t="shared" si="0"/>
        <v>0.25</v>
      </c>
      <c r="P4" s="3">
        <f t="shared" si="1"/>
        <v>0.3333333333333357</v>
      </c>
      <c r="Q4" s="3">
        <f t="shared" si="2"/>
        <v>0.640625</v>
      </c>
    </row>
    <row r="5" spans="1:17" ht="20" customHeight="1" x14ac:dyDescent="0.2">
      <c r="A5" s="80" t="s">
        <v>4</v>
      </c>
      <c r="B5" s="77">
        <f>SUM(F12:F14)/3</f>
        <v>35.666666666666664</v>
      </c>
      <c r="E5" s="3">
        <v>3</v>
      </c>
      <c r="F5" s="3">
        <v>42</v>
      </c>
      <c r="G5" s="3">
        <f>($B$8*F4)+((1-$B$8)*G4)</f>
        <v>33.75</v>
      </c>
      <c r="M5" s="3">
        <v>6</v>
      </c>
      <c r="N5" s="3">
        <f t="shared" si="3"/>
        <v>7</v>
      </c>
      <c r="O5" s="3">
        <f t="shared" si="0"/>
        <v>7.2000000000000028</v>
      </c>
      <c r="P5" s="3">
        <f t="shared" si="1"/>
        <v>5.6666666666666643</v>
      </c>
      <c r="Q5" s="3">
        <f t="shared" si="2"/>
        <v>7.48046875</v>
      </c>
    </row>
    <row r="6" spans="1:17" ht="20" customHeight="1" thickBot="1" x14ac:dyDescent="0.25">
      <c r="A6" s="81" t="s">
        <v>5</v>
      </c>
      <c r="B6" s="78">
        <f>G14</f>
        <v>35.652035713195801</v>
      </c>
      <c r="E6" s="3">
        <v>4</v>
      </c>
      <c r="F6" s="3">
        <v>34</v>
      </c>
      <c r="G6" s="3">
        <f t="shared" ref="G6:G14" si="4">($B$8*F5)+((1-$B$8)*G5)</f>
        <v>35.8125</v>
      </c>
      <c r="M6" s="3">
        <v>7</v>
      </c>
      <c r="N6" s="3">
        <f t="shared" si="3"/>
        <v>9</v>
      </c>
      <c r="O6" s="3">
        <f t="shared" si="0"/>
        <v>3</v>
      </c>
      <c r="P6" s="3">
        <f t="shared" si="1"/>
        <v>3.6666666666666643</v>
      </c>
      <c r="Q6" s="3">
        <f t="shared" si="2"/>
        <v>3.3896484375</v>
      </c>
    </row>
    <row r="7" spans="1:17" ht="20" customHeight="1" thickBot="1" x14ac:dyDescent="0.25">
      <c r="E7" s="3">
        <v>5</v>
      </c>
      <c r="F7" s="3">
        <v>36</v>
      </c>
      <c r="G7" s="3">
        <f t="shared" si="4"/>
        <v>35.359375</v>
      </c>
      <c r="M7" s="3">
        <v>8</v>
      </c>
      <c r="N7" s="3">
        <f t="shared" si="3"/>
        <v>1</v>
      </c>
      <c r="O7" s="3">
        <f t="shared" si="0"/>
        <v>3.5714285714285694</v>
      </c>
      <c r="P7" s="3">
        <f t="shared" si="1"/>
        <v>4.6666666666666643</v>
      </c>
      <c r="Q7" s="3">
        <f t="shared" si="2"/>
        <v>3.542236328125</v>
      </c>
    </row>
    <row r="8" spans="1:17" ht="20" customHeight="1" thickBot="1" x14ac:dyDescent="0.25">
      <c r="A8" s="6" t="s">
        <v>8</v>
      </c>
      <c r="B8" s="5">
        <v>0.25</v>
      </c>
      <c r="E8" s="3">
        <v>6</v>
      </c>
      <c r="F8" s="3">
        <v>43</v>
      </c>
      <c r="G8" s="3">
        <f t="shared" si="4"/>
        <v>35.51953125</v>
      </c>
      <c r="M8" s="3">
        <v>9</v>
      </c>
      <c r="N8" s="3">
        <f t="shared" si="3"/>
        <v>10</v>
      </c>
      <c r="O8" s="3">
        <f t="shared" si="0"/>
        <v>6.875</v>
      </c>
      <c r="P8" s="3">
        <f t="shared" si="1"/>
        <v>6.3333333333333357</v>
      </c>
      <c r="Q8" s="3">
        <f t="shared" si="2"/>
        <v>7.34332275390625</v>
      </c>
    </row>
    <row r="9" spans="1:17" ht="20" customHeight="1" x14ac:dyDescent="0.2">
      <c r="E9" s="3">
        <v>7</v>
      </c>
      <c r="F9" s="3">
        <v>34</v>
      </c>
      <c r="G9" s="3">
        <f t="shared" si="4"/>
        <v>37.3896484375</v>
      </c>
      <c r="M9" s="3">
        <v>10</v>
      </c>
      <c r="N9" s="3">
        <f t="shared" si="3"/>
        <v>12</v>
      </c>
      <c r="O9" s="3">
        <f t="shared" si="0"/>
        <v>5.8888888888888857</v>
      </c>
      <c r="P9" s="3">
        <f t="shared" si="1"/>
        <v>5.6666666666666643</v>
      </c>
      <c r="Q9" s="3">
        <f t="shared" si="2"/>
        <v>6.4925079345703125</v>
      </c>
    </row>
    <row r="10" spans="1:17" ht="20" customHeight="1" x14ac:dyDescent="0.2">
      <c r="E10" s="3">
        <v>8</v>
      </c>
      <c r="F10" s="3">
        <v>33</v>
      </c>
      <c r="G10" s="3">
        <f t="shared" si="4"/>
        <v>36.542236328125</v>
      </c>
      <c r="M10" s="3">
        <v>11</v>
      </c>
      <c r="N10" s="3">
        <f t="shared" si="3"/>
        <v>4</v>
      </c>
      <c r="O10" s="3">
        <f t="shared" si="0"/>
        <v>1.2999999999999972</v>
      </c>
      <c r="P10" s="3">
        <f t="shared" si="1"/>
        <v>0.6666666666666643</v>
      </c>
      <c r="Q10" s="3">
        <f t="shared" si="2"/>
        <v>0.86938095092773438</v>
      </c>
    </row>
    <row r="11" spans="1:17" ht="20" customHeight="1" x14ac:dyDescent="0.2">
      <c r="E11" s="3">
        <v>9</v>
      </c>
      <c r="F11" s="3">
        <v>43</v>
      </c>
      <c r="G11" s="3">
        <f t="shared" si="4"/>
        <v>35.65667724609375</v>
      </c>
      <c r="M11" s="3">
        <v>12</v>
      </c>
      <c r="N11" s="3">
        <f t="shared" si="3"/>
        <v>6</v>
      </c>
      <c r="O11" s="3">
        <f t="shared" si="0"/>
        <v>4.8181818181818201</v>
      </c>
      <c r="P11" s="3">
        <f t="shared" si="1"/>
        <v>4.6666666666666643</v>
      </c>
      <c r="Q11" s="3">
        <f t="shared" si="2"/>
        <v>5.3479642868041992</v>
      </c>
    </row>
    <row r="12" spans="1:17" ht="20" customHeight="1" x14ac:dyDescent="0.2">
      <c r="E12" s="3">
        <v>10</v>
      </c>
      <c r="F12" s="3">
        <v>31</v>
      </c>
      <c r="G12" s="3">
        <f t="shared" si="4"/>
        <v>37.492507934570312</v>
      </c>
    </row>
    <row r="13" spans="1:17" ht="20" customHeight="1" x14ac:dyDescent="0.2">
      <c r="E13" s="3">
        <v>11</v>
      </c>
      <c r="F13" s="3">
        <v>35</v>
      </c>
      <c r="G13" s="3">
        <f t="shared" si="4"/>
        <v>35.869380950927734</v>
      </c>
    </row>
    <row r="14" spans="1:17" ht="20" customHeight="1" thickBot="1" x14ac:dyDescent="0.25">
      <c r="E14" s="3">
        <v>12</v>
      </c>
      <c r="F14" s="3">
        <v>41</v>
      </c>
      <c r="G14" s="3">
        <f t="shared" si="4"/>
        <v>35.652035713195801</v>
      </c>
    </row>
    <row r="15" spans="1:17" ht="20" customHeight="1" thickBot="1" x14ac:dyDescent="0.25">
      <c r="A15" s="11" t="s">
        <v>10</v>
      </c>
    </row>
    <row r="16" spans="1:17" s="4" customFormat="1" ht="52" customHeight="1" x14ac:dyDescent="0.2">
      <c r="A16" s="10" t="s">
        <v>0</v>
      </c>
      <c r="B16" s="1" t="s">
        <v>1</v>
      </c>
      <c r="C16" s="12" t="s">
        <v>2</v>
      </c>
      <c r="D16" s="12" t="s">
        <v>11</v>
      </c>
      <c r="E16" s="12" t="s">
        <v>4</v>
      </c>
      <c r="F16" s="7" t="s">
        <v>5</v>
      </c>
      <c r="G16" s="12" t="s">
        <v>16</v>
      </c>
      <c r="H16" s="12" t="s">
        <v>17</v>
      </c>
      <c r="I16" s="12" t="s">
        <v>18</v>
      </c>
      <c r="J16" s="12" t="s">
        <v>19</v>
      </c>
      <c r="M16" s="94" t="s">
        <v>20</v>
      </c>
      <c r="N16" s="95"/>
      <c r="O16" s="95"/>
      <c r="P16" s="96"/>
    </row>
    <row r="17" spans="1:16" ht="20" customHeight="1" x14ac:dyDescent="0.2">
      <c r="A17" s="3">
        <v>4</v>
      </c>
      <c r="B17" s="3">
        <v>34</v>
      </c>
      <c r="C17" s="3">
        <f>F5</f>
        <v>42</v>
      </c>
      <c r="D17" s="3">
        <f>SUM(F3:F5)/3</f>
        <v>36.333333333333336</v>
      </c>
      <c r="E17" s="3">
        <f>AVERAGE(F3:F5)</f>
        <v>36.333333333333336</v>
      </c>
      <c r="F17" s="3">
        <v>35.8125</v>
      </c>
      <c r="G17" s="3">
        <f>C17-B17</f>
        <v>8</v>
      </c>
      <c r="H17" s="3">
        <f>D17-B17</f>
        <v>2.3333333333333357</v>
      </c>
      <c r="I17" s="3">
        <f>E17-B17</f>
        <v>2.3333333333333357</v>
      </c>
      <c r="J17" s="3">
        <f>F17-B17</f>
        <v>1.8125</v>
      </c>
      <c r="M17" s="3">
        <f t="shared" ref="M17:M25" si="5">G17^2</f>
        <v>64</v>
      </c>
      <c r="N17" s="3">
        <f t="shared" ref="N17:N25" si="6">H17^2</f>
        <v>5.4444444444444553</v>
      </c>
      <c r="O17" s="3">
        <f t="shared" ref="O17:O25" si="7">I17^2</f>
        <v>5.4444444444444553</v>
      </c>
      <c r="P17" s="3">
        <f t="shared" ref="P17:P25" si="8">J17^2</f>
        <v>3.28515625</v>
      </c>
    </row>
    <row r="18" spans="1:16" ht="20" customHeight="1" x14ac:dyDescent="0.2">
      <c r="A18" s="3">
        <v>5</v>
      </c>
      <c r="B18" s="3">
        <v>36</v>
      </c>
      <c r="C18" s="87">
        <f t="shared" ref="C18:C25" si="9">F6</f>
        <v>34</v>
      </c>
      <c r="D18" s="3">
        <f>SUM(F3:F6)/4</f>
        <v>35.75</v>
      </c>
      <c r="E18" s="87">
        <f t="shared" ref="E18:E24" si="10">AVERAGE(F4:F6)</f>
        <v>36.333333333333336</v>
      </c>
      <c r="F18" s="3">
        <v>35.359375</v>
      </c>
      <c r="G18" s="3">
        <f t="shared" ref="G18:G25" si="11">C18-B18</f>
        <v>-2</v>
      </c>
      <c r="H18" s="3">
        <f t="shared" ref="H18:H25" si="12">D18-B18</f>
        <v>-0.25</v>
      </c>
      <c r="I18" s="3">
        <f t="shared" ref="I18:I25" si="13">E18-B18</f>
        <v>0.3333333333333357</v>
      </c>
      <c r="J18" s="3">
        <f t="shared" ref="J18:J25" si="14">F18-B18</f>
        <v>-0.640625</v>
      </c>
      <c r="M18" s="3">
        <f t="shared" si="5"/>
        <v>4</v>
      </c>
      <c r="N18" s="3">
        <f t="shared" si="6"/>
        <v>6.25E-2</v>
      </c>
      <c r="O18" s="3">
        <f t="shared" si="7"/>
        <v>0.11111111111111269</v>
      </c>
      <c r="P18" s="3">
        <f t="shared" si="8"/>
        <v>0.410400390625</v>
      </c>
    </row>
    <row r="19" spans="1:16" ht="20" customHeight="1" x14ac:dyDescent="0.2">
      <c r="A19" s="3">
        <v>6</v>
      </c>
      <c r="B19" s="3">
        <v>43</v>
      </c>
      <c r="C19" s="87">
        <f t="shared" si="9"/>
        <v>36</v>
      </c>
      <c r="D19" s="3">
        <f>SUM(F3:F7)/5</f>
        <v>35.799999999999997</v>
      </c>
      <c r="E19" s="87">
        <f t="shared" si="10"/>
        <v>37.333333333333336</v>
      </c>
      <c r="F19" s="3">
        <v>35.51953125</v>
      </c>
      <c r="G19" s="3">
        <f>C19-B19</f>
        <v>-7</v>
      </c>
      <c r="H19" s="3">
        <f t="shared" si="12"/>
        <v>-7.2000000000000028</v>
      </c>
      <c r="I19" s="3">
        <f t="shared" si="13"/>
        <v>-5.6666666666666643</v>
      </c>
      <c r="J19" s="3">
        <f t="shared" si="14"/>
        <v>-7.48046875</v>
      </c>
      <c r="M19" s="3">
        <f t="shared" si="5"/>
        <v>49</v>
      </c>
      <c r="N19" s="3">
        <f t="shared" si="6"/>
        <v>51.840000000000039</v>
      </c>
      <c r="O19" s="3">
        <f t="shared" si="7"/>
        <v>32.111111111111086</v>
      </c>
      <c r="P19" s="3">
        <f t="shared" si="8"/>
        <v>55.957412719726562</v>
      </c>
    </row>
    <row r="20" spans="1:16" ht="20" customHeight="1" x14ac:dyDescent="0.2">
      <c r="A20" s="3">
        <v>7</v>
      </c>
      <c r="B20" s="3">
        <v>34</v>
      </c>
      <c r="C20" s="87">
        <f t="shared" si="9"/>
        <v>43</v>
      </c>
      <c r="D20" s="3">
        <f>SUM(F3:F8)/6</f>
        <v>37</v>
      </c>
      <c r="E20" s="87">
        <f t="shared" si="10"/>
        <v>37.666666666666664</v>
      </c>
      <c r="F20" s="3">
        <v>37.3896484375</v>
      </c>
      <c r="G20" s="3">
        <f t="shared" si="11"/>
        <v>9</v>
      </c>
      <c r="H20" s="3">
        <f t="shared" si="12"/>
        <v>3</v>
      </c>
      <c r="I20" s="3">
        <f t="shared" si="13"/>
        <v>3.6666666666666643</v>
      </c>
      <c r="J20" s="3">
        <f t="shared" si="14"/>
        <v>3.3896484375</v>
      </c>
      <c r="M20" s="3">
        <f t="shared" si="5"/>
        <v>81</v>
      </c>
      <c r="N20" s="3">
        <f t="shared" si="6"/>
        <v>9</v>
      </c>
      <c r="O20" s="3">
        <f t="shared" si="7"/>
        <v>13.444444444444427</v>
      </c>
      <c r="P20" s="3">
        <f t="shared" si="8"/>
        <v>11.489716529846191</v>
      </c>
    </row>
    <row r="21" spans="1:16" ht="20" customHeight="1" x14ac:dyDescent="0.2">
      <c r="A21" s="3">
        <v>8</v>
      </c>
      <c r="B21" s="3">
        <v>33</v>
      </c>
      <c r="C21" s="87">
        <f t="shared" si="9"/>
        <v>34</v>
      </c>
      <c r="D21" s="3">
        <f>SUM(F3:F9)/7</f>
        <v>36.571428571428569</v>
      </c>
      <c r="E21" s="87">
        <f t="shared" si="10"/>
        <v>37.666666666666664</v>
      </c>
      <c r="F21" s="3">
        <v>36.542236328125</v>
      </c>
      <c r="G21" s="3">
        <f t="shared" si="11"/>
        <v>1</v>
      </c>
      <c r="H21" s="3">
        <f t="shared" si="12"/>
        <v>3.5714285714285694</v>
      </c>
      <c r="I21" s="3">
        <f t="shared" si="13"/>
        <v>4.6666666666666643</v>
      </c>
      <c r="J21" s="3">
        <f t="shared" si="14"/>
        <v>3.542236328125</v>
      </c>
      <c r="M21" s="3">
        <f t="shared" si="5"/>
        <v>1</v>
      </c>
      <c r="N21" s="3">
        <f t="shared" si="6"/>
        <v>12.755102040816311</v>
      </c>
      <c r="O21" s="3">
        <f t="shared" si="7"/>
        <v>21.777777777777757</v>
      </c>
      <c r="P21" s="3">
        <f t="shared" si="8"/>
        <v>12.547438204288483</v>
      </c>
    </row>
    <row r="22" spans="1:16" ht="20" customHeight="1" x14ac:dyDescent="0.2">
      <c r="A22" s="3">
        <v>9</v>
      </c>
      <c r="B22" s="3">
        <v>43</v>
      </c>
      <c r="C22" s="87">
        <f t="shared" si="9"/>
        <v>33</v>
      </c>
      <c r="D22" s="3">
        <f>SUM(F3:F10)/8</f>
        <v>36.125</v>
      </c>
      <c r="E22" s="87">
        <f t="shared" si="10"/>
        <v>36.666666666666664</v>
      </c>
      <c r="F22" s="3">
        <v>35.65667724609375</v>
      </c>
      <c r="G22" s="3">
        <f t="shared" si="11"/>
        <v>-10</v>
      </c>
      <c r="H22" s="3">
        <f t="shared" si="12"/>
        <v>-6.875</v>
      </c>
      <c r="I22" s="3">
        <f t="shared" si="13"/>
        <v>-6.3333333333333357</v>
      </c>
      <c r="J22" s="3">
        <f t="shared" si="14"/>
        <v>-7.34332275390625</v>
      </c>
      <c r="M22" s="3">
        <f t="shared" si="5"/>
        <v>100</v>
      </c>
      <c r="N22" s="3">
        <f t="shared" si="6"/>
        <v>47.265625</v>
      </c>
      <c r="O22" s="3">
        <f t="shared" si="7"/>
        <v>40.111111111111143</v>
      </c>
      <c r="P22" s="3">
        <f t="shared" si="8"/>
        <v>53.924389068037271</v>
      </c>
    </row>
    <row r="23" spans="1:16" ht="20" customHeight="1" x14ac:dyDescent="0.2">
      <c r="A23" s="3">
        <v>10</v>
      </c>
      <c r="B23" s="3">
        <v>31</v>
      </c>
      <c r="C23" s="87">
        <f t="shared" si="9"/>
        <v>43</v>
      </c>
      <c r="D23" s="3">
        <f>SUM(F3:F11)/9</f>
        <v>36.888888888888886</v>
      </c>
      <c r="E23" s="87">
        <f t="shared" si="10"/>
        <v>36.666666666666664</v>
      </c>
      <c r="F23" s="3">
        <v>37.492507934570312</v>
      </c>
      <c r="G23" s="3">
        <f t="shared" si="11"/>
        <v>12</v>
      </c>
      <c r="H23" s="3">
        <f t="shared" si="12"/>
        <v>5.8888888888888857</v>
      </c>
      <c r="I23" s="3">
        <f t="shared" si="13"/>
        <v>5.6666666666666643</v>
      </c>
      <c r="J23" s="3">
        <f t="shared" si="14"/>
        <v>6.4925079345703125</v>
      </c>
      <c r="M23" s="3">
        <f t="shared" si="5"/>
        <v>144</v>
      </c>
      <c r="N23" s="3">
        <f t="shared" si="6"/>
        <v>34.679012345678977</v>
      </c>
      <c r="O23" s="3">
        <f t="shared" si="7"/>
        <v>32.111111111111086</v>
      </c>
      <c r="P23" s="3">
        <f t="shared" si="8"/>
        <v>42.152659280458465</v>
      </c>
    </row>
    <row r="24" spans="1:16" ht="20" customHeight="1" x14ac:dyDescent="0.2">
      <c r="A24" s="3">
        <v>11</v>
      </c>
      <c r="B24" s="3">
        <v>35</v>
      </c>
      <c r="C24" s="87">
        <f t="shared" si="9"/>
        <v>31</v>
      </c>
      <c r="D24" s="3">
        <f>SUM(F3:F12)/10</f>
        <v>36.299999999999997</v>
      </c>
      <c r="E24" s="87">
        <f t="shared" si="10"/>
        <v>35.666666666666664</v>
      </c>
      <c r="F24" s="3">
        <v>35.869380950927734</v>
      </c>
      <c r="G24" s="3">
        <f t="shared" si="11"/>
        <v>-4</v>
      </c>
      <c r="H24" s="3">
        <f t="shared" si="12"/>
        <v>1.2999999999999972</v>
      </c>
      <c r="I24" s="3">
        <f t="shared" si="13"/>
        <v>0.6666666666666643</v>
      </c>
      <c r="J24" s="3">
        <f t="shared" si="14"/>
        <v>0.86938095092773438</v>
      </c>
      <c r="M24" s="3">
        <f t="shared" si="5"/>
        <v>16</v>
      </c>
      <c r="N24" s="3">
        <f t="shared" si="6"/>
        <v>1.6899999999999926</v>
      </c>
      <c r="O24" s="3">
        <f t="shared" si="7"/>
        <v>0.44444444444444131</v>
      </c>
      <c r="P24" s="3">
        <f t="shared" si="8"/>
        <v>0.75582323783601169</v>
      </c>
    </row>
    <row r="25" spans="1:16" ht="20" customHeight="1" x14ac:dyDescent="0.2">
      <c r="A25" s="3">
        <v>12</v>
      </c>
      <c r="B25" s="3">
        <v>41</v>
      </c>
      <c r="C25" s="87">
        <f t="shared" si="9"/>
        <v>35</v>
      </c>
      <c r="D25" s="3">
        <f>SUM(F3:F13)/11</f>
        <v>36.18181818181818</v>
      </c>
      <c r="E25" s="87">
        <f>AVERAGE(F11:F13)</f>
        <v>36.333333333333336</v>
      </c>
      <c r="F25" s="3">
        <v>35.652035713195801</v>
      </c>
      <c r="G25" s="3">
        <f t="shared" si="11"/>
        <v>-6</v>
      </c>
      <c r="H25" s="3">
        <f t="shared" si="12"/>
        <v>-4.8181818181818201</v>
      </c>
      <c r="I25" s="3">
        <f t="shared" si="13"/>
        <v>-4.6666666666666643</v>
      </c>
      <c r="J25" s="3">
        <f t="shared" si="14"/>
        <v>-5.3479642868041992</v>
      </c>
      <c r="M25" s="3">
        <f t="shared" si="5"/>
        <v>36</v>
      </c>
      <c r="N25" s="3">
        <f t="shared" si="6"/>
        <v>23.21487603305787</v>
      </c>
      <c r="O25" s="3">
        <f t="shared" si="7"/>
        <v>21.777777777777757</v>
      </c>
      <c r="P25" s="3">
        <f t="shared" si="8"/>
        <v>28.600722012933147</v>
      </c>
    </row>
    <row r="26" spans="1:16" ht="20" customHeight="1" thickBot="1" x14ac:dyDescent="0.25"/>
    <row r="27" spans="1:16" ht="20" customHeight="1" thickBot="1" x14ac:dyDescent="0.25">
      <c r="A27" s="82"/>
      <c r="B27" s="82" t="s">
        <v>12</v>
      </c>
      <c r="C27" s="82" t="s">
        <v>13</v>
      </c>
      <c r="D27" s="82" t="s">
        <v>14</v>
      </c>
      <c r="E27" s="85" t="s">
        <v>15</v>
      </c>
      <c r="M27" s="94" t="s">
        <v>21</v>
      </c>
      <c r="N27" s="95"/>
      <c r="O27" s="95"/>
      <c r="P27" s="96"/>
    </row>
    <row r="28" spans="1:16" ht="20" customHeight="1" x14ac:dyDescent="0.2">
      <c r="A28" s="79" t="s">
        <v>2</v>
      </c>
      <c r="B28" s="83">
        <f>SUM(N3:N11)/9</f>
        <v>6.5555555555555554</v>
      </c>
      <c r="C28" s="83">
        <f>SUM(M17:M25)/9</f>
        <v>55</v>
      </c>
      <c r="D28" s="83">
        <f>SQRT(C28)</f>
        <v>7.416198487095663</v>
      </c>
      <c r="E28" s="86">
        <f>(SUM(M28:M36)/9)*100</f>
        <v>18.099237499575388</v>
      </c>
      <c r="M28" s="3">
        <f t="shared" ref="M28:M36" si="15">N3/F6</f>
        <v>0.23529411764705882</v>
      </c>
      <c r="N28" s="3">
        <f t="shared" ref="N28:N36" si="16">O3/F6</f>
        <v>6.8627450980392232E-2</v>
      </c>
      <c r="O28" s="3">
        <f t="shared" ref="O28:O36" si="17">P3/F6</f>
        <v>6.8627450980392232E-2</v>
      </c>
      <c r="P28" s="3">
        <f t="shared" ref="P28:P36" si="18">Q3/F6</f>
        <v>5.3308823529411763E-2</v>
      </c>
    </row>
    <row r="29" spans="1:16" ht="20" customHeight="1" x14ac:dyDescent="0.2">
      <c r="A29" s="80" t="s">
        <v>3</v>
      </c>
      <c r="B29" s="80">
        <f>SUM(O3:O11)/9</f>
        <v>3.9152036235369567</v>
      </c>
      <c r="C29" s="80">
        <f>SUM(N17:N25)/9</f>
        <v>20.661284429333069</v>
      </c>
      <c r="D29" s="80">
        <f t="shared" ref="D29:D30" si="19">SQRT(C29)</f>
        <v>4.5454685599323055</v>
      </c>
      <c r="E29" s="77">
        <f>(SUM(N28:N36)/9)*100</f>
        <v>10.488683596929363</v>
      </c>
      <c r="M29" s="3">
        <f t="shared" si="15"/>
        <v>5.5555555555555552E-2</v>
      </c>
      <c r="N29" s="3">
        <f t="shared" si="16"/>
        <v>6.9444444444444441E-3</v>
      </c>
      <c r="O29" s="3">
        <f t="shared" si="17"/>
        <v>9.2592592592593247E-3</v>
      </c>
      <c r="P29" s="3">
        <f t="shared" si="18"/>
        <v>1.7795138888888888E-2</v>
      </c>
    </row>
    <row r="30" spans="1:16" ht="20" customHeight="1" x14ac:dyDescent="0.2">
      <c r="A30" s="80" t="s">
        <v>4</v>
      </c>
      <c r="B30" s="80">
        <f>SUM(P3:P11)/9</f>
        <v>3.7777777777777768</v>
      </c>
      <c r="C30" s="84">
        <f>SUM(O17:O25)/9</f>
        <v>18.592592592592585</v>
      </c>
      <c r="D30" s="80">
        <f t="shared" si="19"/>
        <v>4.3119128693182782</v>
      </c>
      <c r="E30" s="77">
        <f>(SUM(O28:O36)/9)*100</f>
        <v>10.243091250380971</v>
      </c>
      <c r="M30" s="3">
        <f t="shared" si="15"/>
        <v>0.16279069767441862</v>
      </c>
      <c r="N30" s="3">
        <f t="shared" si="16"/>
        <v>0.16744186046511633</v>
      </c>
      <c r="O30" s="3">
        <f t="shared" si="17"/>
        <v>0.13178294573643407</v>
      </c>
      <c r="P30" s="3">
        <f t="shared" si="18"/>
        <v>0.17396438953488372</v>
      </c>
    </row>
    <row r="31" spans="1:16" ht="20" customHeight="1" thickBot="1" x14ac:dyDescent="0.25">
      <c r="A31" s="81" t="s">
        <v>5</v>
      </c>
      <c r="B31" s="81">
        <f>SUM(Q3:Q11)/9</f>
        <v>4.1020727157592773</v>
      </c>
      <c r="C31" s="81">
        <f>SUM(P17:P25)/9</f>
        <v>23.235968632639015</v>
      </c>
      <c r="D31" s="81">
        <f>SQRT(C31)</f>
        <v>4.8203701758930313</v>
      </c>
      <c r="E31" s="78">
        <f>(SUM(P28:P36)/9)*100</f>
        <v>10.973252063242816</v>
      </c>
      <c r="M31" s="3">
        <f t="shared" si="15"/>
        <v>0.26470588235294118</v>
      </c>
      <c r="N31" s="3">
        <f t="shared" si="16"/>
        <v>8.8235294117647065E-2</v>
      </c>
      <c r="O31" s="3">
        <f t="shared" si="17"/>
        <v>0.1078431372549019</v>
      </c>
      <c r="P31" s="3">
        <f t="shared" si="18"/>
        <v>9.969554227941177E-2</v>
      </c>
    </row>
    <row r="32" spans="1:16" ht="20" customHeight="1" thickBot="1" x14ac:dyDescent="0.25">
      <c r="M32" s="3">
        <f t="shared" si="15"/>
        <v>3.0303030303030304E-2</v>
      </c>
      <c r="N32" s="3">
        <f t="shared" si="16"/>
        <v>0.10822510822510817</v>
      </c>
      <c r="O32" s="3">
        <f t="shared" si="17"/>
        <v>0.14141414141414135</v>
      </c>
      <c r="P32" s="3">
        <f t="shared" si="18"/>
        <v>0.10734049479166667</v>
      </c>
    </row>
    <row r="33" spans="1:16" ht="20" customHeight="1" x14ac:dyDescent="0.2">
      <c r="A33" s="14" t="s">
        <v>22</v>
      </c>
      <c r="M33" s="3">
        <f t="shared" si="15"/>
        <v>0.23255813953488372</v>
      </c>
      <c r="N33" s="3">
        <f t="shared" si="16"/>
        <v>0.15988372093023256</v>
      </c>
      <c r="O33" s="3">
        <f t="shared" si="17"/>
        <v>0.14728682170542642</v>
      </c>
      <c r="P33" s="3">
        <f t="shared" si="18"/>
        <v>0.17077494776526161</v>
      </c>
    </row>
    <row r="34" spans="1:16" ht="20" customHeight="1" x14ac:dyDescent="0.2">
      <c r="A34" s="97" t="s">
        <v>23</v>
      </c>
      <c r="B34" s="97"/>
      <c r="C34" s="97"/>
      <c r="D34" s="97"/>
      <c r="E34" s="97"/>
      <c r="F34" s="97"/>
      <c r="M34" s="3">
        <f t="shared" si="15"/>
        <v>0.38709677419354838</v>
      </c>
      <c r="N34" s="3">
        <f t="shared" si="16"/>
        <v>0.1899641577060931</v>
      </c>
      <c r="O34" s="3">
        <f t="shared" si="17"/>
        <v>0.1827956989247311</v>
      </c>
      <c r="P34" s="3">
        <f t="shared" si="18"/>
        <v>0.20943573982484878</v>
      </c>
    </row>
    <row r="35" spans="1:16" x14ac:dyDescent="0.2">
      <c r="M35" s="3">
        <f t="shared" si="15"/>
        <v>0.11428571428571428</v>
      </c>
      <c r="N35" s="3">
        <f t="shared" si="16"/>
        <v>3.7142857142857061E-2</v>
      </c>
      <c r="O35" s="3">
        <f t="shared" si="17"/>
        <v>1.904761904761898E-2</v>
      </c>
      <c r="P35" s="3">
        <f t="shared" si="18"/>
        <v>2.483945574079241E-2</v>
      </c>
    </row>
    <row r="36" spans="1:16" x14ac:dyDescent="0.2">
      <c r="M36" s="3">
        <f t="shared" si="15"/>
        <v>0.14634146341463414</v>
      </c>
      <c r="N36" s="3">
        <f t="shared" si="16"/>
        <v>0.11751662971175171</v>
      </c>
      <c r="O36" s="3">
        <f t="shared" si="17"/>
        <v>0.11382113821138205</v>
      </c>
      <c r="P36" s="3">
        <f t="shared" si="18"/>
        <v>0.13043815333668779</v>
      </c>
    </row>
    <row r="49" spans="2:10" x14ac:dyDescent="0.2">
      <c r="H49" s="2">
        <v>0.25</v>
      </c>
    </row>
    <row r="50" spans="2:10" x14ac:dyDescent="0.2">
      <c r="B50" s="2" t="s">
        <v>44</v>
      </c>
      <c r="C50" s="2" t="s">
        <v>45</v>
      </c>
      <c r="D50" s="2" t="s">
        <v>47</v>
      </c>
      <c r="E50" s="2" t="s">
        <v>94</v>
      </c>
      <c r="F50" s="2" t="s">
        <v>95</v>
      </c>
      <c r="G50" s="2" t="s">
        <v>96</v>
      </c>
      <c r="H50" s="2" t="s">
        <v>97</v>
      </c>
      <c r="I50" s="2" t="s">
        <v>98</v>
      </c>
      <c r="J50" s="2" t="s">
        <v>99</v>
      </c>
    </row>
    <row r="51" spans="2:10" x14ac:dyDescent="0.2">
      <c r="B51" s="2">
        <v>2008</v>
      </c>
      <c r="C51" s="2">
        <v>1</v>
      </c>
      <c r="D51" s="2">
        <v>540</v>
      </c>
      <c r="E51" s="88">
        <v>0.94366793731469711</v>
      </c>
      <c r="F51" s="88">
        <f>D51/E51</f>
        <v>572.23518850987432</v>
      </c>
      <c r="G51" s="90">
        <f>F51</f>
        <v>572.23518850987432</v>
      </c>
      <c r="H51" s="90">
        <f>F51</f>
        <v>572.23518850987432</v>
      </c>
      <c r="I51" s="2">
        <f>H51*E51</f>
        <v>540</v>
      </c>
      <c r="J51" s="2">
        <f>G51*E51</f>
        <v>540</v>
      </c>
    </row>
    <row r="52" spans="2:10" x14ac:dyDescent="0.2">
      <c r="B52" s="2">
        <v>2008</v>
      </c>
      <c r="C52" s="2">
        <v>2</v>
      </c>
      <c r="D52" s="2">
        <v>522</v>
      </c>
      <c r="E52" s="88">
        <v>0.92418466751376538</v>
      </c>
      <c r="F52" s="88">
        <f t="shared" ref="F52:F58" si="20">D52/E52</f>
        <v>564.8221814848763</v>
      </c>
      <c r="G52" s="90">
        <f t="shared" ref="G52:G53" si="21">F52</f>
        <v>564.8221814848763</v>
      </c>
      <c r="H52" s="2">
        <f>($H$49*F51)+(1-$H$49)*H51</f>
        <v>572.23518850987432</v>
      </c>
      <c r="I52" s="2">
        <f t="shared" ref="I52:I57" si="22">H52*E52</f>
        <v>528.85098743267508</v>
      </c>
      <c r="J52" s="2">
        <f t="shared" ref="J52:J58" si="23">G52*E52</f>
        <v>522</v>
      </c>
    </row>
    <row r="53" spans="2:10" x14ac:dyDescent="0.2">
      <c r="B53" s="2">
        <v>2008</v>
      </c>
      <c r="C53" s="2">
        <v>3</v>
      </c>
      <c r="D53" s="2">
        <v>515</v>
      </c>
      <c r="E53" s="88">
        <v>0.95806861499364671</v>
      </c>
      <c r="F53" s="88">
        <f t="shared" si="20"/>
        <v>537.5397877984085</v>
      </c>
      <c r="G53" s="90">
        <f t="shared" si="21"/>
        <v>537.5397877984085</v>
      </c>
      <c r="H53" s="2">
        <f t="shared" ref="H53:H57" si="24">($H$49*F52)+(1-$H$49)*H52</f>
        <v>570.38193675362481</v>
      </c>
      <c r="I53" s="2">
        <f t="shared" si="22"/>
        <v>546.46503216293911</v>
      </c>
      <c r="J53" s="2">
        <f t="shared" si="23"/>
        <v>515</v>
      </c>
    </row>
    <row r="54" spans="2:10" x14ac:dyDescent="0.2">
      <c r="B54" s="2">
        <v>2008</v>
      </c>
      <c r="C54" s="2">
        <v>4</v>
      </c>
      <c r="D54" s="2">
        <v>674</v>
      </c>
      <c r="E54" s="88">
        <v>1.1740787801778907</v>
      </c>
      <c r="F54" s="88">
        <f t="shared" si="20"/>
        <v>574.0670995670996</v>
      </c>
      <c r="G54" s="88">
        <f>AVERAGE(F51:F53)</f>
        <v>558.19905259771974</v>
      </c>
      <c r="H54" s="2">
        <f t="shared" si="24"/>
        <v>562.17139951482068</v>
      </c>
      <c r="I54" s="2">
        <f t="shared" si="22"/>
        <v>660.03351099325835</v>
      </c>
      <c r="J54" s="2">
        <f t="shared" si="23"/>
        <v>655.36966277038505</v>
      </c>
    </row>
    <row r="55" spans="2:10" x14ac:dyDescent="0.2">
      <c r="B55" s="2">
        <v>2009</v>
      </c>
      <c r="C55" s="2">
        <v>1</v>
      </c>
      <c r="D55" s="2">
        <v>574</v>
      </c>
      <c r="E55" s="88">
        <v>0.94366793731469711</v>
      </c>
      <c r="F55" s="88">
        <f t="shared" si="20"/>
        <v>608.26481149012568</v>
      </c>
      <c r="G55" s="88">
        <f t="shared" ref="G55:G58" si="25">AVERAGE(F52:F54)</f>
        <v>558.8096896167948</v>
      </c>
      <c r="H55" s="2">
        <f t="shared" si="24"/>
        <v>565.14532452789035</v>
      </c>
      <c r="I55" s="2">
        <f t="shared" si="22"/>
        <v>533.30952268027943</v>
      </c>
      <c r="J55" s="2">
        <f t="shared" si="23"/>
        <v>527.33078715214685</v>
      </c>
    </row>
    <row r="56" spans="2:10" x14ac:dyDescent="0.2">
      <c r="B56" s="2">
        <v>2009</v>
      </c>
      <c r="C56" s="2">
        <v>2</v>
      </c>
      <c r="D56" s="2">
        <v>569</v>
      </c>
      <c r="E56" s="88">
        <v>0.92418466751376538</v>
      </c>
      <c r="F56" s="88">
        <f t="shared" si="20"/>
        <v>615.6778185151237</v>
      </c>
      <c r="G56" s="88">
        <f t="shared" si="25"/>
        <v>573.2905662852113</v>
      </c>
      <c r="H56" s="2">
        <f t="shared" si="24"/>
        <v>575.92519626844921</v>
      </c>
      <c r="I56" s="2">
        <f t="shared" si="22"/>
        <v>532.26123602615678</v>
      </c>
      <c r="J56" s="2">
        <f t="shared" si="23"/>
        <v>529.82635139107629</v>
      </c>
    </row>
    <row r="57" spans="2:10" x14ac:dyDescent="0.2">
      <c r="B57" s="2">
        <v>2009</v>
      </c>
      <c r="C57" s="2">
        <v>3</v>
      </c>
      <c r="D57" s="2">
        <v>616</v>
      </c>
      <c r="E57" s="88">
        <v>0.95806861499364671</v>
      </c>
      <c r="F57" s="88">
        <f t="shared" si="20"/>
        <v>642.9602122015915</v>
      </c>
      <c r="G57" s="88">
        <f t="shared" si="25"/>
        <v>599.33657652411637</v>
      </c>
      <c r="H57" s="2">
        <f t="shared" si="24"/>
        <v>585.86335183011784</v>
      </c>
      <c r="I57" s="2">
        <f t="shared" si="22"/>
        <v>561.29729006341654</v>
      </c>
      <c r="J57" s="2">
        <f t="shared" si="23"/>
        <v>574.20556378549395</v>
      </c>
    </row>
    <row r="58" spans="2:10" x14ac:dyDescent="0.2">
      <c r="B58" s="2">
        <v>2009</v>
      </c>
      <c r="C58" s="2">
        <v>4</v>
      </c>
      <c r="D58" s="2">
        <v>712</v>
      </c>
      <c r="E58" s="88">
        <v>1.1740787801778907</v>
      </c>
      <c r="F58" s="88">
        <f t="shared" si="20"/>
        <v>606.4329004329004</v>
      </c>
      <c r="G58" s="88">
        <f t="shared" si="25"/>
        <v>622.30094740228026</v>
      </c>
      <c r="H58" s="2">
        <f>($H$49*F57)+(1-$H$49)*H57</f>
        <v>600.13756692298625</v>
      </c>
      <c r="I58" s="2">
        <f>H58*E58</f>
        <v>704.60878251186693</v>
      </c>
      <c r="J58" s="2">
        <f t="shared" si="23"/>
        <v>730.63033722961495</v>
      </c>
    </row>
    <row r="60" spans="2:10" x14ac:dyDescent="0.2">
      <c r="D60" s="2">
        <f>AVERAGE(D51:D58)</f>
        <v>590.25</v>
      </c>
      <c r="G60" s="2" t="s">
        <v>100</v>
      </c>
      <c r="H60" s="2" t="s">
        <v>100</v>
      </c>
    </row>
    <row r="61" spans="2:10" x14ac:dyDescent="0.2">
      <c r="G61" s="2">
        <f>ABS(G51-D51)</f>
        <v>32.23518850987432</v>
      </c>
      <c r="H61" s="2">
        <f>ABS(H51-D51)</f>
        <v>32.23518850987432</v>
      </c>
    </row>
    <row r="62" spans="2:10" x14ac:dyDescent="0.2">
      <c r="G62" s="2">
        <f t="shared" ref="G62:G68" si="26">ABS(G52-D52)</f>
        <v>42.822181484876296</v>
      </c>
      <c r="H62" s="2">
        <f t="shared" ref="H62:H67" si="27">ABS(H52-D52)</f>
        <v>50.23518850987432</v>
      </c>
    </row>
    <row r="63" spans="2:10" x14ac:dyDescent="0.2">
      <c r="G63" s="2">
        <f t="shared" si="26"/>
        <v>22.539787798408497</v>
      </c>
      <c r="H63" s="2">
        <f t="shared" si="27"/>
        <v>55.381936753624814</v>
      </c>
    </row>
    <row r="64" spans="2:10" x14ac:dyDescent="0.2">
      <c r="B64" s="2">
        <v>1</v>
      </c>
      <c r="C64" s="2">
        <f>AVERAGE(D51,D55)</f>
        <v>557</v>
      </c>
      <c r="D64" s="2">
        <f>C64/$D$60</f>
        <v>0.94366793731469711</v>
      </c>
      <c r="G64" s="2">
        <f t="shared" si="26"/>
        <v>115.80094740228026</v>
      </c>
      <c r="H64" s="2">
        <f t="shared" si="27"/>
        <v>111.82860048517932</v>
      </c>
    </row>
    <row r="65" spans="2:10" x14ac:dyDescent="0.2">
      <c r="B65" s="2">
        <v>2</v>
      </c>
      <c r="C65" s="2">
        <f t="shared" ref="C65:C66" si="28">AVERAGE(D52,D56)</f>
        <v>545.5</v>
      </c>
      <c r="D65" s="2">
        <f>C65/$D$60</f>
        <v>0.92418466751376538</v>
      </c>
      <c r="G65" s="2">
        <f t="shared" si="26"/>
        <v>15.190310383205201</v>
      </c>
      <c r="H65" s="2">
        <f t="shared" si="27"/>
        <v>8.8546754721096477</v>
      </c>
    </row>
    <row r="66" spans="2:10" x14ac:dyDescent="0.2">
      <c r="B66" s="2">
        <v>3</v>
      </c>
      <c r="C66" s="2">
        <f t="shared" si="28"/>
        <v>565.5</v>
      </c>
      <c r="D66" s="2">
        <f t="shared" ref="D66:D67" si="29">C66/$D$60</f>
        <v>0.95806861499364671</v>
      </c>
      <c r="G66" s="2">
        <f t="shared" si="26"/>
        <v>4.2905662852112982</v>
      </c>
      <c r="H66" s="2">
        <f t="shared" si="27"/>
        <v>6.9251962684492128</v>
      </c>
    </row>
    <row r="67" spans="2:10" x14ac:dyDescent="0.2">
      <c r="B67" s="2">
        <v>4</v>
      </c>
      <c r="C67" s="2">
        <f>AVERAGE(D54,D58)</f>
        <v>693</v>
      </c>
      <c r="D67" s="2">
        <f t="shared" si="29"/>
        <v>1.1740787801778907</v>
      </c>
      <c r="G67" s="2">
        <f t="shared" si="26"/>
        <v>16.663423475883633</v>
      </c>
      <c r="H67" s="2">
        <f t="shared" si="27"/>
        <v>30.136648169882164</v>
      </c>
    </row>
    <row r="68" spans="2:10" x14ac:dyDescent="0.2">
      <c r="G68" s="2">
        <f t="shared" si="26"/>
        <v>89.699052597719742</v>
      </c>
      <c r="H68" s="2">
        <f>ABS(H58-D58)</f>
        <v>111.86243307701375</v>
      </c>
    </row>
    <row r="70" spans="2:10" x14ac:dyDescent="0.2">
      <c r="F70" s="89" t="s">
        <v>12</v>
      </c>
      <c r="G70" s="89">
        <f>AVERAGE(G61:G68)</f>
        <v>42.405182242182406</v>
      </c>
      <c r="H70" s="89">
        <f>AVERAGE(H61:H68)</f>
        <v>50.932483405750943</v>
      </c>
      <c r="I70" s="93" t="s">
        <v>102</v>
      </c>
    </row>
    <row r="72" spans="2:10" x14ac:dyDescent="0.2">
      <c r="G72" s="2" t="s">
        <v>103</v>
      </c>
      <c r="H72" s="2" t="s">
        <v>103</v>
      </c>
    </row>
    <row r="73" spans="2:10" x14ac:dyDescent="0.2">
      <c r="G73" s="2">
        <f>G61^2</f>
        <v>1039.1073782671333</v>
      </c>
      <c r="H73" s="2">
        <f>H61^2</f>
        <v>1039.1073782671333</v>
      </c>
      <c r="I73" s="2">
        <f>G61/D51</f>
        <v>5.9694793536804298E-2</v>
      </c>
      <c r="J73" s="2">
        <f>H61/D51</f>
        <v>5.9694793536804298E-2</v>
      </c>
    </row>
    <row r="74" spans="2:10" x14ac:dyDescent="0.2">
      <c r="G74" s="2">
        <f>G62^2</f>
        <v>1833.7392271236822</v>
      </c>
      <c r="H74" s="2">
        <f t="shared" ref="G74:H80" si="30">H62^2</f>
        <v>2523.5741646226088</v>
      </c>
      <c r="I74" s="2">
        <f t="shared" ref="I74:I80" si="31">G62/D52</f>
        <v>8.2034830430797498E-2</v>
      </c>
      <c r="J74" s="2">
        <f t="shared" ref="J74:J80" si="32">H62/D52</f>
        <v>9.6235993313935481E-2</v>
      </c>
    </row>
    <row r="75" spans="2:10" x14ac:dyDescent="0.2">
      <c r="G75" s="2">
        <f t="shared" si="30"/>
        <v>508.04203399728459</v>
      </c>
      <c r="H75" s="2">
        <f t="shared" si="30"/>
        <v>3067.1589185824992</v>
      </c>
      <c r="I75" s="2">
        <f t="shared" si="31"/>
        <v>4.3766578249336885E-2</v>
      </c>
      <c r="J75" s="2">
        <f t="shared" si="32"/>
        <v>0.1075377412691744</v>
      </c>
    </row>
    <row r="76" spans="2:10" x14ac:dyDescent="0.2">
      <c r="G76" s="2">
        <f t="shared" si="30"/>
        <v>13409.859419265678</v>
      </c>
      <c r="H76" s="2">
        <f t="shared" si="30"/>
        <v>12505.635886473849</v>
      </c>
      <c r="I76" s="2">
        <f t="shared" si="31"/>
        <v>0.17181149466213688</v>
      </c>
      <c r="J76" s="2">
        <f t="shared" si="32"/>
        <v>0.16591780487415331</v>
      </c>
    </row>
    <row r="77" spans="2:10" x14ac:dyDescent="0.2">
      <c r="G77" s="2">
        <f t="shared" si="30"/>
        <v>230.74552953811175</v>
      </c>
      <c r="H77" s="2">
        <f t="shared" si="30"/>
        <v>78.405277716380212</v>
      </c>
      <c r="I77" s="2">
        <f t="shared" si="31"/>
        <v>2.6463955371437631E-2</v>
      </c>
      <c r="J77" s="2">
        <f t="shared" si="32"/>
        <v>1.5426263888692766E-2</v>
      </c>
    </row>
    <row r="78" spans="2:10" x14ac:dyDescent="0.2">
      <c r="G78" s="2">
        <f t="shared" si="30"/>
        <v>18.408959047791878</v>
      </c>
      <c r="H78" s="2">
        <f t="shared" si="30"/>
        <v>47.958343356542898</v>
      </c>
      <c r="I78" s="2">
        <f t="shared" si="31"/>
        <v>7.5405382868388368E-3</v>
      </c>
      <c r="J78" s="2">
        <f t="shared" si="32"/>
        <v>1.2170819452459073E-2</v>
      </c>
    </row>
    <row r="79" spans="2:10" x14ac:dyDescent="0.2">
      <c r="G79" s="2">
        <f t="shared" si="30"/>
        <v>277.66968193662979</v>
      </c>
      <c r="H79" s="2">
        <f t="shared" si="30"/>
        <v>908.21756291526196</v>
      </c>
      <c r="I79" s="2">
        <f t="shared" si="31"/>
        <v>2.7051012136174727E-2</v>
      </c>
      <c r="J79" s="2">
        <f t="shared" si="32"/>
        <v>4.8923130145912604E-2</v>
      </c>
    </row>
    <row r="80" spans="2:10" x14ac:dyDescent="0.2">
      <c r="G80" s="2">
        <f>G68^2</f>
        <v>8045.9200369284927</v>
      </c>
      <c r="H80" s="2">
        <f t="shared" si="30"/>
        <v>12513.203933909379</v>
      </c>
      <c r="I80" s="2">
        <f t="shared" si="31"/>
        <v>0.1259818154462356</v>
      </c>
      <c r="J80" s="2">
        <f t="shared" si="32"/>
        <v>0.15711015881603055</v>
      </c>
    </row>
    <row r="82" spans="6:10" x14ac:dyDescent="0.2">
      <c r="F82" s="91" t="s">
        <v>13</v>
      </c>
      <c r="G82" s="91">
        <f>AVERAGE(G73:G80)</f>
        <v>3170.4365332631005</v>
      </c>
      <c r="H82" s="91">
        <f>AVERAGE(H73:H80)</f>
        <v>4085.4076832304568</v>
      </c>
      <c r="I82" s="93">
        <f>AVERAGE(I73:I80)*100</f>
        <v>6.8043127264970309</v>
      </c>
      <c r="J82" s="93">
        <f>AVERAGE(J73:J80)*100</f>
        <v>8.2877088162145309</v>
      </c>
    </row>
    <row r="84" spans="6:10" x14ac:dyDescent="0.2">
      <c r="F84" s="92" t="s">
        <v>101</v>
      </c>
      <c r="G84" s="92">
        <f>SQRT(G82)</f>
        <v>56.306629567601547</v>
      </c>
      <c r="H84" s="92">
        <f>SQRT(H82)</f>
        <v>63.917193956168454</v>
      </c>
    </row>
  </sheetData>
  <mergeCells count="5">
    <mergeCell ref="M16:P16"/>
    <mergeCell ref="M27:P27"/>
    <mergeCell ref="A34:F34"/>
    <mergeCell ref="M1:Q1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BECF-BA25-4040-A834-ED61D6F3CB79}">
  <dimension ref="A1:K19"/>
  <sheetViews>
    <sheetView workbookViewId="0">
      <selection activeCell="A15" sqref="A15:I15"/>
    </sheetView>
  </sheetViews>
  <sheetFormatPr baseColWidth="10" defaultRowHeight="16" x14ac:dyDescent="0.2"/>
  <cols>
    <col min="3" max="3" width="13.33203125" customWidth="1"/>
    <col min="4" max="4" width="14.5" customWidth="1"/>
    <col min="6" max="6" width="10.33203125" customWidth="1"/>
    <col min="7" max="7" width="10.1640625" customWidth="1"/>
    <col min="8" max="9" width="12.83203125" customWidth="1"/>
    <col min="10" max="10" width="11.5" customWidth="1"/>
    <col min="11" max="11" width="11.6640625" customWidth="1"/>
  </cols>
  <sheetData>
    <row r="1" spans="1:11" ht="30" customHeight="1" thickBot="1" x14ac:dyDescent="0.25">
      <c r="A1" s="104" t="s">
        <v>39</v>
      </c>
      <c r="B1" s="105"/>
    </row>
    <row r="2" spans="1:11" s="17" customFormat="1" ht="23" customHeight="1" x14ac:dyDescent="0.2">
      <c r="A2" s="18" t="s">
        <v>0</v>
      </c>
      <c r="B2" s="18" t="s">
        <v>25</v>
      </c>
      <c r="C2" s="16" t="s">
        <v>31</v>
      </c>
      <c r="D2" s="16" t="s">
        <v>32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</row>
    <row r="3" spans="1:11" x14ac:dyDescent="0.2">
      <c r="A3" s="15">
        <v>1</v>
      </c>
      <c r="B3" s="15">
        <v>558</v>
      </c>
      <c r="C3" s="15">
        <v>532</v>
      </c>
      <c r="D3" s="15">
        <v>521</v>
      </c>
      <c r="F3" s="15">
        <f>C3-B3</f>
        <v>-26</v>
      </c>
      <c r="G3" s="15">
        <f>D3-B3</f>
        <v>-37</v>
      </c>
      <c r="H3" s="15">
        <f>ABS(F3)</f>
        <v>26</v>
      </c>
      <c r="I3" s="15">
        <f>ABS(G3)</f>
        <v>37</v>
      </c>
      <c r="J3" s="15">
        <f>F3^2</f>
        <v>676</v>
      </c>
      <c r="K3" s="15">
        <f>G3^2</f>
        <v>1369</v>
      </c>
    </row>
    <row r="4" spans="1:11" x14ac:dyDescent="0.2">
      <c r="A4" s="15">
        <v>2</v>
      </c>
      <c r="B4" s="15">
        <v>490</v>
      </c>
      <c r="C4" s="15">
        <v>541</v>
      </c>
      <c r="D4" s="15">
        <v>538</v>
      </c>
      <c r="F4" s="15">
        <f t="shared" ref="F4:F8" si="0">C4-B4</f>
        <v>51</v>
      </c>
      <c r="G4" s="15">
        <f t="shared" ref="G4:G8" si="1">D4-B4</f>
        <v>48</v>
      </c>
      <c r="H4" s="15">
        <f t="shared" ref="H4:H8" si="2">ABS(F4)</f>
        <v>51</v>
      </c>
      <c r="I4" s="15">
        <f t="shared" ref="I4:I8" si="3">ABS(G4)</f>
        <v>48</v>
      </c>
      <c r="J4" s="15">
        <f t="shared" ref="J4:J8" si="4">F4^2</f>
        <v>2601</v>
      </c>
      <c r="K4" s="15">
        <f t="shared" ref="K4:K8" si="5">G4^2</f>
        <v>2304</v>
      </c>
    </row>
    <row r="5" spans="1:11" x14ac:dyDescent="0.2">
      <c r="A5" s="15">
        <v>3</v>
      </c>
      <c r="B5" s="15">
        <v>576</v>
      </c>
      <c r="C5" s="15">
        <v>520</v>
      </c>
      <c r="D5" s="15">
        <v>546</v>
      </c>
      <c r="F5" s="15">
        <f t="shared" si="0"/>
        <v>-56</v>
      </c>
      <c r="G5" s="15">
        <f t="shared" si="1"/>
        <v>-30</v>
      </c>
      <c r="H5" s="15">
        <f t="shared" si="2"/>
        <v>56</v>
      </c>
      <c r="I5" s="15">
        <f t="shared" si="3"/>
        <v>30</v>
      </c>
      <c r="J5" s="15">
        <f t="shared" si="4"/>
        <v>3136</v>
      </c>
      <c r="K5" s="15">
        <f t="shared" si="5"/>
        <v>900</v>
      </c>
    </row>
    <row r="6" spans="1:11" x14ac:dyDescent="0.2">
      <c r="A6" s="15">
        <v>4</v>
      </c>
      <c r="B6" s="15">
        <v>632</v>
      </c>
      <c r="C6" s="15">
        <v>550</v>
      </c>
      <c r="D6" s="15">
        <v>542</v>
      </c>
      <c r="F6" s="15">
        <f t="shared" si="0"/>
        <v>-82</v>
      </c>
      <c r="G6" s="15">
        <f t="shared" si="1"/>
        <v>-90</v>
      </c>
      <c r="H6" s="15">
        <f t="shared" si="2"/>
        <v>82</v>
      </c>
      <c r="I6" s="15">
        <f t="shared" si="3"/>
        <v>90</v>
      </c>
      <c r="J6" s="15">
        <f t="shared" si="4"/>
        <v>6724</v>
      </c>
      <c r="K6" s="15">
        <f t="shared" si="5"/>
        <v>8100</v>
      </c>
    </row>
    <row r="7" spans="1:11" x14ac:dyDescent="0.2">
      <c r="A7" s="15">
        <v>5</v>
      </c>
      <c r="B7" s="15">
        <v>515</v>
      </c>
      <c r="C7" s="15">
        <v>575</v>
      </c>
      <c r="D7" s="15">
        <v>555</v>
      </c>
      <c r="F7" s="15">
        <f t="shared" si="0"/>
        <v>60</v>
      </c>
      <c r="G7" s="15">
        <f t="shared" si="1"/>
        <v>40</v>
      </c>
      <c r="H7" s="15">
        <f t="shared" si="2"/>
        <v>60</v>
      </c>
      <c r="I7" s="15">
        <f t="shared" si="3"/>
        <v>40</v>
      </c>
      <c r="J7" s="15">
        <f t="shared" si="4"/>
        <v>3600</v>
      </c>
      <c r="K7" s="15">
        <f t="shared" si="5"/>
        <v>1600</v>
      </c>
    </row>
    <row r="8" spans="1:11" x14ac:dyDescent="0.2">
      <c r="A8" s="15">
        <v>6</v>
      </c>
      <c r="B8" s="15">
        <v>610</v>
      </c>
      <c r="C8" s="15">
        <v>590</v>
      </c>
      <c r="D8" s="15">
        <v>575</v>
      </c>
      <c r="F8" s="15">
        <f t="shared" si="0"/>
        <v>-20</v>
      </c>
      <c r="G8" s="15">
        <f t="shared" si="1"/>
        <v>-35</v>
      </c>
      <c r="H8" s="15">
        <f t="shared" si="2"/>
        <v>20</v>
      </c>
      <c r="I8" s="15">
        <f t="shared" si="3"/>
        <v>35</v>
      </c>
      <c r="J8" s="15">
        <f t="shared" si="4"/>
        <v>400</v>
      </c>
      <c r="K8" s="15">
        <f t="shared" si="5"/>
        <v>1225</v>
      </c>
    </row>
    <row r="10" spans="1:11" x14ac:dyDescent="0.2">
      <c r="A10" s="15"/>
      <c r="B10" s="15" t="s">
        <v>12</v>
      </c>
      <c r="C10" s="15" t="s">
        <v>13</v>
      </c>
      <c r="D10" s="15" t="s">
        <v>30</v>
      </c>
    </row>
    <row r="11" spans="1:11" x14ac:dyDescent="0.2">
      <c r="A11" s="15" t="s">
        <v>26</v>
      </c>
      <c r="B11" s="15">
        <f>SUM(H3:H8)/6</f>
        <v>49.166666666666664</v>
      </c>
      <c r="C11" s="15">
        <f>SUM(J3:J8)/6</f>
        <v>2856.1666666666665</v>
      </c>
      <c r="D11" s="15">
        <f>SUM(F3:F8)/6</f>
        <v>-12.166666666666666</v>
      </c>
    </row>
    <row r="12" spans="1:11" x14ac:dyDescent="0.2">
      <c r="A12" s="15" t="s">
        <v>27</v>
      </c>
      <c r="B12" s="15">
        <f>SUM(I3:I8)/6</f>
        <v>46.666666666666664</v>
      </c>
      <c r="C12" s="19">
        <f>SUM(K3:K8)/6</f>
        <v>2583</v>
      </c>
      <c r="D12" s="15">
        <f>SUM(G3:G8)/6</f>
        <v>-17.333333333333332</v>
      </c>
    </row>
    <row r="13" spans="1:11" ht="17" thickBot="1" x14ac:dyDescent="0.25"/>
    <row r="14" spans="1:11" ht="29" customHeight="1" thickBot="1" x14ac:dyDescent="0.25">
      <c r="A14" s="104" t="s">
        <v>40</v>
      </c>
      <c r="B14" s="105"/>
    </row>
    <row r="15" spans="1:11" ht="80" customHeight="1" thickBot="1" x14ac:dyDescent="0.25">
      <c r="A15" s="106" t="s">
        <v>41</v>
      </c>
      <c r="B15" s="107"/>
      <c r="C15" s="107"/>
      <c r="D15" s="107"/>
      <c r="E15" s="107"/>
      <c r="F15" s="107"/>
      <c r="G15" s="107"/>
      <c r="H15" s="107"/>
      <c r="I15" s="108"/>
    </row>
    <row r="19" spans="4:4" x14ac:dyDescent="0.2">
      <c r="D19" t="s">
        <v>42</v>
      </c>
    </row>
  </sheetData>
  <mergeCells count="3">
    <mergeCell ref="A1:B1"/>
    <mergeCell ref="A14:B14"/>
    <mergeCell ref="A15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3CBF-BA12-6645-ABC1-1D06FE657489}">
  <dimension ref="A1:P40"/>
  <sheetViews>
    <sheetView tabSelected="1" zoomScale="69" workbookViewId="0">
      <selection activeCell="D34" sqref="D34"/>
    </sheetView>
  </sheetViews>
  <sheetFormatPr baseColWidth="10" defaultRowHeight="19" x14ac:dyDescent="0.2"/>
  <cols>
    <col min="1" max="1" width="13.6640625" style="20" customWidth="1"/>
    <col min="2" max="2" width="10.83203125" style="20"/>
    <col min="3" max="3" width="15.5" style="20" bestFit="1" customWidth="1"/>
    <col min="4" max="4" width="10.83203125" style="20"/>
    <col min="5" max="5" width="17.83203125" style="20" bestFit="1" customWidth="1"/>
    <col min="6" max="6" width="28.5" style="20" customWidth="1"/>
    <col min="7" max="7" width="32.33203125" style="20" customWidth="1"/>
    <col min="8" max="8" width="36.6640625" style="21" bestFit="1" customWidth="1"/>
    <col min="9" max="9" width="22.5" customWidth="1"/>
    <col min="10" max="10" width="13.5" style="22" customWidth="1"/>
    <col min="11" max="11" width="13.83203125" customWidth="1"/>
  </cols>
  <sheetData>
    <row r="1" spans="1:16" ht="22" thickBot="1" x14ac:dyDescent="0.25">
      <c r="A1" s="109" t="s">
        <v>43</v>
      </c>
      <c r="B1" s="110"/>
      <c r="K1" s="31" t="s">
        <v>53</v>
      </c>
      <c r="L1" s="25">
        <f>AVERAGE(D5:D24)</f>
        <v>2070.5</v>
      </c>
    </row>
    <row r="2" spans="1:16" x14ac:dyDescent="0.2">
      <c r="K2" s="32" t="s">
        <v>8</v>
      </c>
      <c r="L2" s="28">
        <v>0.3</v>
      </c>
    </row>
    <row r="3" spans="1:16" ht="41" thickBot="1" x14ac:dyDescent="0.25">
      <c r="K3" s="33" t="s">
        <v>54</v>
      </c>
      <c r="L3" s="30">
        <v>780</v>
      </c>
    </row>
    <row r="4" spans="1:16" s="40" customFormat="1" ht="27" customHeight="1" thickBot="1" x14ac:dyDescent="0.25">
      <c r="A4" s="50" t="s">
        <v>44</v>
      </c>
      <c r="B4" s="51" t="s">
        <v>45</v>
      </c>
      <c r="C4" s="51" t="s">
        <v>46</v>
      </c>
      <c r="D4" s="51" t="s">
        <v>47</v>
      </c>
      <c r="E4" s="51" t="s">
        <v>48</v>
      </c>
      <c r="F4" s="51" t="s">
        <v>49</v>
      </c>
      <c r="G4" s="51" t="s">
        <v>50</v>
      </c>
      <c r="H4" s="51" t="s">
        <v>51</v>
      </c>
      <c r="I4" s="52" t="s">
        <v>52</v>
      </c>
      <c r="J4" s="41"/>
      <c r="O4"/>
      <c r="P4"/>
    </row>
    <row r="5" spans="1:16" x14ac:dyDescent="0.2">
      <c r="A5" s="47">
        <v>2007</v>
      </c>
      <c r="B5" s="48">
        <v>1</v>
      </c>
      <c r="C5" s="48">
        <v>1</v>
      </c>
      <c r="D5" s="48">
        <v>800</v>
      </c>
      <c r="E5" s="48">
        <f>AVERAGE(D5,D9,D13,D17,D21)</f>
        <v>2120</v>
      </c>
      <c r="F5" s="48">
        <f t="shared" ref="F5:F24" si="0">E5/$L$1</f>
        <v>1.0239072687756581</v>
      </c>
      <c r="G5" s="48">
        <f>D5/F5</f>
        <v>781.32075471698113</v>
      </c>
      <c r="H5" s="48">
        <v>600</v>
      </c>
      <c r="I5" s="49">
        <f>H5*F5</f>
        <v>614.34436126539481</v>
      </c>
    </row>
    <row r="6" spans="1:16" x14ac:dyDescent="0.2">
      <c r="A6" s="43">
        <v>2007</v>
      </c>
      <c r="B6" s="27">
        <v>2</v>
      </c>
      <c r="C6" s="27">
        <v>2</v>
      </c>
      <c r="D6" s="27">
        <v>750</v>
      </c>
      <c r="E6" s="27">
        <f>AVERAGE(D6,D10,D14,D18,D22)</f>
        <v>2202</v>
      </c>
      <c r="F6" s="27">
        <f t="shared" si="0"/>
        <v>1.0635112291716977</v>
      </c>
      <c r="G6" s="27">
        <f t="shared" ref="G6:G24" si="1">D6/F6</f>
        <v>705.21117166212525</v>
      </c>
      <c r="H6" s="27">
        <f>0.2*G5+0.8*H5</f>
        <v>636.2641509433962</v>
      </c>
      <c r="I6" s="44">
        <f t="shared" ref="I6:I22" si="2">H6*F6</f>
        <v>676.67406924769796</v>
      </c>
    </row>
    <row r="7" spans="1:16" x14ac:dyDescent="0.2">
      <c r="A7" s="43">
        <v>2007</v>
      </c>
      <c r="B7" s="27">
        <v>3</v>
      </c>
      <c r="C7" s="27">
        <v>3</v>
      </c>
      <c r="D7" s="27">
        <v>600</v>
      </c>
      <c r="E7" s="27">
        <f>AVERAGE(D7,D11,D15,D19,D23)</f>
        <v>1176</v>
      </c>
      <c r="F7" s="27">
        <f t="shared" si="0"/>
        <v>0.56797874909442159</v>
      </c>
      <c r="G7" s="27">
        <f t="shared" si="1"/>
        <v>1056.3775510204082</v>
      </c>
      <c r="H7" s="27">
        <f t="shared" ref="H7:H23" si="3">0.2*G6+0.8*H6</f>
        <v>650.05355508714206</v>
      </c>
      <c r="I7" s="44">
        <f t="shared" si="2"/>
        <v>369.21660506277664</v>
      </c>
    </row>
    <row r="8" spans="1:16" x14ac:dyDescent="0.2">
      <c r="A8" s="43">
        <v>2007</v>
      </c>
      <c r="B8" s="27">
        <v>4</v>
      </c>
      <c r="C8" s="27">
        <v>4</v>
      </c>
      <c r="D8" s="27">
        <v>1500</v>
      </c>
      <c r="E8" s="27">
        <f>AVERAGE(D8,D12,D16,D20,D24)</f>
        <v>2784</v>
      </c>
      <c r="F8" s="27">
        <f t="shared" si="0"/>
        <v>1.3446027529582227</v>
      </c>
      <c r="G8" s="27">
        <f t="shared" si="1"/>
        <v>1115.5711206896551</v>
      </c>
      <c r="H8" s="27">
        <f t="shared" si="3"/>
        <v>731.31835427379531</v>
      </c>
      <c r="I8" s="44">
        <f t="shared" si="2"/>
        <v>983.33267244542196</v>
      </c>
    </row>
    <row r="9" spans="1:16" x14ac:dyDescent="0.2">
      <c r="A9" s="43">
        <v>2008</v>
      </c>
      <c r="B9" s="27">
        <v>1</v>
      </c>
      <c r="C9" s="27">
        <v>5</v>
      </c>
      <c r="D9" s="27">
        <v>1700</v>
      </c>
      <c r="E9" s="27">
        <f>E5</f>
        <v>2120</v>
      </c>
      <c r="F9" s="27">
        <f t="shared" si="0"/>
        <v>1.0239072687756581</v>
      </c>
      <c r="G9" s="27">
        <f t="shared" si="1"/>
        <v>1660.3066037735848</v>
      </c>
      <c r="H9" s="27">
        <f t="shared" si="3"/>
        <v>808.16890755696727</v>
      </c>
      <c r="I9" s="44">
        <f t="shared" si="2"/>
        <v>827.49001884606162</v>
      </c>
    </row>
    <row r="10" spans="1:16" x14ac:dyDescent="0.2">
      <c r="A10" s="43">
        <v>2008</v>
      </c>
      <c r="B10" s="27">
        <v>2</v>
      </c>
      <c r="C10" s="27">
        <v>6</v>
      </c>
      <c r="D10" s="27">
        <v>1100</v>
      </c>
      <c r="E10" s="27">
        <f t="shared" ref="E10:E24" si="4">E6</f>
        <v>2202</v>
      </c>
      <c r="F10" s="27">
        <f t="shared" si="0"/>
        <v>1.0635112291716977</v>
      </c>
      <c r="G10" s="27">
        <f t="shared" si="1"/>
        <v>1034.3097184377839</v>
      </c>
      <c r="H10" s="27">
        <f t="shared" si="3"/>
        <v>978.59644680029078</v>
      </c>
      <c r="I10" s="44">
        <f t="shared" si="2"/>
        <v>1040.7483099996332</v>
      </c>
    </row>
    <row r="11" spans="1:16" x14ac:dyDescent="0.2">
      <c r="A11" s="43">
        <v>2008</v>
      </c>
      <c r="B11" s="27">
        <v>3</v>
      </c>
      <c r="C11" s="27">
        <v>7</v>
      </c>
      <c r="D11" s="27">
        <v>680</v>
      </c>
      <c r="E11" s="27">
        <f t="shared" si="4"/>
        <v>1176</v>
      </c>
      <c r="F11" s="27">
        <f t="shared" si="0"/>
        <v>0.56797874909442159</v>
      </c>
      <c r="G11" s="27">
        <f t="shared" si="1"/>
        <v>1197.2278911564626</v>
      </c>
      <c r="H11" s="27">
        <f t="shared" si="3"/>
        <v>989.73910112778935</v>
      </c>
      <c r="I11" s="44">
        <f t="shared" si="2"/>
        <v>562.15077658839903</v>
      </c>
    </row>
    <row r="12" spans="1:16" x14ac:dyDescent="0.2">
      <c r="A12" s="43">
        <v>2008</v>
      </c>
      <c r="B12" s="27">
        <v>4</v>
      </c>
      <c r="C12" s="27">
        <v>8</v>
      </c>
      <c r="D12" s="27">
        <v>2000</v>
      </c>
      <c r="E12" s="27">
        <f t="shared" si="4"/>
        <v>2784</v>
      </c>
      <c r="F12" s="27">
        <f t="shared" si="0"/>
        <v>1.3446027529582227</v>
      </c>
      <c r="G12" s="27">
        <f t="shared" si="1"/>
        <v>1487.4281609195402</v>
      </c>
      <c r="H12" s="27">
        <f t="shared" si="3"/>
        <v>1031.2368591335239</v>
      </c>
      <c r="I12" s="44">
        <f t="shared" si="2"/>
        <v>1386.6039197429272</v>
      </c>
    </row>
    <row r="13" spans="1:16" x14ac:dyDescent="0.2">
      <c r="A13" s="43">
        <v>2009</v>
      </c>
      <c r="B13" s="27">
        <v>1</v>
      </c>
      <c r="C13" s="27">
        <v>9</v>
      </c>
      <c r="D13" s="27">
        <v>2100</v>
      </c>
      <c r="E13" s="27">
        <f t="shared" si="4"/>
        <v>2120</v>
      </c>
      <c r="F13" s="27">
        <f t="shared" si="0"/>
        <v>1.0239072687756581</v>
      </c>
      <c r="G13" s="27">
        <f t="shared" si="1"/>
        <v>2050.9669811320755</v>
      </c>
      <c r="H13" s="27">
        <f t="shared" si="3"/>
        <v>1122.4751194907274</v>
      </c>
      <c r="I13" s="44">
        <f t="shared" si="2"/>
        <v>1149.3104338663811</v>
      </c>
    </row>
    <row r="14" spans="1:16" x14ac:dyDescent="0.2">
      <c r="A14" s="43">
        <v>2009</v>
      </c>
      <c r="B14" s="27">
        <v>2</v>
      </c>
      <c r="C14" s="27">
        <v>10</v>
      </c>
      <c r="D14" s="27">
        <v>2200</v>
      </c>
      <c r="E14" s="27">
        <f t="shared" si="4"/>
        <v>2202</v>
      </c>
      <c r="F14" s="27">
        <f t="shared" si="0"/>
        <v>1.0635112291716977</v>
      </c>
      <c r="G14" s="27">
        <f t="shared" si="1"/>
        <v>2068.6194368755678</v>
      </c>
      <c r="H14" s="27">
        <f t="shared" si="3"/>
        <v>1308.173491818997</v>
      </c>
      <c r="I14" s="44">
        <f t="shared" si="2"/>
        <v>1391.2571982542534</v>
      </c>
    </row>
    <row r="15" spans="1:16" x14ac:dyDescent="0.2">
      <c r="A15" s="43">
        <v>2009</v>
      </c>
      <c r="B15" s="27">
        <v>3</v>
      </c>
      <c r="C15" s="27">
        <v>11</v>
      </c>
      <c r="D15" s="27">
        <v>1300</v>
      </c>
      <c r="E15" s="27">
        <f t="shared" si="4"/>
        <v>1176</v>
      </c>
      <c r="F15" s="27">
        <f t="shared" si="0"/>
        <v>0.56797874909442159</v>
      </c>
      <c r="G15" s="27">
        <f t="shared" si="1"/>
        <v>2288.8180272108843</v>
      </c>
      <c r="H15" s="27">
        <f t="shared" si="3"/>
        <v>1460.2626808303112</v>
      </c>
      <c r="I15" s="44">
        <f t="shared" si="2"/>
        <v>829.39817080726675</v>
      </c>
    </row>
    <row r="16" spans="1:16" x14ac:dyDescent="0.2">
      <c r="A16" s="43">
        <v>2009</v>
      </c>
      <c r="B16" s="27">
        <v>4</v>
      </c>
      <c r="C16" s="27">
        <v>12</v>
      </c>
      <c r="D16" s="27">
        <v>3100</v>
      </c>
      <c r="E16" s="27">
        <f t="shared" si="4"/>
        <v>2784</v>
      </c>
      <c r="F16" s="27">
        <f t="shared" si="0"/>
        <v>1.3446027529582227</v>
      </c>
      <c r="G16" s="27">
        <f t="shared" si="1"/>
        <v>2305.513649425287</v>
      </c>
      <c r="H16" s="27">
        <f t="shared" si="3"/>
        <v>1625.9737501064258</v>
      </c>
      <c r="I16" s="44">
        <f t="shared" si="2"/>
        <v>2186.2887806309054</v>
      </c>
    </row>
    <row r="17" spans="1:13" x14ac:dyDescent="0.2">
      <c r="A17" s="43">
        <v>2010</v>
      </c>
      <c r="B17" s="27">
        <v>1</v>
      </c>
      <c r="C17" s="27">
        <v>13</v>
      </c>
      <c r="D17" s="27">
        <v>2400</v>
      </c>
      <c r="E17" s="27">
        <f t="shared" si="4"/>
        <v>2120</v>
      </c>
      <c r="F17" s="27">
        <f t="shared" si="0"/>
        <v>1.0239072687756581</v>
      </c>
      <c r="G17" s="27">
        <f t="shared" si="1"/>
        <v>2343.9622641509432</v>
      </c>
      <c r="H17" s="27">
        <f t="shared" si="3"/>
        <v>1761.8817299701982</v>
      </c>
      <c r="I17" s="44">
        <f t="shared" si="2"/>
        <v>1804.0035100395171</v>
      </c>
      <c r="K17" s="20"/>
      <c r="L17" s="20"/>
      <c r="M17" s="20"/>
    </row>
    <row r="18" spans="1:13" x14ac:dyDescent="0.2">
      <c r="A18" s="43">
        <v>2010</v>
      </c>
      <c r="B18" s="27">
        <v>2</v>
      </c>
      <c r="C18" s="27">
        <v>14</v>
      </c>
      <c r="D18" s="27">
        <v>3060</v>
      </c>
      <c r="E18" s="27">
        <f t="shared" si="4"/>
        <v>2202</v>
      </c>
      <c r="F18" s="27">
        <f t="shared" si="0"/>
        <v>1.0635112291716977</v>
      </c>
      <c r="G18" s="27">
        <f t="shared" si="1"/>
        <v>2877.261580381471</v>
      </c>
      <c r="H18" s="27">
        <f t="shared" si="3"/>
        <v>1878.2978368063473</v>
      </c>
      <c r="I18" s="44">
        <f t="shared" si="2"/>
        <v>1997.5908411724592</v>
      </c>
    </row>
    <row r="19" spans="1:13" x14ac:dyDescent="0.2">
      <c r="A19" s="43">
        <v>2010</v>
      </c>
      <c r="B19" s="27">
        <v>3</v>
      </c>
      <c r="C19" s="27">
        <v>15</v>
      </c>
      <c r="D19" s="27">
        <v>1800</v>
      </c>
      <c r="E19" s="27">
        <f t="shared" si="4"/>
        <v>1176</v>
      </c>
      <c r="F19" s="27">
        <f t="shared" si="0"/>
        <v>0.56797874909442159</v>
      </c>
      <c r="G19" s="27">
        <f t="shared" si="1"/>
        <v>3169.1326530612246</v>
      </c>
      <c r="H19" s="27">
        <f t="shared" si="3"/>
        <v>2078.0905855213723</v>
      </c>
      <c r="I19" s="44">
        <f t="shared" si="2"/>
        <v>1180.3112912693232</v>
      </c>
    </row>
    <row r="20" spans="1:13" ht="20" thickBot="1" x14ac:dyDescent="0.25">
      <c r="A20" s="45">
        <v>2010</v>
      </c>
      <c r="B20" s="42">
        <v>4</v>
      </c>
      <c r="C20" s="42">
        <v>16</v>
      </c>
      <c r="D20" s="42">
        <v>4000</v>
      </c>
      <c r="E20" s="42">
        <f t="shared" si="4"/>
        <v>2784</v>
      </c>
      <c r="F20" s="42">
        <f t="shared" si="0"/>
        <v>1.3446027529582227</v>
      </c>
      <c r="G20" s="42">
        <f t="shared" si="1"/>
        <v>2974.8563218390805</v>
      </c>
      <c r="H20" s="42">
        <f t="shared" si="3"/>
        <v>2296.2989990293427</v>
      </c>
      <c r="I20" s="46">
        <f t="shared" si="2"/>
        <v>3087.6099557100656</v>
      </c>
    </row>
    <row r="21" spans="1:13" x14ac:dyDescent="0.2">
      <c r="A21" s="23">
        <v>2011</v>
      </c>
      <c r="B21" s="24">
        <v>1</v>
      </c>
      <c r="C21" s="24">
        <v>17</v>
      </c>
      <c r="D21" s="24">
        <v>3600</v>
      </c>
      <c r="E21" s="24">
        <f t="shared" si="4"/>
        <v>2120</v>
      </c>
      <c r="F21" s="24">
        <f t="shared" si="0"/>
        <v>1.0239072687756581</v>
      </c>
      <c r="G21" s="24">
        <f t="shared" si="1"/>
        <v>3515.9433962264152</v>
      </c>
      <c r="H21" s="24">
        <f t="shared" si="3"/>
        <v>2432.0104635912903</v>
      </c>
      <c r="I21" s="25">
        <f t="shared" si="2"/>
        <v>2490.1531914095799</v>
      </c>
    </row>
    <row r="22" spans="1:13" x14ac:dyDescent="0.2">
      <c r="A22" s="26">
        <v>2011</v>
      </c>
      <c r="B22" s="27">
        <v>2</v>
      </c>
      <c r="C22" s="27">
        <v>18</v>
      </c>
      <c r="D22" s="27">
        <v>3900</v>
      </c>
      <c r="E22" s="27">
        <f t="shared" si="4"/>
        <v>2202</v>
      </c>
      <c r="F22" s="27">
        <f t="shared" si="0"/>
        <v>1.0635112291716977</v>
      </c>
      <c r="G22" s="27">
        <f t="shared" si="1"/>
        <v>3667.0980926430516</v>
      </c>
      <c r="H22" s="27">
        <f t="shared" si="3"/>
        <v>2648.7970501183154</v>
      </c>
      <c r="I22" s="28">
        <f t="shared" si="2"/>
        <v>2817.0254065976965</v>
      </c>
    </row>
    <row r="23" spans="1:13" x14ac:dyDescent="0.2">
      <c r="A23" s="26">
        <v>2011</v>
      </c>
      <c r="B23" s="27">
        <v>3</v>
      </c>
      <c r="C23" s="27">
        <v>19</v>
      </c>
      <c r="D23" s="27">
        <v>1500</v>
      </c>
      <c r="E23" s="27">
        <f t="shared" si="4"/>
        <v>1176</v>
      </c>
      <c r="F23" s="27">
        <f t="shared" si="0"/>
        <v>0.56797874909442159</v>
      </c>
      <c r="G23" s="27">
        <f t="shared" si="1"/>
        <v>2640.9438775510207</v>
      </c>
      <c r="H23" s="27">
        <f t="shared" si="3"/>
        <v>2852.457258623263</v>
      </c>
      <c r="I23" s="28">
        <f>H23*F23</f>
        <v>1620.1351055981438</v>
      </c>
    </row>
    <row r="24" spans="1:13" ht="20" thickBot="1" x14ac:dyDescent="0.25">
      <c r="A24" s="111">
        <v>2011</v>
      </c>
      <c r="B24" s="29">
        <v>4</v>
      </c>
      <c r="C24" s="29">
        <v>20</v>
      </c>
      <c r="D24" s="29">
        <v>3320</v>
      </c>
      <c r="E24" s="29">
        <f t="shared" si="4"/>
        <v>2784</v>
      </c>
      <c r="F24" s="29">
        <f t="shared" si="0"/>
        <v>1.3446027529582227</v>
      </c>
      <c r="G24" s="29">
        <f t="shared" si="1"/>
        <v>2469.1307471264367</v>
      </c>
      <c r="H24" s="29">
        <f>0.2*G23+0.8*H23</f>
        <v>2810.1545824088148</v>
      </c>
      <c r="I24" s="30">
        <f>H24*F24</f>
        <v>3778.5415877450573</v>
      </c>
    </row>
    <row r="25" spans="1:13" x14ac:dyDescent="0.2">
      <c r="A25" s="112"/>
    </row>
    <row r="26" spans="1:13" x14ac:dyDescent="0.2">
      <c r="A26" s="112"/>
    </row>
    <row r="27" spans="1:13" x14ac:dyDescent="0.2">
      <c r="A27" s="112"/>
    </row>
    <row r="28" spans="1:13" x14ac:dyDescent="0.2">
      <c r="A28" s="112"/>
    </row>
    <row r="29" spans="1:13" x14ac:dyDescent="0.2">
      <c r="A29" s="112"/>
    </row>
    <row r="30" spans="1:13" x14ac:dyDescent="0.2">
      <c r="A30" s="112"/>
    </row>
    <row r="31" spans="1:13" x14ac:dyDescent="0.2">
      <c r="A31" s="112"/>
    </row>
    <row r="32" spans="1:13" x14ac:dyDescent="0.2">
      <c r="A32" s="112"/>
    </row>
    <row r="33" spans="1:1" x14ac:dyDescent="0.2">
      <c r="A33" s="112"/>
    </row>
    <row r="34" spans="1:1" x14ac:dyDescent="0.2">
      <c r="A34" s="112"/>
    </row>
    <row r="35" spans="1:1" x14ac:dyDescent="0.2">
      <c r="A35" s="112"/>
    </row>
    <row r="36" spans="1:1" x14ac:dyDescent="0.2">
      <c r="A36" s="112"/>
    </row>
    <row r="37" spans="1:1" x14ac:dyDescent="0.2">
      <c r="A37" s="112"/>
    </row>
    <row r="38" spans="1:1" x14ac:dyDescent="0.2">
      <c r="A38" s="112"/>
    </row>
    <row r="39" spans="1:1" x14ac:dyDescent="0.2">
      <c r="A39" s="112"/>
    </row>
    <row r="40" spans="1:1" x14ac:dyDescent="0.2">
      <c r="A40" s="112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E370-44C3-1347-A407-40F7DCD493A2}">
  <dimension ref="A1:J43"/>
  <sheetViews>
    <sheetView zoomScale="75" workbookViewId="0">
      <selection activeCell="D34" sqref="D34"/>
    </sheetView>
  </sheetViews>
  <sheetFormatPr baseColWidth="10" defaultRowHeight="19" x14ac:dyDescent="0.2"/>
  <cols>
    <col min="1" max="4" width="10.83203125" style="20"/>
    <col min="5" max="5" width="26.5" style="20" customWidth="1"/>
    <col min="6" max="6" width="25" style="20" customWidth="1"/>
    <col min="7" max="7" width="21.33203125" style="20" customWidth="1"/>
    <col min="8" max="8" width="20.1640625" style="20" customWidth="1"/>
    <col min="9" max="9" width="26.5" customWidth="1"/>
  </cols>
  <sheetData>
    <row r="1" spans="1:10" ht="22" thickBot="1" x14ac:dyDescent="0.25">
      <c r="A1" s="109" t="s">
        <v>55</v>
      </c>
      <c r="B1" s="110"/>
    </row>
    <row r="2" spans="1:10" ht="20" thickBot="1" x14ac:dyDescent="0.25"/>
    <row r="3" spans="1:10" s="40" customFormat="1" ht="26" customHeight="1" thickBot="1" x14ac:dyDescent="0.25">
      <c r="A3" s="50" t="s">
        <v>44</v>
      </c>
      <c r="B3" s="51" t="s">
        <v>45</v>
      </c>
      <c r="C3" s="51" t="s">
        <v>46</v>
      </c>
      <c r="D3" s="51" t="s">
        <v>47</v>
      </c>
      <c r="E3" s="51" t="s">
        <v>56</v>
      </c>
      <c r="F3" s="51" t="s">
        <v>57</v>
      </c>
      <c r="G3" s="51" t="s">
        <v>58</v>
      </c>
      <c r="H3" s="51" t="s">
        <v>59</v>
      </c>
      <c r="I3" s="51" t="s">
        <v>60</v>
      </c>
      <c r="J3" s="52" t="s">
        <v>61</v>
      </c>
    </row>
    <row r="4" spans="1:10" x14ac:dyDescent="0.2">
      <c r="A4" s="47">
        <v>2007</v>
      </c>
      <c r="B4" s="48">
        <v>1</v>
      </c>
      <c r="C4" s="48">
        <v>1</v>
      </c>
      <c r="D4" s="48">
        <v>800</v>
      </c>
      <c r="E4" s="48">
        <v>614.34436126539481</v>
      </c>
      <c r="F4" s="48">
        <f>E4-D4</f>
        <v>-185.65563873460519</v>
      </c>
      <c r="G4" s="48">
        <f>ABS(F4)</f>
        <v>185.65563873460519</v>
      </c>
      <c r="H4" s="48">
        <f>F4^2</f>
        <v>34468.016193954238</v>
      </c>
      <c r="I4" s="48">
        <f>F4/E4</f>
        <v>-0.30220125786163526</v>
      </c>
      <c r="J4" s="49">
        <f>ABS(I4)</f>
        <v>0.30220125786163526</v>
      </c>
    </row>
    <row r="5" spans="1:10" x14ac:dyDescent="0.2">
      <c r="A5" s="43">
        <v>2007</v>
      </c>
      <c r="B5" s="27">
        <v>2</v>
      </c>
      <c r="C5" s="27">
        <v>2</v>
      </c>
      <c r="D5" s="27">
        <v>750</v>
      </c>
      <c r="E5" s="27">
        <v>676.67406924769796</v>
      </c>
      <c r="F5" s="27">
        <f t="shared" ref="F5:F23" si="0">E5-D5</f>
        <v>-73.325930752302042</v>
      </c>
      <c r="G5" s="27">
        <f t="shared" ref="G5:G23" si="1">ABS(F5)</f>
        <v>73.325930752302042</v>
      </c>
      <c r="H5" s="27">
        <f t="shared" ref="H5:H23" si="2">F5^2</f>
        <v>5376.6921206913939</v>
      </c>
      <c r="I5" s="27">
        <f t="shared" ref="I5:I23" si="3">F5/E5</f>
        <v>-0.10836225900280647</v>
      </c>
      <c r="J5" s="44">
        <f t="shared" ref="J5:J23" si="4">ABS(I5)</f>
        <v>0.10836225900280647</v>
      </c>
    </row>
    <row r="6" spans="1:10" x14ac:dyDescent="0.2">
      <c r="A6" s="43">
        <v>2007</v>
      </c>
      <c r="B6" s="27">
        <v>3</v>
      </c>
      <c r="C6" s="27">
        <v>3</v>
      </c>
      <c r="D6" s="27">
        <v>600</v>
      </c>
      <c r="E6" s="27">
        <v>369.21660506277664</v>
      </c>
      <c r="F6" s="27">
        <f t="shared" si="0"/>
        <v>-230.78339493722336</v>
      </c>
      <c r="G6" s="27">
        <f t="shared" si="1"/>
        <v>230.78339493722336</v>
      </c>
      <c r="H6" s="27">
        <f t="shared" si="2"/>
        <v>53260.975378750416</v>
      </c>
      <c r="I6" s="27">
        <f t="shared" si="3"/>
        <v>-0.62506233948493206</v>
      </c>
      <c r="J6" s="44">
        <f t="shared" si="4"/>
        <v>0.62506233948493206</v>
      </c>
    </row>
    <row r="7" spans="1:10" x14ac:dyDescent="0.2">
      <c r="A7" s="43">
        <v>2007</v>
      </c>
      <c r="B7" s="27">
        <v>4</v>
      </c>
      <c r="C7" s="27">
        <v>4</v>
      </c>
      <c r="D7" s="27">
        <v>1500</v>
      </c>
      <c r="E7" s="27">
        <v>983.33267244542196</v>
      </c>
      <c r="F7" s="27">
        <f t="shared" si="0"/>
        <v>-516.66732755457804</v>
      </c>
      <c r="G7" s="27">
        <f t="shared" si="1"/>
        <v>516.66732755457804</v>
      </c>
      <c r="H7" s="27">
        <f t="shared" si="2"/>
        <v>266945.12736238964</v>
      </c>
      <c r="I7" s="27">
        <f t="shared" si="3"/>
        <v>-0.52542475403536915</v>
      </c>
      <c r="J7" s="44">
        <f t="shared" si="4"/>
        <v>0.52542475403536915</v>
      </c>
    </row>
    <row r="8" spans="1:10" x14ac:dyDescent="0.2">
      <c r="A8" s="43">
        <v>2008</v>
      </c>
      <c r="B8" s="27">
        <v>1</v>
      </c>
      <c r="C8" s="27">
        <v>5</v>
      </c>
      <c r="D8" s="27">
        <v>1700</v>
      </c>
      <c r="E8" s="27">
        <v>827.49001884606162</v>
      </c>
      <c r="F8" s="27">
        <f t="shared" si="0"/>
        <v>-872.50998115393838</v>
      </c>
      <c r="G8" s="27">
        <f t="shared" si="1"/>
        <v>872.50998115393838</v>
      </c>
      <c r="H8" s="27">
        <f t="shared" si="2"/>
        <v>761273.66721324588</v>
      </c>
      <c r="I8" s="27">
        <f t="shared" si="3"/>
        <v>-1.0544054445160043</v>
      </c>
      <c r="J8" s="44">
        <f t="shared" si="4"/>
        <v>1.0544054445160043</v>
      </c>
    </row>
    <row r="9" spans="1:10" x14ac:dyDescent="0.2">
      <c r="A9" s="43">
        <v>2008</v>
      </c>
      <c r="B9" s="27">
        <v>2</v>
      </c>
      <c r="C9" s="27">
        <v>6</v>
      </c>
      <c r="D9" s="27">
        <v>1100</v>
      </c>
      <c r="E9" s="27">
        <v>1040.7483099996332</v>
      </c>
      <c r="F9" s="27">
        <f t="shared" si="0"/>
        <v>-59.251690000366807</v>
      </c>
      <c r="G9" s="27">
        <f t="shared" si="1"/>
        <v>59.251690000366807</v>
      </c>
      <c r="H9" s="27">
        <f t="shared" si="2"/>
        <v>3510.7627678995677</v>
      </c>
      <c r="I9" s="27">
        <f t="shared" si="3"/>
        <v>-5.6931814763540367E-2</v>
      </c>
      <c r="J9" s="44">
        <f t="shared" si="4"/>
        <v>5.6931814763540367E-2</v>
      </c>
    </row>
    <row r="10" spans="1:10" x14ac:dyDescent="0.2">
      <c r="A10" s="43">
        <v>2008</v>
      </c>
      <c r="B10" s="27">
        <v>3</v>
      </c>
      <c r="C10" s="27">
        <v>7</v>
      </c>
      <c r="D10" s="27">
        <v>680</v>
      </c>
      <c r="E10" s="27">
        <v>562.15077658839903</v>
      </c>
      <c r="F10" s="27">
        <f t="shared" si="0"/>
        <v>-117.84922341160097</v>
      </c>
      <c r="G10" s="27">
        <f t="shared" si="1"/>
        <v>117.84922341160097</v>
      </c>
      <c r="H10" s="27">
        <f t="shared" si="2"/>
        <v>13888.439458717439</v>
      </c>
      <c r="I10" s="27">
        <f t="shared" si="3"/>
        <v>-0.20963988367464081</v>
      </c>
      <c r="J10" s="44">
        <f t="shared" si="4"/>
        <v>0.20963988367464081</v>
      </c>
    </row>
    <row r="11" spans="1:10" x14ac:dyDescent="0.2">
      <c r="A11" s="43">
        <v>2008</v>
      </c>
      <c r="B11" s="27">
        <v>4</v>
      </c>
      <c r="C11" s="27">
        <v>8</v>
      </c>
      <c r="D11" s="27">
        <v>2000</v>
      </c>
      <c r="E11" s="27">
        <v>1386.6039197429272</v>
      </c>
      <c r="F11" s="27">
        <f t="shared" si="0"/>
        <v>-613.39608025707275</v>
      </c>
      <c r="G11" s="27">
        <f t="shared" si="1"/>
        <v>613.39608025707275</v>
      </c>
      <c r="H11" s="27">
        <f t="shared" si="2"/>
        <v>376254.75127474125</v>
      </c>
      <c r="I11" s="27">
        <f t="shared" si="3"/>
        <v>-0.4423729599515302</v>
      </c>
      <c r="J11" s="44">
        <f t="shared" si="4"/>
        <v>0.4423729599515302</v>
      </c>
    </row>
    <row r="12" spans="1:10" x14ac:dyDescent="0.2">
      <c r="A12" s="43">
        <v>2009</v>
      </c>
      <c r="B12" s="27">
        <v>1</v>
      </c>
      <c r="C12" s="27">
        <v>9</v>
      </c>
      <c r="D12" s="27">
        <v>2100</v>
      </c>
      <c r="E12" s="27">
        <v>1149.3104338663811</v>
      </c>
      <c r="F12" s="27">
        <f t="shared" si="0"/>
        <v>-950.68956613361888</v>
      </c>
      <c r="G12" s="27">
        <f t="shared" si="1"/>
        <v>950.68956613361888</v>
      </c>
      <c r="H12" s="27">
        <f t="shared" si="2"/>
        <v>903810.65115532849</v>
      </c>
      <c r="I12" s="27">
        <f t="shared" si="3"/>
        <v>-0.82718257671725448</v>
      </c>
      <c r="J12" s="44">
        <f t="shared" si="4"/>
        <v>0.82718257671725448</v>
      </c>
    </row>
    <row r="13" spans="1:10" x14ac:dyDescent="0.2">
      <c r="A13" s="43">
        <v>2009</v>
      </c>
      <c r="B13" s="27">
        <v>2</v>
      </c>
      <c r="C13" s="27">
        <v>10</v>
      </c>
      <c r="D13" s="27">
        <v>2200</v>
      </c>
      <c r="E13" s="27">
        <v>1391.2571982542534</v>
      </c>
      <c r="F13" s="27">
        <f t="shared" si="0"/>
        <v>-808.74280174574665</v>
      </c>
      <c r="G13" s="27">
        <f t="shared" si="1"/>
        <v>808.74280174574665</v>
      </c>
      <c r="H13" s="27">
        <f t="shared" si="2"/>
        <v>654064.91937556001</v>
      </c>
      <c r="I13" s="27">
        <f t="shared" si="3"/>
        <v>-0.58130358840950147</v>
      </c>
      <c r="J13" s="44">
        <f t="shared" si="4"/>
        <v>0.58130358840950147</v>
      </c>
    </row>
    <row r="14" spans="1:10" x14ac:dyDescent="0.2">
      <c r="A14" s="43">
        <v>2009</v>
      </c>
      <c r="B14" s="27">
        <v>3</v>
      </c>
      <c r="C14" s="27">
        <v>11</v>
      </c>
      <c r="D14" s="27">
        <v>1300</v>
      </c>
      <c r="E14" s="27">
        <v>829.39817080726675</v>
      </c>
      <c r="F14" s="27">
        <f t="shared" si="0"/>
        <v>-470.60182919273325</v>
      </c>
      <c r="G14" s="27">
        <f t="shared" si="1"/>
        <v>470.60182919273325</v>
      </c>
      <c r="H14" s="27">
        <f t="shared" si="2"/>
        <v>221466.08163954649</v>
      </c>
      <c r="I14" s="27">
        <f t="shared" si="3"/>
        <v>-0.56740157593389529</v>
      </c>
      <c r="J14" s="44">
        <f t="shared" si="4"/>
        <v>0.56740157593389529</v>
      </c>
    </row>
    <row r="15" spans="1:10" x14ac:dyDescent="0.2">
      <c r="A15" s="43">
        <v>2009</v>
      </c>
      <c r="B15" s="27">
        <v>4</v>
      </c>
      <c r="C15" s="27">
        <v>12</v>
      </c>
      <c r="D15" s="27">
        <v>3100</v>
      </c>
      <c r="E15" s="27">
        <v>2186.2887806309054</v>
      </c>
      <c r="F15" s="27">
        <f t="shared" si="0"/>
        <v>-913.71121936909458</v>
      </c>
      <c r="G15" s="27">
        <f t="shared" si="1"/>
        <v>913.71121936909458</v>
      </c>
      <c r="H15" s="27">
        <f t="shared" si="2"/>
        <v>834868.19240095769</v>
      </c>
      <c r="I15" s="27">
        <f t="shared" si="3"/>
        <v>-0.41792796425796119</v>
      </c>
      <c r="J15" s="44">
        <f t="shared" si="4"/>
        <v>0.41792796425796119</v>
      </c>
    </row>
    <row r="16" spans="1:10" x14ac:dyDescent="0.2">
      <c r="A16" s="43">
        <v>2010</v>
      </c>
      <c r="B16" s="27">
        <v>1</v>
      </c>
      <c r="C16" s="27">
        <v>13</v>
      </c>
      <c r="D16" s="27">
        <v>2400</v>
      </c>
      <c r="E16" s="27">
        <v>1804.0035100395171</v>
      </c>
      <c r="F16" s="27">
        <f t="shared" si="0"/>
        <v>-595.9964899604829</v>
      </c>
      <c r="G16" s="27">
        <f t="shared" si="1"/>
        <v>595.9964899604829</v>
      </c>
      <c r="H16" s="27">
        <f t="shared" si="2"/>
        <v>355211.81604521599</v>
      </c>
      <c r="I16" s="27">
        <f t="shared" si="3"/>
        <v>-0.33037435162608275</v>
      </c>
      <c r="J16" s="44">
        <f t="shared" si="4"/>
        <v>0.33037435162608275</v>
      </c>
    </row>
    <row r="17" spans="1:10" x14ac:dyDescent="0.2">
      <c r="A17" s="43">
        <v>2010</v>
      </c>
      <c r="B17" s="27">
        <v>2</v>
      </c>
      <c r="C17" s="27">
        <v>14</v>
      </c>
      <c r="D17" s="27">
        <v>3060</v>
      </c>
      <c r="E17" s="27">
        <v>1997.5908411724592</v>
      </c>
      <c r="F17" s="27">
        <f t="shared" si="0"/>
        <v>-1062.4091588275408</v>
      </c>
      <c r="G17" s="27">
        <f t="shared" si="1"/>
        <v>1062.4091588275408</v>
      </c>
      <c r="H17" s="27">
        <f t="shared" si="2"/>
        <v>1128713.2207606428</v>
      </c>
      <c r="I17" s="27">
        <f t="shared" si="3"/>
        <v>-0.53184522922821065</v>
      </c>
      <c r="J17" s="44">
        <f t="shared" si="4"/>
        <v>0.53184522922821065</v>
      </c>
    </row>
    <row r="18" spans="1:10" x14ac:dyDescent="0.2">
      <c r="A18" s="43">
        <v>2010</v>
      </c>
      <c r="B18" s="27">
        <v>3</v>
      </c>
      <c r="C18" s="27">
        <v>15</v>
      </c>
      <c r="D18" s="27">
        <v>1800</v>
      </c>
      <c r="E18" s="27">
        <v>1180.3112912693232</v>
      </c>
      <c r="F18" s="27">
        <f t="shared" si="0"/>
        <v>-619.68870873067681</v>
      </c>
      <c r="G18" s="27">
        <f t="shared" si="1"/>
        <v>619.68870873067681</v>
      </c>
      <c r="H18" s="27">
        <f t="shared" si="2"/>
        <v>384014.09572829359</v>
      </c>
      <c r="I18" s="27">
        <f t="shared" si="3"/>
        <v>-0.52502141876848007</v>
      </c>
      <c r="J18" s="44">
        <f t="shared" si="4"/>
        <v>0.52502141876848007</v>
      </c>
    </row>
    <row r="19" spans="1:10" x14ac:dyDescent="0.2">
      <c r="A19" s="43">
        <v>2010</v>
      </c>
      <c r="B19" s="27">
        <v>4</v>
      </c>
      <c r="C19" s="27">
        <v>16</v>
      </c>
      <c r="D19" s="27">
        <v>4000</v>
      </c>
      <c r="E19" s="27">
        <v>3087.6099557100656</v>
      </c>
      <c r="F19" s="27">
        <f t="shared" si="0"/>
        <v>-912.39004428993439</v>
      </c>
      <c r="G19" s="27">
        <f t="shared" si="1"/>
        <v>912.39004428993439</v>
      </c>
      <c r="H19" s="27">
        <f t="shared" si="2"/>
        <v>832455.59291938844</v>
      </c>
      <c r="I19" s="27">
        <f t="shared" si="3"/>
        <v>-0.29550042180768576</v>
      </c>
      <c r="J19" s="44">
        <f t="shared" si="4"/>
        <v>0.29550042180768576</v>
      </c>
    </row>
    <row r="20" spans="1:10" x14ac:dyDescent="0.2">
      <c r="A20" s="43">
        <v>2011</v>
      </c>
      <c r="B20" s="27">
        <v>1</v>
      </c>
      <c r="C20" s="27">
        <v>17</v>
      </c>
      <c r="D20" s="27">
        <v>3600</v>
      </c>
      <c r="E20" s="27">
        <v>2490.1531914095799</v>
      </c>
      <c r="F20" s="27">
        <f>E20-D20</f>
        <v>-1109.8468085904201</v>
      </c>
      <c r="G20" s="27">
        <f t="shared" si="1"/>
        <v>1109.8468085904201</v>
      </c>
      <c r="H20" s="27">
        <f t="shared" si="2"/>
        <v>1231759.9385383406</v>
      </c>
      <c r="I20" s="27">
        <f t="shared" si="3"/>
        <v>-0.44569418958605456</v>
      </c>
      <c r="J20" s="44">
        <f t="shared" si="4"/>
        <v>0.44569418958605456</v>
      </c>
    </row>
    <row r="21" spans="1:10" x14ac:dyDescent="0.2">
      <c r="A21" s="43">
        <v>2011</v>
      </c>
      <c r="B21" s="27">
        <v>2</v>
      </c>
      <c r="C21" s="27">
        <v>18</v>
      </c>
      <c r="D21" s="27">
        <v>3900</v>
      </c>
      <c r="E21" s="27">
        <v>2817.0254065976965</v>
      </c>
      <c r="F21" s="27">
        <f t="shared" si="0"/>
        <v>-1082.9745934023035</v>
      </c>
      <c r="G21" s="27">
        <f t="shared" si="1"/>
        <v>1082.9745934023035</v>
      </c>
      <c r="H21" s="27">
        <f t="shared" si="2"/>
        <v>1172833.9699548846</v>
      </c>
      <c r="I21" s="27">
        <f t="shared" si="3"/>
        <v>-0.38443905790337968</v>
      </c>
      <c r="J21" s="44">
        <f t="shared" si="4"/>
        <v>0.38443905790337968</v>
      </c>
    </row>
    <row r="22" spans="1:10" x14ac:dyDescent="0.2">
      <c r="A22" s="43">
        <v>2011</v>
      </c>
      <c r="B22" s="27">
        <v>3</v>
      </c>
      <c r="C22" s="27">
        <v>19</v>
      </c>
      <c r="D22" s="27">
        <v>1500</v>
      </c>
      <c r="E22" s="27">
        <v>1620.1351055981438</v>
      </c>
      <c r="F22" s="27">
        <f t="shared" si="0"/>
        <v>120.13510559814381</v>
      </c>
      <c r="G22" s="27">
        <f t="shared" si="1"/>
        <v>120.13510559814381</v>
      </c>
      <c r="H22" s="27">
        <f t="shared" si="2"/>
        <v>14432.443597077165</v>
      </c>
      <c r="I22" s="27">
        <f t="shared" si="3"/>
        <v>7.4151288483925965E-2</v>
      </c>
      <c r="J22" s="44">
        <f t="shared" si="4"/>
        <v>7.4151288483925965E-2</v>
      </c>
    </row>
    <row r="23" spans="1:10" ht="20" thickBot="1" x14ac:dyDescent="0.25">
      <c r="A23" s="53">
        <v>2011</v>
      </c>
      <c r="B23" s="29">
        <v>4</v>
      </c>
      <c r="C23" s="29">
        <v>20</v>
      </c>
      <c r="D23" s="29">
        <v>3320</v>
      </c>
      <c r="E23" s="29">
        <v>3778.5415877450573</v>
      </c>
      <c r="F23" s="29">
        <f t="shared" si="0"/>
        <v>458.54158774505731</v>
      </c>
      <c r="G23" s="29">
        <f t="shared" si="1"/>
        <v>458.54158774505731</v>
      </c>
      <c r="H23" s="29">
        <f t="shared" si="2"/>
        <v>210260.38769175811</v>
      </c>
      <c r="I23" s="29">
        <f t="shared" si="3"/>
        <v>0.12135411959795417</v>
      </c>
      <c r="J23" s="54">
        <f t="shared" si="4"/>
        <v>0.12135411959795417</v>
      </c>
    </row>
    <row r="24" spans="1:10" x14ac:dyDescent="0.2">
      <c r="I24" s="20"/>
    </row>
    <row r="25" spans="1:10" x14ac:dyDescent="0.25">
      <c r="I25" s="34"/>
    </row>
    <row r="26" spans="1:10" ht="21" x14ac:dyDescent="0.2">
      <c r="A26" s="35"/>
      <c r="B26" s="35"/>
      <c r="E26" s="37" t="s">
        <v>62</v>
      </c>
      <c r="F26" s="36">
        <f>SUM(F4:F15)</f>
        <v>-5813.184683242881</v>
      </c>
      <c r="G26" s="36">
        <f>SUM(G4:G15)</f>
        <v>5813.184683242881</v>
      </c>
      <c r="H26" s="36">
        <f>SUM(H4:H15)</f>
        <v>4129188.2763417829</v>
      </c>
      <c r="I26" s="36"/>
      <c r="J26" s="36">
        <f>SUM(J4:J15)</f>
        <v>5.7182164186090709</v>
      </c>
    </row>
    <row r="27" spans="1:10" x14ac:dyDescent="0.2">
      <c r="E27" s="37" t="s">
        <v>63</v>
      </c>
      <c r="F27" s="36">
        <v>12</v>
      </c>
      <c r="G27" s="36">
        <v>12</v>
      </c>
      <c r="H27" s="36">
        <v>12</v>
      </c>
      <c r="I27" s="36"/>
      <c r="J27" s="36">
        <v>12</v>
      </c>
    </row>
    <row r="28" spans="1:10" x14ac:dyDescent="0.2">
      <c r="E28" s="37"/>
      <c r="F28" s="36"/>
      <c r="G28" s="36"/>
      <c r="H28" s="36"/>
      <c r="I28" s="36"/>
      <c r="J28" s="36"/>
    </row>
    <row r="29" spans="1:10" x14ac:dyDescent="0.2">
      <c r="E29" s="37" t="s">
        <v>64</v>
      </c>
      <c r="F29" s="36"/>
      <c r="G29" s="36">
        <f>G26/G27</f>
        <v>484.43205693690675</v>
      </c>
      <c r="H29" s="36"/>
      <c r="I29" s="36"/>
      <c r="J29" s="36"/>
    </row>
    <row r="30" spans="1:10" ht="20" thickBot="1" x14ac:dyDescent="0.25">
      <c r="E30" s="37" t="s">
        <v>65</v>
      </c>
      <c r="F30" s="36"/>
      <c r="G30" s="36"/>
      <c r="H30" s="57">
        <f>H26/H27</f>
        <v>344099.02302848193</v>
      </c>
      <c r="I30" s="36"/>
      <c r="J30" s="36"/>
    </row>
    <row r="31" spans="1:10" ht="20" thickBot="1" x14ac:dyDescent="0.25">
      <c r="E31" s="38" t="s">
        <v>66</v>
      </c>
      <c r="F31" s="60"/>
      <c r="G31" s="55"/>
      <c r="H31" s="62">
        <f>SQRT(H30)</f>
        <v>586.59954230163009</v>
      </c>
      <c r="I31" s="56"/>
      <c r="J31" s="39"/>
    </row>
    <row r="32" spans="1:10" ht="20" thickBot="1" x14ac:dyDescent="0.25">
      <c r="E32" s="59" t="s">
        <v>67</v>
      </c>
      <c r="F32" s="62">
        <f>F26</f>
        <v>-5813.184683242881</v>
      </c>
      <c r="G32" s="56"/>
      <c r="H32" s="58"/>
      <c r="I32" s="39"/>
      <c r="J32" s="39"/>
    </row>
    <row r="33" spans="5:10" x14ac:dyDescent="0.2">
      <c r="E33" s="37" t="s">
        <v>68</v>
      </c>
      <c r="F33" s="61"/>
      <c r="G33" s="36"/>
      <c r="H33" s="36"/>
      <c r="I33" s="36"/>
      <c r="J33" s="36">
        <f>J26*100/J27</f>
        <v>47.651803488408923</v>
      </c>
    </row>
    <row r="34" spans="5:10" x14ac:dyDescent="0.25">
      <c r="I34" s="34"/>
    </row>
    <row r="35" spans="5:10" x14ac:dyDescent="0.25">
      <c r="I35" s="34"/>
    </row>
    <row r="36" spans="5:10" x14ac:dyDescent="0.25">
      <c r="I36" s="34"/>
    </row>
    <row r="37" spans="5:10" x14ac:dyDescent="0.25">
      <c r="I37" s="34"/>
    </row>
    <row r="38" spans="5:10" x14ac:dyDescent="0.25">
      <c r="I38" s="34"/>
    </row>
    <row r="39" spans="5:10" x14ac:dyDescent="0.25">
      <c r="I39" s="34"/>
    </row>
    <row r="40" spans="5:10" x14ac:dyDescent="0.25">
      <c r="I40" s="34"/>
    </row>
    <row r="41" spans="5:10" x14ac:dyDescent="0.25">
      <c r="I41" s="34"/>
    </row>
    <row r="42" spans="5:10" x14ac:dyDescent="0.25">
      <c r="I42" s="34"/>
    </row>
    <row r="43" spans="5:10" x14ac:dyDescent="0.25">
      <c r="I43" s="34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0661-319D-E54F-9A99-B4105261E7AC}">
  <dimension ref="A1:G201"/>
  <sheetViews>
    <sheetView workbookViewId="0">
      <selection activeCell="F7" sqref="F7"/>
    </sheetView>
  </sheetViews>
  <sheetFormatPr baseColWidth="10" defaultRowHeight="16" x14ac:dyDescent="0.2"/>
  <cols>
    <col min="1" max="1" width="13" style="64" customWidth="1"/>
    <col min="2" max="2" width="21" style="64" customWidth="1"/>
    <col min="3" max="3" width="17.83203125" style="22" customWidth="1"/>
    <col min="4" max="4" width="10.83203125" style="22"/>
    <col min="5" max="5" width="26.83203125" style="22" customWidth="1"/>
    <col min="6" max="6" width="23.5" style="22" customWidth="1"/>
    <col min="7" max="7" width="25.6640625" style="22" customWidth="1"/>
    <col min="8" max="16384" width="10.83203125" style="22"/>
  </cols>
  <sheetData>
    <row r="1" spans="1:7" s="63" customFormat="1" ht="41" customHeight="1" x14ac:dyDescent="0.2">
      <c r="A1" s="63" t="s">
        <v>69</v>
      </c>
      <c r="B1" s="63" t="s">
        <v>70</v>
      </c>
      <c r="C1" s="63" t="s">
        <v>71</v>
      </c>
      <c r="D1" s="63" t="s">
        <v>69</v>
      </c>
      <c r="E1" s="63" t="s">
        <v>72</v>
      </c>
      <c r="F1" s="63" t="s">
        <v>73</v>
      </c>
      <c r="G1" s="63" t="s">
        <v>74</v>
      </c>
    </row>
    <row r="2" spans="1:7" x14ac:dyDescent="0.2">
      <c r="A2" s="64">
        <v>1</v>
      </c>
      <c r="B2" s="21">
        <v>0.74001077184311348</v>
      </c>
      <c r="C2" s="22">
        <f>_xlfn.NORM.INV(B2,0,SQRT(2))</f>
        <v>0.90987476271114054</v>
      </c>
      <c r="D2" s="22">
        <v>1</v>
      </c>
      <c r="E2" s="22">
        <v>0</v>
      </c>
      <c r="F2" s="22">
        <f>0</f>
        <v>0</v>
      </c>
      <c r="G2" s="22">
        <f>0</f>
        <v>0</v>
      </c>
    </row>
    <row r="3" spans="1:7" x14ac:dyDescent="0.2">
      <c r="A3" s="64">
        <v>2</v>
      </c>
      <c r="B3" s="21">
        <v>0.62649565634359605</v>
      </c>
      <c r="C3" s="22">
        <f t="shared" ref="C3:C66" si="0">_xlfn.NORM.INV(B3,0,SQRT(2))</f>
        <v>0.45620570242100489</v>
      </c>
      <c r="D3" s="22">
        <v>2</v>
      </c>
      <c r="E3" s="22">
        <v>0</v>
      </c>
      <c r="F3" s="22">
        <v>0</v>
      </c>
      <c r="G3" s="22">
        <f>0</f>
        <v>0</v>
      </c>
    </row>
    <row r="4" spans="1:7" x14ac:dyDescent="0.2">
      <c r="A4" s="64">
        <v>3</v>
      </c>
      <c r="B4" s="21">
        <v>5.721510401946639E-2</v>
      </c>
      <c r="C4" s="22">
        <f t="shared" si="0"/>
        <v>-2.2324629056850771</v>
      </c>
      <c r="D4" s="22">
        <v>3</v>
      </c>
      <c r="E4" s="22">
        <f>0.6*E2+0.1*E3 + C4</f>
        <v>-2.2324629056850771</v>
      </c>
      <c r="F4" s="22">
        <f>0.2*F2+0.05*F3+C4</f>
        <v>-2.2324629056850771</v>
      </c>
      <c r="G4" s="22">
        <f>0.8*G2+0.3*G3+C4</f>
        <v>-2.2324629056850771</v>
      </c>
    </row>
    <row r="5" spans="1:7" x14ac:dyDescent="0.2">
      <c r="A5" s="64">
        <v>4</v>
      </c>
      <c r="B5" s="21">
        <v>4.3846496004682489E-2</v>
      </c>
      <c r="C5" s="22">
        <f t="shared" si="0"/>
        <v>-2.4150451123955654</v>
      </c>
      <c r="D5" s="22">
        <v>4</v>
      </c>
      <c r="E5" s="22">
        <f>0.6*E3+0.1*E4 + C5</f>
        <v>-2.6382914029640729</v>
      </c>
      <c r="F5" s="22">
        <f t="shared" ref="F5:F68" si="1">0.2*F3+0.05*F4+C5</f>
        <v>-2.5266682576798192</v>
      </c>
      <c r="G5" s="22">
        <f t="shared" ref="G5:G68" si="2">0.8*G3+0.3*G4+C5</f>
        <v>-3.0847839841010884</v>
      </c>
    </row>
    <row r="6" spans="1:7" x14ac:dyDescent="0.2">
      <c r="A6" s="64">
        <v>5</v>
      </c>
      <c r="B6" s="21">
        <v>0.27846376792357019</v>
      </c>
      <c r="C6" s="22">
        <f t="shared" si="0"/>
        <v>-0.83072496518957395</v>
      </c>
      <c r="D6" s="22">
        <v>5</v>
      </c>
      <c r="E6" s="22">
        <f t="shared" ref="E6:E69" si="3">0.6*E4+0.1*E5 + C6</f>
        <v>-2.4340318488970274</v>
      </c>
      <c r="F6" s="22">
        <f t="shared" si="1"/>
        <v>-1.4035509592105804</v>
      </c>
      <c r="G6" s="22">
        <f t="shared" si="2"/>
        <v>-3.5421304849679625</v>
      </c>
    </row>
    <row r="7" spans="1:7" x14ac:dyDescent="0.2">
      <c r="A7" s="64">
        <v>6</v>
      </c>
      <c r="B7" s="21">
        <v>0.47027548771419703</v>
      </c>
      <c r="C7" s="22">
        <f t="shared" si="0"/>
        <v>-0.10546833639439618</v>
      </c>
      <c r="D7" s="22">
        <v>6</v>
      </c>
      <c r="E7" s="22">
        <f t="shared" si="3"/>
        <v>-1.9318463630625426</v>
      </c>
      <c r="F7" s="22">
        <f>0.2*F5+0.05*F6+C7</f>
        <v>-0.680979535890889</v>
      </c>
      <c r="G7" s="22">
        <f t="shared" si="2"/>
        <v>-3.635934669165656</v>
      </c>
    </row>
    <row r="8" spans="1:7" x14ac:dyDescent="0.2">
      <c r="A8" s="64">
        <v>7</v>
      </c>
      <c r="B8" s="21">
        <v>0.46281413551452011</v>
      </c>
      <c r="C8" s="22">
        <f t="shared" si="0"/>
        <v>-0.13201192303456893</v>
      </c>
      <c r="D8" s="22">
        <v>7</v>
      </c>
      <c r="E8" s="22">
        <f t="shared" si="3"/>
        <v>-1.7856156686790394</v>
      </c>
      <c r="F8" s="22">
        <f t="shared" si="1"/>
        <v>-0.44677109167122947</v>
      </c>
      <c r="G8" s="22">
        <f t="shared" si="2"/>
        <v>-4.0564967117586361</v>
      </c>
    </row>
    <row r="9" spans="1:7" x14ac:dyDescent="0.2">
      <c r="A9" s="64">
        <v>8</v>
      </c>
      <c r="B9" s="21">
        <v>0.95787531325989095</v>
      </c>
      <c r="C9" s="22">
        <f t="shared" si="0"/>
        <v>2.4417036496017235</v>
      </c>
      <c r="D9" s="22">
        <v>8</v>
      </c>
      <c r="E9" s="22">
        <f t="shared" si="3"/>
        <v>1.104034264896294</v>
      </c>
      <c r="F9" s="22">
        <f t="shared" si="1"/>
        <v>2.283169187839984</v>
      </c>
      <c r="G9" s="22">
        <f t="shared" si="2"/>
        <v>-1.6839930992583922</v>
      </c>
    </row>
    <row r="10" spans="1:7" x14ac:dyDescent="0.2">
      <c r="A10" s="64">
        <v>9</v>
      </c>
      <c r="B10" s="21">
        <v>0.94729371258687323</v>
      </c>
      <c r="C10" s="22">
        <f t="shared" si="0"/>
        <v>2.2898397876855032</v>
      </c>
      <c r="D10" s="22">
        <v>9</v>
      </c>
      <c r="E10" s="22">
        <f t="shared" si="3"/>
        <v>1.3288738129677091</v>
      </c>
      <c r="F10" s="22">
        <f t="shared" si="1"/>
        <v>2.3146440287432566</v>
      </c>
      <c r="G10" s="22">
        <f t="shared" si="2"/>
        <v>-1.4605555114989235</v>
      </c>
    </row>
    <row r="11" spans="1:7" x14ac:dyDescent="0.2">
      <c r="A11" s="64">
        <v>10</v>
      </c>
      <c r="B11" s="21">
        <v>0.77132178137315743</v>
      </c>
      <c r="C11" s="22">
        <f t="shared" si="0"/>
        <v>1.0510532525833136</v>
      </c>
      <c r="D11" s="22">
        <v>10</v>
      </c>
      <c r="E11" s="22">
        <f t="shared" si="3"/>
        <v>1.8463611928178609</v>
      </c>
      <c r="F11" s="22">
        <f t="shared" si="1"/>
        <v>1.6234192915884733</v>
      </c>
      <c r="G11" s="22">
        <f t="shared" si="2"/>
        <v>-0.73430788027307736</v>
      </c>
    </row>
    <row r="12" spans="1:7" x14ac:dyDescent="0.2">
      <c r="A12" s="64">
        <v>11</v>
      </c>
      <c r="B12" s="21">
        <v>0.65641242026667279</v>
      </c>
      <c r="C12" s="22">
        <f t="shared" si="0"/>
        <v>0.56949183511285373</v>
      </c>
      <c r="D12" s="22">
        <v>11</v>
      </c>
      <c r="E12" s="22">
        <f t="shared" si="3"/>
        <v>1.5514522421752655</v>
      </c>
      <c r="F12" s="22">
        <f t="shared" si="1"/>
        <v>1.1135916054409287</v>
      </c>
      <c r="G12" s="22">
        <f t="shared" si="2"/>
        <v>-0.81924493816820831</v>
      </c>
    </row>
    <row r="13" spans="1:7" x14ac:dyDescent="0.2">
      <c r="A13" s="64">
        <v>12</v>
      </c>
      <c r="B13" s="21">
        <v>7.6430875089059325E-2</v>
      </c>
      <c r="C13" s="22">
        <f t="shared" si="0"/>
        <v>-2.0216125006453334</v>
      </c>
      <c r="D13" s="22">
        <v>12</v>
      </c>
      <c r="E13" s="22">
        <f t="shared" si="3"/>
        <v>-0.75865056073709014</v>
      </c>
      <c r="F13" s="22">
        <f t="shared" si="1"/>
        <v>-1.6412490620555922</v>
      </c>
      <c r="G13" s="22">
        <f t="shared" si="2"/>
        <v>-2.8548322863142577</v>
      </c>
    </row>
    <row r="14" spans="1:7" x14ac:dyDescent="0.2">
      <c r="A14" s="64">
        <v>13</v>
      </c>
      <c r="B14" s="21">
        <v>0.39535801260903847</v>
      </c>
      <c r="C14" s="22">
        <f t="shared" si="0"/>
        <v>-0.37530531056812433</v>
      </c>
      <c r="D14" s="22">
        <v>13</v>
      </c>
      <c r="E14" s="22">
        <f t="shared" si="3"/>
        <v>0.47970097866332595</v>
      </c>
      <c r="F14" s="22">
        <f t="shared" si="1"/>
        <v>-0.23464944258271819</v>
      </c>
      <c r="G14" s="22">
        <f t="shared" si="2"/>
        <v>-1.8871509469969683</v>
      </c>
    </row>
    <row r="15" spans="1:7" x14ac:dyDescent="0.2">
      <c r="A15" s="64">
        <v>14</v>
      </c>
      <c r="B15" s="21">
        <v>0.64513033339832515</v>
      </c>
      <c r="C15" s="22">
        <f t="shared" si="0"/>
        <v>0.52637905046715905</v>
      </c>
      <c r="D15" s="22">
        <v>14</v>
      </c>
      <c r="E15" s="22">
        <f t="shared" si="3"/>
        <v>0.11915881189123761</v>
      </c>
      <c r="F15" s="22">
        <f t="shared" si="1"/>
        <v>0.18639676592690468</v>
      </c>
      <c r="G15" s="22">
        <f t="shared" si="2"/>
        <v>-2.3236320626833376</v>
      </c>
    </row>
    <row r="16" spans="1:7" x14ac:dyDescent="0.2">
      <c r="A16" s="64">
        <v>15</v>
      </c>
      <c r="B16" s="21">
        <v>0.95581890246331913</v>
      </c>
      <c r="C16" s="22">
        <f t="shared" si="0"/>
        <v>2.4099629334344517</v>
      </c>
      <c r="D16" s="22">
        <v>15</v>
      </c>
      <c r="E16" s="22">
        <f t="shared" si="3"/>
        <v>2.7096994018215712</v>
      </c>
      <c r="F16" s="22">
        <f t="shared" si="1"/>
        <v>2.3723528832142531</v>
      </c>
      <c r="G16" s="22">
        <f t="shared" si="2"/>
        <v>0.20315255703187596</v>
      </c>
    </row>
    <row r="17" spans="1:7" x14ac:dyDescent="0.2">
      <c r="A17" s="64">
        <v>16</v>
      </c>
      <c r="B17" s="21">
        <v>0.60619067320316444</v>
      </c>
      <c r="C17" s="22">
        <f t="shared" si="0"/>
        <v>0.3809950750174968</v>
      </c>
      <c r="D17" s="22">
        <v>16</v>
      </c>
      <c r="E17" s="22">
        <f>0.6*E15+0.1*E16 + C17</f>
        <v>0.72346030233439651</v>
      </c>
      <c r="F17" s="22">
        <f t="shared" si="1"/>
        <v>0.53689207236359038</v>
      </c>
      <c r="G17" s="22">
        <f t="shared" si="2"/>
        <v>-1.4169648080196104</v>
      </c>
    </row>
    <row r="18" spans="1:7" x14ac:dyDescent="0.2">
      <c r="A18" s="64">
        <v>17</v>
      </c>
      <c r="B18" s="21">
        <v>0.57528625096545805</v>
      </c>
      <c r="C18" s="22">
        <f t="shared" si="0"/>
        <v>0.26848695762432129</v>
      </c>
      <c r="D18" s="22">
        <v>17</v>
      </c>
      <c r="E18" s="22">
        <f t="shared" si="3"/>
        <v>1.9666526289507034</v>
      </c>
      <c r="F18" s="22">
        <f t="shared" si="1"/>
        <v>0.76980213788535146</v>
      </c>
      <c r="G18" s="22">
        <f t="shared" si="2"/>
        <v>5.9195608439389091E-3</v>
      </c>
    </row>
    <row r="19" spans="1:7" x14ac:dyDescent="0.2">
      <c r="A19" s="64">
        <v>18</v>
      </c>
      <c r="B19" s="21">
        <v>6.6166702789872689E-3</v>
      </c>
      <c r="C19" s="22">
        <f t="shared" si="0"/>
        <v>-3.5036111336035916</v>
      </c>
      <c r="D19" s="22">
        <v>18</v>
      </c>
      <c r="E19" s="22">
        <f t="shared" si="3"/>
        <v>-2.8728696893078833</v>
      </c>
      <c r="F19" s="22">
        <f t="shared" si="1"/>
        <v>-3.3577426122366059</v>
      </c>
      <c r="G19" s="22">
        <f t="shared" si="2"/>
        <v>-4.6354071117660984</v>
      </c>
    </row>
    <row r="20" spans="1:7" x14ac:dyDescent="0.2">
      <c r="A20" s="64">
        <v>19</v>
      </c>
      <c r="B20" s="21">
        <v>0.4245098090170889</v>
      </c>
      <c r="C20" s="22">
        <f t="shared" si="0"/>
        <v>-0.26922308915195114</v>
      </c>
      <c r="D20" s="22">
        <v>19</v>
      </c>
      <c r="E20" s="22">
        <f t="shared" si="3"/>
        <v>0.62348151928768236</v>
      </c>
      <c r="F20" s="22">
        <f t="shared" si="1"/>
        <v>-0.28314979218671116</v>
      </c>
      <c r="G20" s="22">
        <f t="shared" si="2"/>
        <v>-1.6551095740066295</v>
      </c>
    </row>
    <row r="21" spans="1:7" x14ac:dyDescent="0.2">
      <c r="A21" s="64">
        <v>20</v>
      </c>
      <c r="B21" s="21">
        <v>0.87185574501663743</v>
      </c>
      <c r="C21" s="22">
        <f t="shared" si="0"/>
        <v>1.6054254301972637</v>
      </c>
      <c r="D21" s="22">
        <v>20</v>
      </c>
      <c r="E21" s="22">
        <f t="shared" si="3"/>
        <v>-5.5948231458697872E-2</v>
      </c>
      <c r="F21" s="22">
        <f t="shared" si="1"/>
        <v>0.91971941814060687</v>
      </c>
      <c r="G21" s="22">
        <f t="shared" si="2"/>
        <v>-2.5994331314176042</v>
      </c>
    </row>
    <row r="22" spans="1:7" x14ac:dyDescent="0.2">
      <c r="A22" s="64">
        <v>21</v>
      </c>
      <c r="B22" s="21">
        <v>0.29106274361191697</v>
      </c>
      <c r="C22" s="22">
        <f t="shared" si="0"/>
        <v>-0.77821725948649734</v>
      </c>
      <c r="D22" s="22">
        <v>21</v>
      </c>
      <c r="E22" s="22">
        <f t="shared" si="3"/>
        <v>-0.4097231710597577</v>
      </c>
      <c r="F22" s="22">
        <f t="shared" si="1"/>
        <v>-0.78886124701680926</v>
      </c>
      <c r="G22" s="22">
        <f t="shared" si="2"/>
        <v>-2.8821348581170825</v>
      </c>
    </row>
    <row r="23" spans="1:7" x14ac:dyDescent="0.2">
      <c r="A23" s="64">
        <v>22</v>
      </c>
      <c r="B23" s="21">
        <v>0.68023834193433808</v>
      </c>
      <c r="C23" s="22">
        <f t="shared" si="0"/>
        <v>0.66236868236336788</v>
      </c>
      <c r="D23" s="22">
        <v>22</v>
      </c>
      <c r="E23" s="22">
        <f t="shared" si="3"/>
        <v>0.58782742638217345</v>
      </c>
      <c r="F23" s="22">
        <f t="shared" si="1"/>
        <v>0.8068695036406488</v>
      </c>
      <c r="G23" s="22">
        <f t="shared" si="2"/>
        <v>-2.2818182802058407</v>
      </c>
    </row>
    <row r="24" spans="1:7" x14ac:dyDescent="0.2">
      <c r="A24" s="64">
        <v>23</v>
      </c>
      <c r="B24" s="21">
        <v>0.98289460418984831</v>
      </c>
      <c r="C24" s="22">
        <f t="shared" si="0"/>
        <v>2.994708050470098</v>
      </c>
      <c r="D24" s="22">
        <v>23</v>
      </c>
      <c r="E24" s="22">
        <f t="shared" si="3"/>
        <v>2.8076568904724608</v>
      </c>
      <c r="F24" s="22">
        <f t="shared" si="1"/>
        <v>2.8772792762487684</v>
      </c>
      <c r="G24" s="22">
        <f t="shared" si="2"/>
        <v>4.4546799146796268E-3</v>
      </c>
    </row>
    <row r="25" spans="1:7" x14ac:dyDescent="0.2">
      <c r="A25" s="64">
        <v>24</v>
      </c>
      <c r="B25" s="21">
        <v>0.45295163957291473</v>
      </c>
      <c r="C25" s="22">
        <f t="shared" si="0"/>
        <v>-0.16717059316146771</v>
      </c>
      <c r="D25" s="22">
        <v>24</v>
      </c>
      <c r="E25" s="22">
        <f t="shared" si="3"/>
        <v>0.46629155171508235</v>
      </c>
      <c r="F25" s="22">
        <f t="shared" si="1"/>
        <v>0.13806727137910052</v>
      </c>
      <c r="G25" s="22">
        <f t="shared" si="2"/>
        <v>-1.9912888133517364</v>
      </c>
    </row>
    <row r="26" spans="1:7" x14ac:dyDescent="0.2">
      <c r="A26" s="64">
        <v>25</v>
      </c>
      <c r="B26" s="21">
        <v>0.63459552796666774</v>
      </c>
      <c r="C26" s="22">
        <f t="shared" si="0"/>
        <v>0.48655968740029976</v>
      </c>
      <c r="D26" s="22">
        <v>25</v>
      </c>
      <c r="E26" s="22">
        <f t="shared" si="3"/>
        <v>2.2177829768552844</v>
      </c>
      <c r="F26" s="22">
        <f t="shared" si="1"/>
        <v>1.0689189062190085</v>
      </c>
      <c r="G26" s="22">
        <f t="shared" si="2"/>
        <v>-0.10726321267347738</v>
      </c>
    </row>
    <row r="27" spans="1:7" x14ac:dyDescent="0.2">
      <c r="A27" s="64">
        <v>26</v>
      </c>
      <c r="B27" s="21">
        <v>0.39682504940116381</v>
      </c>
      <c r="C27" s="22">
        <f t="shared" si="0"/>
        <v>-0.3699211176899404</v>
      </c>
      <c r="D27" s="22">
        <v>26</v>
      </c>
      <c r="E27" s="22">
        <f t="shared" si="3"/>
        <v>0.13163211102463745</v>
      </c>
      <c r="F27" s="22">
        <f t="shared" si="1"/>
        <v>-0.28886171810316985</v>
      </c>
      <c r="G27" s="22">
        <f t="shared" si="2"/>
        <v>-1.9951311321733727</v>
      </c>
    </row>
    <row r="28" spans="1:7" x14ac:dyDescent="0.2">
      <c r="A28" s="64">
        <v>27</v>
      </c>
      <c r="B28" s="21">
        <v>0.30915116201486814</v>
      </c>
      <c r="C28" s="22">
        <f t="shared" si="0"/>
        <v>-0.70464298584917806</v>
      </c>
      <c r="D28" s="22">
        <v>27</v>
      </c>
      <c r="E28" s="22">
        <f t="shared" si="3"/>
        <v>0.63919001136645637</v>
      </c>
      <c r="F28" s="22">
        <f t="shared" si="1"/>
        <v>-0.50530229051053488</v>
      </c>
      <c r="G28" s="22">
        <f t="shared" si="2"/>
        <v>-1.3889928956399717</v>
      </c>
    </row>
    <row r="29" spans="1:7" x14ac:dyDescent="0.2">
      <c r="A29" s="64">
        <v>28</v>
      </c>
      <c r="B29" s="21">
        <v>0.15853605015122407</v>
      </c>
      <c r="C29" s="22">
        <f t="shared" si="0"/>
        <v>-1.4149104282761318</v>
      </c>
      <c r="D29" s="22">
        <v>28</v>
      </c>
      <c r="E29" s="22">
        <f t="shared" si="3"/>
        <v>-1.2720121605247037</v>
      </c>
      <c r="F29" s="22">
        <f t="shared" si="1"/>
        <v>-1.4979478864222926</v>
      </c>
      <c r="G29" s="22">
        <f t="shared" si="2"/>
        <v>-3.4277132027068213</v>
      </c>
    </row>
    <row r="30" spans="1:7" x14ac:dyDescent="0.2">
      <c r="A30" s="64">
        <v>29</v>
      </c>
      <c r="B30" s="21">
        <v>7.2991092102308031E-3</v>
      </c>
      <c r="C30" s="22">
        <f t="shared" si="0"/>
        <v>-3.4537867119651753</v>
      </c>
      <c r="D30" s="22">
        <v>29</v>
      </c>
      <c r="E30" s="22">
        <f t="shared" si="3"/>
        <v>-3.1974739211977719</v>
      </c>
      <c r="F30" s="22">
        <f t="shared" si="1"/>
        <v>-3.629744564388397</v>
      </c>
      <c r="G30" s="22">
        <f t="shared" si="2"/>
        <v>-5.5932949892891992</v>
      </c>
    </row>
    <row r="31" spans="1:7" x14ac:dyDescent="0.2">
      <c r="A31" s="64">
        <v>30</v>
      </c>
      <c r="B31" s="21">
        <v>0.88070242654883824</v>
      </c>
      <c r="C31" s="22">
        <f t="shared" si="0"/>
        <v>1.6666584404020455</v>
      </c>
      <c r="D31" s="22">
        <v>30</v>
      </c>
      <c r="E31" s="22">
        <f t="shared" si="3"/>
        <v>0.58370375196744595</v>
      </c>
      <c r="F31" s="22">
        <f t="shared" si="1"/>
        <v>1.1855816348981671</v>
      </c>
      <c r="G31" s="22">
        <f t="shared" si="2"/>
        <v>-2.7535006185501718</v>
      </c>
    </row>
    <row r="32" spans="1:7" x14ac:dyDescent="0.2">
      <c r="A32" s="64">
        <v>31</v>
      </c>
      <c r="B32" s="21">
        <v>0.98127128848918999</v>
      </c>
      <c r="C32" s="22">
        <f t="shared" si="0"/>
        <v>2.9426151700601046</v>
      </c>
      <c r="D32" s="22">
        <v>31</v>
      </c>
      <c r="E32" s="22">
        <f t="shared" si="3"/>
        <v>1.0825011925381862</v>
      </c>
      <c r="F32" s="22">
        <f t="shared" si="1"/>
        <v>2.2759453389273334</v>
      </c>
      <c r="G32" s="22">
        <f t="shared" si="2"/>
        <v>-2.3580710069363064</v>
      </c>
    </row>
    <row r="33" spans="1:7" x14ac:dyDescent="0.2">
      <c r="A33" s="64">
        <v>32</v>
      </c>
      <c r="B33" s="21">
        <v>0.3052857213783543</v>
      </c>
      <c r="C33" s="22">
        <f t="shared" si="0"/>
        <v>-0.72019947048011845</v>
      </c>
      <c r="D33" s="22">
        <v>32</v>
      </c>
      <c r="E33" s="22">
        <f t="shared" si="3"/>
        <v>-0.26172710004583227</v>
      </c>
      <c r="F33" s="22">
        <f t="shared" si="1"/>
        <v>-0.36928587655411832</v>
      </c>
      <c r="G33" s="22">
        <f t="shared" si="2"/>
        <v>-3.630421267401148</v>
      </c>
    </row>
    <row r="34" spans="1:7" x14ac:dyDescent="0.2">
      <c r="A34" s="64">
        <v>33</v>
      </c>
      <c r="B34" s="21">
        <v>0.33696664478020211</v>
      </c>
      <c r="C34" s="22">
        <f t="shared" si="0"/>
        <v>-0.59503879265236637</v>
      </c>
      <c r="D34" s="22">
        <v>33</v>
      </c>
      <c r="E34" s="22">
        <f t="shared" si="3"/>
        <v>2.8289212865962088E-2</v>
      </c>
      <c r="F34" s="22">
        <f t="shared" si="1"/>
        <v>-0.1583140186946056</v>
      </c>
      <c r="G34" s="22">
        <f t="shared" si="2"/>
        <v>-3.5706219784217561</v>
      </c>
    </row>
    <row r="35" spans="1:7" x14ac:dyDescent="0.2">
      <c r="A35" s="64">
        <v>34</v>
      </c>
      <c r="B35" s="21">
        <v>0.25636755438360337</v>
      </c>
      <c r="C35" s="22">
        <f t="shared" si="0"/>
        <v>-0.92572271137106377</v>
      </c>
      <c r="D35" s="22">
        <v>34</v>
      </c>
      <c r="E35" s="22">
        <f t="shared" si="3"/>
        <v>-1.0799300501119669</v>
      </c>
      <c r="F35" s="22">
        <f t="shared" si="1"/>
        <v>-1.0074955876166176</v>
      </c>
      <c r="G35" s="22">
        <f t="shared" si="2"/>
        <v>-4.9012463188185089</v>
      </c>
    </row>
    <row r="36" spans="1:7" x14ac:dyDescent="0.2">
      <c r="A36" s="64">
        <v>35</v>
      </c>
      <c r="B36" s="21">
        <v>0.41908410747893987</v>
      </c>
      <c r="C36" s="22">
        <f t="shared" si="0"/>
        <v>-0.2888348871812163</v>
      </c>
      <c r="D36" s="22">
        <v>35</v>
      </c>
      <c r="E36" s="22">
        <f t="shared" si="3"/>
        <v>-0.37985436447283571</v>
      </c>
      <c r="F36" s="22">
        <f t="shared" si="1"/>
        <v>-0.37087247030096832</v>
      </c>
      <c r="G36" s="22">
        <f t="shared" si="2"/>
        <v>-4.6157063655641739</v>
      </c>
    </row>
    <row r="37" spans="1:7" x14ac:dyDescent="0.2">
      <c r="A37" s="64">
        <v>36</v>
      </c>
      <c r="B37" s="21">
        <v>0.67272207596374689</v>
      </c>
      <c r="C37" s="22">
        <f t="shared" si="0"/>
        <v>0.63277875716561738</v>
      </c>
      <c r="D37" s="22">
        <v>36</v>
      </c>
      <c r="E37" s="22">
        <f t="shared" si="3"/>
        <v>-5.3164709348846317E-2</v>
      </c>
      <c r="F37" s="22">
        <f t="shared" si="1"/>
        <v>0.41273601612724542</v>
      </c>
      <c r="G37" s="22">
        <f t="shared" si="2"/>
        <v>-4.6729302075584425</v>
      </c>
    </row>
    <row r="38" spans="1:7" x14ac:dyDescent="0.2">
      <c r="A38" s="64">
        <v>37</v>
      </c>
      <c r="B38" s="21">
        <v>0.65339637177492982</v>
      </c>
      <c r="C38" s="22">
        <f t="shared" si="0"/>
        <v>0.55791619899768563</v>
      </c>
      <c r="D38" s="22">
        <v>37</v>
      </c>
      <c r="E38" s="22">
        <f t="shared" si="3"/>
        <v>0.32468710937909961</v>
      </c>
      <c r="F38" s="22">
        <f t="shared" si="1"/>
        <v>0.50437850574385423</v>
      </c>
      <c r="G38" s="22">
        <f t="shared" si="2"/>
        <v>-4.5365279557211862</v>
      </c>
    </row>
    <row r="39" spans="1:7" x14ac:dyDescent="0.2">
      <c r="A39" s="64">
        <v>38</v>
      </c>
      <c r="B39" s="21">
        <v>0.66292871393964081</v>
      </c>
      <c r="C39" s="22">
        <f t="shared" si="0"/>
        <v>0.59463354119200229</v>
      </c>
      <c r="D39" s="22">
        <v>38</v>
      </c>
      <c r="E39" s="22">
        <f t="shared" si="3"/>
        <v>0.59520342652060443</v>
      </c>
      <c r="F39" s="22">
        <f t="shared" si="1"/>
        <v>0.70239966970464407</v>
      </c>
      <c r="G39" s="22">
        <f t="shared" si="2"/>
        <v>-4.5046690115711074</v>
      </c>
    </row>
    <row r="40" spans="1:7" x14ac:dyDescent="0.2">
      <c r="A40" s="64">
        <v>39</v>
      </c>
      <c r="B40" s="21">
        <v>0.4903655205851073</v>
      </c>
      <c r="C40" s="22">
        <f t="shared" si="0"/>
        <v>-3.4156660807478256E-2</v>
      </c>
      <c r="D40" s="22">
        <v>39</v>
      </c>
      <c r="E40" s="22">
        <f t="shared" si="3"/>
        <v>0.22017594747204194</v>
      </c>
      <c r="F40" s="22">
        <f t="shared" si="1"/>
        <v>0.10183902382652479</v>
      </c>
      <c r="G40" s="22">
        <f t="shared" si="2"/>
        <v>-5.0147797288557596</v>
      </c>
    </row>
    <row r="41" spans="1:7" x14ac:dyDescent="0.2">
      <c r="A41" s="64">
        <v>40</v>
      </c>
      <c r="B41" s="21">
        <v>0.67330756173647388</v>
      </c>
      <c r="C41" s="22">
        <f t="shared" si="0"/>
        <v>0.63507360012882108</v>
      </c>
      <c r="D41" s="22">
        <v>40</v>
      </c>
      <c r="E41" s="22">
        <f t="shared" si="3"/>
        <v>1.0142132507883879</v>
      </c>
      <c r="F41" s="22">
        <f t="shared" si="1"/>
        <v>0.78064548526107613</v>
      </c>
      <c r="G41" s="22">
        <f t="shared" si="2"/>
        <v>-4.4730955277847926</v>
      </c>
    </row>
    <row r="42" spans="1:7" x14ac:dyDescent="0.2">
      <c r="A42" s="64">
        <v>41</v>
      </c>
      <c r="B42" s="21">
        <v>0.94744273218492547</v>
      </c>
      <c r="C42" s="22">
        <f t="shared" si="0"/>
        <v>2.2918014639153457</v>
      </c>
      <c r="D42" s="22">
        <v>41</v>
      </c>
      <c r="E42" s="22">
        <f t="shared" si="3"/>
        <v>2.5253283574774095</v>
      </c>
      <c r="F42" s="22">
        <f t="shared" si="1"/>
        <v>2.3512015429437043</v>
      </c>
      <c r="G42" s="22">
        <f t="shared" si="2"/>
        <v>-3.0619509775046998</v>
      </c>
    </row>
    <row r="43" spans="1:7" x14ac:dyDescent="0.2">
      <c r="A43" s="64">
        <v>42</v>
      </c>
      <c r="B43" s="21">
        <v>1.9938997659935231E-2</v>
      </c>
      <c r="C43" s="22">
        <f t="shared" si="0"/>
        <v>-2.9062236501109702</v>
      </c>
      <c r="D43" s="22">
        <v>42</v>
      </c>
      <c r="E43" s="22">
        <f t="shared" si="3"/>
        <v>-2.0451628638901966</v>
      </c>
      <c r="F43" s="22">
        <f t="shared" si="1"/>
        <v>-2.6325344759115699</v>
      </c>
      <c r="G43" s="22">
        <f t="shared" si="2"/>
        <v>-7.4032853655902144</v>
      </c>
    </row>
    <row r="44" spans="1:7" x14ac:dyDescent="0.2">
      <c r="A44" s="64">
        <v>43</v>
      </c>
      <c r="B44" s="21">
        <v>0.73012166763471242</v>
      </c>
      <c r="C44" s="22">
        <f t="shared" si="0"/>
        <v>0.86716888996389618</v>
      </c>
      <c r="D44" s="22">
        <v>43</v>
      </c>
      <c r="E44" s="22">
        <f t="shared" si="3"/>
        <v>2.1778496180613223</v>
      </c>
      <c r="F44" s="22">
        <f t="shared" si="1"/>
        <v>1.2057824747570587</v>
      </c>
      <c r="G44" s="22">
        <f t="shared" si="2"/>
        <v>-3.8033775017169282</v>
      </c>
    </row>
    <row r="45" spans="1:7" x14ac:dyDescent="0.2">
      <c r="A45" s="64">
        <v>44</v>
      </c>
      <c r="B45" s="21">
        <v>0.72668112728470047</v>
      </c>
      <c r="C45" s="22">
        <f t="shared" si="0"/>
        <v>0.85249644061691865</v>
      </c>
      <c r="D45" s="22">
        <v>44</v>
      </c>
      <c r="E45" s="22">
        <f t="shared" si="3"/>
        <v>-0.15681631591106693</v>
      </c>
      <c r="F45" s="22">
        <f t="shared" si="1"/>
        <v>0.38627866917245762</v>
      </c>
      <c r="G45" s="22">
        <f t="shared" si="2"/>
        <v>-6.2111451023703319</v>
      </c>
    </row>
    <row r="46" spans="1:7" x14ac:dyDescent="0.2">
      <c r="A46" s="64">
        <v>45</v>
      </c>
      <c r="B46" s="21">
        <v>0.69467816487064427</v>
      </c>
      <c r="C46" s="22">
        <f t="shared" si="0"/>
        <v>0.72005372943099977</v>
      </c>
      <c r="D46" s="22">
        <v>45</v>
      </c>
      <c r="E46" s="22">
        <f t="shared" si="3"/>
        <v>2.0110818686766865</v>
      </c>
      <c r="F46" s="22">
        <f t="shared" si="1"/>
        <v>0.98052415784103442</v>
      </c>
      <c r="G46" s="22">
        <f t="shared" si="2"/>
        <v>-4.1859918026536418</v>
      </c>
    </row>
    <row r="47" spans="1:7" x14ac:dyDescent="0.2">
      <c r="A47" s="64">
        <v>46</v>
      </c>
      <c r="B47" s="21">
        <v>8.511829906174484E-2</v>
      </c>
      <c r="C47" s="22">
        <f t="shared" si="0"/>
        <v>-1.9395146643671173</v>
      </c>
      <c r="D47" s="22">
        <v>46</v>
      </c>
      <c r="E47" s="22">
        <f t="shared" si="3"/>
        <v>-1.8324962670460887</v>
      </c>
      <c r="F47" s="22">
        <f t="shared" si="1"/>
        <v>-1.813232722640574</v>
      </c>
      <c r="G47" s="22">
        <f t="shared" si="2"/>
        <v>-8.1642282870594762</v>
      </c>
    </row>
    <row r="48" spans="1:7" x14ac:dyDescent="0.2">
      <c r="A48" s="64">
        <v>47</v>
      </c>
      <c r="B48" s="21">
        <v>0.11105736091383933</v>
      </c>
      <c r="C48" s="22">
        <f t="shared" si="0"/>
        <v>-1.7266475584790684</v>
      </c>
      <c r="D48" s="22">
        <v>47</v>
      </c>
      <c r="E48" s="22">
        <f t="shared" si="3"/>
        <v>-0.70324806397766548</v>
      </c>
      <c r="F48" s="22">
        <f t="shared" si="1"/>
        <v>-1.6212043630428901</v>
      </c>
      <c r="G48" s="22">
        <f t="shared" si="2"/>
        <v>-7.5247094867198241</v>
      </c>
    </row>
    <row r="49" spans="1:7" x14ac:dyDescent="0.2">
      <c r="A49" s="64">
        <v>48</v>
      </c>
      <c r="B49" s="21">
        <v>0.62012783521209647</v>
      </c>
      <c r="C49" s="22">
        <f t="shared" si="0"/>
        <v>0.43248990730932391</v>
      </c>
      <c r="D49" s="22">
        <v>48</v>
      </c>
      <c r="E49" s="22">
        <f t="shared" si="3"/>
        <v>-0.73733265931609593</v>
      </c>
      <c r="F49" s="22">
        <f t="shared" si="1"/>
        <v>-1.1216855370935419E-2</v>
      </c>
      <c r="G49" s="22">
        <f t="shared" si="2"/>
        <v>-8.3563055683542053</v>
      </c>
    </row>
    <row r="50" spans="1:7" x14ac:dyDescent="0.2">
      <c r="A50" s="64">
        <v>49</v>
      </c>
      <c r="B50" s="21">
        <v>0.40373964546248664</v>
      </c>
      <c r="C50" s="22">
        <f t="shared" si="0"/>
        <v>-0.34461441656882308</v>
      </c>
      <c r="D50" s="22">
        <v>49</v>
      </c>
      <c r="E50" s="22">
        <f t="shared" si="3"/>
        <v>-0.84029652088703199</v>
      </c>
      <c r="F50" s="22">
        <f t="shared" si="1"/>
        <v>-0.66941613194594796</v>
      </c>
      <c r="G50" s="22">
        <f t="shared" si="2"/>
        <v>-8.8712736764509454</v>
      </c>
    </row>
    <row r="51" spans="1:7" x14ac:dyDescent="0.2">
      <c r="A51" s="64">
        <v>50</v>
      </c>
      <c r="B51" s="21">
        <v>0.62092039879155014</v>
      </c>
      <c r="C51" s="22">
        <f t="shared" si="0"/>
        <v>0.43543491250239386</v>
      </c>
      <c r="D51" s="22">
        <v>50</v>
      </c>
      <c r="E51" s="22">
        <f t="shared" si="3"/>
        <v>-9.0994335175966889E-2</v>
      </c>
      <c r="F51" s="22">
        <f t="shared" si="1"/>
        <v>0.39972073483090936</v>
      </c>
      <c r="G51" s="22">
        <f t="shared" si="2"/>
        <v>-8.910991645116253</v>
      </c>
    </row>
    <row r="52" spans="1:7" x14ac:dyDescent="0.2">
      <c r="A52" s="64">
        <v>51</v>
      </c>
      <c r="B52" s="21">
        <v>0.26706413213448155</v>
      </c>
      <c r="C52" s="22">
        <f t="shared" si="0"/>
        <v>-0.87923998325511765</v>
      </c>
      <c r="D52" s="22">
        <v>51</v>
      </c>
      <c r="E52" s="22">
        <f t="shared" si="3"/>
        <v>-1.3925173293049335</v>
      </c>
      <c r="F52" s="22">
        <f t="shared" si="1"/>
        <v>-0.99313717290276182</v>
      </c>
      <c r="G52" s="22">
        <f t="shared" si="2"/>
        <v>-10.649556417950752</v>
      </c>
    </row>
    <row r="53" spans="1:7" x14ac:dyDescent="0.2">
      <c r="A53" s="64">
        <v>52</v>
      </c>
      <c r="B53" s="21">
        <v>0.36950470033682059</v>
      </c>
      <c r="C53" s="22">
        <f t="shared" si="0"/>
        <v>-0.47116709030341952</v>
      </c>
      <c r="D53" s="22">
        <v>52</v>
      </c>
      <c r="E53" s="22">
        <f t="shared" si="3"/>
        <v>-0.66501542433949301</v>
      </c>
      <c r="F53" s="22">
        <f t="shared" si="1"/>
        <v>-0.44087980198237575</v>
      </c>
      <c r="G53" s="22">
        <f t="shared" si="2"/>
        <v>-10.794827331781647</v>
      </c>
    </row>
    <row r="54" spans="1:7" x14ac:dyDescent="0.2">
      <c r="A54" s="64">
        <v>53</v>
      </c>
      <c r="B54" s="21">
        <v>0.89777195981020752</v>
      </c>
      <c r="C54" s="22">
        <f t="shared" si="0"/>
        <v>1.7945774701619657</v>
      </c>
      <c r="D54" s="22">
        <v>53</v>
      </c>
      <c r="E54" s="22">
        <f t="shared" si="3"/>
        <v>0.89256553014505624</v>
      </c>
      <c r="F54" s="22">
        <f t="shared" si="1"/>
        <v>1.5739060454822944</v>
      </c>
      <c r="G54" s="22">
        <f t="shared" si="2"/>
        <v>-9.9635158637331287</v>
      </c>
    </row>
    <row r="55" spans="1:7" x14ac:dyDescent="0.2">
      <c r="A55" s="64">
        <v>54</v>
      </c>
      <c r="B55" s="21">
        <v>0.77992303777005489</v>
      </c>
      <c r="C55" s="22">
        <f t="shared" si="0"/>
        <v>1.0916785631964294</v>
      </c>
      <c r="D55" s="22">
        <v>54</v>
      </c>
      <c r="E55" s="22">
        <f t="shared" si="3"/>
        <v>0.78192586160723931</v>
      </c>
      <c r="F55" s="22">
        <f t="shared" si="1"/>
        <v>1.0821979050740689</v>
      </c>
      <c r="G55" s="22">
        <f t="shared" si="2"/>
        <v>-10.533238061348825</v>
      </c>
    </row>
    <row r="56" spans="1:7" x14ac:dyDescent="0.2">
      <c r="A56" s="64">
        <v>55</v>
      </c>
      <c r="B56" s="21">
        <v>0.42981086194636853</v>
      </c>
      <c r="C56" s="22">
        <f t="shared" si="0"/>
        <v>-0.25011175184554152</v>
      </c>
      <c r="D56" s="22">
        <v>55</v>
      </c>
      <c r="E56" s="22">
        <f t="shared" si="3"/>
        <v>0.36362015240221607</v>
      </c>
      <c r="F56" s="22">
        <f t="shared" si="1"/>
        <v>0.11877935250462085</v>
      </c>
      <c r="G56" s="22">
        <f t="shared" si="2"/>
        <v>-11.380895861236692</v>
      </c>
    </row>
    <row r="57" spans="1:7" x14ac:dyDescent="0.2">
      <c r="A57" s="64">
        <v>56</v>
      </c>
      <c r="B57" s="21">
        <v>0.7211697039275895</v>
      </c>
      <c r="C57" s="22">
        <f t="shared" si="0"/>
        <v>0.82918148799536484</v>
      </c>
      <c r="D57" s="22">
        <v>56</v>
      </c>
      <c r="E57" s="22">
        <f t="shared" si="3"/>
        <v>1.33469902019993</v>
      </c>
      <c r="F57" s="22">
        <f t="shared" si="1"/>
        <v>1.0515600366354096</v>
      </c>
      <c r="G57" s="22">
        <f t="shared" si="2"/>
        <v>-11.011677719454703</v>
      </c>
    </row>
    <row r="58" spans="1:7" x14ac:dyDescent="0.2">
      <c r="A58" s="64">
        <v>57</v>
      </c>
      <c r="B58" s="21">
        <v>0.92948631420625594</v>
      </c>
      <c r="C58" s="22">
        <f t="shared" si="0"/>
        <v>2.0816883549996947</v>
      </c>
      <c r="D58" s="22">
        <v>57</v>
      </c>
      <c r="E58" s="22">
        <f t="shared" si="3"/>
        <v>2.4333303484610171</v>
      </c>
      <c r="F58" s="22">
        <f t="shared" si="1"/>
        <v>2.1580222273323892</v>
      </c>
      <c r="G58" s="22">
        <f t="shared" si="2"/>
        <v>-10.32653164982607</v>
      </c>
    </row>
    <row r="59" spans="1:7" x14ac:dyDescent="0.2">
      <c r="A59" s="64">
        <v>58</v>
      </c>
      <c r="B59" s="21">
        <v>0.2281701988941035</v>
      </c>
      <c r="C59" s="22">
        <f t="shared" si="0"/>
        <v>-1.0534284484152316</v>
      </c>
      <c r="D59" s="22">
        <v>58</v>
      </c>
      <c r="E59" s="22">
        <f t="shared" si="3"/>
        <v>-9.2760014491719556E-3</v>
      </c>
      <c r="F59" s="22">
        <f t="shared" si="1"/>
        <v>-0.73521532972153025</v>
      </c>
      <c r="G59" s="22">
        <f t="shared" si="2"/>
        <v>-12.960730118926815</v>
      </c>
    </row>
    <row r="60" spans="1:7" x14ac:dyDescent="0.2">
      <c r="A60" s="64">
        <v>59</v>
      </c>
      <c r="B60" s="21">
        <v>0.40670597909623862</v>
      </c>
      <c r="C60" s="22">
        <f t="shared" si="0"/>
        <v>-0.33379214856810779</v>
      </c>
      <c r="D60" s="22">
        <v>59</v>
      </c>
      <c r="E60" s="22">
        <f t="shared" si="3"/>
        <v>1.1252784603635853</v>
      </c>
      <c r="F60" s="22">
        <f t="shared" si="1"/>
        <v>6.1051530412293553E-2</v>
      </c>
      <c r="G60" s="22">
        <f t="shared" si="2"/>
        <v>-12.483236504107008</v>
      </c>
    </row>
    <row r="61" spans="1:7" x14ac:dyDescent="0.2">
      <c r="A61" s="64">
        <v>60</v>
      </c>
      <c r="B61" s="21">
        <v>0.75160886245952052</v>
      </c>
      <c r="C61" s="22">
        <f t="shared" si="0"/>
        <v>0.96104482003395475</v>
      </c>
      <c r="D61" s="22">
        <v>60</v>
      </c>
      <c r="E61" s="22">
        <f t="shared" si="3"/>
        <v>1.06800706520081</v>
      </c>
      <c r="F61" s="22">
        <f t="shared" si="1"/>
        <v>0.81705433061026334</v>
      </c>
      <c r="G61" s="22">
        <f t="shared" si="2"/>
        <v>-13.152510226339601</v>
      </c>
    </row>
    <row r="62" spans="1:7" x14ac:dyDescent="0.2">
      <c r="A62" s="64">
        <v>61</v>
      </c>
      <c r="B62" s="21">
        <v>0.21601076815341391</v>
      </c>
      <c r="C62" s="22">
        <f t="shared" si="0"/>
        <v>-1.1112000319983322</v>
      </c>
      <c r="D62" s="22">
        <v>61</v>
      </c>
      <c r="E62" s="22">
        <f t="shared" si="3"/>
        <v>-0.32923224926010008</v>
      </c>
      <c r="F62" s="22">
        <f t="shared" si="1"/>
        <v>-1.0581370093853604</v>
      </c>
      <c r="G62" s="22">
        <f t="shared" si="2"/>
        <v>-15.04354230318582</v>
      </c>
    </row>
    <row r="63" spans="1:7" x14ac:dyDescent="0.2">
      <c r="A63" s="64">
        <v>62</v>
      </c>
      <c r="B63" s="21">
        <v>0.15226279198364878</v>
      </c>
      <c r="C63" s="22">
        <f t="shared" si="0"/>
        <v>-1.4520816525829261</v>
      </c>
      <c r="D63" s="22">
        <v>62</v>
      </c>
      <c r="E63" s="22">
        <f t="shared" si="3"/>
        <v>-0.84420063838845005</v>
      </c>
      <c r="F63" s="22">
        <f t="shared" si="1"/>
        <v>-1.3415776369301415</v>
      </c>
      <c r="G63" s="22">
        <f t="shared" si="2"/>
        <v>-16.487152524610352</v>
      </c>
    </row>
    <row r="64" spans="1:7" x14ac:dyDescent="0.2">
      <c r="A64" s="64">
        <v>63</v>
      </c>
      <c r="B64" s="21">
        <v>0.26308940130942193</v>
      </c>
      <c r="C64" s="22">
        <f t="shared" si="0"/>
        <v>-0.8963990850578335</v>
      </c>
      <c r="D64" s="22">
        <v>63</v>
      </c>
      <c r="E64" s="22">
        <f t="shared" si="3"/>
        <v>-1.1783584984527384</v>
      </c>
      <c r="F64" s="22">
        <f t="shared" si="1"/>
        <v>-1.1751053687814126</v>
      </c>
      <c r="G64" s="22">
        <f t="shared" si="2"/>
        <v>-17.877378684989598</v>
      </c>
    </row>
    <row r="65" spans="1:7" x14ac:dyDescent="0.2">
      <c r="A65" s="64">
        <v>64</v>
      </c>
      <c r="B65" s="21">
        <v>0.12842240789250825</v>
      </c>
      <c r="C65" s="22">
        <f t="shared" si="0"/>
        <v>-1.6035487159429165</v>
      </c>
      <c r="D65" s="22">
        <v>64</v>
      </c>
      <c r="E65" s="22">
        <f t="shared" si="3"/>
        <v>-2.2279049488212603</v>
      </c>
      <c r="F65" s="22">
        <f t="shared" si="1"/>
        <v>-1.9306195117680154</v>
      </c>
      <c r="G65" s="22">
        <f t="shared" si="2"/>
        <v>-20.156484341128081</v>
      </c>
    </row>
    <row r="66" spans="1:7" x14ac:dyDescent="0.2">
      <c r="A66" s="64">
        <v>65</v>
      </c>
      <c r="B66" s="21">
        <v>0.48144181596344193</v>
      </c>
      <c r="C66" s="22">
        <f t="shared" si="0"/>
        <v>-6.581079435444874E-2</v>
      </c>
      <c r="D66" s="22">
        <v>65</v>
      </c>
      <c r="E66" s="22">
        <f t="shared" si="3"/>
        <v>-0.99561638830821775</v>
      </c>
      <c r="F66" s="22">
        <f t="shared" si="1"/>
        <v>-0.39736284369913205</v>
      </c>
      <c r="G66" s="22">
        <f t="shared" si="2"/>
        <v>-20.414659044684552</v>
      </c>
    </row>
    <row r="67" spans="1:7" x14ac:dyDescent="0.2">
      <c r="A67" s="64">
        <v>66</v>
      </c>
      <c r="B67" s="21">
        <v>0.31496697527477291</v>
      </c>
      <c r="C67" s="22">
        <f t="shared" ref="C67:C130" si="4">_xlfn.NORM.INV(B67,0,SQRT(2))</f>
        <v>-0.68139611966082025</v>
      </c>
      <c r="D67" s="22">
        <v>66</v>
      </c>
      <c r="E67" s="22">
        <f t="shared" si="3"/>
        <v>-2.1177007277843982</v>
      </c>
      <c r="F67" s="22">
        <f t="shared" si="1"/>
        <v>-1.0873881641993799</v>
      </c>
      <c r="G67" s="22">
        <f t="shared" si="2"/>
        <v>-22.93098130596865</v>
      </c>
    </row>
    <row r="68" spans="1:7" x14ac:dyDescent="0.2">
      <c r="A68" s="64">
        <v>67</v>
      </c>
      <c r="B68" s="21">
        <v>0.73045995888477055</v>
      </c>
      <c r="C68" s="22">
        <f t="shared" si="4"/>
        <v>0.86861658626324323</v>
      </c>
      <c r="D68" s="22">
        <v>67</v>
      </c>
      <c r="E68" s="22">
        <f t="shared" si="3"/>
        <v>5.9476680499872758E-2</v>
      </c>
      <c r="F68" s="22">
        <f t="shared" si="1"/>
        <v>0.73477460931344785</v>
      </c>
      <c r="G68" s="22">
        <f t="shared" si="2"/>
        <v>-22.342405041274993</v>
      </c>
    </row>
    <row r="69" spans="1:7" x14ac:dyDescent="0.2">
      <c r="A69" s="64">
        <v>68</v>
      </c>
      <c r="B69" s="21">
        <v>0.24711933785036999</v>
      </c>
      <c r="C69" s="22">
        <f t="shared" si="4"/>
        <v>-0.96673200663032199</v>
      </c>
      <c r="D69" s="22">
        <v>68</v>
      </c>
      <c r="E69" s="22">
        <f t="shared" si="3"/>
        <v>-2.2314047752509736</v>
      </c>
      <c r="F69" s="22">
        <f t="shared" ref="F69:F132" si="5">0.2*F67+0.05*F68+C69</f>
        <v>-1.1474709090045256</v>
      </c>
      <c r="G69" s="22">
        <f t="shared" ref="G69:G132" si="6">0.8*G67+0.3*G68+C69</f>
        <v>-26.014238563787742</v>
      </c>
    </row>
    <row r="70" spans="1:7" x14ac:dyDescent="0.2">
      <c r="A70" s="64">
        <v>69</v>
      </c>
      <c r="B70" s="21">
        <v>3.5162246704780742E-2</v>
      </c>
      <c r="C70" s="22">
        <f t="shared" si="4"/>
        <v>-2.5594648051799149</v>
      </c>
      <c r="D70" s="22">
        <v>69</v>
      </c>
      <c r="E70" s="22">
        <f t="shared" ref="E70:E133" si="7">0.6*E68+0.1*E69 + C70</f>
        <v>-2.7469192744050885</v>
      </c>
      <c r="F70" s="22">
        <f t="shared" si="5"/>
        <v>-2.4698834287674516</v>
      </c>
      <c r="G70" s="22">
        <f t="shared" si="6"/>
        <v>-28.237660407336232</v>
      </c>
    </row>
    <row r="71" spans="1:7" x14ac:dyDescent="0.2">
      <c r="A71" s="64">
        <v>70</v>
      </c>
      <c r="B71" s="21">
        <v>0.47379149038805546</v>
      </c>
      <c r="C71" s="22">
        <f t="shared" si="4"/>
        <v>-9.29736770289422E-2</v>
      </c>
      <c r="D71" s="22">
        <v>70</v>
      </c>
      <c r="E71" s="22">
        <f t="shared" si="7"/>
        <v>-1.7065084696200352</v>
      </c>
      <c r="F71" s="22">
        <f t="shared" si="5"/>
        <v>-0.44596203026821996</v>
      </c>
      <c r="G71" s="22">
        <f t="shared" si="6"/>
        <v>-29.375662650260011</v>
      </c>
    </row>
    <row r="72" spans="1:7" x14ac:dyDescent="0.2">
      <c r="A72" s="64">
        <v>71</v>
      </c>
      <c r="B72" s="21">
        <v>0.91390631498432673</v>
      </c>
      <c r="C72" s="22">
        <f t="shared" si="4"/>
        <v>1.9306970852039322</v>
      </c>
      <c r="D72" s="22">
        <v>71</v>
      </c>
      <c r="E72" s="22">
        <f t="shared" si="7"/>
        <v>0.1118946735988755</v>
      </c>
      <c r="F72" s="22">
        <f t="shared" si="5"/>
        <v>1.4144222979370309</v>
      </c>
      <c r="G72" s="22">
        <f t="shared" si="6"/>
        <v>-29.47213003574306</v>
      </c>
    </row>
    <row r="73" spans="1:7" x14ac:dyDescent="0.2">
      <c r="A73" s="64">
        <v>72</v>
      </c>
      <c r="B73" s="21">
        <v>0.2262218709385041</v>
      </c>
      <c r="C73" s="22">
        <f t="shared" si="4"/>
        <v>-1.0625653725512205</v>
      </c>
      <c r="D73" s="22">
        <v>72</v>
      </c>
      <c r="E73" s="22">
        <f t="shared" si="7"/>
        <v>-2.0752809869633539</v>
      </c>
      <c r="F73" s="22">
        <f t="shared" si="5"/>
        <v>-1.0810366637080129</v>
      </c>
      <c r="G73" s="22">
        <f t="shared" si="6"/>
        <v>-33.404734503482146</v>
      </c>
    </row>
    <row r="74" spans="1:7" x14ac:dyDescent="0.2">
      <c r="A74" s="64">
        <v>73</v>
      </c>
      <c r="B74" s="21">
        <v>0.22464530413641348</v>
      </c>
      <c r="C74" s="22">
        <f t="shared" si="4"/>
        <v>-1.0699914635386798</v>
      </c>
      <c r="D74" s="22">
        <v>73</v>
      </c>
      <c r="E74" s="22">
        <f t="shared" si="7"/>
        <v>-1.2103827580756898</v>
      </c>
      <c r="F74" s="22">
        <f t="shared" si="5"/>
        <v>-0.84115883713667428</v>
      </c>
      <c r="G74" s="22">
        <f t="shared" si="6"/>
        <v>-34.669115843177771</v>
      </c>
    </row>
    <row r="75" spans="1:7" x14ac:dyDescent="0.2">
      <c r="A75" s="64">
        <v>74</v>
      </c>
      <c r="B75" s="21">
        <v>0.4897591614464375</v>
      </c>
      <c r="C75" s="22">
        <f t="shared" si="4"/>
        <v>-3.6306815325056405E-2</v>
      </c>
      <c r="D75" s="22">
        <v>74</v>
      </c>
      <c r="E75" s="22">
        <f t="shared" si="7"/>
        <v>-1.4025136833106375</v>
      </c>
      <c r="F75" s="22">
        <f t="shared" si="5"/>
        <v>-0.29457208992349271</v>
      </c>
      <c r="G75" s="22">
        <f t="shared" si="6"/>
        <v>-37.160829171064108</v>
      </c>
    </row>
    <row r="76" spans="1:7" x14ac:dyDescent="0.2">
      <c r="A76" s="64">
        <v>75</v>
      </c>
      <c r="B76" s="21">
        <v>0.4201048521349845</v>
      </c>
      <c r="C76" s="22">
        <f t="shared" si="4"/>
        <v>-0.28514116251533556</v>
      </c>
      <c r="D76" s="22">
        <v>75</v>
      </c>
      <c r="E76" s="22">
        <f t="shared" si="7"/>
        <v>-1.1516221856918132</v>
      </c>
      <c r="F76" s="22">
        <f t="shared" si="5"/>
        <v>-0.46810153443884506</v>
      </c>
      <c r="G76" s="22">
        <f t="shared" si="6"/>
        <v>-39.16868258837679</v>
      </c>
    </row>
    <row r="77" spans="1:7" x14ac:dyDescent="0.2">
      <c r="A77" s="64">
        <v>76</v>
      </c>
      <c r="B77" s="21">
        <v>0.56911773662119214</v>
      </c>
      <c r="C77" s="22">
        <f t="shared" si="4"/>
        <v>0.24625479419390567</v>
      </c>
      <c r="D77" s="22">
        <v>76</v>
      </c>
      <c r="E77" s="22">
        <f t="shared" si="7"/>
        <v>-0.71041563436165811</v>
      </c>
      <c r="F77" s="22">
        <f t="shared" si="5"/>
        <v>0.16393529948726487</v>
      </c>
      <c r="G77" s="22">
        <f t="shared" si="6"/>
        <v>-41.233013319170425</v>
      </c>
    </row>
    <row r="78" spans="1:7" x14ac:dyDescent="0.2">
      <c r="A78" s="64">
        <v>77</v>
      </c>
      <c r="B78" s="21">
        <v>0.41967837459514323</v>
      </c>
      <c r="C78" s="22">
        <f t="shared" si="4"/>
        <v>-0.28668420037797676</v>
      </c>
      <c r="D78" s="22">
        <v>77</v>
      </c>
      <c r="E78" s="22">
        <f t="shared" si="7"/>
        <v>-1.0486990752292304</v>
      </c>
      <c r="F78" s="22">
        <f t="shared" si="5"/>
        <v>-0.37210774229138255</v>
      </c>
      <c r="G78" s="22">
        <f t="shared" si="6"/>
        <v>-43.991534266830541</v>
      </c>
    </row>
    <row r="79" spans="1:7" x14ac:dyDescent="0.2">
      <c r="A79" s="64">
        <v>78</v>
      </c>
      <c r="B79" s="21">
        <v>0.9046388847809439</v>
      </c>
      <c r="C79" s="22">
        <f t="shared" si="4"/>
        <v>1.8504214469479754</v>
      </c>
      <c r="D79" s="22">
        <v>78</v>
      </c>
      <c r="E79" s="22">
        <f t="shared" si="7"/>
        <v>1.3193021588080573</v>
      </c>
      <c r="F79" s="22">
        <f t="shared" si="5"/>
        <v>1.8646031197308592</v>
      </c>
      <c r="G79" s="22">
        <f t="shared" si="6"/>
        <v>-44.33344948843753</v>
      </c>
    </row>
    <row r="80" spans="1:7" x14ac:dyDescent="0.2">
      <c r="A80" s="64">
        <v>79</v>
      </c>
      <c r="B80" s="21">
        <v>0.22043655332403334</v>
      </c>
      <c r="C80" s="22">
        <f t="shared" si="4"/>
        <v>-1.0899622187850808</v>
      </c>
      <c r="D80" s="22">
        <v>79</v>
      </c>
      <c r="E80" s="22">
        <f t="shared" si="7"/>
        <v>-1.5872514480418132</v>
      </c>
      <c r="F80" s="22">
        <f t="shared" si="5"/>
        <v>-1.0711536112568143</v>
      </c>
      <c r="G80" s="22">
        <f t="shared" si="6"/>
        <v>-49.583224478780778</v>
      </c>
    </row>
    <row r="81" spans="1:7" x14ac:dyDescent="0.2">
      <c r="A81" s="64">
        <v>80</v>
      </c>
      <c r="B81" s="21">
        <v>0.42028257511716482</v>
      </c>
      <c r="C81" s="22">
        <f t="shared" si="4"/>
        <v>-0.28449824350800557</v>
      </c>
      <c r="D81" s="22">
        <v>80</v>
      </c>
      <c r="E81" s="22">
        <f t="shared" si="7"/>
        <v>0.34835790697264746</v>
      </c>
      <c r="F81" s="22">
        <f t="shared" si="5"/>
        <v>3.4864699875325589E-2</v>
      </c>
      <c r="G81" s="22">
        <f t="shared" si="6"/>
        <v>-50.626225177892259</v>
      </c>
    </row>
    <row r="82" spans="1:7" x14ac:dyDescent="0.2">
      <c r="A82" s="64">
        <v>81</v>
      </c>
      <c r="B82" s="21">
        <v>0.11314438629576362</v>
      </c>
      <c r="C82" s="22">
        <f t="shared" si="4"/>
        <v>-1.7111619990728162</v>
      </c>
      <c r="D82" s="22">
        <v>81</v>
      </c>
      <c r="E82" s="22">
        <f t="shared" si="7"/>
        <v>-2.6286770772006394</v>
      </c>
      <c r="F82" s="22">
        <f t="shared" si="5"/>
        <v>-1.9236494863304128</v>
      </c>
      <c r="G82" s="22">
        <f t="shared" si="6"/>
        <v>-56.565609135465124</v>
      </c>
    </row>
    <row r="83" spans="1:7" x14ac:dyDescent="0.2">
      <c r="A83" s="64">
        <v>82</v>
      </c>
      <c r="B83" s="21">
        <v>1.3636759805051413E-2</v>
      </c>
      <c r="C83" s="22">
        <f t="shared" si="4"/>
        <v>-3.1219904878309968</v>
      </c>
      <c r="D83" s="22">
        <v>82</v>
      </c>
      <c r="E83" s="22">
        <f t="shared" si="7"/>
        <v>-3.1758434513674723</v>
      </c>
      <c r="F83" s="22">
        <f t="shared" si="5"/>
        <v>-3.2112000221724522</v>
      </c>
      <c r="G83" s="22">
        <f t="shared" si="6"/>
        <v>-60.592653370784348</v>
      </c>
    </row>
    <row r="84" spans="1:7" x14ac:dyDescent="0.2">
      <c r="A84" s="64">
        <v>83</v>
      </c>
      <c r="B84" s="21">
        <v>0.3656727047640419</v>
      </c>
      <c r="C84" s="22">
        <f t="shared" si="4"/>
        <v>-0.4855509753581152</v>
      </c>
      <c r="D84" s="22">
        <v>83</v>
      </c>
      <c r="E84" s="22">
        <f t="shared" si="7"/>
        <v>-2.3803415668152459</v>
      </c>
      <c r="F84" s="22">
        <f t="shared" si="5"/>
        <v>-1.0308408737328203</v>
      </c>
      <c r="G84" s="22">
        <f t="shared" si="6"/>
        <v>-63.915834294965528</v>
      </c>
    </row>
    <row r="85" spans="1:7" x14ac:dyDescent="0.2">
      <c r="A85" s="64">
        <v>84</v>
      </c>
      <c r="B85" s="21">
        <v>0.38384299651696663</v>
      </c>
      <c r="C85" s="22">
        <f t="shared" si="4"/>
        <v>-0.41776301932926418</v>
      </c>
      <c r="D85" s="22">
        <v>84</v>
      </c>
      <c r="E85" s="22">
        <f t="shared" si="7"/>
        <v>-2.561303246831272</v>
      </c>
      <c r="F85" s="22">
        <f t="shared" si="5"/>
        <v>-1.1115450674503957</v>
      </c>
      <c r="G85" s="22">
        <f t="shared" si="6"/>
        <v>-68.066636004446394</v>
      </c>
    </row>
    <row r="86" spans="1:7" x14ac:dyDescent="0.2">
      <c r="A86" s="64">
        <v>85</v>
      </c>
      <c r="B86" s="21">
        <v>2.0891497704810247E-2</v>
      </c>
      <c r="C86" s="22">
        <f t="shared" si="4"/>
        <v>-2.8788792734697704</v>
      </c>
      <c r="D86" s="22">
        <v>85</v>
      </c>
      <c r="E86" s="22">
        <f t="shared" si="7"/>
        <v>-4.563214538242045</v>
      </c>
      <c r="F86" s="22">
        <f t="shared" si="5"/>
        <v>-3.1406247015888544</v>
      </c>
      <c r="G86" s="22">
        <f t="shared" si="6"/>
        <v>-74.431537510776096</v>
      </c>
    </row>
    <row r="87" spans="1:7" x14ac:dyDescent="0.2">
      <c r="A87" s="64">
        <v>86</v>
      </c>
      <c r="B87" s="21">
        <v>0.63909562095824257</v>
      </c>
      <c r="C87" s="22">
        <f t="shared" si="4"/>
        <v>0.50352009336380887</v>
      </c>
      <c r="D87" s="22">
        <v>86</v>
      </c>
      <c r="E87" s="22">
        <f t="shared" si="7"/>
        <v>-1.489583308559159</v>
      </c>
      <c r="F87" s="22">
        <f t="shared" si="5"/>
        <v>0.12417984479428701</v>
      </c>
      <c r="G87" s="22">
        <f t="shared" si="6"/>
        <v>-76.279249963426153</v>
      </c>
    </row>
    <row r="88" spans="1:7" x14ac:dyDescent="0.2">
      <c r="A88" s="64">
        <v>87</v>
      </c>
      <c r="B88" s="21">
        <v>0.52045766706100194</v>
      </c>
      <c r="C88" s="22">
        <f t="shared" si="4"/>
        <v>7.2552354322248866E-2</v>
      </c>
      <c r="D88" s="22">
        <v>87</v>
      </c>
      <c r="E88" s="22">
        <f t="shared" si="7"/>
        <v>-2.814334699478894</v>
      </c>
      <c r="F88" s="22">
        <f t="shared" si="5"/>
        <v>-0.54936359375580768</v>
      </c>
      <c r="G88" s="22">
        <f t="shared" si="6"/>
        <v>-82.356452643326463</v>
      </c>
    </row>
    <row r="89" spans="1:7" x14ac:dyDescent="0.2">
      <c r="A89" s="64">
        <v>88</v>
      </c>
      <c r="B89" s="21">
        <v>0.87608544893876783</v>
      </c>
      <c r="C89" s="22">
        <f t="shared" si="4"/>
        <v>1.6343194712604217</v>
      </c>
      <c r="D89" s="22">
        <v>88</v>
      </c>
      <c r="E89" s="22">
        <f t="shared" si="7"/>
        <v>0.45913601617703681</v>
      </c>
      <c r="F89" s="22">
        <f t="shared" si="5"/>
        <v>1.6316872605314887</v>
      </c>
      <c r="G89" s="22">
        <f t="shared" si="6"/>
        <v>-84.096016292478438</v>
      </c>
    </row>
    <row r="90" spans="1:7" x14ac:dyDescent="0.2">
      <c r="A90" s="64">
        <v>89</v>
      </c>
      <c r="B90" s="21">
        <v>0.78344777151750378</v>
      </c>
      <c r="C90" s="22">
        <f t="shared" si="4"/>
        <v>1.1085883538549048</v>
      </c>
      <c r="D90" s="22">
        <v>89</v>
      </c>
      <c r="E90" s="22">
        <f t="shared" si="7"/>
        <v>-0.53409886421472774</v>
      </c>
      <c r="F90" s="22">
        <f t="shared" si="5"/>
        <v>1.0802999981303176</v>
      </c>
      <c r="G90" s="22">
        <f t="shared" si="6"/>
        <v>-90.005378648549808</v>
      </c>
    </row>
    <row r="91" spans="1:7" x14ac:dyDescent="0.2">
      <c r="A91" s="64">
        <v>90</v>
      </c>
      <c r="B91" s="21">
        <v>0.10559704063548081</v>
      </c>
      <c r="C91" s="22">
        <f t="shared" si="4"/>
        <v>-1.7681753274682621</v>
      </c>
      <c r="D91" s="22">
        <v>90</v>
      </c>
      <c r="E91" s="22">
        <f t="shared" si="7"/>
        <v>-1.5461036041835128</v>
      </c>
      <c r="F91" s="22">
        <f t="shared" si="5"/>
        <v>-1.3878228754554485</v>
      </c>
      <c r="G91" s="22">
        <f t="shared" si="6"/>
        <v>-96.046601956015948</v>
      </c>
    </row>
    <row r="92" spans="1:7" x14ac:dyDescent="0.2">
      <c r="A92" s="64">
        <v>91</v>
      </c>
      <c r="B92" s="21">
        <v>0.17152064890900531</v>
      </c>
      <c r="C92" s="22">
        <f t="shared" si="4"/>
        <v>-1.3409193721626196</v>
      </c>
      <c r="D92" s="22">
        <v>91</v>
      </c>
      <c r="E92" s="22">
        <f t="shared" si="7"/>
        <v>-1.8159890511098076</v>
      </c>
      <c r="F92" s="22">
        <f t="shared" si="5"/>
        <v>-1.1942505163093284</v>
      </c>
      <c r="G92" s="22">
        <f t="shared" si="6"/>
        <v>-102.15920287780726</v>
      </c>
    </row>
    <row r="93" spans="1:7" x14ac:dyDescent="0.2">
      <c r="A93" s="64">
        <v>92</v>
      </c>
      <c r="B93" s="21">
        <v>0.50100640476374436</v>
      </c>
      <c r="C93" s="22">
        <f t="shared" si="4"/>
        <v>3.5676157821492565E-3</v>
      </c>
      <c r="D93" s="22">
        <v>92</v>
      </c>
      <c r="E93" s="22">
        <f t="shared" si="7"/>
        <v>-1.1056934518389392</v>
      </c>
      <c r="F93" s="22">
        <f t="shared" si="5"/>
        <v>-0.3337094851244069</v>
      </c>
      <c r="G93" s="22">
        <f t="shared" si="6"/>
        <v>-107.4814748123728</v>
      </c>
    </row>
    <row r="94" spans="1:7" x14ac:dyDescent="0.2">
      <c r="A94" s="64">
        <v>93</v>
      </c>
      <c r="B94" s="21">
        <v>0.14633511535935795</v>
      </c>
      <c r="C94" s="22">
        <f t="shared" si="4"/>
        <v>-1.4881513427062172</v>
      </c>
      <c r="D94" s="22">
        <v>93</v>
      </c>
      <c r="E94" s="22">
        <f t="shared" si="7"/>
        <v>-2.6883141185559953</v>
      </c>
      <c r="F94" s="22">
        <f t="shared" si="5"/>
        <v>-1.7436869202243033</v>
      </c>
      <c r="G94" s="22">
        <f t="shared" si="6"/>
        <v>-115.45995608866387</v>
      </c>
    </row>
    <row r="95" spans="1:7" x14ac:dyDescent="0.2">
      <c r="A95" s="64">
        <v>94</v>
      </c>
      <c r="B95" s="21">
        <v>0.20138836433167939</v>
      </c>
      <c r="C95" s="22">
        <f t="shared" si="4"/>
        <v>-1.1832334767664727</v>
      </c>
      <c r="D95" s="22">
        <v>94</v>
      </c>
      <c r="E95" s="22">
        <f t="shared" si="7"/>
        <v>-2.1154809597254358</v>
      </c>
      <c r="F95" s="22">
        <f t="shared" si="5"/>
        <v>-1.3371597198025693</v>
      </c>
      <c r="G95" s="22">
        <f t="shared" si="6"/>
        <v>-121.80640015326388</v>
      </c>
    </row>
    <row r="96" spans="1:7" x14ac:dyDescent="0.2">
      <c r="A96" s="64">
        <v>95</v>
      </c>
      <c r="B96" s="21">
        <v>0.39490702563148739</v>
      </c>
      <c r="C96" s="22">
        <f t="shared" si="4"/>
        <v>-0.3769615745518804</v>
      </c>
      <c r="D96" s="22">
        <v>95</v>
      </c>
      <c r="E96" s="22">
        <f t="shared" si="7"/>
        <v>-2.2014981416580213</v>
      </c>
      <c r="F96" s="22">
        <f t="shared" si="5"/>
        <v>-0.79255694458686954</v>
      </c>
      <c r="G96" s="22">
        <f t="shared" si="6"/>
        <v>-129.28684649146214</v>
      </c>
    </row>
    <row r="97" spans="1:7" x14ac:dyDescent="0.2">
      <c r="A97" s="64">
        <v>96</v>
      </c>
      <c r="B97" s="21">
        <v>0.56240898802465844</v>
      </c>
      <c r="C97" s="22">
        <f t="shared" si="4"/>
        <v>0.2221442637671186</v>
      </c>
      <c r="D97" s="22">
        <v>96</v>
      </c>
      <c r="E97" s="22">
        <f t="shared" si="7"/>
        <v>-1.2672941262339452</v>
      </c>
      <c r="F97" s="22">
        <f t="shared" si="5"/>
        <v>-8.4915527422738779E-2</v>
      </c>
      <c r="G97" s="22">
        <f t="shared" si="6"/>
        <v>-136.00902980628263</v>
      </c>
    </row>
    <row r="98" spans="1:7" x14ac:dyDescent="0.2">
      <c r="A98" s="64">
        <v>97</v>
      </c>
      <c r="B98" s="21">
        <v>0.50740602553684833</v>
      </c>
      <c r="C98" s="22">
        <f t="shared" si="4"/>
        <v>2.6255185105021561E-2</v>
      </c>
      <c r="D98" s="22">
        <v>97</v>
      </c>
      <c r="E98" s="22">
        <f t="shared" si="7"/>
        <v>-1.4213731125131854</v>
      </c>
      <c r="F98" s="22">
        <f t="shared" si="5"/>
        <v>-0.1365019801834893</v>
      </c>
      <c r="G98" s="22">
        <f t="shared" si="6"/>
        <v>-144.2059309499495</v>
      </c>
    </row>
    <row r="99" spans="1:7" x14ac:dyDescent="0.2">
      <c r="A99" s="64">
        <v>98</v>
      </c>
      <c r="B99" s="21">
        <v>0.3170665056822719</v>
      </c>
      <c r="C99" s="22">
        <f t="shared" si="4"/>
        <v>-0.67304926658760023</v>
      </c>
      <c r="D99" s="22">
        <v>98</v>
      </c>
      <c r="E99" s="22">
        <f t="shared" si="7"/>
        <v>-1.5755630535792859</v>
      </c>
      <c r="F99" s="22">
        <f t="shared" si="5"/>
        <v>-0.69685747108132245</v>
      </c>
      <c r="G99" s="22">
        <f t="shared" si="6"/>
        <v>-152.74205239659855</v>
      </c>
    </row>
    <row r="100" spans="1:7" x14ac:dyDescent="0.2">
      <c r="A100" s="64">
        <v>99</v>
      </c>
      <c r="B100" s="21">
        <v>0.11746587724013391</v>
      </c>
      <c r="C100" s="22">
        <f t="shared" si="4"/>
        <v>-1.679732747347056</v>
      </c>
      <c r="D100" s="22">
        <v>99</v>
      </c>
      <c r="E100" s="22">
        <f t="shared" si="7"/>
        <v>-2.6901129202128962</v>
      </c>
      <c r="F100" s="22">
        <f t="shared" si="5"/>
        <v>-1.74187601693782</v>
      </c>
      <c r="G100" s="22">
        <f t="shared" si="6"/>
        <v>-162.86709322628624</v>
      </c>
    </row>
    <row r="101" spans="1:7" x14ac:dyDescent="0.2">
      <c r="A101" s="64">
        <v>100</v>
      </c>
      <c r="B101" s="21">
        <v>0.79246729236447866</v>
      </c>
      <c r="C101" s="22">
        <f t="shared" si="4"/>
        <v>1.1526010880190356</v>
      </c>
      <c r="D101" s="22">
        <v>100</v>
      </c>
      <c r="E101" s="22">
        <f t="shared" si="7"/>
        <v>-6.1748036149825491E-2</v>
      </c>
      <c r="F101" s="22">
        <f t="shared" si="5"/>
        <v>0.92613579295588011</v>
      </c>
      <c r="G101" s="22">
        <f t="shared" si="6"/>
        <v>-169.90116879714571</v>
      </c>
    </row>
    <row r="102" spans="1:7" x14ac:dyDescent="0.2">
      <c r="A102" s="64">
        <v>101</v>
      </c>
      <c r="B102" s="21">
        <v>0.38630722788520466</v>
      </c>
      <c r="C102" s="22">
        <f t="shared" si="4"/>
        <v>-0.40864659005494675</v>
      </c>
      <c r="D102" s="22">
        <v>101</v>
      </c>
      <c r="E102" s="22">
        <f t="shared" si="7"/>
        <v>-2.0288891457976668</v>
      </c>
      <c r="F102" s="22">
        <f t="shared" si="5"/>
        <v>-0.71071500379471675</v>
      </c>
      <c r="G102" s="22">
        <f t="shared" si="6"/>
        <v>-181.67267181022765</v>
      </c>
    </row>
    <row r="103" spans="1:7" x14ac:dyDescent="0.2">
      <c r="A103" s="64">
        <v>102</v>
      </c>
      <c r="B103" s="21">
        <v>0.22563111064028651</v>
      </c>
      <c r="C103" s="22">
        <f t="shared" si="4"/>
        <v>-1.065344584210552</v>
      </c>
      <c r="D103" s="22">
        <v>102</v>
      </c>
      <c r="E103" s="22">
        <f t="shared" si="7"/>
        <v>-1.305282320480214</v>
      </c>
      <c r="F103" s="22">
        <f t="shared" si="5"/>
        <v>-0.91565317580911176</v>
      </c>
      <c r="G103" s="22">
        <f t="shared" si="6"/>
        <v>-191.48808116499544</v>
      </c>
    </row>
    <row r="104" spans="1:7" x14ac:dyDescent="0.2">
      <c r="A104" s="64">
        <v>103</v>
      </c>
      <c r="B104" s="21">
        <v>8.8420843378153147E-2</v>
      </c>
      <c r="C104" s="22">
        <f t="shared" si="4"/>
        <v>-1.9099570374833805</v>
      </c>
      <c r="D104" s="22">
        <v>103</v>
      </c>
      <c r="E104" s="22">
        <f t="shared" si="7"/>
        <v>-3.2578187570100017</v>
      </c>
      <c r="F104" s="22">
        <f t="shared" si="5"/>
        <v>-2.0978826970327793</v>
      </c>
      <c r="G104" s="22">
        <f t="shared" si="6"/>
        <v>-204.69451883516413</v>
      </c>
    </row>
    <row r="105" spans="1:7" x14ac:dyDescent="0.2">
      <c r="A105" s="64">
        <v>104</v>
      </c>
      <c r="B105" s="21">
        <v>0.98055826356201437</v>
      </c>
      <c r="C105" s="22">
        <f t="shared" si="4"/>
        <v>2.92094205802089</v>
      </c>
      <c r="D105" s="22">
        <v>104</v>
      </c>
      <c r="E105" s="22">
        <f t="shared" si="7"/>
        <v>1.8119907900317616</v>
      </c>
      <c r="F105" s="22">
        <f t="shared" si="5"/>
        <v>2.6329172880074285</v>
      </c>
      <c r="G105" s="22">
        <f t="shared" si="6"/>
        <v>-211.67787852452471</v>
      </c>
    </row>
    <row r="106" spans="1:7" x14ac:dyDescent="0.2">
      <c r="A106" s="64">
        <v>105</v>
      </c>
      <c r="B106" s="21">
        <v>0.56132276649675161</v>
      </c>
      <c r="C106" s="22">
        <f t="shared" si="4"/>
        <v>0.2182467489118558</v>
      </c>
      <c r="D106" s="22">
        <v>105</v>
      </c>
      <c r="E106" s="22">
        <f t="shared" si="7"/>
        <v>-1.555245426290969</v>
      </c>
      <c r="F106" s="22">
        <f t="shared" si="5"/>
        <v>-6.9683926094328608E-2</v>
      </c>
      <c r="G106" s="22">
        <f t="shared" si="6"/>
        <v>-227.04073187657684</v>
      </c>
    </row>
    <row r="107" spans="1:7" x14ac:dyDescent="0.2">
      <c r="A107" s="64">
        <v>106</v>
      </c>
      <c r="B107" s="21">
        <v>0.55377555856442262</v>
      </c>
      <c r="C107" s="22">
        <f t="shared" si="4"/>
        <v>0.19121037440572416</v>
      </c>
      <c r="D107" s="22">
        <v>106</v>
      </c>
      <c r="E107" s="22">
        <f t="shared" si="7"/>
        <v>1.1228803057956842</v>
      </c>
      <c r="F107" s="22">
        <f t="shared" si="5"/>
        <v>0.71430963570249351</v>
      </c>
      <c r="G107" s="22">
        <f t="shared" si="6"/>
        <v>-237.26331200818711</v>
      </c>
    </row>
    <row r="108" spans="1:7" x14ac:dyDescent="0.2">
      <c r="A108" s="64">
        <v>107</v>
      </c>
      <c r="B108" s="21">
        <v>0.47594625544360525</v>
      </c>
      <c r="C108" s="22">
        <f t="shared" si="4"/>
        <v>-8.5320033412881219E-2</v>
      </c>
      <c r="D108" s="22">
        <v>107</v>
      </c>
      <c r="E108" s="22">
        <f t="shared" si="7"/>
        <v>-0.90617925860789406</v>
      </c>
      <c r="F108" s="22">
        <f t="shared" si="5"/>
        <v>-6.3541336846622276E-2</v>
      </c>
      <c r="G108" s="22">
        <f t="shared" si="6"/>
        <v>-252.89689913713048</v>
      </c>
    </row>
    <row r="109" spans="1:7" x14ac:dyDescent="0.2">
      <c r="A109" s="64">
        <v>108</v>
      </c>
      <c r="B109" s="21">
        <v>0.61595683667871304</v>
      </c>
      <c r="C109" s="22">
        <f t="shared" si="4"/>
        <v>0.41702185876590214</v>
      </c>
      <c r="D109" s="22">
        <v>108</v>
      </c>
      <c r="E109" s="22">
        <f t="shared" si="7"/>
        <v>1.0001321163825232</v>
      </c>
      <c r="F109" s="22">
        <f t="shared" si="5"/>
        <v>0.55670671906406977</v>
      </c>
      <c r="G109" s="22">
        <f t="shared" si="6"/>
        <v>-265.26269748892292</v>
      </c>
    </row>
    <row r="110" spans="1:7" x14ac:dyDescent="0.2">
      <c r="A110" s="64">
        <v>109</v>
      </c>
      <c r="B110" s="21">
        <v>0.19683724399265445</v>
      </c>
      <c r="C110" s="22">
        <f t="shared" si="4"/>
        <v>-1.2062854475671219</v>
      </c>
      <c r="D110" s="22">
        <v>109</v>
      </c>
      <c r="E110" s="22">
        <f t="shared" si="7"/>
        <v>-1.649979791093606</v>
      </c>
      <c r="F110" s="22">
        <f t="shared" si="5"/>
        <v>-1.1911583789832427</v>
      </c>
      <c r="G110" s="22">
        <f t="shared" si="6"/>
        <v>-283.10261400394836</v>
      </c>
    </row>
    <row r="111" spans="1:7" x14ac:dyDescent="0.2">
      <c r="A111" s="64">
        <v>110</v>
      </c>
      <c r="B111" s="21">
        <v>0.9612584005254089</v>
      </c>
      <c r="C111" s="22">
        <f t="shared" si="4"/>
        <v>2.496765167876545</v>
      </c>
      <c r="D111" s="22">
        <v>110</v>
      </c>
      <c r="E111" s="22">
        <f t="shared" si="7"/>
        <v>2.9318464585966981</v>
      </c>
      <c r="F111" s="22">
        <f t="shared" si="5"/>
        <v>2.5485485927401967</v>
      </c>
      <c r="G111" s="22">
        <f t="shared" si="6"/>
        <v>-294.64417702444632</v>
      </c>
    </row>
    <row r="112" spans="1:7" x14ac:dyDescent="0.2">
      <c r="A112" s="64">
        <v>111</v>
      </c>
      <c r="B112" s="21">
        <v>0.94269369367316258</v>
      </c>
      <c r="C112" s="22">
        <f t="shared" si="4"/>
        <v>2.2313397044419174</v>
      </c>
      <c r="D112" s="22">
        <v>111</v>
      </c>
      <c r="E112" s="22">
        <f t="shared" si="7"/>
        <v>1.5345364756454236</v>
      </c>
      <c r="F112" s="22">
        <f t="shared" si="5"/>
        <v>2.1205354582822786</v>
      </c>
      <c r="G112" s="22">
        <f t="shared" si="6"/>
        <v>-312.64400460605066</v>
      </c>
    </row>
    <row r="113" spans="1:7" x14ac:dyDescent="0.2">
      <c r="A113" s="64">
        <v>112</v>
      </c>
      <c r="B113" s="21">
        <v>0.96117488480542879</v>
      </c>
      <c r="C113" s="22">
        <f t="shared" si="4"/>
        <v>2.4953596953691144</v>
      </c>
      <c r="D113" s="22">
        <v>112</v>
      </c>
      <c r="E113" s="22">
        <f t="shared" si="7"/>
        <v>4.4079212180916763</v>
      </c>
      <c r="F113" s="22">
        <f t="shared" si="5"/>
        <v>3.1110961868312677</v>
      </c>
      <c r="G113" s="22">
        <f t="shared" si="6"/>
        <v>-327.01318330600316</v>
      </c>
    </row>
    <row r="114" spans="1:7" x14ac:dyDescent="0.2">
      <c r="A114" s="64">
        <v>113</v>
      </c>
      <c r="B114" s="21">
        <v>0.76589295469976415</v>
      </c>
      <c r="C114" s="22">
        <f t="shared" si="4"/>
        <v>1.0258534142369615</v>
      </c>
      <c r="D114" s="22">
        <v>113</v>
      </c>
      <c r="E114" s="22">
        <f t="shared" si="7"/>
        <v>2.3873674214333835</v>
      </c>
      <c r="F114" s="22">
        <f t="shared" si="5"/>
        <v>1.6055153152349808</v>
      </c>
      <c r="G114" s="22">
        <f t="shared" si="6"/>
        <v>-347.19330526240452</v>
      </c>
    </row>
    <row r="115" spans="1:7" x14ac:dyDescent="0.2">
      <c r="A115" s="64">
        <v>114</v>
      </c>
      <c r="B115" s="21">
        <v>7.910886757308222E-3</v>
      </c>
      <c r="C115" s="22">
        <f t="shared" si="4"/>
        <v>-3.4124988264385547</v>
      </c>
      <c r="D115" s="22">
        <v>114</v>
      </c>
      <c r="E115" s="22">
        <f t="shared" si="7"/>
        <v>-0.52900935344021072</v>
      </c>
      <c r="F115" s="22">
        <f t="shared" si="5"/>
        <v>-2.7100038233105521</v>
      </c>
      <c r="G115" s="22">
        <f t="shared" si="6"/>
        <v>-369.18103704996241</v>
      </c>
    </row>
    <row r="116" spans="1:7" x14ac:dyDescent="0.2">
      <c r="A116" s="64">
        <v>115</v>
      </c>
      <c r="B116" s="21">
        <v>0.88018143420228157</v>
      </c>
      <c r="C116" s="22">
        <f t="shared" si="4"/>
        <v>1.6629656149931646</v>
      </c>
      <c r="D116" s="22">
        <v>115</v>
      </c>
      <c r="E116" s="22">
        <f t="shared" si="7"/>
        <v>3.0424851325091735</v>
      </c>
      <c r="F116" s="22">
        <f t="shared" si="5"/>
        <v>1.8485684868746333</v>
      </c>
      <c r="G116" s="22">
        <f t="shared" si="6"/>
        <v>-386.84598970991919</v>
      </c>
    </row>
    <row r="117" spans="1:7" x14ac:dyDescent="0.2">
      <c r="A117" s="64">
        <v>116</v>
      </c>
      <c r="B117" s="21">
        <v>0.53592187977181116</v>
      </c>
      <c r="C117" s="22">
        <f t="shared" si="4"/>
        <v>0.12751231047360143</v>
      </c>
      <c r="D117" s="22">
        <v>116</v>
      </c>
      <c r="E117" s="22">
        <f t="shared" si="7"/>
        <v>0.11435521166039239</v>
      </c>
      <c r="F117" s="22">
        <f t="shared" si="5"/>
        <v>-0.32206002984477733</v>
      </c>
      <c r="G117" s="22">
        <f t="shared" si="6"/>
        <v>-411.27111424247209</v>
      </c>
    </row>
    <row r="118" spans="1:7" x14ac:dyDescent="0.2">
      <c r="A118" s="64">
        <v>117</v>
      </c>
      <c r="B118" s="21">
        <v>0.69200879629936396</v>
      </c>
      <c r="C118" s="22">
        <f t="shared" si="4"/>
        <v>0.70930221070740695</v>
      </c>
      <c r="D118" s="22">
        <v>117</v>
      </c>
      <c r="E118" s="22">
        <f t="shared" si="7"/>
        <v>2.54622881137895</v>
      </c>
      <c r="F118" s="22">
        <f t="shared" si="5"/>
        <v>1.0629129065900949</v>
      </c>
      <c r="G118" s="22">
        <f t="shared" si="6"/>
        <v>-432.14882382996961</v>
      </c>
    </row>
    <row r="119" spans="1:7" x14ac:dyDescent="0.2">
      <c r="A119" s="64">
        <v>118</v>
      </c>
      <c r="B119" s="21">
        <v>0.65032763267064642</v>
      </c>
      <c r="C119" s="22">
        <f t="shared" si="4"/>
        <v>0.54617657106033757</v>
      </c>
      <c r="D119" s="22">
        <v>118</v>
      </c>
      <c r="E119" s="22">
        <f t="shared" si="7"/>
        <v>0.86941257919446802</v>
      </c>
      <c r="F119" s="22">
        <f t="shared" si="5"/>
        <v>0.53491021042088682</v>
      </c>
      <c r="G119" s="22">
        <f t="shared" si="6"/>
        <v>-458.11536197190821</v>
      </c>
    </row>
    <row r="120" spans="1:7" x14ac:dyDescent="0.2">
      <c r="A120" s="64">
        <v>119</v>
      </c>
      <c r="B120" s="21">
        <v>0.80970720142949693</v>
      </c>
      <c r="C120" s="22">
        <f t="shared" si="4"/>
        <v>1.2400076561057563</v>
      </c>
      <c r="D120" s="22">
        <v>119</v>
      </c>
      <c r="E120" s="22">
        <f t="shared" si="7"/>
        <v>2.8546862008525729</v>
      </c>
      <c r="F120" s="22">
        <f t="shared" si="5"/>
        <v>1.4793357479448197</v>
      </c>
      <c r="G120" s="22">
        <f t="shared" si="6"/>
        <v>-481.91365999944236</v>
      </c>
    </row>
    <row r="121" spans="1:7" x14ac:dyDescent="0.2">
      <c r="A121" s="64">
        <v>120</v>
      </c>
      <c r="B121" s="21">
        <v>0.86990690309826713</v>
      </c>
      <c r="C121" s="22">
        <f t="shared" si="4"/>
        <v>1.5923353974330661</v>
      </c>
      <c r="D121" s="22">
        <v>120</v>
      </c>
      <c r="E121" s="22">
        <f t="shared" si="7"/>
        <v>2.3994515650350041</v>
      </c>
      <c r="F121" s="22">
        <f t="shared" si="5"/>
        <v>1.7732842269144844</v>
      </c>
      <c r="G121" s="22">
        <f t="shared" si="6"/>
        <v>-509.47405217992622</v>
      </c>
    </row>
    <row r="122" spans="1:7" x14ac:dyDescent="0.2">
      <c r="A122" s="64">
        <v>121</v>
      </c>
      <c r="B122" s="21">
        <v>0.25452444168653376</v>
      </c>
      <c r="C122" s="22">
        <f t="shared" si="4"/>
        <v>-0.93383265048814923</v>
      </c>
      <c r="D122" s="22">
        <v>121</v>
      </c>
      <c r="E122" s="22">
        <f t="shared" si="7"/>
        <v>1.0189242265268947</v>
      </c>
      <c r="F122" s="22">
        <f t="shared" si="5"/>
        <v>-0.54930128955346103</v>
      </c>
      <c r="G122" s="22">
        <f t="shared" si="6"/>
        <v>-539.30697630401994</v>
      </c>
    </row>
    <row r="123" spans="1:7" x14ac:dyDescent="0.2">
      <c r="A123" s="64">
        <v>122</v>
      </c>
      <c r="B123" s="21">
        <v>0.3284257016032438</v>
      </c>
      <c r="C123" s="22">
        <f t="shared" si="4"/>
        <v>-0.62828480484361449</v>
      </c>
      <c r="D123" s="22">
        <v>122</v>
      </c>
      <c r="E123" s="22">
        <f t="shared" si="7"/>
        <v>0.91327855683007741</v>
      </c>
      <c r="F123" s="22">
        <f t="shared" si="5"/>
        <v>-0.30109302393839066</v>
      </c>
      <c r="G123" s="22">
        <f t="shared" si="6"/>
        <v>-569.99961943999051</v>
      </c>
    </row>
    <row r="124" spans="1:7" x14ac:dyDescent="0.2">
      <c r="A124" s="64">
        <v>123</v>
      </c>
      <c r="B124" s="21">
        <v>0.88958871840539766</v>
      </c>
      <c r="C124" s="22">
        <f t="shared" si="4"/>
        <v>1.7314835966593205</v>
      </c>
      <c r="D124" s="22">
        <v>123</v>
      </c>
      <c r="E124" s="22">
        <f t="shared" si="7"/>
        <v>2.434165988258465</v>
      </c>
      <c r="F124" s="22">
        <f t="shared" si="5"/>
        <v>1.6065686875517087</v>
      </c>
      <c r="G124" s="22">
        <f t="shared" si="6"/>
        <v>-600.71398327855377</v>
      </c>
    </row>
    <row r="125" spans="1:7" x14ac:dyDescent="0.2">
      <c r="A125" s="64">
        <v>124</v>
      </c>
      <c r="B125" s="21">
        <v>0.97525637150278377</v>
      </c>
      <c r="C125" s="22">
        <f t="shared" si="4"/>
        <v>2.7780379910234965</v>
      </c>
      <c r="D125" s="22">
        <v>124</v>
      </c>
      <c r="E125" s="22">
        <f t="shared" si="7"/>
        <v>3.5694217239473893</v>
      </c>
      <c r="F125" s="22">
        <f t="shared" si="5"/>
        <v>2.7981478206134036</v>
      </c>
      <c r="G125" s="22">
        <f t="shared" si="6"/>
        <v>-633.43585254453501</v>
      </c>
    </row>
    <row r="126" spans="1:7" x14ac:dyDescent="0.2">
      <c r="A126" s="64">
        <v>125</v>
      </c>
      <c r="B126" s="21">
        <v>0.13247687867867197</v>
      </c>
      <c r="C126" s="22">
        <f t="shared" si="4"/>
        <v>-1.5765071415507106</v>
      </c>
      <c r="D126" s="22">
        <v>125</v>
      </c>
      <c r="E126" s="22">
        <f t="shared" si="7"/>
        <v>0.24093462379910746</v>
      </c>
      <c r="F126" s="22">
        <f t="shared" si="5"/>
        <v>-1.1152860130096987</v>
      </c>
      <c r="G126" s="22">
        <f t="shared" si="6"/>
        <v>-672.1784495277542</v>
      </c>
    </row>
    <row r="127" spans="1:7" x14ac:dyDescent="0.2">
      <c r="A127" s="64">
        <v>126</v>
      </c>
      <c r="B127" s="21">
        <v>0.62424030418488474</v>
      </c>
      <c r="C127" s="22">
        <f t="shared" si="4"/>
        <v>0.44779171672798551</v>
      </c>
      <c r="D127" s="22">
        <v>126</v>
      </c>
      <c r="E127" s="22">
        <f t="shared" si="7"/>
        <v>2.6135382134763301</v>
      </c>
      <c r="F127" s="22">
        <f t="shared" si="5"/>
        <v>0.9516569802001813</v>
      </c>
      <c r="G127" s="22">
        <f t="shared" si="6"/>
        <v>-707.9544251772262</v>
      </c>
    </row>
    <row r="128" spans="1:7" x14ac:dyDescent="0.2">
      <c r="A128" s="64">
        <v>127</v>
      </c>
      <c r="B128" s="21">
        <v>5.6882031303495673E-5</v>
      </c>
      <c r="C128" s="22">
        <f t="shared" si="4"/>
        <v>-5.4577170258501564</v>
      </c>
      <c r="D128" s="22">
        <v>127</v>
      </c>
      <c r="E128" s="22">
        <f t="shared" si="7"/>
        <v>-5.0518024302230593</v>
      </c>
      <c r="F128" s="22">
        <f t="shared" si="5"/>
        <v>-5.6331913794420867</v>
      </c>
      <c r="G128" s="22">
        <f t="shared" si="6"/>
        <v>-755.58680420122141</v>
      </c>
    </row>
    <row r="129" spans="1:7" x14ac:dyDescent="0.2">
      <c r="A129" s="64">
        <v>128</v>
      </c>
      <c r="B129" s="21">
        <v>0.81070319180102279</v>
      </c>
      <c r="C129" s="22">
        <f t="shared" si="4"/>
        <v>1.2452016926923908</v>
      </c>
      <c r="D129" s="22">
        <v>128</v>
      </c>
      <c r="E129" s="22">
        <f t="shared" si="7"/>
        <v>2.308144377755883</v>
      </c>
      <c r="F129" s="22">
        <f t="shared" si="5"/>
        <v>1.1538735197603227</v>
      </c>
      <c r="G129" s="22">
        <f t="shared" si="6"/>
        <v>-791.79437970945503</v>
      </c>
    </row>
    <row r="130" spans="1:7" x14ac:dyDescent="0.2">
      <c r="A130" s="64">
        <v>129</v>
      </c>
      <c r="B130" s="21">
        <v>0.34451987357037339</v>
      </c>
      <c r="C130" s="22">
        <f t="shared" si="4"/>
        <v>-0.56590963867923361</v>
      </c>
      <c r="D130" s="22">
        <v>129</v>
      </c>
      <c r="E130" s="22">
        <f t="shared" si="7"/>
        <v>-3.3661766590374809</v>
      </c>
      <c r="F130" s="22">
        <f t="shared" si="5"/>
        <v>-1.634854238579635</v>
      </c>
      <c r="G130" s="22">
        <f t="shared" si="6"/>
        <v>-842.57366691249297</v>
      </c>
    </row>
    <row r="131" spans="1:7" x14ac:dyDescent="0.2">
      <c r="A131" s="64">
        <v>130</v>
      </c>
      <c r="B131" s="21">
        <v>0.59841042867610306</v>
      </c>
      <c r="C131" s="22">
        <f t="shared" ref="C131:C194" si="8">_xlfn.NORM.INV(B131,0,SQRT(2))</f>
        <v>0.35247126988173283</v>
      </c>
      <c r="D131" s="22">
        <v>130</v>
      </c>
      <c r="E131" s="22">
        <f t="shared" si="7"/>
        <v>1.4007402306315146</v>
      </c>
      <c r="F131" s="22">
        <f t="shared" si="5"/>
        <v>0.50150326190481564</v>
      </c>
      <c r="G131" s="22">
        <f t="shared" si="6"/>
        <v>-885.8551325714302</v>
      </c>
    </row>
    <row r="132" spans="1:7" x14ac:dyDescent="0.2">
      <c r="A132" s="64">
        <v>131</v>
      </c>
      <c r="B132" s="21">
        <v>0.3791296491968158</v>
      </c>
      <c r="C132" s="22">
        <f t="shared" si="8"/>
        <v>-0.43524888861744038</v>
      </c>
      <c r="D132" s="22">
        <v>131</v>
      </c>
      <c r="E132" s="22">
        <f t="shared" si="7"/>
        <v>-2.3148808609767775</v>
      </c>
      <c r="F132" s="22">
        <f t="shared" si="5"/>
        <v>-0.73714457323812654</v>
      </c>
      <c r="G132" s="22">
        <f t="shared" si="6"/>
        <v>-940.25072219004096</v>
      </c>
    </row>
    <row r="133" spans="1:7" x14ac:dyDescent="0.2">
      <c r="A133" s="64">
        <v>132</v>
      </c>
      <c r="B133" s="21">
        <v>0.4747525014991717</v>
      </c>
      <c r="C133" s="22">
        <f t="shared" si="8"/>
        <v>-8.9559878998477033E-2</v>
      </c>
      <c r="D133" s="22">
        <v>132</v>
      </c>
      <c r="E133" s="22">
        <f t="shared" si="7"/>
        <v>0.51939617328275389</v>
      </c>
      <c r="F133" s="22">
        <f t="shared" ref="F133:F196" si="9">0.2*F131+0.05*F132+C133</f>
        <v>-2.611645527942022E-2</v>
      </c>
      <c r="G133" s="22">
        <f t="shared" ref="G133:G196" si="10">0.8*G131+0.3*G132+C133</f>
        <v>-990.84888259315494</v>
      </c>
    </row>
    <row r="134" spans="1:7" x14ac:dyDescent="0.2">
      <c r="A134" s="64">
        <v>133</v>
      </c>
      <c r="B134" s="21">
        <v>0.79700784215293563</v>
      </c>
      <c r="C134" s="22">
        <f t="shared" si="8"/>
        <v>1.1751847184845059</v>
      </c>
      <c r="D134" s="22">
        <v>133</v>
      </c>
      <c r="E134" s="22">
        <f t="shared" ref="E134:E197" si="11">0.6*E132+0.1*E133 + C134</f>
        <v>-0.16180418077328529</v>
      </c>
      <c r="F134" s="22">
        <f t="shared" si="9"/>
        <v>1.0264499810729095</v>
      </c>
      <c r="G134" s="22">
        <f t="shared" si="10"/>
        <v>-1048.2800578114948</v>
      </c>
    </row>
    <row r="135" spans="1:7" x14ac:dyDescent="0.2">
      <c r="A135" s="64">
        <v>134</v>
      </c>
      <c r="B135" s="21">
        <v>0.9658567935081388</v>
      </c>
      <c r="C135" s="22">
        <f t="shared" si="8"/>
        <v>2.5782698701820133</v>
      </c>
      <c r="D135" s="22">
        <v>134</v>
      </c>
      <c r="E135" s="22">
        <f t="shared" si="11"/>
        <v>2.8737271560743372</v>
      </c>
      <c r="F135" s="22">
        <f t="shared" si="9"/>
        <v>2.6243690781797748</v>
      </c>
      <c r="G135" s="22">
        <f t="shared" si="10"/>
        <v>-1104.5848535477903</v>
      </c>
    </row>
    <row r="136" spans="1:7" x14ac:dyDescent="0.2">
      <c r="A136" s="64">
        <v>135</v>
      </c>
      <c r="B136" s="21">
        <v>0.75411438619473348</v>
      </c>
      <c r="C136" s="22">
        <f t="shared" si="8"/>
        <v>0.97226390646706995</v>
      </c>
      <c r="D136" s="22">
        <v>135</v>
      </c>
      <c r="E136" s="22">
        <f t="shared" si="11"/>
        <v>1.1625541136105326</v>
      </c>
      <c r="F136" s="22">
        <f t="shared" si="9"/>
        <v>1.3087723565906406</v>
      </c>
      <c r="G136" s="22">
        <f t="shared" si="10"/>
        <v>-1169.0272384070659</v>
      </c>
    </row>
    <row r="137" spans="1:7" x14ac:dyDescent="0.2">
      <c r="A137" s="64">
        <v>136</v>
      </c>
      <c r="B137" s="21">
        <v>0.3374822459251563</v>
      </c>
      <c r="C137" s="22">
        <f t="shared" si="8"/>
        <v>-0.59304246070350952</v>
      </c>
      <c r="D137" s="22">
        <v>136</v>
      </c>
      <c r="E137" s="22">
        <f t="shared" si="11"/>
        <v>1.2474492443021461</v>
      </c>
      <c r="F137" s="22">
        <f t="shared" si="9"/>
        <v>-2.7300272380225143E-3</v>
      </c>
      <c r="G137" s="22">
        <f t="shared" si="10"/>
        <v>-1234.9690968210557</v>
      </c>
    </row>
    <row r="138" spans="1:7" x14ac:dyDescent="0.2">
      <c r="A138" s="64">
        <v>137</v>
      </c>
      <c r="B138" s="21">
        <v>0.17987074337259901</v>
      </c>
      <c r="C138" s="22">
        <f t="shared" si="8"/>
        <v>-1.2952185117457731</v>
      </c>
      <c r="D138" s="22">
        <v>137</v>
      </c>
      <c r="E138" s="22">
        <f t="shared" si="11"/>
        <v>-0.47294111914923898</v>
      </c>
      <c r="F138" s="22">
        <f t="shared" si="9"/>
        <v>-1.033600541789546</v>
      </c>
      <c r="G138" s="22">
        <f t="shared" si="10"/>
        <v>-1307.0077382837151</v>
      </c>
    </row>
    <row r="139" spans="1:7" x14ac:dyDescent="0.2">
      <c r="A139" s="64">
        <v>138</v>
      </c>
      <c r="B139" s="21">
        <v>0.32445256032617931</v>
      </c>
      <c r="C139" s="22">
        <f t="shared" si="8"/>
        <v>-0.64386844354692274</v>
      </c>
      <c r="D139" s="22">
        <v>138</v>
      </c>
      <c r="E139" s="22">
        <f t="shared" si="11"/>
        <v>5.7306991119440931E-2</v>
      </c>
      <c r="F139" s="22">
        <f t="shared" si="9"/>
        <v>-0.69609447608400454</v>
      </c>
      <c r="G139" s="22">
        <f t="shared" si="10"/>
        <v>-1380.7214673855062</v>
      </c>
    </row>
    <row r="140" spans="1:7" x14ac:dyDescent="0.2">
      <c r="A140" s="64">
        <v>139</v>
      </c>
      <c r="B140" s="21">
        <v>0.97579055424164962</v>
      </c>
      <c r="C140" s="22">
        <f t="shared" si="8"/>
        <v>2.791195691753912</v>
      </c>
      <c r="D140" s="22">
        <v>139</v>
      </c>
      <c r="E140" s="22">
        <f t="shared" si="11"/>
        <v>2.5131617193763125</v>
      </c>
      <c r="F140" s="22">
        <f t="shared" si="9"/>
        <v>2.5496708595918025</v>
      </c>
      <c r="G140" s="22">
        <f t="shared" si="10"/>
        <v>-1457.03143515087</v>
      </c>
    </row>
    <row r="141" spans="1:7" x14ac:dyDescent="0.2">
      <c r="A141" s="64">
        <v>140</v>
      </c>
      <c r="B141" s="21">
        <v>0.9628116430934095</v>
      </c>
      <c r="C141" s="22">
        <f t="shared" si="8"/>
        <v>2.523365728476918</v>
      </c>
      <c r="D141" s="22">
        <v>140</v>
      </c>
      <c r="E141" s="22">
        <f t="shared" si="11"/>
        <v>2.8090660950862136</v>
      </c>
      <c r="F141" s="22">
        <f t="shared" si="9"/>
        <v>2.5116303762397072</v>
      </c>
      <c r="G141" s="22">
        <f t="shared" si="10"/>
        <v>-1539.1632387251891</v>
      </c>
    </row>
    <row r="142" spans="1:7" x14ac:dyDescent="0.2">
      <c r="A142" s="64">
        <v>141</v>
      </c>
      <c r="B142" s="21">
        <v>5.2391911312300588E-2</v>
      </c>
      <c r="C142" s="22">
        <f t="shared" si="8"/>
        <v>-2.2939833711192974</v>
      </c>
      <c r="D142" s="22">
        <v>141</v>
      </c>
      <c r="E142" s="22">
        <f t="shared" si="11"/>
        <v>-0.50517972998488858</v>
      </c>
      <c r="F142" s="22">
        <f t="shared" si="9"/>
        <v>-1.6584676803889515</v>
      </c>
      <c r="G142" s="22">
        <f t="shared" si="10"/>
        <v>-1629.6681031093722</v>
      </c>
    </row>
    <row r="143" spans="1:7" x14ac:dyDescent="0.2">
      <c r="A143" s="64">
        <v>142</v>
      </c>
      <c r="B143" s="21">
        <v>0.76167226142934108</v>
      </c>
      <c r="C143" s="22">
        <f t="shared" si="8"/>
        <v>1.0064845825714246</v>
      </c>
      <c r="D143" s="22">
        <v>142</v>
      </c>
      <c r="E143" s="22">
        <f t="shared" si="11"/>
        <v>2.6414062666246636</v>
      </c>
      <c r="F143" s="22">
        <f t="shared" si="9"/>
        <v>1.4258872737999184</v>
      </c>
      <c r="G143" s="22">
        <f t="shared" si="10"/>
        <v>-1719.2245373303915</v>
      </c>
    </row>
    <row r="144" spans="1:7" x14ac:dyDescent="0.2">
      <c r="A144" s="64">
        <v>143</v>
      </c>
      <c r="B144" s="21">
        <v>1.1497139932567513E-2</v>
      </c>
      <c r="C144" s="22">
        <f t="shared" si="8"/>
        <v>-3.2152565027529416</v>
      </c>
      <c r="D144" s="22">
        <v>143</v>
      </c>
      <c r="E144" s="22">
        <f t="shared" si="11"/>
        <v>-3.2542237140814083</v>
      </c>
      <c r="F144" s="22">
        <f t="shared" si="9"/>
        <v>-3.4756556751407359</v>
      </c>
      <c r="G144" s="22">
        <f t="shared" si="10"/>
        <v>-1822.7171001893682</v>
      </c>
    </row>
    <row r="145" spans="1:7" x14ac:dyDescent="0.2">
      <c r="A145" s="64">
        <v>144</v>
      </c>
      <c r="B145" s="21">
        <v>0.36976553808021118</v>
      </c>
      <c r="C145" s="22">
        <f t="shared" si="8"/>
        <v>-0.47018978877553985</v>
      </c>
      <c r="D145" s="22">
        <v>144</v>
      </c>
      <c r="E145" s="22">
        <f t="shared" si="11"/>
        <v>0.78923159979111757</v>
      </c>
      <c r="F145" s="22">
        <f t="shared" si="9"/>
        <v>-0.35879511777259299</v>
      </c>
      <c r="G145" s="22">
        <f t="shared" si="10"/>
        <v>-1922.6649497098992</v>
      </c>
    </row>
    <row r="146" spans="1:7" x14ac:dyDescent="0.2">
      <c r="A146" s="64">
        <v>145</v>
      </c>
      <c r="B146" s="21">
        <v>0.54662373623674332</v>
      </c>
      <c r="C146" s="22">
        <f t="shared" si="8"/>
        <v>0.16565488204714085</v>
      </c>
      <c r="D146" s="22">
        <v>145</v>
      </c>
      <c r="E146" s="22">
        <f t="shared" si="11"/>
        <v>-1.7079561864225923</v>
      </c>
      <c r="F146" s="22">
        <f t="shared" si="9"/>
        <v>-0.54741600886963604</v>
      </c>
      <c r="G146" s="22">
        <f t="shared" si="10"/>
        <v>-2034.8075101824172</v>
      </c>
    </row>
    <row r="147" spans="1:7" x14ac:dyDescent="0.2">
      <c r="A147" s="64">
        <v>146</v>
      </c>
      <c r="B147" s="21">
        <v>0.67861607518841471</v>
      </c>
      <c r="C147" s="22">
        <f t="shared" si="8"/>
        <v>0.65595802849636875</v>
      </c>
      <c r="D147" s="22">
        <v>146</v>
      </c>
      <c r="E147" s="22">
        <f t="shared" si="11"/>
        <v>0.95870136972878006</v>
      </c>
      <c r="F147" s="22">
        <f t="shared" si="9"/>
        <v>0.55682820449836834</v>
      </c>
      <c r="G147" s="22">
        <f t="shared" si="10"/>
        <v>-2147.9182547941482</v>
      </c>
    </row>
    <row r="148" spans="1:7" x14ac:dyDescent="0.2">
      <c r="A148" s="64">
        <v>147</v>
      </c>
      <c r="B148" s="21">
        <v>0.18982201115783182</v>
      </c>
      <c r="C148" s="22">
        <f t="shared" si="8"/>
        <v>-1.2424606985865845</v>
      </c>
      <c r="D148" s="22">
        <v>147</v>
      </c>
      <c r="E148" s="22">
        <f t="shared" si="11"/>
        <v>-2.1713642734672618</v>
      </c>
      <c r="F148" s="22">
        <f t="shared" si="9"/>
        <v>-1.3241024901355933</v>
      </c>
      <c r="G148" s="22">
        <f t="shared" si="10"/>
        <v>-2273.4639452827646</v>
      </c>
    </row>
    <row r="149" spans="1:7" x14ac:dyDescent="0.2">
      <c r="A149" s="64">
        <v>148</v>
      </c>
      <c r="B149" s="21">
        <v>0.50003431329623749</v>
      </c>
      <c r="C149" s="22">
        <f t="shared" si="8"/>
        <v>1.2163746825676697E-4</v>
      </c>
      <c r="D149" s="22">
        <v>148</v>
      </c>
      <c r="E149" s="22">
        <f t="shared" si="11"/>
        <v>0.35820603195879852</v>
      </c>
      <c r="F149" s="22">
        <f t="shared" si="9"/>
        <v>4.5282153861150774E-2</v>
      </c>
      <c r="G149" s="22">
        <f t="shared" si="10"/>
        <v>-2400.3736657826798</v>
      </c>
    </row>
    <row r="150" spans="1:7" x14ac:dyDescent="0.2">
      <c r="A150" s="64">
        <v>149</v>
      </c>
      <c r="B150" s="21">
        <v>0.3751995529068991</v>
      </c>
      <c r="C150" s="22">
        <f t="shared" si="8"/>
        <v>-0.4498799372334511</v>
      </c>
      <c r="D150" s="22">
        <v>149</v>
      </c>
      <c r="E150" s="22">
        <f t="shared" si="11"/>
        <v>-1.7168778981179282</v>
      </c>
      <c r="F150" s="22">
        <f t="shared" si="9"/>
        <v>-0.7124363275675123</v>
      </c>
      <c r="G150" s="22">
        <f t="shared" si="10"/>
        <v>-2539.3331358982491</v>
      </c>
    </row>
    <row r="151" spans="1:7" x14ac:dyDescent="0.2">
      <c r="A151" s="64">
        <v>150</v>
      </c>
      <c r="B151" s="21">
        <v>0.62531397840109426</v>
      </c>
      <c r="C151" s="22">
        <f t="shared" si="8"/>
        <v>0.45179525116967112</v>
      </c>
      <c r="D151" s="22">
        <v>150</v>
      </c>
      <c r="E151" s="22">
        <f t="shared" si="11"/>
        <v>0.49503108053315736</v>
      </c>
      <c r="F151" s="22">
        <f t="shared" si="9"/>
        <v>0.42522986556352566</v>
      </c>
      <c r="G151" s="22">
        <f t="shared" si="10"/>
        <v>-2681.6470781444491</v>
      </c>
    </row>
    <row r="152" spans="1:7" x14ac:dyDescent="0.2">
      <c r="A152" s="64">
        <v>151</v>
      </c>
      <c r="B152" s="21">
        <v>0.18121557674557243</v>
      </c>
      <c r="C152" s="22">
        <f t="shared" si="8"/>
        <v>-1.2879841587740386</v>
      </c>
      <c r="D152" s="22">
        <v>151</v>
      </c>
      <c r="E152" s="22">
        <f t="shared" si="11"/>
        <v>-2.2686077895914796</v>
      </c>
      <c r="F152" s="22">
        <f t="shared" si="9"/>
        <v>-1.4092099310093649</v>
      </c>
      <c r="G152" s="22">
        <f t="shared" si="10"/>
        <v>-2837.2486163207082</v>
      </c>
    </row>
    <row r="153" spans="1:7" x14ac:dyDescent="0.2">
      <c r="A153" s="64">
        <v>152</v>
      </c>
      <c r="B153" s="21">
        <v>0.58138743526860004</v>
      </c>
      <c r="C153" s="22">
        <f t="shared" si="8"/>
        <v>0.29054190264877744</v>
      </c>
      <c r="D153" s="22">
        <v>152</v>
      </c>
      <c r="E153" s="22">
        <f t="shared" si="11"/>
        <v>0.36069977200952386</v>
      </c>
      <c r="F153" s="22">
        <f t="shared" si="9"/>
        <v>0.30512737921101429</v>
      </c>
      <c r="G153" s="22">
        <f t="shared" si="10"/>
        <v>-2996.2017055091228</v>
      </c>
    </row>
    <row r="154" spans="1:7" x14ac:dyDescent="0.2">
      <c r="A154" s="64">
        <v>153</v>
      </c>
      <c r="B154" s="21">
        <v>0.67528227260458906</v>
      </c>
      <c r="C154" s="22">
        <f t="shared" si="8"/>
        <v>0.64282597568350874</v>
      </c>
      <c r="D154" s="22">
        <v>153</v>
      </c>
      <c r="E154" s="22">
        <f t="shared" si="11"/>
        <v>-0.68226872087042667</v>
      </c>
      <c r="F154" s="22">
        <f t="shared" si="9"/>
        <v>0.37624035844218645</v>
      </c>
      <c r="G154" s="22">
        <f t="shared" si="10"/>
        <v>-3168.01657873362</v>
      </c>
    </row>
    <row r="155" spans="1:7" x14ac:dyDescent="0.2">
      <c r="A155" s="64">
        <v>154</v>
      </c>
      <c r="B155" s="21">
        <v>3.0037916694879541E-2</v>
      </c>
      <c r="C155" s="22">
        <f t="shared" si="8"/>
        <v>-2.6590561642216985</v>
      </c>
      <c r="D155" s="22">
        <v>154</v>
      </c>
      <c r="E155" s="22">
        <f t="shared" si="11"/>
        <v>-2.5108631731030271</v>
      </c>
      <c r="F155" s="22">
        <f t="shared" si="9"/>
        <v>-2.5792186704573865</v>
      </c>
      <c r="G155" s="22">
        <f t="shared" si="10"/>
        <v>-3350.0253941916058</v>
      </c>
    </row>
    <row r="156" spans="1:7" x14ac:dyDescent="0.2">
      <c r="A156" s="64">
        <v>155</v>
      </c>
      <c r="B156" s="21">
        <v>0.72000503275306771</v>
      </c>
      <c r="C156" s="22">
        <f t="shared" si="8"/>
        <v>0.82428350786514171</v>
      </c>
      <c r="D156" s="22">
        <v>155</v>
      </c>
      <c r="E156" s="22">
        <f t="shared" si="11"/>
        <v>0.163835958032583</v>
      </c>
      <c r="F156" s="22">
        <f t="shared" si="9"/>
        <v>0.77057064603070968</v>
      </c>
      <c r="G156" s="22">
        <f t="shared" si="10"/>
        <v>-3538.5965977365131</v>
      </c>
    </row>
    <row r="157" spans="1:7" x14ac:dyDescent="0.2">
      <c r="A157" s="64">
        <v>156</v>
      </c>
      <c r="B157" s="21">
        <v>0.45020971831994427</v>
      </c>
      <c r="C157" s="22">
        <f t="shared" si="8"/>
        <v>-0.17696268089366204</v>
      </c>
      <c r="D157" s="22">
        <v>156</v>
      </c>
      <c r="E157" s="22">
        <f t="shared" si="11"/>
        <v>-1.6670969889522198</v>
      </c>
      <c r="F157" s="22">
        <f t="shared" si="9"/>
        <v>-0.65427788268360387</v>
      </c>
      <c r="G157" s="22">
        <f t="shared" si="10"/>
        <v>-3741.7762573551327</v>
      </c>
    </row>
    <row r="158" spans="1:7" x14ac:dyDescent="0.2">
      <c r="A158" s="64">
        <v>157</v>
      </c>
      <c r="B158" s="21">
        <v>0.95559349592779985</v>
      </c>
      <c r="C158" s="22">
        <f t="shared" si="8"/>
        <v>2.406556755401589</v>
      </c>
      <c r="D158" s="22">
        <v>157</v>
      </c>
      <c r="E158" s="22">
        <f t="shared" si="11"/>
        <v>2.3381486313259168</v>
      </c>
      <c r="F158" s="22">
        <f t="shared" si="9"/>
        <v>2.5279569904735508</v>
      </c>
      <c r="G158" s="22">
        <f t="shared" si="10"/>
        <v>-3951.0035986403491</v>
      </c>
    </row>
    <row r="159" spans="1:7" x14ac:dyDescent="0.2">
      <c r="A159" s="64">
        <v>158</v>
      </c>
      <c r="B159" s="21">
        <v>4.2149037889755214E-2</v>
      </c>
      <c r="C159" s="22">
        <f t="shared" si="8"/>
        <v>-2.4413205341045559</v>
      </c>
      <c r="D159" s="22">
        <v>158</v>
      </c>
      <c r="E159" s="22">
        <f t="shared" si="11"/>
        <v>-3.207763864343296</v>
      </c>
      <c r="F159" s="22">
        <f t="shared" si="9"/>
        <v>-2.4457782611175989</v>
      </c>
      <c r="G159" s="22">
        <f t="shared" si="10"/>
        <v>-4181.1634060103152</v>
      </c>
    </row>
    <row r="160" spans="1:7" x14ac:dyDescent="0.2">
      <c r="A160" s="64">
        <v>159</v>
      </c>
      <c r="B160" s="21">
        <v>0.15141669050390039</v>
      </c>
      <c r="C160" s="22">
        <f t="shared" si="8"/>
        <v>-1.4571721776589157</v>
      </c>
      <c r="D160" s="22">
        <v>159</v>
      </c>
      <c r="E160" s="22">
        <f t="shared" si="11"/>
        <v>-0.37505938529769534</v>
      </c>
      <c r="F160" s="22">
        <f t="shared" si="9"/>
        <v>-1.0738696926200855</v>
      </c>
      <c r="G160" s="22">
        <f t="shared" si="10"/>
        <v>-4416.609072893033</v>
      </c>
    </row>
    <row r="161" spans="1:7" x14ac:dyDescent="0.2">
      <c r="A161" s="64">
        <v>160</v>
      </c>
      <c r="B161" s="21">
        <v>0.75986895897812445</v>
      </c>
      <c r="C161" s="22">
        <f t="shared" si="8"/>
        <v>0.9982666249355977</v>
      </c>
      <c r="D161" s="22">
        <v>160</v>
      </c>
      <c r="E161" s="22">
        <f t="shared" si="11"/>
        <v>-0.96389763220014946</v>
      </c>
      <c r="F161" s="22">
        <f t="shared" si="9"/>
        <v>0.45541748808107363</v>
      </c>
      <c r="G161" s="22">
        <f t="shared" si="10"/>
        <v>-4668.9151800512273</v>
      </c>
    </row>
    <row r="162" spans="1:7" x14ac:dyDescent="0.2">
      <c r="A162" s="64">
        <v>161</v>
      </c>
      <c r="B162" s="21">
        <v>0.47921926663781644</v>
      </c>
      <c r="C162" s="22">
        <f t="shared" si="8"/>
        <v>-7.369912660357214E-2</v>
      </c>
      <c r="D162" s="22">
        <v>161</v>
      </c>
      <c r="E162" s="22">
        <f t="shared" si="11"/>
        <v>-0.3951245210022043</v>
      </c>
      <c r="F162" s="22">
        <f t="shared" si="9"/>
        <v>-0.26570219072353557</v>
      </c>
      <c r="G162" s="22">
        <f t="shared" si="10"/>
        <v>-4934.035511456399</v>
      </c>
    </row>
    <row r="163" spans="1:7" x14ac:dyDescent="0.2">
      <c r="A163" s="64">
        <v>162</v>
      </c>
      <c r="B163" s="21">
        <v>0.44076376575232723</v>
      </c>
      <c r="C163" s="22">
        <f t="shared" si="8"/>
        <v>-0.21076460095258687</v>
      </c>
      <c r="D163" s="22">
        <v>162</v>
      </c>
      <c r="E163" s="22">
        <f t="shared" si="11"/>
        <v>-0.82861563237289704</v>
      </c>
      <c r="F163" s="22">
        <f t="shared" si="9"/>
        <v>-0.13296621287254892</v>
      </c>
      <c r="G163" s="22">
        <f t="shared" si="10"/>
        <v>-5215.5535620788542</v>
      </c>
    </row>
    <row r="164" spans="1:7" x14ac:dyDescent="0.2">
      <c r="A164" s="64">
        <v>163</v>
      </c>
      <c r="B164" s="21">
        <v>0.95318422565032856</v>
      </c>
      <c r="C164" s="22">
        <f t="shared" si="8"/>
        <v>2.37099224958021</v>
      </c>
      <c r="D164" s="22">
        <v>163</v>
      </c>
      <c r="E164" s="22">
        <f t="shared" si="11"/>
        <v>2.0510559737415979</v>
      </c>
      <c r="F164" s="22">
        <f t="shared" si="9"/>
        <v>2.3112035007918754</v>
      </c>
      <c r="G164" s="22">
        <f t="shared" si="10"/>
        <v>-5509.5234855391955</v>
      </c>
    </row>
    <row r="165" spans="1:7" x14ac:dyDescent="0.2">
      <c r="A165" s="64">
        <v>164</v>
      </c>
      <c r="B165" s="21">
        <v>0.44570390885547295</v>
      </c>
      <c r="C165" s="22">
        <f t="shared" si="8"/>
        <v>-0.19307272414128229</v>
      </c>
      <c r="D165" s="22">
        <v>164</v>
      </c>
      <c r="E165" s="22">
        <f t="shared" si="11"/>
        <v>-0.48513650619086068</v>
      </c>
      <c r="F165" s="22">
        <f t="shared" si="9"/>
        <v>-0.10410579167619831</v>
      </c>
      <c r="G165" s="22">
        <f t="shared" si="10"/>
        <v>-5825.492968048984</v>
      </c>
    </row>
    <row r="166" spans="1:7" x14ac:dyDescent="0.2">
      <c r="A166" s="64">
        <v>165</v>
      </c>
      <c r="B166" s="21">
        <v>0.65018222054445418</v>
      </c>
      <c r="C166" s="22">
        <f t="shared" si="8"/>
        <v>0.54562122830984205</v>
      </c>
      <c r="D166" s="22">
        <v>165</v>
      </c>
      <c r="E166" s="22">
        <f t="shared" si="11"/>
        <v>1.7277411619357148</v>
      </c>
      <c r="F166" s="22">
        <f t="shared" si="9"/>
        <v>1.0026566388844071</v>
      </c>
      <c r="G166" s="22">
        <f t="shared" si="10"/>
        <v>-6154.7210576177422</v>
      </c>
    </row>
    <row r="167" spans="1:7" x14ac:dyDescent="0.2">
      <c r="A167" s="64">
        <v>166</v>
      </c>
      <c r="B167" s="21">
        <v>0.88889065529111855</v>
      </c>
      <c r="C167" s="22">
        <f t="shared" si="8"/>
        <v>1.7262593259234684</v>
      </c>
      <c r="D167" s="22">
        <v>166</v>
      </c>
      <c r="E167" s="22">
        <f t="shared" si="11"/>
        <v>1.6079515384025236</v>
      </c>
      <c r="F167" s="22">
        <f t="shared" si="9"/>
        <v>1.7555709995324491</v>
      </c>
      <c r="G167" s="22">
        <f t="shared" si="10"/>
        <v>-6505.0844323985857</v>
      </c>
    </row>
    <row r="168" spans="1:7" x14ac:dyDescent="0.2">
      <c r="A168" s="64">
        <v>167</v>
      </c>
      <c r="B168" s="21">
        <v>5.9823932572167449E-2</v>
      </c>
      <c r="C168" s="22">
        <f t="shared" si="8"/>
        <v>-2.2008745614471752</v>
      </c>
      <c r="D168" s="22">
        <v>167</v>
      </c>
      <c r="E168" s="22">
        <f t="shared" si="11"/>
        <v>-1.0034347104454939</v>
      </c>
      <c r="F168" s="22">
        <f t="shared" si="9"/>
        <v>-1.9125646836936712</v>
      </c>
      <c r="G168" s="22">
        <f t="shared" si="10"/>
        <v>-6877.5030503752178</v>
      </c>
    </row>
    <row r="169" spans="1:7" x14ac:dyDescent="0.2">
      <c r="A169" s="64">
        <v>168</v>
      </c>
      <c r="B169" s="21">
        <v>0.47212388341002565</v>
      </c>
      <c r="C169" s="22">
        <f t="shared" si="8"/>
        <v>-9.8898811864148201E-2</v>
      </c>
      <c r="D169" s="22">
        <v>168</v>
      </c>
      <c r="E169" s="22">
        <f t="shared" si="11"/>
        <v>0.76552864013281652</v>
      </c>
      <c r="F169" s="22">
        <f t="shared" si="9"/>
        <v>0.15658715385765806</v>
      </c>
      <c r="G169" s="22">
        <f t="shared" si="10"/>
        <v>-7267.4173598432981</v>
      </c>
    </row>
    <row r="170" spans="1:7" x14ac:dyDescent="0.2">
      <c r="A170" s="64">
        <v>169</v>
      </c>
      <c r="B170" s="21">
        <v>0.74632438230882014</v>
      </c>
      <c r="C170" s="22">
        <f t="shared" si="8"/>
        <v>0.93757792517484029</v>
      </c>
      <c r="D170" s="22">
        <v>169</v>
      </c>
      <c r="E170" s="22">
        <f t="shared" si="11"/>
        <v>0.41206996292082565</v>
      </c>
      <c r="F170" s="22">
        <f t="shared" si="9"/>
        <v>0.56289434612898892</v>
      </c>
      <c r="G170" s="22">
        <f t="shared" si="10"/>
        <v>-7681.2900703279884</v>
      </c>
    </row>
    <row r="171" spans="1:7" x14ac:dyDescent="0.2">
      <c r="A171" s="64">
        <v>170</v>
      </c>
      <c r="B171" s="21">
        <v>0.81584641318283857</v>
      </c>
      <c r="C171" s="22">
        <f t="shared" si="8"/>
        <v>1.2722955472846871</v>
      </c>
      <c r="D171" s="22">
        <v>170</v>
      </c>
      <c r="E171" s="22">
        <f t="shared" si="11"/>
        <v>1.7728197276564597</v>
      </c>
      <c r="F171" s="22">
        <f t="shared" si="9"/>
        <v>1.3317576953626682</v>
      </c>
      <c r="G171" s="22">
        <f t="shared" si="10"/>
        <v>-8117.0486134257508</v>
      </c>
    </row>
    <row r="172" spans="1:7" x14ac:dyDescent="0.2">
      <c r="A172" s="64">
        <v>171</v>
      </c>
      <c r="B172" s="21">
        <v>0.91377786919908199</v>
      </c>
      <c r="C172" s="22">
        <f t="shared" si="8"/>
        <v>1.9295415035037577</v>
      </c>
      <c r="D172" s="22">
        <v>171</v>
      </c>
      <c r="E172" s="22">
        <f t="shared" si="11"/>
        <v>2.354065454021899</v>
      </c>
      <c r="F172" s="22">
        <f t="shared" si="9"/>
        <v>2.108708257497689</v>
      </c>
      <c r="G172" s="22">
        <f t="shared" si="10"/>
        <v>-8578.2170987866139</v>
      </c>
    </row>
    <row r="173" spans="1:7" x14ac:dyDescent="0.2">
      <c r="A173" s="64">
        <v>172</v>
      </c>
      <c r="B173" s="21">
        <v>0.33161019246829948</v>
      </c>
      <c r="C173" s="22">
        <f t="shared" si="8"/>
        <v>-0.6158493828656314</v>
      </c>
      <c r="D173" s="22">
        <v>172</v>
      </c>
      <c r="E173" s="22">
        <f t="shared" si="11"/>
        <v>0.68324899913043413</v>
      </c>
      <c r="F173" s="22">
        <f t="shared" si="9"/>
        <v>-0.24406243091821328</v>
      </c>
      <c r="G173" s="22">
        <f t="shared" si="10"/>
        <v>-9067.7198697594504</v>
      </c>
    </row>
    <row r="174" spans="1:7" x14ac:dyDescent="0.2">
      <c r="A174" s="64">
        <v>173</v>
      </c>
      <c r="B174" s="21">
        <v>0.49189216168382044</v>
      </c>
      <c r="C174" s="22">
        <f t="shared" si="8"/>
        <v>-2.8743517336154302E-2</v>
      </c>
      <c r="D174" s="22">
        <v>173</v>
      </c>
      <c r="E174" s="22">
        <f t="shared" si="11"/>
        <v>1.4520206549900285</v>
      </c>
      <c r="F174" s="22">
        <f t="shared" si="9"/>
        <v>0.38079501261747278</v>
      </c>
      <c r="G174" s="22">
        <f t="shared" si="10"/>
        <v>-9582.9183834744617</v>
      </c>
    </row>
    <row r="175" spans="1:7" x14ac:dyDescent="0.2">
      <c r="A175" s="64">
        <v>174</v>
      </c>
      <c r="B175" s="21">
        <v>0.74071687133107167</v>
      </c>
      <c r="C175" s="22">
        <f t="shared" si="8"/>
        <v>0.91295554175213922</v>
      </c>
      <c r="D175" s="22">
        <v>174</v>
      </c>
      <c r="E175" s="22">
        <f t="shared" si="11"/>
        <v>1.4681070067294026</v>
      </c>
      <c r="F175" s="22">
        <f t="shared" si="9"/>
        <v>0.88318280619937017</v>
      </c>
      <c r="G175" s="22">
        <f t="shared" si="10"/>
        <v>-10128.138455308146</v>
      </c>
    </row>
    <row r="176" spans="1:7" x14ac:dyDescent="0.2">
      <c r="A176" s="64">
        <v>175</v>
      </c>
      <c r="B176" s="21">
        <v>0.74706696497001202</v>
      </c>
      <c r="C176" s="22">
        <f t="shared" si="8"/>
        <v>0.94085983063850298</v>
      </c>
      <c r="D176" s="22">
        <v>175</v>
      </c>
      <c r="E176" s="22">
        <f t="shared" si="11"/>
        <v>1.9588829243054604</v>
      </c>
      <c r="F176" s="22">
        <f t="shared" si="9"/>
        <v>1.061177973471966</v>
      </c>
      <c r="G176" s="22">
        <f t="shared" si="10"/>
        <v>-10703.835383541375</v>
      </c>
    </row>
    <row r="177" spans="1:7" x14ac:dyDescent="0.2">
      <c r="A177" s="64">
        <v>176</v>
      </c>
      <c r="B177" s="21">
        <v>0.19249859137593783</v>
      </c>
      <c r="C177" s="22">
        <f t="shared" si="8"/>
        <v>-1.2285636622427154</v>
      </c>
      <c r="D177" s="22">
        <v>176</v>
      </c>
      <c r="E177" s="22">
        <f t="shared" si="11"/>
        <v>-0.1518111657745278</v>
      </c>
      <c r="F177" s="22">
        <f t="shared" si="9"/>
        <v>-0.998868202329243</v>
      </c>
      <c r="G177" s="22">
        <f t="shared" si="10"/>
        <v>-11314.889942971171</v>
      </c>
    </row>
    <row r="178" spans="1:7" x14ac:dyDescent="0.2">
      <c r="A178" s="64">
        <v>177</v>
      </c>
      <c r="B178" s="21">
        <v>0.985691445920022</v>
      </c>
      <c r="C178" s="22">
        <f t="shared" si="8"/>
        <v>3.09531924380539</v>
      </c>
      <c r="D178" s="22">
        <v>177</v>
      </c>
      <c r="E178" s="22">
        <f t="shared" si="11"/>
        <v>4.2554678818112137</v>
      </c>
      <c r="F178" s="22">
        <f t="shared" si="9"/>
        <v>3.2576114283833211</v>
      </c>
      <c r="G178" s="22">
        <f t="shared" si="10"/>
        <v>-11954.439970480647</v>
      </c>
    </row>
    <row r="179" spans="1:7" x14ac:dyDescent="0.2">
      <c r="A179" s="64">
        <v>178</v>
      </c>
      <c r="B179" s="21">
        <v>0.70584508448404382</v>
      </c>
      <c r="C179" s="22">
        <f t="shared" si="8"/>
        <v>0.76549531076310229</v>
      </c>
      <c r="D179" s="22">
        <v>178</v>
      </c>
      <c r="E179" s="22">
        <f t="shared" si="11"/>
        <v>1.099955399479507</v>
      </c>
      <c r="F179" s="22">
        <f t="shared" si="9"/>
        <v>0.72860224171641974</v>
      </c>
      <c r="G179" s="22">
        <f t="shared" si="10"/>
        <v>-12637.478450210368</v>
      </c>
    </row>
    <row r="180" spans="1:7" x14ac:dyDescent="0.2">
      <c r="A180" s="64">
        <v>179</v>
      </c>
      <c r="B180" s="21">
        <v>0.62268353922406638</v>
      </c>
      <c r="C180" s="22">
        <f t="shared" si="8"/>
        <v>0.44199318344869576</v>
      </c>
      <c r="D180" s="22">
        <v>179</v>
      </c>
      <c r="E180" s="22">
        <f t="shared" si="11"/>
        <v>3.105269452483375</v>
      </c>
      <c r="F180" s="22">
        <f t="shared" si="9"/>
        <v>1.1299455812111812</v>
      </c>
      <c r="G180" s="22">
        <f t="shared" si="10"/>
        <v>-13354.353518264179</v>
      </c>
    </row>
    <row r="181" spans="1:7" x14ac:dyDescent="0.2">
      <c r="A181" s="64">
        <v>180</v>
      </c>
      <c r="B181" s="21">
        <v>5.9639368344996946E-3</v>
      </c>
      <c r="C181" s="22">
        <f t="shared" si="8"/>
        <v>-3.5557161545644158</v>
      </c>
      <c r="D181" s="22">
        <v>180</v>
      </c>
      <c r="E181" s="22">
        <f t="shared" si="11"/>
        <v>-2.5852159696283739</v>
      </c>
      <c r="F181" s="22">
        <f t="shared" si="9"/>
        <v>-3.3534984271605728</v>
      </c>
      <c r="G181" s="22">
        <f t="shared" si="10"/>
        <v>-14119.844531802113</v>
      </c>
    </row>
    <row r="182" spans="1:7" x14ac:dyDescent="0.2">
      <c r="A182" s="64">
        <v>181</v>
      </c>
      <c r="B182" s="21">
        <v>0.8211483153113015</v>
      </c>
      <c r="C182" s="22">
        <f t="shared" si="8"/>
        <v>1.3007230539325241</v>
      </c>
      <c r="D182" s="22">
        <v>181</v>
      </c>
      <c r="E182" s="22">
        <f t="shared" si="11"/>
        <v>2.9053631284597117</v>
      </c>
      <c r="F182" s="22">
        <f t="shared" si="9"/>
        <v>1.3590372488167317</v>
      </c>
      <c r="G182" s="22">
        <f t="shared" si="10"/>
        <v>-14918.135451098044</v>
      </c>
    </row>
    <row r="183" spans="1:7" x14ac:dyDescent="0.2">
      <c r="A183" s="64">
        <v>182</v>
      </c>
      <c r="B183" s="21">
        <v>0.119295417997477</v>
      </c>
      <c r="C183" s="22">
        <f t="shared" si="8"/>
        <v>-1.6666737420007953</v>
      </c>
      <c r="D183" s="22">
        <v>182</v>
      </c>
      <c r="E183" s="22">
        <f t="shared" si="11"/>
        <v>-2.9272670109318484</v>
      </c>
      <c r="F183" s="22">
        <f t="shared" si="9"/>
        <v>-2.269421564992073</v>
      </c>
      <c r="G183" s="22">
        <f t="shared" si="10"/>
        <v>-15772.982934513104</v>
      </c>
    </row>
    <row r="184" spans="1:7" x14ac:dyDescent="0.2">
      <c r="A184" s="64">
        <v>183</v>
      </c>
      <c r="B184" s="21">
        <v>7.3103728980528859E-2</v>
      </c>
      <c r="C184" s="22">
        <f t="shared" si="8"/>
        <v>-2.0549353139172286</v>
      </c>
      <c r="D184" s="22">
        <v>183</v>
      </c>
      <c r="E184" s="22">
        <f t="shared" si="11"/>
        <v>-0.60444413793458662</v>
      </c>
      <c r="F184" s="22">
        <f t="shared" si="9"/>
        <v>-1.8965989424034859</v>
      </c>
      <c r="G184" s="22">
        <f t="shared" si="10"/>
        <v>-16668.458176546283</v>
      </c>
    </row>
    <row r="185" spans="1:7" x14ac:dyDescent="0.2">
      <c r="A185" s="64">
        <v>184</v>
      </c>
      <c r="B185" s="21">
        <v>0.49682611309516111</v>
      </c>
      <c r="C185" s="22">
        <f t="shared" si="8"/>
        <v>-1.1251254824565267E-2</v>
      </c>
      <c r="D185" s="22">
        <v>184</v>
      </c>
      <c r="E185" s="22">
        <f t="shared" si="11"/>
        <v>-1.8280558751771332</v>
      </c>
      <c r="F185" s="22">
        <f t="shared" si="9"/>
        <v>-0.55996551494315416</v>
      </c>
      <c r="G185" s="22">
        <f t="shared" si="10"/>
        <v>-17618.935051829194</v>
      </c>
    </row>
    <row r="186" spans="1:7" x14ac:dyDescent="0.2">
      <c r="A186" s="64">
        <v>185</v>
      </c>
      <c r="B186" s="21">
        <v>0.81076057447221206</v>
      </c>
      <c r="C186" s="22">
        <f t="shared" si="8"/>
        <v>1.2455014519328509</v>
      </c>
      <c r="D186" s="22">
        <v>185</v>
      </c>
      <c r="E186" s="22">
        <f t="shared" si="11"/>
        <v>0.70002938165438555</v>
      </c>
      <c r="F186" s="22">
        <f t="shared" si="9"/>
        <v>0.83818338770499601</v>
      </c>
      <c r="G186" s="22">
        <f t="shared" si="10"/>
        <v>-18619.201555333853</v>
      </c>
    </row>
    <row r="187" spans="1:7" x14ac:dyDescent="0.2">
      <c r="A187" s="64">
        <v>186</v>
      </c>
      <c r="B187" s="21">
        <v>0.58842677902889717</v>
      </c>
      <c r="C187" s="22">
        <f t="shared" si="8"/>
        <v>0.31607662430769656</v>
      </c>
      <c r="D187" s="22">
        <v>186</v>
      </c>
      <c r="E187" s="22">
        <f t="shared" si="11"/>
        <v>-0.71075396263314483</v>
      </c>
      <c r="F187" s="22">
        <f t="shared" si="9"/>
        <v>0.24599269070431551</v>
      </c>
      <c r="G187" s="22">
        <f t="shared" si="10"/>
        <v>-19680.592431439203</v>
      </c>
    </row>
    <row r="188" spans="1:7" x14ac:dyDescent="0.2">
      <c r="A188" s="64">
        <v>187</v>
      </c>
      <c r="B188" s="21">
        <v>0.76465872920482125</v>
      </c>
      <c r="C188" s="22">
        <f t="shared" si="8"/>
        <v>1.0201697606386775</v>
      </c>
      <c r="D188" s="22">
        <v>187</v>
      </c>
      <c r="E188" s="22">
        <f t="shared" si="11"/>
        <v>1.3691119933679943</v>
      </c>
      <c r="F188" s="22">
        <f t="shared" si="9"/>
        <v>1.2001060727148924</v>
      </c>
      <c r="G188" s="22">
        <f t="shared" si="10"/>
        <v>-20798.518803938205</v>
      </c>
    </row>
    <row r="189" spans="1:7" x14ac:dyDescent="0.2">
      <c r="A189" s="64">
        <v>188</v>
      </c>
      <c r="B189" s="21">
        <v>0.32177563106253637</v>
      </c>
      <c r="C189" s="22">
        <f t="shared" si="8"/>
        <v>-0.65441215988623547</v>
      </c>
      <c r="D189" s="22">
        <v>188</v>
      </c>
      <c r="E189" s="22">
        <f t="shared" si="11"/>
        <v>-0.94395333812932292</v>
      </c>
      <c r="F189" s="22">
        <f t="shared" si="9"/>
        <v>-0.54520831810962778</v>
      </c>
      <c r="G189" s="22">
        <f t="shared" si="10"/>
        <v>-21984.68399849271</v>
      </c>
    </row>
    <row r="190" spans="1:7" x14ac:dyDescent="0.2">
      <c r="A190" s="64">
        <v>189</v>
      </c>
      <c r="B190" s="21">
        <v>0.23306920237828832</v>
      </c>
      <c r="C190" s="22">
        <f t="shared" si="8"/>
        <v>-1.0306455732823658</v>
      </c>
      <c r="D190" s="22">
        <v>189</v>
      </c>
      <c r="E190" s="22">
        <f t="shared" si="11"/>
        <v>-0.3035737110745016</v>
      </c>
      <c r="F190" s="22">
        <f t="shared" si="9"/>
        <v>-0.81788477464486875</v>
      </c>
      <c r="G190" s="22">
        <f t="shared" si="10"/>
        <v>-23235.250888271661</v>
      </c>
    </row>
    <row r="191" spans="1:7" x14ac:dyDescent="0.2">
      <c r="A191" s="64">
        <v>190</v>
      </c>
      <c r="B191" s="21">
        <v>0.55224512543385007</v>
      </c>
      <c r="C191" s="22">
        <f t="shared" si="8"/>
        <v>0.18573673303242536</v>
      </c>
      <c r="D191" s="22">
        <v>190</v>
      </c>
      <c r="E191" s="22">
        <f t="shared" si="11"/>
        <v>-0.41099264095261856</v>
      </c>
      <c r="F191" s="22">
        <f t="shared" si="9"/>
        <v>3.5800830678256346E-2</v>
      </c>
      <c r="G191" s="22">
        <f t="shared" si="10"/>
        <v>-24558.136728542631</v>
      </c>
    </row>
    <row r="192" spans="1:7" x14ac:dyDescent="0.2">
      <c r="A192" s="64">
        <v>191</v>
      </c>
      <c r="B192" s="21">
        <v>0.63147357483124777</v>
      </c>
      <c r="C192" s="22">
        <f t="shared" si="8"/>
        <v>0.47483448133105588</v>
      </c>
      <c r="D192" s="22">
        <v>191</v>
      </c>
      <c r="E192" s="22">
        <f t="shared" si="11"/>
        <v>0.25159099059109308</v>
      </c>
      <c r="F192" s="22">
        <f t="shared" si="9"/>
        <v>0.31304756793599497</v>
      </c>
      <c r="G192" s="22">
        <f t="shared" si="10"/>
        <v>-25955.166894698788</v>
      </c>
    </row>
    <row r="193" spans="1:7" x14ac:dyDescent="0.2">
      <c r="A193" s="64">
        <v>192</v>
      </c>
      <c r="B193" s="21">
        <v>0.93977795105643169</v>
      </c>
      <c r="C193" s="22">
        <f t="shared" si="8"/>
        <v>2.1961495765341104</v>
      </c>
      <c r="D193" s="22">
        <v>192</v>
      </c>
      <c r="E193" s="22">
        <f t="shared" si="11"/>
        <v>1.9747130910216486</v>
      </c>
      <c r="F193" s="22">
        <f t="shared" si="9"/>
        <v>2.2189621210665615</v>
      </c>
      <c r="G193" s="22">
        <f t="shared" si="10"/>
        <v>-27430.863301667207</v>
      </c>
    </row>
    <row r="194" spans="1:7" x14ac:dyDescent="0.2">
      <c r="A194" s="64">
        <v>193</v>
      </c>
      <c r="B194" s="21">
        <v>0.14130446137702124</v>
      </c>
      <c r="C194" s="22">
        <f t="shared" si="8"/>
        <v>-1.5195400250094449</v>
      </c>
      <c r="D194" s="22">
        <v>193</v>
      </c>
      <c r="E194" s="22">
        <f t="shared" si="11"/>
        <v>-1.1711141215526242</v>
      </c>
      <c r="F194" s="22">
        <f t="shared" si="9"/>
        <v>-1.3459824053689178</v>
      </c>
      <c r="G194" s="22">
        <f t="shared" si="10"/>
        <v>-28994.912046284204</v>
      </c>
    </row>
    <row r="195" spans="1:7" x14ac:dyDescent="0.2">
      <c r="A195" s="64">
        <v>194</v>
      </c>
      <c r="B195" s="21">
        <v>0.74252288260055821</v>
      </c>
      <c r="C195" s="22">
        <f t="shared" ref="C195:C201" si="12">_xlfn.NORM.INV(B195,0,SQRT(2))</f>
        <v>0.92085514411222602</v>
      </c>
      <c r="D195" s="22">
        <v>194</v>
      </c>
      <c r="E195" s="22">
        <f t="shared" si="11"/>
        <v>1.9885715865699529</v>
      </c>
      <c r="F195" s="22">
        <f t="shared" si="9"/>
        <v>1.2973484480570925</v>
      </c>
      <c r="G195" s="22">
        <f t="shared" si="10"/>
        <v>-30642.243400074916</v>
      </c>
    </row>
    <row r="196" spans="1:7" x14ac:dyDescent="0.2">
      <c r="A196" s="64">
        <v>195</v>
      </c>
      <c r="B196" s="21">
        <v>0.68819420878647075</v>
      </c>
      <c r="C196" s="22">
        <f t="shared" si="12"/>
        <v>0.69400870265325776</v>
      </c>
      <c r="D196" s="22">
        <v>195</v>
      </c>
      <c r="E196" s="22">
        <f t="shared" si="11"/>
        <v>0.1901973883786785</v>
      </c>
      <c r="F196" s="22">
        <f t="shared" si="9"/>
        <v>0.48967964398232883</v>
      </c>
      <c r="G196" s="22">
        <f t="shared" si="10"/>
        <v>-32387.908648347187</v>
      </c>
    </row>
    <row r="197" spans="1:7" x14ac:dyDescent="0.2">
      <c r="A197" s="64">
        <v>196</v>
      </c>
      <c r="B197" s="21">
        <v>0.5411909931841169</v>
      </c>
      <c r="C197" s="22">
        <f t="shared" si="12"/>
        <v>0.14627868353748508</v>
      </c>
      <c r="D197" s="22">
        <v>196</v>
      </c>
      <c r="E197" s="22">
        <f t="shared" si="11"/>
        <v>1.3584413743173247</v>
      </c>
      <c r="F197" s="22">
        <f t="shared" ref="F197:F201" si="13">0.2*F195+0.05*F196+C197</f>
        <v>0.43023235534802007</v>
      </c>
      <c r="G197" s="22">
        <f t="shared" ref="G197:G201" si="14">0.8*G195+0.3*G196+C197</f>
        <v>-34230.021035880549</v>
      </c>
    </row>
    <row r="198" spans="1:7" x14ac:dyDescent="0.2">
      <c r="A198" s="64">
        <v>197</v>
      </c>
      <c r="B198" s="21">
        <v>0.73494101480043694</v>
      </c>
      <c r="C198" s="22">
        <f t="shared" si="12"/>
        <v>0.88787996068008901</v>
      </c>
      <c r="D198" s="22">
        <v>197</v>
      </c>
      <c r="E198" s="22">
        <f t="shared" ref="E198:E201" si="15">0.6*E196+0.1*E197 + C198</f>
        <v>1.1378425311390286</v>
      </c>
      <c r="F198" s="22">
        <f t="shared" si="13"/>
        <v>1.0073275072439558</v>
      </c>
      <c r="G198" s="22">
        <f t="shared" si="14"/>
        <v>-36178.445349481233</v>
      </c>
    </row>
    <row r="199" spans="1:7" x14ac:dyDescent="0.2">
      <c r="A199" s="64">
        <v>198</v>
      </c>
      <c r="B199" s="21">
        <v>0.94025703779640124</v>
      </c>
      <c r="C199" s="22">
        <f t="shared" si="12"/>
        <v>2.2018385583092237</v>
      </c>
      <c r="D199" s="22">
        <v>198</v>
      </c>
      <c r="E199" s="22">
        <f t="shared" si="15"/>
        <v>3.1306876360135214</v>
      </c>
      <c r="F199" s="22">
        <f t="shared" si="13"/>
        <v>2.3382514047410257</v>
      </c>
      <c r="G199" s="22">
        <f t="shared" si="14"/>
        <v>-38235.348594990501</v>
      </c>
    </row>
    <row r="200" spans="1:7" x14ac:dyDescent="0.2">
      <c r="A200" s="64">
        <v>199</v>
      </c>
      <c r="B200" s="21">
        <v>0.28913077767307649</v>
      </c>
      <c r="C200" s="22">
        <f t="shared" si="12"/>
        <v>-0.78619785724839431</v>
      </c>
      <c r="D200" s="22">
        <v>199</v>
      </c>
      <c r="E200" s="22">
        <f t="shared" si="15"/>
        <v>0.20957642503637497</v>
      </c>
      <c r="F200" s="22">
        <f t="shared" si="13"/>
        <v>-0.46781978556255188</v>
      </c>
      <c r="G200" s="22">
        <f t="shared" si="14"/>
        <v>-40414.147055939386</v>
      </c>
    </row>
    <row r="201" spans="1:7" x14ac:dyDescent="0.2">
      <c r="A201" s="64">
        <v>200</v>
      </c>
      <c r="B201" s="21">
        <v>0.44253952971945032</v>
      </c>
      <c r="C201" s="22">
        <f t="shared" si="12"/>
        <v>-0.20440149660196319</v>
      </c>
      <c r="D201" s="22">
        <v>200</v>
      </c>
      <c r="E201" s="22">
        <f t="shared" si="15"/>
        <v>1.6949687275097871</v>
      </c>
      <c r="F201" s="22">
        <f t="shared" si="13"/>
        <v>0.23985779506811436</v>
      </c>
      <c r="G201" s="22">
        <f t="shared" si="14"/>
        <v>-42712.72739427082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DA00-6B03-374F-BAFD-C161A9E55D35}">
  <dimension ref="A1:Q301"/>
  <sheetViews>
    <sheetView workbookViewId="0">
      <selection activeCell="E28" sqref="E28"/>
    </sheetView>
  </sheetViews>
  <sheetFormatPr baseColWidth="10" defaultRowHeight="16" x14ac:dyDescent="0.2"/>
  <cols>
    <col min="1" max="1" width="12.83203125" bestFit="1" customWidth="1"/>
    <col min="2" max="2" width="12.83203125" style="21" customWidth="1"/>
    <col min="3" max="3" width="17" style="21" customWidth="1"/>
    <col min="4" max="4" width="16.83203125" style="21" customWidth="1"/>
    <col min="5" max="5" width="12.83203125" style="21" bestFit="1" customWidth="1"/>
    <col min="6" max="6" width="20.83203125" customWidth="1"/>
    <col min="7" max="7" width="25.1640625" customWidth="1"/>
    <col min="8" max="8" width="22.1640625" customWidth="1"/>
    <col min="9" max="9" width="22.5" customWidth="1"/>
    <col min="10" max="10" width="24.33203125" customWidth="1"/>
    <col min="11" max="12" width="29" customWidth="1"/>
    <col min="13" max="13" width="23.83203125" customWidth="1"/>
    <col min="14" max="14" width="24.83203125" customWidth="1"/>
    <col min="15" max="15" width="17.33203125" customWidth="1"/>
    <col min="16" max="16" width="24.6640625" customWidth="1"/>
    <col min="17" max="17" width="18.5" customWidth="1"/>
    <col min="18" max="18" width="20.1640625" customWidth="1"/>
  </cols>
  <sheetData>
    <row r="1" spans="1:17" s="65" customFormat="1" ht="36" customHeight="1" x14ac:dyDescent="0.2">
      <c r="A1" s="65" t="s">
        <v>75</v>
      </c>
      <c r="B1" s="66" t="s">
        <v>69</v>
      </c>
      <c r="C1" s="66" t="s">
        <v>76</v>
      </c>
      <c r="D1" s="66" t="s">
        <v>77</v>
      </c>
      <c r="E1" s="66" t="s">
        <v>78</v>
      </c>
      <c r="F1" s="66" t="s">
        <v>79</v>
      </c>
      <c r="G1" s="66" t="s">
        <v>80</v>
      </c>
      <c r="H1" s="65" t="s">
        <v>81</v>
      </c>
      <c r="I1" s="66" t="s">
        <v>82</v>
      </c>
      <c r="J1" s="66" t="s">
        <v>85</v>
      </c>
      <c r="K1" s="65" t="s">
        <v>86</v>
      </c>
      <c r="L1" s="65" t="s">
        <v>90</v>
      </c>
      <c r="M1" s="65" t="s">
        <v>93</v>
      </c>
    </row>
    <row r="2" spans="1:17" x14ac:dyDescent="0.2">
      <c r="A2">
        <v>-0.67070458094751828</v>
      </c>
      <c r="B2" s="21">
        <v>1</v>
      </c>
      <c r="C2" s="21">
        <f>A2</f>
        <v>-0.67070458094751828</v>
      </c>
      <c r="D2" s="21">
        <f>A2</f>
        <v>-0.67070458094751828</v>
      </c>
      <c r="E2" s="21">
        <v>0</v>
      </c>
      <c r="F2">
        <f>E2-C2</f>
        <v>0.67070458094751828</v>
      </c>
      <c r="G2">
        <f>E2-D2</f>
        <v>0.67070458094751828</v>
      </c>
      <c r="H2">
        <f>F2^2</f>
        <v>0.44984463490398613</v>
      </c>
      <c r="I2">
        <f>G2^2</f>
        <v>0.44984463490398613</v>
      </c>
      <c r="J2">
        <f>A2-E2</f>
        <v>-0.67070458094751828</v>
      </c>
      <c r="K2">
        <f>J2^2</f>
        <v>0.44984463490398613</v>
      </c>
      <c r="L2">
        <f>ABS(C2)</f>
        <v>0.67070458094751828</v>
      </c>
      <c r="M2">
        <f>ABS(D2)</f>
        <v>0.67070458094751828</v>
      </c>
    </row>
    <row r="3" spans="1:17" x14ac:dyDescent="0.2">
      <c r="A3">
        <v>-0.68603410804622444</v>
      </c>
      <c r="B3" s="21">
        <v>2</v>
      </c>
      <c r="C3" s="21">
        <f>A3+C2*0.5</f>
        <v>-1.0213863985199836</v>
      </c>
      <c r="D3" s="21">
        <f>A3+0.2*D2</f>
        <v>-0.82017502423572808</v>
      </c>
      <c r="E3" s="21">
        <v>-1.0884568566147355</v>
      </c>
      <c r="F3">
        <f t="shared" ref="F3:F66" si="0">E3-C3</f>
        <v>-6.7070458094751872E-2</v>
      </c>
      <c r="G3">
        <f t="shared" ref="G3:G66" si="1">E3-D3</f>
        <v>-0.26828183237900738</v>
      </c>
      <c r="H3">
        <f>F3^2</f>
        <v>4.498446349039867E-3</v>
      </c>
      <c r="I3">
        <f t="shared" ref="H3:I66" si="2">G3^2</f>
        <v>7.1975141584637817E-2</v>
      </c>
      <c r="J3">
        <f t="shared" ref="J3:J66" si="3">A3-E3</f>
        <v>0.40242274856851101</v>
      </c>
      <c r="K3">
        <f t="shared" ref="K3:K66" si="4">J3^2</f>
        <v>0.16194406856543503</v>
      </c>
      <c r="L3">
        <f t="shared" ref="L3:L66" si="5">ABS(C3)</f>
        <v>1.0213863985199836</v>
      </c>
      <c r="M3">
        <f t="shared" ref="M3:M66" si="6">ABS(D3)</f>
        <v>0.82017502423572808</v>
      </c>
    </row>
    <row r="4" spans="1:17" ht="17" thickBot="1" x14ac:dyDescent="0.25">
      <c r="A4">
        <v>-0.89704944708948176</v>
      </c>
      <c r="B4" s="21">
        <v>3</v>
      </c>
      <c r="C4" s="21">
        <f t="shared" ref="C4:C67" si="7">A4+C3*0.5</f>
        <v>-1.4077426463494735</v>
      </c>
      <c r="D4" s="21">
        <f t="shared" ref="D4:D67" si="8">A4+0.2*D3</f>
        <v>-1.0610844519366274</v>
      </c>
      <c r="E4" s="21">
        <v>-1.5501235610583231</v>
      </c>
      <c r="F4">
        <f t="shared" si="0"/>
        <v>-0.1423809147088495</v>
      </c>
      <c r="G4">
        <f t="shared" si="1"/>
        <v>-0.48903910912169568</v>
      </c>
      <c r="H4">
        <f t="shared" si="2"/>
        <v>2.0272324873328678E-2</v>
      </c>
      <c r="I4">
        <f>G4^2</f>
        <v>0.23915925025054177</v>
      </c>
      <c r="J4">
        <f t="shared" si="3"/>
        <v>0.6530741139688413</v>
      </c>
      <c r="K4">
        <f t="shared" si="4"/>
        <v>0.42650579833618713</v>
      </c>
      <c r="L4">
        <f t="shared" si="5"/>
        <v>1.4077426463494735</v>
      </c>
      <c r="M4">
        <f t="shared" si="6"/>
        <v>1.0610844519366274</v>
      </c>
    </row>
    <row r="5" spans="1:17" ht="17" thickBot="1" x14ac:dyDescent="0.25">
      <c r="A5">
        <v>-1.546822238403329</v>
      </c>
      <c r="B5" s="21">
        <v>4</v>
      </c>
      <c r="C5" s="21">
        <f t="shared" si="7"/>
        <v>-2.2506935615780659</v>
      </c>
      <c r="D5" s="21">
        <f t="shared" si="8"/>
        <v>-1.7590391287906546</v>
      </c>
      <c r="E5" s="21">
        <v>-2.4768963750383231</v>
      </c>
      <c r="F5">
        <f t="shared" si="0"/>
        <v>-0.22620281346025717</v>
      </c>
      <c r="G5">
        <f t="shared" si="1"/>
        <v>-0.71785724624766845</v>
      </c>
      <c r="H5">
        <f t="shared" si="2"/>
        <v>5.1167712817335904E-2</v>
      </c>
      <c r="I5">
        <f>G5^2</f>
        <v>0.51531902599028567</v>
      </c>
      <c r="J5">
        <f t="shared" si="3"/>
        <v>0.93007413663499405</v>
      </c>
      <c r="K5">
        <f t="shared" si="4"/>
        <v>0.86503789963732958</v>
      </c>
      <c r="L5">
        <f t="shared" si="5"/>
        <v>2.2506935615780659</v>
      </c>
      <c r="M5">
        <f t="shared" si="6"/>
        <v>1.7590391287906546</v>
      </c>
      <c r="O5" s="73" t="s">
        <v>88</v>
      </c>
      <c r="P5" s="72" t="s">
        <v>87</v>
      </c>
      <c r="Q5" s="71">
        <f>SUM(K2:K301)/300</f>
        <v>0.98821933440640408</v>
      </c>
    </row>
    <row r="6" spans="1:17" x14ac:dyDescent="0.2">
      <c r="A6">
        <v>2.4172176607700928</v>
      </c>
      <c r="B6" s="21">
        <v>5</v>
      </c>
      <c r="C6" s="21">
        <f t="shared" si="7"/>
        <v>1.2918708799810599</v>
      </c>
      <c r="D6" s="21">
        <f t="shared" si="8"/>
        <v>2.0654098350119616</v>
      </c>
      <c r="E6" s="21">
        <v>0.93107983574709907</v>
      </c>
      <c r="F6">
        <f t="shared" si="0"/>
        <v>-0.3607910442339608</v>
      </c>
      <c r="G6">
        <f t="shared" si="1"/>
        <v>-1.1343299992648626</v>
      </c>
      <c r="H6">
        <f t="shared" si="2"/>
        <v>0.13017017759943186</v>
      </c>
      <c r="I6">
        <f t="shared" si="2"/>
        <v>1.2867045472322232</v>
      </c>
      <c r="J6">
        <f t="shared" si="3"/>
        <v>1.4861378250229937</v>
      </c>
      <c r="K6">
        <f t="shared" si="4"/>
        <v>2.2086056349640746</v>
      </c>
      <c r="L6">
        <f t="shared" si="5"/>
        <v>1.2918708799810599</v>
      </c>
      <c r="M6">
        <f t="shared" si="6"/>
        <v>2.0654098350119616</v>
      </c>
    </row>
    <row r="7" spans="1:17" x14ac:dyDescent="0.2">
      <c r="A7">
        <v>0.39953644078188955</v>
      </c>
      <c r="B7" s="21">
        <v>6</v>
      </c>
      <c r="C7" s="21">
        <f t="shared" si="7"/>
        <v>1.0454718807724195</v>
      </c>
      <c r="D7" s="21">
        <f t="shared" si="8"/>
        <v>0.81261840778428196</v>
      </c>
      <c r="E7" s="21">
        <v>0.95818434223014892</v>
      </c>
      <c r="F7">
        <f t="shared" si="0"/>
        <v>-8.728753854227056E-2</v>
      </c>
      <c r="G7">
        <f t="shared" si="1"/>
        <v>0.14556593444586696</v>
      </c>
      <c r="H7">
        <f t="shared" si="2"/>
        <v>7.6191143847683688E-3</v>
      </c>
      <c r="I7">
        <f>G7^2</f>
        <v>2.1189441271098439E-2</v>
      </c>
      <c r="J7">
        <f t="shared" si="3"/>
        <v>-0.55864790144825938</v>
      </c>
      <c r="K7">
        <f t="shared" si="4"/>
        <v>0.31208747779254414</v>
      </c>
      <c r="L7">
        <f t="shared" si="5"/>
        <v>1.0454718807724195</v>
      </c>
      <c r="M7">
        <f t="shared" si="6"/>
        <v>0.81261840778428196</v>
      </c>
    </row>
    <row r="8" spans="1:17" ht="17" thickBot="1" x14ac:dyDescent="0.25">
      <c r="A8">
        <v>1.940313512846314</v>
      </c>
      <c r="B8" s="21">
        <v>7</v>
      </c>
      <c r="C8" s="21">
        <f t="shared" si="7"/>
        <v>2.4630494532325238</v>
      </c>
      <c r="D8" s="21">
        <f t="shared" si="8"/>
        <v>2.1028371944031705</v>
      </c>
      <c r="E8" s="21">
        <v>2.5152241181843999</v>
      </c>
      <c r="F8">
        <f t="shared" si="0"/>
        <v>5.2174664951876171E-2</v>
      </c>
      <c r="G8">
        <f t="shared" si="1"/>
        <v>0.41238692378122943</v>
      </c>
      <c r="H8">
        <f t="shared" si="2"/>
        <v>2.7221956628405357E-3</v>
      </c>
      <c r="I8">
        <f t="shared" si="2"/>
        <v>0.17006297490574554</v>
      </c>
      <c r="J8">
        <f t="shared" si="3"/>
        <v>-0.57491060533808591</v>
      </c>
      <c r="K8">
        <f t="shared" si="4"/>
        <v>0.33052220413020439</v>
      </c>
      <c r="L8">
        <f t="shared" si="5"/>
        <v>2.4630494532325238</v>
      </c>
      <c r="M8">
        <f t="shared" si="6"/>
        <v>2.1028371944031705</v>
      </c>
    </row>
    <row r="9" spans="1:17" ht="17" thickBot="1" x14ac:dyDescent="0.25">
      <c r="A9">
        <v>1.1992538538650357</v>
      </c>
      <c r="B9" s="21">
        <v>8</v>
      </c>
      <c r="C9" s="21">
        <f t="shared" si="7"/>
        <v>2.4307785804812978</v>
      </c>
      <c r="D9" s="21">
        <f t="shared" si="8"/>
        <v>1.6198212927456699</v>
      </c>
      <c r="E9" s="21">
        <v>2.7083883247756777</v>
      </c>
      <c r="F9">
        <f t="shared" si="0"/>
        <v>0.2776097442943799</v>
      </c>
      <c r="G9">
        <f t="shared" si="1"/>
        <v>1.0885670320300078</v>
      </c>
      <c r="H9">
        <f t="shared" si="2"/>
        <v>7.7067170127190998E-2</v>
      </c>
      <c r="I9">
        <f t="shared" si="2"/>
        <v>1.1849781832226201</v>
      </c>
      <c r="J9">
        <f t="shared" si="3"/>
        <v>-1.509134470910642</v>
      </c>
      <c r="K9">
        <f t="shared" si="4"/>
        <v>2.2774868512907434</v>
      </c>
      <c r="L9">
        <f t="shared" si="5"/>
        <v>2.4307785804812978</v>
      </c>
      <c r="M9">
        <f t="shared" si="6"/>
        <v>1.6198212927456699</v>
      </c>
      <c r="O9" s="73" t="s">
        <v>89</v>
      </c>
      <c r="P9" s="67" t="s">
        <v>83</v>
      </c>
      <c r="Q9" s="68">
        <f>SUM(H2:H301)/300</f>
        <v>6.4326049733159668E-2</v>
      </c>
    </row>
    <row r="10" spans="1:17" ht="17" thickBot="1" x14ac:dyDescent="0.25">
      <c r="A10">
        <v>-0.34260237533180332</v>
      </c>
      <c r="B10" s="21">
        <v>9</v>
      </c>
      <c r="C10" s="21">
        <f t="shared" si="7"/>
        <v>0.87278691490884563</v>
      </c>
      <c r="D10" s="21">
        <f t="shared" si="8"/>
        <v>-1.8638116782669301E-2</v>
      </c>
      <c r="E10" s="21">
        <v>1.2824306195336033</v>
      </c>
      <c r="F10">
        <f t="shared" si="0"/>
        <v>0.40964370462475763</v>
      </c>
      <c r="G10">
        <f t="shared" si="1"/>
        <v>1.3010687363162725</v>
      </c>
      <c r="H10">
        <f t="shared" si="2"/>
        <v>0.16780796473869566</v>
      </c>
      <c r="I10">
        <f t="shared" si="2"/>
        <v>1.6927798566196222</v>
      </c>
      <c r="J10">
        <f>A10-E10</f>
        <v>-1.6250329948654065</v>
      </c>
      <c r="K10">
        <f t="shared" si="4"/>
        <v>2.6407322344012325</v>
      </c>
      <c r="L10">
        <f t="shared" si="5"/>
        <v>0.87278691490884563</v>
      </c>
      <c r="M10">
        <f t="shared" si="6"/>
        <v>1.8638116782669301E-2</v>
      </c>
      <c r="P10" s="69" t="s">
        <v>84</v>
      </c>
      <c r="Q10" s="70">
        <f>SUM(I2:I301)/300</f>
        <v>0.57032558909298725</v>
      </c>
    </row>
    <row r="11" spans="1:17" ht="17" thickBot="1" x14ac:dyDescent="0.25">
      <c r="A11">
        <v>0.35735919891340695</v>
      </c>
      <c r="B11" s="21">
        <v>10</v>
      </c>
      <c r="C11" s="21">
        <f t="shared" si="7"/>
        <v>0.79375265636782977</v>
      </c>
      <c r="D11" s="21">
        <f t="shared" si="8"/>
        <v>0.35363157555687308</v>
      </c>
      <c r="E11" s="21">
        <v>1.1268175706335688</v>
      </c>
      <c r="F11">
        <f t="shared" si="0"/>
        <v>0.33306491426573903</v>
      </c>
      <c r="G11">
        <f t="shared" si="1"/>
        <v>0.77318599507669572</v>
      </c>
      <c r="H11">
        <f t="shared" si="2"/>
        <v>0.1109322371148441</v>
      </c>
      <c r="I11">
        <f t="shared" si="2"/>
        <v>0.5978165829827401</v>
      </c>
      <c r="J11">
        <f t="shared" si="3"/>
        <v>-0.76945837172016185</v>
      </c>
      <c r="K11">
        <f t="shared" si="4"/>
        <v>0.59206618581024273</v>
      </c>
      <c r="L11">
        <f t="shared" si="5"/>
        <v>0.79375265636782977</v>
      </c>
      <c r="M11">
        <f t="shared" si="6"/>
        <v>0.35363157555687308</v>
      </c>
    </row>
    <row r="12" spans="1:17" x14ac:dyDescent="0.2">
      <c r="A12">
        <v>0.40780517530869997</v>
      </c>
      <c r="B12" s="21">
        <v>11</v>
      </c>
      <c r="C12" s="21">
        <f t="shared" si="7"/>
        <v>0.80468150349261491</v>
      </c>
      <c r="D12" s="21">
        <f t="shared" si="8"/>
        <v>0.47853149042007459</v>
      </c>
      <c r="E12" s="21">
        <v>1.0838957176888413</v>
      </c>
      <c r="F12">
        <f t="shared" si="0"/>
        <v>0.27921421419622638</v>
      </c>
      <c r="G12">
        <f t="shared" si="1"/>
        <v>0.60536422726876671</v>
      </c>
      <c r="H12">
        <f t="shared" si="2"/>
        <v>7.7960577409216192E-2</v>
      </c>
      <c r="I12">
        <f t="shared" si="2"/>
        <v>0.36646584765671103</v>
      </c>
      <c r="J12">
        <f t="shared" si="3"/>
        <v>-0.67609054238014132</v>
      </c>
      <c r="K12">
        <f t="shared" si="4"/>
        <v>0.45709842149587365</v>
      </c>
      <c r="L12">
        <f t="shared" si="5"/>
        <v>0.80468150349261491</v>
      </c>
      <c r="M12">
        <f t="shared" si="6"/>
        <v>0.47853149042007459</v>
      </c>
      <c r="P12" s="67" t="s">
        <v>91</v>
      </c>
      <c r="Q12" s="74">
        <f>SUM(L2:L301)/300</f>
        <v>1.3099238481482558</v>
      </c>
    </row>
    <row r="13" spans="1:17" ht="17" thickBot="1" x14ac:dyDescent="0.25">
      <c r="A13">
        <v>-1.691807595935837</v>
      </c>
      <c r="B13" s="21">
        <v>12</v>
      </c>
      <c r="C13" s="21">
        <f t="shared" si="7"/>
        <v>-1.2894668441895294</v>
      </c>
      <c r="D13" s="21">
        <f t="shared" si="8"/>
        <v>-1.5961012978518221</v>
      </c>
      <c r="E13" s="21">
        <v>-1.0414701653225322</v>
      </c>
      <c r="F13">
        <f t="shared" si="0"/>
        <v>0.24799667886699717</v>
      </c>
      <c r="G13">
        <f>E13-D13</f>
        <v>0.55463113252928986</v>
      </c>
      <c r="H13">
        <f t="shared" si="2"/>
        <v>6.1502352729060517E-2</v>
      </c>
      <c r="I13">
        <f t="shared" si="2"/>
        <v>0.30761569317072268</v>
      </c>
      <c r="J13">
        <f t="shared" si="3"/>
        <v>-0.65033743061330473</v>
      </c>
      <c r="K13">
        <f t="shared" si="4"/>
        <v>0.42293877365671495</v>
      </c>
      <c r="L13">
        <f t="shared" si="5"/>
        <v>1.2894668441895294</v>
      </c>
      <c r="M13">
        <f>ABS(D13)</f>
        <v>1.5961012978518221</v>
      </c>
      <c r="P13" s="69" t="s">
        <v>92</v>
      </c>
      <c r="Q13" s="75">
        <f>SUM(M2:M301)/300</f>
        <v>1.1633284448410166</v>
      </c>
    </row>
    <row r="14" spans="1:17" x14ac:dyDescent="0.2">
      <c r="A14">
        <v>-1.1853616222084302</v>
      </c>
      <c r="B14" s="21">
        <v>13</v>
      </c>
      <c r="C14" s="21">
        <f t="shared" si="7"/>
        <v>-1.8300950443031949</v>
      </c>
      <c r="D14" s="21">
        <f t="shared" si="8"/>
        <v>-1.5045818817787946</v>
      </c>
      <c r="E14" s="21">
        <v>-1.8102437214019496</v>
      </c>
      <c r="F14">
        <f t="shared" si="0"/>
        <v>1.9851322901245361E-2</v>
      </c>
      <c r="G14">
        <f t="shared" si="1"/>
        <v>-0.30566183962315496</v>
      </c>
      <c r="H14">
        <f t="shared" si="2"/>
        <v>3.9407502092950853E-4</v>
      </c>
      <c r="I14">
        <f t="shared" si="2"/>
        <v>9.3429160201811301E-2</v>
      </c>
      <c r="J14">
        <f t="shared" si="3"/>
        <v>0.62488209919351934</v>
      </c>
      <c r="K14">
        <f t="shared" si="4"/>
        <v>0.39047763789249934</v>
      </c>
      <c r="L14">
        <f t="shared" si="5"/>
        <v>1.8300950443031949</v>
      </c>
      <c r="M14">
        <f t="shared" si="6"/>
        <v>1.5045818817787946</v>
      </c>
    </row>
    <row r="15" spans="1:17" x14ac:dyDescent="0.2">
      <c r="A15">
        <v>3.7093267805595511</v>
      </c>
      <c r="B15" s="21">
        <v>14</v>
      </c>
      <c r="C15" s="21">
        <f t="shared" si="7"/>
        <v>2.7942792584079537</v>
      </c>
      <c r="D15" s="21">
        <f t="shared" si="8"/>
        <v>3.4084104042037922</v>
      </c>
      <c r="E15" s="21">
        <v>2.6231805477183814</v>
      </c>
      <c r="F15">
        <f t="shared" si="0"/>
        <v>-0.17109871068957228</v>
      </c>
      <c r="G15">
        <f t="shared" si="1"/>
        <v>-0.78522985648541077</v>
      </c>
      <c r="H15">
        <f t="shared" si="2"/>
        <v>2.9274768799633952E-2</v>
      </c>
      <c r="I15">
        <f t="shared" si="2"/>
        <v>0.61658592751609875</v>
      </c>
      <c r="J15">
        <f t="shared" si="3"/>
        <v>1.0861462328411697</v>
      </c>
      <c r="K15">
        <f t="shared" si="4"/>
        <v>1.1797136391150644</v>
      </c>
      <c r="L15">
        <f t="shared" si="5"/>
        <v>2.7942792584079537</v>
      </c>
      <c r="M15">
        <f t="shared" si="6"/>
        <v>3.4084104042037922</v>
      </c>
    </row>
    <row r="16" spans="1:17" x14ac:dyDescent="0.2">
      <c r="A16">
        <v>-0.38461934054419661</v>
      </c>
      <c r="B16" s="21">
        <v>15</v>
      </c>
      <c r="C16" s="21">
        <f t="shared" si="7"/>
        <v>1.0125202886597802</v>
      </c>
      <c r="D16" s="21">
        <f t="shared" si="8"/>
        <v>0.29706274029656182</v>
      </c>
      <c r="E16" s="21">
        <v>1.189288988086832</v>
      </c>
      <c r="F16">
        <f>E16-C16</f>
        <v>0.17676869942705187</v>
      </c>
      <c r="G16">
        <f t="shared" si="1"/>
        <v>0.89222624779027027</v>
      </c>
      <c r="H16">
        <f t="shared" si="2"/>
        <v>3.1247173097131407E-2</v>
      </c>
      <c r="I16">
        <f t="shared" si="2"/>
        <v>0.79606767724590477</v>
      </c>
      <c r="J16">
        <f t="shared" si="3"/>
        <v>-1.5739083286310287</v>
      </c>
      <c r="K16">
        <f t="shared" si="4"/>
        <v>2.4771874269341181</v>
      </c>
      <c r="L16">
        <f t="shared" si="5"/>
        <v>1.0125202886597802</v>
      </c>
      <c r="M16">
        <f t="shared" si="6"/>
        <v>0.29706274029656182</v>
      </c>
    </row>
    <row r="17" spans="1:13" x14ac:dyDescent="0.2">
      <c r="A17">
        <v>-0.20198898913002503</v>
      </c>
      <c r="B17" s="21">
        <v>16</v>
      </c>
      <c r="C17" s="21">
        <f t="shared" si="7"/>
        <v>0.30427115519986503</v>
      </c>
      <c r="D17" s="21">
        <f t="shared" si="8"/>
        <v>-0.14257644107071266</v>
      </c>
      <c r="E17" s="21">
        <v>0.51158440372207414</v>
      </c>
      <c r="F17">
        <f t="shared" si="0"/>
        <v>0.20731324852220911</v>
      </c>
      <c r="G17">
        <f t="shared" si="1"/>
        <v>0.6541608447927868</v>
      </c>
      <c r="H17">
        <f t="shared" si="2"/>
        <v>4.2978783012831243E-2</v>
      </c>
      <c r="I17">
        <f t="shared" si="2"/>
        <v>0.42792641086001248</v>
      </c>
      <c r="J17">
        <f t="shared" si="3"/>
        <v>-0.7135733928520992</v>
      </c>
      <c r="K17">
        <f t="shared" si="4"/>
        <v>0.50918698698645626</v>
      </c>
      <c r="L17">
        <f t="shared" si="5"/>
        <v>0.30427115519986503</v>
      </c>
      <c r="M17">
        <f t="shared" si="6"/>
        <v>0.14257644107071266</v>
      </c>
    </row>
    <row r="18" spans="1:13" x14ac:dyDescent="0.2">
      <c r="A18">
        <v>-1.6596163530442811</v>
      </c>
      <c r="B18" s="21">
        <v>17</v>
      </c>
      <c r="C18" s="21">
        <f t="shared" si="7"/>
        <v>-1.5074807754443487</v>
      </c>
      <c r="D18" s="21">
        <f t="shared" si="8"/>
        <v>-1.6881316412584237</v>
      </c>
      <c r="E18" s="21">
        <v>-1.3526657108110367</v>
      </c>
      <c r="F18">
        <f t="shared" si="0"/>
        <v>0.15481506463331196</v>
      </c>
      <c r="G18">
        <f t="shared" si="1"/>
        <v>0.33546593044738704</v>
      </c>
      <c r="H18">
        <f t="shared" si="2"/>
        <v>2.3967704237416562E-2</v>
      </c>
      <c r="I18">
        <f t="shared" si="2"/>
        <v>0.11253739049093112</v>
      </c>
      <c r="J18">
        <f t="shared" si="3"/>
        <v>-0.30695064223324442</v>
      </c>
      <c r="K18">
        <f t="shared" si="4"/>
        <v>9.4218696767401217E-2</v>
      </c>
      <c r="L18">
        <f t="shared" si="5"/>
        <v>1.5074807754443487</v>
      </c>
      <c r="M18">
        <f t="shared" si="6"/>
        <v>1.6881316412584237</v>
      </c>
    </row>
    <row r="19" spans="1:13" x14ac:dyDescent="0.2">
      <c r="A19">
        <v>1.2223682423308149</v>
      </c>
      <c r="B19" s="21">
        <v>18</v>
      </c>
      <c r="C19" s="21">
        <f t="shared" si="7"/>
        <v>0.46862785460864054</v>
      </c>
      <c r="D19" s="21">
        <f t="shared" si="8"/>
        <v>0.88474191407913017</v>
      </c>
      <c r="E19" s="21">
        <v>0.41076881584419289</v>
      </c>
      <c r="F19">
        <f t="shared" si="0"/>
        <v>-5.7859038764447646E-2</v>
      </c>
      <c r="G19">
        <f t="shared" si="1"/>
        <v>-0.47397309823493727</v>
      </c>
      <c r="H19">
        <f t="shared" si="2"/>
        <v>3.3476683667458553E-3</v>
      </c>
      <c r="I19">
        <f t="shared" si="2"/>
        <v>0.22465049785042551</v>
      </c>
      <c r="J19">
        <f t="shared" si="3"/>
        <v>0.81159942648662198</v>
      </c>
      <c r="K19">
        <f t="shared" si="4"/>
        <v>0.65869362907341367</v>
      </c>
      <c r="L19">
        <f t="shared" si="5"/>
        <v>0.46862785460864054</v>
      </c>
      <c r="M19">
        <f t="shared" si="6"/>
        <v>0.88474191407913017</v>
      </c>
    </row>
    <row r="20" spans="1:13" x14ac:dyDescent="0.2">
      <c r="A20">
        <v>0.59456460050726845</v>
      </c>
      <c r="B20" s="21">
        <v>19</v>
      </c>
      <c r="C20" s="21">
        <f t="shared" si="7"/>
        <v>0.82887852781158866</v>
      </c>
      <c r="D20" s="21">
        <f t="shared" si="8"/>
        <v>0.77151298332309448</v>
      </c>
      <c r="E20" s="21">
        <v>0.84102589001378414</v>
      </c>
      <c r="F20">
        <f t="shared" si="0"/>
        <v>1.2147362202195477E-2</v>
      </c>
      <c r="G20">
        <f t="shared" si="1"/>
        <v>6.9512906690689658E-2</v>
      </c>
      <c r="H20">
        <f t="shared" si="2"/>
        <v>1.4755840847132737E-4</v>
      </c>
      <c r="I20">
        <f t="shared" si="2"/>
        <v>4.8320441965885273E-3</v>
      </c>
      <c r="J20">
        <f t="shared" si="3"/>
        <v>-0.24646128950651569</v>
      </c>
      <c r="K20">
        <f t="shared" si="4"/>
        <v>6.0743167225214542E-2</v>
      </c>
      <c r="L20">
        <f t="shared" si="5"/>
        <v>0.82887852781158866</v>
      </c>
      <c r="M20">
        <f t="shared" si="6"/>
        <v>0.77151298332309448</v>
      </c>
    </row>
    <row r="21" spans="1:13" x14ac:dyDescent="0.2">
      <c r="A21">
        <v>1.9149461400656653</v>
      </c>
      <c r="B21" s="21">
        <v>20</v>
      </c>
      <c r="C21" s="21">
        <f t="shared" si="7"/>
        <v>2.3293854039714597</v>
      </c>
      <c r="D21" s="21">
        <f t="shared" si="8"/>
        <v>2.0692487367302843</v>
      </c>
      <c r="E21" s="21">
        <v>2.4195616740739356</v>
      </c>
      <c r="F21">
        <f t="shared" si="0"/>
        <v>9.0176270102475975E-2</v>
      </c>
      <c r="G21">
        <f t="shared" si="1"/>
        <v>0.35031293734365132</v>
      </c>
      <c r="H21">
        <f t="shared" si="2"/>
        <v>8.1317596895947031E-3</v>
      </c>
      <c r="I21">
        <f t="shared" si="2"/>
        <v>0.12271915407033697</v>
      </c>
      <c r="J21">
        <f t="shared" si="3"/>
        <v>-0.50461553400827031</v>
      </c>
      <c r="K21">
        <f t="shared" si="4"/>
        <v>0.25463683716245178</v>
      </c>
      <c r="L21">
        <f t="shared" si="5"/>
        <v>2.3293854039714597</v>
      </c>
      <c r="M21">
        <f t="shared" si="6"/>
        <v>2.0692487367302843</v>
      </c>
    </row>
    <row r="22" spans="1:13" x14ac:dyDescent="0.2">
      <c r="A22">
        <v>-0.73277260718570358</v>
      </c>
      <c r="B22" s="21">
        <v>21</v>
      </c>
      <c r="C22" s="21">
        <f t="shared" si="7"/>
        <v>0.43192009480002624</v>
      </c>
      <c r="D22" s="21">
        <f t="shared" si="8"/>
        <v>-0.31892285983964669</v>
      </c>
      <c r="E22" s="21">
        <v>0.71896439725865779</v>
      </c>
      <c r="F22">
        <f t="shared" si="0"/>
        <v>0.28704430245863155</v>
      </c>
      <c r="G22">
        <f t="shared" si="1"/>
        <v>1.0378872570983044</v>
      </c>
      <c r="H22">
        <f t="shared" si="2"/>
        <v>8.2394431573962354E-2</v>
      </c>
      <c r="I22">
        <f t="shared" si="2"/>
        <v>1.0772099584470418</v>
      </c>
      <c r="J22">
        <f t="shared" si="3"/>
        <v>-1.4517370044443614</v>
      </c>
      <c r="K22">
        <f t="shared" si="4"/>
        <v>2.1075403300730877</v>
      </c>
      <c r="L22">
        <f t="shared" si="5"/>
        <v>0.43192009480002624</v>
      </c>
      <c r="M22">
        <f t="shared" si="6"/>
        <v>0.31892285983964669</v>
      </c>
    </row>
    <row r="23" spans="1:13" x14ac:dyDescent="0.2">
      <c r="A23">
        <v>-2.4796909574749684</v>
      </c>
      <c r="B23" s="21">
        <v>22</v>
      </c>
      <c r="C23" s="21">
        <f t="shared" si="7"/>
        <v>-2.2637309100749552</v>
      </c>
      <c r="D23" s="21">
        <f t="shared" si="8"/>
        <v>-2.5434755294428979</v>
      </c>
      <c r="E23" s="21">
        <v>-2.0483123191197738</v>
      </c>
      <c r="F23">
        <f t="shared" si="0"/>
        <v>0.21541859095518134</v>
      </c>
      <c r="G23">
        <f t="shared" si="1"/>
        <v>0.49516321032312405</v>
      </c>
      <c r="H23">
        <f t="shared" si="2"/>
        <v>4.6405169329115738E-2</v>
      </c>
      <c r="I23">
        <f t="shared" si="2"/>
        <v>0.24518660485750238</v>
      </c>
      <c r="J23">
        <f t="shared" si="3"/>
        <v>-0.43137863835519452</v>
      </c>
      <c r="K23">
        <f t="shared" si="4"/>
        <v>0.18608752962918171</v>
      </c>
      <c r="L23">
        <f t="shared" si="5"/>
        <v>2.2637309100749552</v>
      </c>
      <c r="M23">
        <f t="shared" si="6"/>
        <v>2.5434755294428979</v>
      </c>
    </row>
    <row r="24" spans="1:13" x14ac:dyDescent="0.2">
      <c r="A24">
        <v>-4.876677881557609E-2</v>
      </c>
      <c r="B24" s="21">
        <v>23</v>
      </c>
      <c r="C24" s="21">
        <f t="shared" si="7"/>
        <v>-1.1806322338530537</v>
      </c>
      <c r="D24" s="21">
        <f t="shared" si="8"/>
        <v>-0.5574618847041557</v>
      </c>
      <c r="E24" s="21">
        <v>-1.2777541702874404</v>
      </c>
      <c r="F24">
        <f t="shared" si="0"/>
        <v>-9.7121936434386713E-2</v>
      </c>
      <c r="G24">
        <f t="shared" si="1"/>
        <v>-0.72029228558328473</v>
      </c>
      <c r="H24">
        <f t="shared" si="2"/>
        <v>9.4326705367650532E-3</v>
      </c>
      <c r="I24">
        <f t="shared" si="2"/>
        <v>0.51882097667079219</v>
      </c>
      <c r="J24">
        <f t="shared" si="3"/>
        <v>1.2289873914718643</v>
      </c>
      <c r="K24">
        <f t="shared" si="4"/>
        <v>1.5104100083968175</v>
      </c>
      <c r="L24">
        <f t="shared" si="5"/>
        <v>1.1806322338530537</v>
      </c>
      <c r="M24">
        <f t="shared" si="6"/>
        <v>0.5574618847041557</v>
      </c>
    </row>
    <row r="25" spans="1:13" x14ac:dyDescent="0.2">
      <c r="A25">
        <v>-1.026902482342047</v>
      </c>
      <c r="B25" s="21">
        <v>24</v>
      </c>
      <c r="C25" s="21">
        <f t="shared" si="7"/>
        <v>-1.6172185992685737</v>
      </c>
      <c r="D25" s="21">
        <f t="shared" si="8"/>
        <v>-1.1383948592828781</v>
      </c>
      <c r="E25" s="21">
        <v>-1.7935549845145111</v>
      </c>
      <c r="F25">
        <f t="shared" si="0"/>
        <v>-0.17633638524593742</v>
      </c>
      <c r="G25">
        <f t="shared" si="1"/>
        <v>-0.65516012523163303</v>
      </c>
      <c r="H25">
        <f t="shared" si="2"/>
        <v>3.1094520761603656E-2</v>
      </c>
      <c r="I25">
        <f t="shared" si="2"/>
        <v>0.42923478969352907</v>
      </c>
      <c r="J25">
        <f t="shared" si="3"/>
        <v>0.76665250217246417</v>
      </c>
      <c r="K25">
        <f t="shared" si="4"/>
        <v>0.58775605908730022</v>
      </c>
      <c r="L25">
        <f t="shared" si="5"/>
        <v>1.6172185992685737</v>
      </c>
      <c r="M25">
        <f t="shared" si="6"/>
        <v>1.1383948592828781</v>
      </c>
    </row>
    <row r="26" spans="1:13" x14ac:dyDescent="0.2">
      <c r="A26">
        <v>-1.3363161356150233</v>
      </c>
      <c r="B26" s="21">
        <v>25</v>
      </c>
      <c r="C26" s="21">
        <f t="shared" si="7"/>
        <v>-2.1449254352493101</v>
      </c>
      <c r="D26" s="21">
        <f t="shared" si="8"/>
        <v>-1.563995107471599</v>
      </c>
      <c r="E26" s="21">
        <v>-2.4124491263237298</v>
      </c>
      <c r="F26">
        <f t="shared" si="0"/>
        <v>-0.26752369107441965</v>
      </c>
      <c r="G26">
        <f t="shared" si="1"/>
        <v>-0.84845401885213079</v>
      </c>
      <c r="H26">
        <f t="shared" si="2"/>
        <v>7.1568925286081511E-2</v>
      </c>
      <c r="I26">
        <f t="shared" si="2"/>
        <v>0.7198742221063319</v>
      </c>
      <c r="J26">
        <f t="shared" si="3"/>
        <v>1.0761329907087065</v>
      </c>
      <c r="K26">
        <f t="shared" si="4"/>
        <v>1.158062213691665</v>
      </c>
      <c r="L26">
        <f t="shared" si="5"/>
        <v>2.1449254352493101</v>
      </c>
      <c r="M26">
        <f t="shared" si="6"/>
        <v>1.563995107471599</v>
      </c>
    </row>
    <row r="27" spans="1:13" x14ac:dyDescent="0.2">
      <c r="A27">
        <v>-0.63108079383054516</v>
      </c>
      <c r="B27" s="21">
        <v>26</v>
      </c>
      <c r="C27" s="21">
        <f t="shared" si="7"/>
        <v>-1.7035435114552002</v>
      </c>
      <c r="D27" s="21">
        <f t="shared" si="8"/>
        <v>-0.94387981532486498</v>
      </c>
      <c r="E27" s="21">
        <v>-2.0785502696247828</v>
      </c>
      <c r="F27">
        <f t="shared" si="0"/>
        <v>-0.37500675816958262</v>
      </c>
      <c r="G27">
        <f t="shared" si="1"/>
        <v>-1.134670454299918</v>
      </c>
      <c r="H27">
        <f t="shared" si="2"/>
        <v>0.14063006867285982</v>
      </c>
      <c r="I27">
        <f t="shared" si="2"/>
        <v>1.2874770398611823</v>
      </c>
      <c r="J27">
        <f t="shared" si="3"/>
        <v>1.4474694757942377</v>
      </c>
      <c r="K27">
        <f t="shared" si="4"/>
        <v>2.0951678833560452</v>
      </c>
      <c r="L27">
        <f t="shared" si="5"/>
        <v>1.7035435114552002</v>
      </c>
      <c r="M27">
        <f t="shared" si="6"/>
        <v>0.94387981532486498</v>
      </c>
    </row>
    <row r="28" spans="1:13" x14ac:dyDescent="0.2">
      <c r="A28">
        <v>0.61907572525742283</v>
      </c>
      <c r="B28" s="21">
        <v>27</v>
      </c>
      <c r="C28" s="21">
        <f t="shared" si="7"/>
        <v>-0.23269603047017728</v>
      </c>
      <c r="D28" s="21">
        <f t="shared" si="8"/>
        <v>0.43029976219244981</v>
      </c>
      <c r="E28" s="21">
        <v>-0.62805443651744675</v>
      </c>
      <c r="F28">
        <f t="shared" si="0"/>
        <v>-0.39535840604726946</v>
      </c>
      <c r="G28">
        <f t="shared" si="1"/>
        <v>-1.0583541987098966</v>
      </c>
      <c r="H28">
        <f t="shared" si="2"/>
        <v>0.15630826923223759</v>
      </c>
      <c r="I28">
        <f t="shared" si="2"/>
        <v>1.1201136099268671</v>
      </c>
      <c r="J28">
        <f t="shared" si="3"/>
        <v>1.2471301617748696</v>
      </c>
      <c r="K28">
        <f t="shared" si="4"/>
        <v>1.5553336404086124</v>
      </c>
      <c r="L28">
        <f t="shared" si="5"/>
        <v>0.23269603047017728</v>
      </c>
      <c r="M28">
        <f t="shared" si="6"/>
        <v>0.43029976219244981</v>
      </c>
    </row>
    <row r="29" spans="1:13" x14ac:dyDescent="0.2">
      <c r="A29">
        <v>2.4398991856457695</v>
      </c>
      <c r="B29" s="21">
        <v>28</v>
      </c>
      <c r="C29" s="21">
        <f t="shared" si="7"/>
        <v>2.3235511704106808</v>
      </c>
      <c r="D29" s="21">
        <f t="shared" si="8"/>
        <v>2.5259591380842594</v>
      </c>
      <c r="E29" s="21">
        <v>2.0630665237353014</v>
      </c>
      <c r="F29">
        <f t="shared" si="0"/>
        <v>-0.26048464667537941</v>
      </c>
      <c r="G29">
        <f t="shared" si="1"/>
        <v>-0.46289261434895801</v>
      </c>
      <c r="H29">
        <f t="shared" si="2"/>
        <v>6.7852251153597248E-2</v>
      </c>
      <c r="I29">
        <f t="shared" si="2"/>
        <v>0.21426957241881317</v>
      </c>
      <c r="J29">
        <f t="shared" si="3"/>
        <v>0.37683266191046805</v>
      </c>
      <c r="K29">
        <f t="shared" si="4"/>
        <v>0.14200285508252911</v>
      </c>
      <c r="L29">
        <f t="shared" si="5"/>
        <v>2.3235511704106808</v>
      </c>
      <c r="M29">
        <f t="shared" si="6"/>
        <v>2.5259591380842594</v>
      </c>
    </row>
    <row r="30" spans="1:13" x14ac:dyDescent="0.2">
      <c r="A30">
        <v>-0.91575340924581505</v>
      </c>
      <c r="B30" s="21">
        <v>29</v>
      </c>
      <c r="C30" s="21">
        <f t="shared" si="7"/>
        <v>0.24602217595952536</v>
      </c>
      <c r="D30" s="21">
        <f t="shared" si="8"/>
        <v>-0.41056158162896317</v>
      </c>
      <c r="E30" s="21">
        <v>0.32208650499536584</v>
      </c>
      <c r="F30">
        <f t="shared" si="0"/>
        <v>7.6064329035840483E-2</v>
      </c>
      <c r="G30">
        <f t="shared" si="1"/>
        <v>0.73264808662432901</v>
      </c>
      <c r="H30">
        <f t="shared" si="2"/>
        <v>5.7857821516726056E-3</v>
      </c>
      <c r="I30">
        <f t="shared" si="2"/>
        <v>0.5367732188342903</v>
      </c>
      <c r="J30">
        <f t="shared" si="3"/>
        <v>-1.2378399142411809</v>
      </c>
      <c r="K30">
        <f t="shared" si="4"/>
        <v>1.532247653288614</v>
      </c>
      <c r="L30">
        <f t="shared" si="5"/>
        <v>0.24602217595952536</v>
      </c>
      <c r="M30">
        <f t="shared" si="6"/>
        <v>0.41056158162896317</v>
      </c>
    </row>
    <row r="31" spans="1:13" x14ac:dyDescent="0.2">
      <c r="A31">
        <v>2.7933223427587657</v>
      </c>
      <c r="B31" s="21">
        <v>30</v>
      </c>
      <c r="C31" s="21">
        <f t="shared" si="7"/>
        <v>2.9163334307385282</v>
      </c>
      <c r="D31" s="21">
        <f t="shared" si="8"/>
        <v>2.711210026432973</v>
      </c>
      <c r="E31" s="21">
        <v>2.9865742457559854</v>
      </c>
      <c r="F31">
        <f t="shared" si="0"/>
        <v>7.0240815017457159E-2</v>
      </c>
      <c r="G31">
        <f t="shared" si="1"/>
        <v>0.27536421932301236</v>
      </c>
      <c r="H31">
        <f t="shared" si="2"/>
        <v>4.9337720943166347E-3</v>
      </c>
      <c r="I31">
        <f t="shared" si="2"/>
        <v>7.5825453283372049E-2</v>
      </c>
      <c r="J31">
        <f t="shared" si="3"/>
        <v>-0.19325190299721973</v>
      </c>
      <c r="K31">
        <f t="shared" si="4"/>
        <v>3.7346298012046822E-2</v>
      </c>
      <c r="L31">
        <f t="shared" si="5"/>
        <v>2.9163334307385282</v>
      </c>
      <c r="M31">
        <f t="shared" si="6"/>
        <v>2.711210026432973</v>
      </c>
    </row>
    <row r="32" spans="1:13" x14ac:dyDescent="0.2">
      <c r="A32">
        <v>1.0614628313089098</v>
      </c>
      <c r="B32" s="21">
        <v>31</v>
      </c>
      <c r="C32" s="21">
        <f t="shared" si="7"/>
        <v>2.519629546678174</v>
      </c>
      <c r="D32" s="21">
        <f t="shared" si="8"/>
        <v>1.6037048365955044</v>
      </c>
      <c r="E32" s="21">
        <v>2.8534073787625012</v>
      </c>
      <c r="F32">
        <f t="shared" si="0"/>
        <v>0.33377783208432721</v>
      </c>
      <c r="G32">
        <f t="shared" si="1"/>
        <v>1.2497025421669967</v>
      </c>
      <c r="H32">
        <f t="shared" si="2"/>
        <v>0.11140764119091333</v>
      </c>
      <c r="I32">
        <f t="shared" si="2"/>
        <v>1.5617564438986542</v>
      </c>
      <c r="J32">
        <f t="shared" si="3"/>
        <v>-1.7919445474535913</v>
      </c>
      <c r="K32">
        <f t="shared" si="4"/>
        <v>3.2110652611486561</v>
      </c>
      <c r="L32">
        <f t="shared" si="5"/>
        <v>2.519629546678174</v>
      </c>
      <c r="M32">
        <f t="shared" si="6"/>
        <v>1.6037048365955044</v>
      </c>
    </row>
    <row r="33" spans="1:13" x14ac:dyDescent="0.2">
      <c r="A33">
        <v>2.5541397169858124E-2</v>
      </c>
      <c r="B33" s="21">
        <v>32</v>
      </c>
      <c r="C33" s="21">
        <f t="shared" si="7"/>
        <v>1.2853561705089451</v>
      </c>
      <c r="D33" s="21">
        <f t="shared" si="8"/>
        <v>0.34628236448895905</v>
      </c>
      <c r="E33" s="21">
        <v>1.7375858244273588</v>
      </c>
      <c r="F33">
        <f t="shared" si="0"/>
        <v>0.45222965391841363</v>
      </c>
      <c r="G33">
        <f t="shared" si="1"/>
        <v>1.3913034599383998</v>
      </c>
      <c r="H33">
        <f t="shared" si="2"/>
        <v>0.20451165988316816</v>
      </c>
      <c r="I33">
        <f t="shared" si="2"/>
        <v>1.9357253176365623</v>
      </c>
      <c r="J33">
        <f t="shared" si="3"/>
        <v>-1.7120444272575006</v>
      </c>
      <c r="K33">
        <f t="shared" si="4"/>
        <v>2.9310961209034634</v>
      </c>
      <c r="L33">
        <f t="shared" si="5"/>
        <v>1.2853561705089451</v>
      </c>
      <c r="M33">
        <f t="shared" si="6"/>
        <v>0.34628236448895905</v>
      </c>
    </row>
    <row r="34" spans="1:13" x14ac:dyDescent="0.2">
      <c r="A34">
        <v>-3.6746342746017238</v>
      </c>
      <c r="B34" s="21">
        <v>33</v>
      </c>
      <c r="C34" s="21">
        <f t="shared" si="7"/>
        <v>-3.0319561893472513</v>
      </c>
      <c r="D34" s="21">
        <f t="shared" si="8"/>
        <v>-3.605377801703932</v>
      </c>
      <c r="E34" s="21">
        <v>-2.6320827799453088</v>
      </c>
      <c r="F34">
        <f t="shared" si="0"/>
        <v>0.39987340940194249</v>
      </c>
      <c r="G34">
        <f t="shared" si="1"/>
        <v>0.97329502175862315</v>
      </c>
      <c r="H34">
        <f t="shared" si="2"/>
        <v>0.1598987435467335</v>
      </c>
      <c r="I34">
        <f t="shared" si="2"/>
        <v>0.94730319938011875</v>
      </c>
      <c r="J34">
        <f t="shared" si="3"/>
        <v>-1.0425514946564149</v>
      </c>
      <c r="K34">
        <f t="shared" si="4"/>
        <v>1.0869136190103248</v>
      </c>
      <c r="L34">
        <f t="shared" si="5"/>
        <v>3.0319561893472513</v>
      </c>
      <c r="M34">
        <f t="shared" si="6"/>
        <v>3.605377801703932</v>
      </c>
    </row>
    <row r="35" spans="1:13" x14ac:dyDescent="0.2">
      <c r="A35">
        <v>-1.2034923287400814</v>
      </c>
      <c r="B35" s="21">
        <v>34</v>
      </c>
      <c r="C35" s="21">
        <f t="shared" si="7"/>
        <v>-2.719470423413707</v>
      </c>
      <c r="D35" s="21">
        <f t="shared" si="8"/>
        <v>-1.9245678890808677</v>
      </c>
      <c r="E35" s="21">
        <v>-2.7827419967072666</v>
      </c>
      <c r="F35">
        <f t="shared" si="0"/>
        <v>-6.3271573293559591E-2</v>
      </c>
      <c r="G35">
        <f t="shared" si="1"/>
        <v>-0.8581741076263989</v>
      </c>
      <c r="H35">
        <f t="shared" si="2"/>
        <v>4.0032919870422829E-3</v>
      </c>
      <c r="I35">
        <f t="shared" si="2"/>
        <v>0.73646279900036604</v>
      </c>
      <c r="J35">
        <f t="shared" si="3"/>
        <v>1.5792496679671852</v>
      </c>
      <c r="K35">
        <f t="shared" si="4"/>
        <v>2.494029513774465</v>
      </c>
      <c r="L35">
        <f t="shared" si="5"/>
        <v>2.719470423413707</v>
      </c>
      <c r="M35">
        <f t="shared" si="6"/>
        <v>1.9245678890808677</v>
      </c>
    </row>
    <row r="36" spans="1:13" x14ac:dyDescent="0.2">
      <c r="A36">
        <v>0.57015377929448574</v>
      </c>
      <c r="B36" s="21">
        <v>35</v>
      </c>
      <c r="C36" s="21">
        <f t="shared" si="7"/>
        <v>-0.78958143241236778</v>
      </c>
      <c r="D36" s="21">
        <f t="shared" si="8"/>
        <v>0.18524020147831216</v>
      </c>
      <c r="E36" s="21">
        <v>-1.0994914187298741</v>
      </c>
      <c r="F36">
        <f t="shared" si="0"/>
        <v>-0.30990998631750633</v>
      </c>
      <c r="G36">
        <f t="shared" si="1"/>
        <v>-1.2847316202081862</v>
      </c>
      <c r="H36">
        <f t="shared" si="2"/>
        <v>9.6044199619316956E-2</v>
      </c>
      <c r="I36">
        <f t="shared" si="2"/>
        <v>1.6505353359627513</v>
      </c>
      <c r="J36">
        <f t="shared" si="3"/>
        <v>1.6696451980243598</v>
      </c>
      <c r="K36">
        <f t="shared" si="4"/>
        <v>2.7877150872858039</v>
      </c>
      <c r="L36">
        <f t="shared" si="5"/>
        <v>0.78958143241236778</v>
      </c>
      <c r="M36">
        <f t="shared" si="6"/>
        <v>0.18524020147831216</v>
      </c>
    </row>
    <row r="37" spans="1:13" x14ac:dyDescent="0.2">
      <c r="A37">
        <v>-1.8877965810987178</v>
      </c>
      <c r="B37" s="21">
        <v>36</v>
      </c>
      <c r="C37" s="21">
        <f t="shared" si="7"/>
        <v>-2.282587297304902</v>
      </c>
      <c r="D37" s="21">
        <f t="shared" si="8"/>
        <v>-1.8507485408030555</v>
      </c>
      <c r="E37" s="21">
        <v>-2.5474914323366424</v>
      </c>
      <c r="F37">
        <f t="shared" si="0"/>
        <v>-0.26490413503174048</v>
      </c>
      <c r="G37">
        <f t="shared" si="1"/>
        <v>-0.69674289153358693</v>
      </c>
      <c r="H37">
        <f t="shared" si="2"/>
        <v>7.0174200756914593E-2</v>
      </c>
      <c r="I37">
        <f t="shared" si="2"/>
        <v>0.48545065690258365</v>
      </c>
      <c r="J37">
        <f t="shared" si="3"/>
        <v>0.6596948512379246</v>
      </c>
      <c r="K37">
        <f t="shared" si="4"/>
        <v>0.43519729674982749</v>
      </c>
      <c r="L37">
        <f t="shared" si="5"/>
        <v>2.282587297304902</v>
      </c>
      <c r="M37">
        <f t="shared" si="6"/>
        <v>1.8507485408030555</v>
      </c>
    </row>
    <row r="38" spans="1:13" x14ac:dyDescent="0.2">
      <c r="A38">
        <v>2.4475197808177458</v>
      </c>
      <c r="B38" s="21">
        <v>37</v>
      </c>
      <c r="C38" s="21">
        <f t="shared" si="7"/>
        <v>1.3062261321652948</v>
      </c>
      <c r="D38" s="21">
        <f t="shared" si="8"/>
        <v>2.0773700726571347</v>
      </c>
      <c r="E38" s="21">
        <v>0.91902492141576042</v>
      </c>
      <c r="F38">
        <f t="shared" si="0"/>
        <v>-0.3872012107495344</v>
      </c>
      <c r="G38">
        <f t="shared" si="1"/>
        <v>-1.1583451512413743</v>
      </c>
      <c r="H38">
        <f t="shared" si="2"/>
        <v>0.14992477760590536</v>
      </c>
      <c r="I38">
        <f t="shared" si="2"/>
        <v>1.3417634894044022</v>
      </c>
      <c r="J38">
        <f t="shared" si="3"/>
        <v>1.5284948594019854</v>
      </c>
      <c r="K38">
        <f t="shared" si="4"/>
        <v>2.3362965352182949</v>
      </c>
      <c r="L38">
        <f t="shared" si="5"/>
        <v>1.3062261321652948</v>
      </c>
      <c r="M38">
        <f t="shared" si="6"/>
        <v>2.0773700726571347</v>
      </c>
    </row>
    <row r="39" spans="1:13" x14ac:dyDescent="0.2">
      <c r="A39">
        <v>0.88753082855896348</v>
      </c>
      <c r="B39" s="21">
        <v>38</v>
      </c>
      <c r="C39" s="21">
        <f t="shared" si="7"/>
        <v>1.5406438946416108</v>
      </c>
      <c r="D39" s="21">
        <f t="shared" si="8"/>
        <v>1.3030048430903904</v>
      </c>
      <c r="E39" s="21">
        <v>1.4389457814084197</v>
      </c>
      <c r="F39">
        <f t="shared" si="0"/>
        <v>-0.10169811323319111</v>
      </c>
      <c r="G39">
        <f t="shared" si="1"/>
        <v>0.13594093831802923</v>
      </c>
      <c r="H39">
        <f t="shared" si="2"/>
        <v>1.0342506235190962E-2</v>
      </c>
      <c r="I39">
        <f t="shared" si="2"/>
        <v>1.8479938710786226E-2</v>
      </c>
      <c r="J39">
        <f t="shared" si="3"/>
        <v>-0.55141495284945619</v>
      </c>
      <c r="K39">
        <f t="shared" si="4"/>
        <v>0.304058450225968</v>
      </c>
      <c r="L39">
        <f t="shared" si="5"/>
        <v>1.5406438946416108</v>
      </c>
      <c r="M39">
        <f t="shared" si="6"/>
        <v>1.3030048430903904</v>
      </c>
    </row>
    <row r="40" spans="1:13" x14ac:dyDescent="0.2">
      <c r="A40">
        <v>-0.53534320952049241</v>
      </c>
      <c r="B40" s="21">
        <v>39</v>
      </c>
      <c r="C40" s="21">
        <f t="shared" si="7"/>
        <v>0.23497873780031298</v>
      </c>
      <c r="D40" s="21">
        <f t="shared" si="8"/>
        <v>-0.27474224090241434</v>
      </c>
      <c r="E40" s="21">
        <v>0.32802425932455936</v>
      </c>
      <c r="F40">
        <f t="shared" si="0"/>
        <v>9.3045521524246388E-2</v>
      </c>
      <c r="G40">
        <f t="shared" si="1"/>
        <v>0.60276650022697376</v>
      </c>
      <c r="H40">
        <f t="shared" si="2"/>
        <v>8.657469075718998E-3</v>
      </c>
      <c r="I40">
        <f t="shared" si="2"/>
        <v>0.36332745379587433</v>
      </c>
      <c r="J40">
        <f t="shared" si="3"/>
        <v>-0.86336746884505178</v>
      </c>
      <c r="K40">
        <f t="shared" si="4"/>
        <v>0.74540338625991143</v>
      </c>
      <c r="L40">
        <f t="shared" si="5"/>
        <v>0.23497873780031298</v>
      </c>
      <c r="M40">
        <f t="shared" si="6"/>
        <v>0.27474224090241434</v>
      </c>
    </row>
    <row r="41" spans="1:13" x14ac:dyDescent="0.2">
      <c r="A41">
        <v>-2.6705426257693872</v>
      </c>
      <c r="B41" s="21">
        <v>40</v>
      </c>
      <c r="C41" s="21">
        <f t="shared" si="7"/>
        <v>-2.5530532568692306</v>
      </c>
      <c r="D41" s="21">
        <f t="shared" si="8"/>
        <v>-2.7254910739498701</v>
      </c>
      <c r="E41" s="21">
        <v>-2.4737280701746514</v>
      </c>
      <c r="F41">
        <f t="shared" si="0"/>
        <v>7.9325186694579219E-2</v>
      </c>
      <c r="G41">
        <f t="shared" si="1"/>
        <v>0.25176300377521876</v>
      </c>
      <c r="H41">
        <f t="shared" si="2"/>
        <v>6.2924852441298479E-3</v>
      </c>
      <c r="I41">
        <f t="shared" si="2"/>
        <v>6.3384610069920813E-2</v>
      </c>
      <c r="J41">
        <f t="shared" si="3"/>
        <v>-0.19681455559473582</v>
      </c>
      <c r="K41">
        <f t="shared" si="4"/>
        <v>3.8735969293953357E-2</v>
      </c>
      <c r="L41">
        <f t="shared" si="5"/>
        <v>2.5530532568692306</v>
      </c>
      <c r="M41">
        <f t="shared" si="6"/>
        <v>2.7254910739498701</v>
      </c>
    </row>
    <row r="42" spans="1:13" x14ac:dyDescent="0.2">
      <c r="A42">
        <v>0.10706754306000282</v>
      </c>
      <c r="B42" s="21">
        <v>41</v>
      </c>
      <c r="C42" s="21">
        <f t="shared" si="7"/>
        <v>-1.1694590853746125</v>
      </c>
      <c r="D42" s="21">
        <f t="shared" si="8"/>
        <v>-0.43803067172997118</v>
      </c>
      <c r="E42" s="21">
        <v>-1.3771692990447879</v>
      </c>
      <c r="F42">
        <f t="shared" si="0"/>
        <v>-0.20771021367017539</v>
      </c>
      <c r="G42">
        <f t="shared" si="1"/>
        <v>-0.93913862731481679</v>
      </c>
      <c r="H42">
        <f t="shared" si="2"/>
        <v>4.3143532862909915E-2</v>
      </c>
      <c r="I42">
        <f t="shared" si="2"/>
        <v>0.88198136131475835</v>
      </c>
      <c r="J42">
        <f t="shared" si="3"/>
        <v>1.4842368421047907</v>
      </c>
      <c r="K42">
        <f t="shared" si="4"/>
        <v>2.2029590034612014</v>
      </c>
      <c r="L42">
        <f t="shared" si="5"/>
        <v>1.1694590853746125</v>
      </c>
      <c r="M42">
        <f t="shared" si="6"/>
        <v>0.43803067172997118</v>
      </c>
    </row>
    <row r="43" spans="1:13" x14ac:dyDescent="0.2">
      <c r="A43">
        <v>1.464969327101949</v>
      </c>
      <c r="B43" s="21">
        <v>42</v>
      </c>
      <c r="C43" s="21">
        <f t="shared" si="7"/>
        <v>0.88023978441464279</v>
      </c>
      <c r="D43" s="21">
        <f t="shared" si="8"/>
        <v>1.3773631927559549</v>
      </c>
      <c r="E43" s="21">
        <v>0.63866774767507628</v>
      </c>
      <c r="F43">
        <f t="shared" si="0"/>
        <v>-0.24157203673956651</v>
      </c>
      <c r="G43">
        <f t="shared" si="1"/>
        <v>-0.73869544508087859</v>
      </c>
      <c r="H43">
        <f t="shared" si="2"/>
        <v>5.835704893450247E-2</v>
      </c>
      <c r="I43">
        <f t="shared" si="2"/>
        <v>0.54567096058323727</v>
      </c>
      <c r="J43">
        <f t="shared" si="3"/>
        <v>0.82630157942687277</v>
      </c>
      <c r="K43">
        <f t="shared" si="4"/>
        <v>0.68277430016334451</v>
      </c>
      <c r="L43">
        <f t="shared" si="5"/>
        <v>0.88023978441464279</v>
      </c>
      <c r="M43">
        <f t="shared" si="6"/>
        <v>1.3773631927559549</v>
      </c>
    </row>
    <row r="44" spans="1:13" x14ac:dyDescent="0.2">
      <c r="A44">
        <v>-0.49818484707112276</v>
      </c>
      <c r="B44" s="21">
        <v>43</v>
      </c>
      <c r="C44" s="21">
        <f t="shared" si="7"/>
        <v>-5.8064954863801366E-2</v>
      </c>
      <c r="D44" s="21">
        <f t="shared" si="8"/>
        <v>-0.22271220851993179</v>
      </c>
      <c r="E44" s="21">
        <v>-0.11498419846607699</v>
      </c>
      <c r="F44">
        <f t="shared" si="0"/>
        <v>-5.6919243602275627E-2</v>
      </c>
      <c r="G44">
        <f t="shared" si="1"/>
        <v>0.10772801005385479</v>
      </c>
      <c r="H44">
        <f t="shared" si="2"/>
        <v>3.239800292255195E-3</v>
      </c>
      <c r="I44">
        <f t="shared" si="2"/>
        <v>1.1605324150163439E-2</v>
      </c>
      <c r="J44">
        <f t="shared" si="3"/>
        <v>-0.38320064860504577</v>
      </c>
      <c r="K44">
        <f t="shared" si="4"/>
        <v>0.14684273709132775</v>
      </c>
      <c r="L44">
        <f t="shared" si="5"/>
        <v>5.8064954863801366E-2</v>
      </c>
      <c r="M44">
        <f t="shared" si="6"/>
        <v>0.22271220851993179</v>
      </c>
    </row>
    <row r="45" spans="1:13" x14ac:dyDescent="0.2">
      <c r="A45">
        <v>-1.1957846426875376</v>
      </c>
      <c r="B45" s="21">
        <v>44</v>
      </c>
      <c r="C45" s="21">
        <f t="shared" si="7"/>
        <v>-1.2248171201194382</v>
      </c>
      <c r="D45" s="21">
        <f t="shared" si="8"/>
        <v>-1.2403270843915239</v>
      </c>
      <c r="E45" s="21">
        <v>-1.2647751617671839</v>
      </c>
      <c r="F45">
        <f t="shared" si="0"/>
        <v>-3.9958041647745635E-2</v>
      </c>
      <c r="G45">
        <f t="shared" si="1"/>
        <v>-2.4448077375659905E-2</v>
      </c>
      <c r="H45">
        <f t="shared" si="2"/>
        <v>1.5966450923229746E-3</v>
      </c>
      <c r="I45">
        <f t="shared" si="2"/>
        <v>5.9770848736625365E-4</v>
      </c>
      <c r="J45">
        <f t="shared" si="3"/>
        <v>6.8990519079646262E-2</v>
      </c>
      <c r="K45">
        <f t="shared" si="4"/>
        <v>4.7596917228790352E-3</v>
      </c>
      <c r="L45">
        <f t="shared" si="5"/>
        <v>1.2248171201194382</v>
      </c>
      <c r="M45">
        <f t="shared" si="6"/>
        <v>1.2403270843915239</v>
      </c>
    </row>
    <row r="46" spans="1:13" x14ac:dyDescent="0.2">
      <c r="A46">
        <v>-0.54321300459972233</v>
      </c>
      <c r="B46" s="21">
        <v>45</v>
      </c>
      <c r="C46" s="21">
        <f t="shared" si="7"/>
        <v>-1.1556215646594414</v>
      </c>
      <c r="D46" s="21">
        <f t="shared" si="8"/>
        <v>-0.79127842147802707</v>
      </c>
      <c r="E46" s="21">
        <v>-1.3020781016600327</v>
      </c>
      <c r="F46">
        <f t="shared" si="0"/>
        <v>-0.14645653700059125</v>
      </c>
      <c r="G46">
        <f t="shared" si="1"/>
        <v>-0.51079968018200561</v>
      </c>
      <c r="H46">
        <f t="shared" si="2"/>
        <v>2.1449517230205554E-2</v>
      </c>
      <c r="I46">
        <f t="shared" si="2"/>
        <v>0.26091631327403919</v>
      </c>
      <c r="J46">
        <f t="shared" si="3"/>
        <v>0.75886509706031036</v>
      </c>
      <c r="K46">
        <f t="shared" si="4"/>
        <v>0.57587623553635425</v>
      </c>
      <c r="L46">
        <f t="shared" si="5"/>
        <v>1.1556215646594414</v>
      </c>
      <c r="M46">
        <f t="shared" si="6"/>
        <v>0.79127842147802707</v>
      </c>
    </row>
    <row r="47" spans="1:13" x14ac:dyDescent="0.2">
      <c r="A47">
        <v>1.7972775351209243</v>
      </c>
      <c r="B47" s="21">
        <v>46</v>
      </c>
      <c r="C47" s="21">
        <f t="shared" si="7"/>
        <v>1.2194667527912035</v>
      </c>
      <c r="D47" s="21">
        <f t="shared" si="8"/>
        <v>1.6390218508253187</v>
      </c>
      <c r="E47" s="21">
        <v>1.0160306741249046</v>
      </c>
      <c r="F47">
        <f t="shared" si="0"/>
        <v>-0.20343607866629898</v>
      </c>
      <c r="G47">
        <f t="shared" si="1"/>
        <v>-0.62299117670041415</v>
      </c>
      <c r="H47">
        <f t="shared" si="2"/>
        <v>4.1386238103120587E-2</v>
      </c>
      <c r="I47">
        <f t="shared" si="2"/>
        <v>0.38811800624656667</v>
      </c>
      <c r="J47">
        <f t="shared" si="3"/>
        <v>0.7812468609960197</v>
      </c>
      <c r="K47">
        <f t="shared" si="4"/>
        <v>0.61034665781613417</v>
      </c>
      <c r="L47">
        <f t="shared" si="5"/>
        <v>1.2194667527912035</v>
      </c>
      <c r="M47">
        <f t="shared" si="6"/>
        <v>1.6390218508253187</v>
      </c>
    </row>
    <row r="48" spans="1:13" x14ac:dyDescent="0.2">
      <c r="A48">
        <v>-0.43432003691634646</v>
      </c>
      <c r="B48" s="21">
        <v>47</v>
      </c>
      <c r="C48" s="21">
        <f t="shared" si="7"/>
        <v>0.1754133394792553</v>
      </c>
      <c r="D48" s="21">
        <f t="shared" si="8"/>
        <v>-0.10651566675128271</v>
      </c>
      <c r="E48" s="21">
        <v>0.17529836755859629</v>
      </c>
      <c r="F48">
        <f t="shared" si="0"/>
        <v>-1.1497192065901274E-4</v>
      </c>
      <c r="G48">
        <f t="shared" si="1"/>
        <v>0.281814034309879</v>
      </c>
      <c r="H48">
        <f t="shared" si="2"/>
        <v>1.3218542540022321E-8</v>
      </c>
      <c r="I48">
        <f t="shared" si="2"/>
        <v>7.9419149934009656E-2</v>
      </c>
      <c r="J48">
        <f t="shared" si="3"/>
        <v>-0.60961840447494275</v>
      </c>
      <c r="K48">
        <f t="shared" si="4"/>
        <v>0.37163459907457491</v>
      </c>
      <c r="L48">
        <f t="shared" si="5"/>
        <v>0.1754133394792553</v>
      </c>
      <c r="M48">
        <f t="shared" si="6"/>
        <v>0.10651566675128271</v>
      </c>
    </row>
    <row r="49" spans="1:13" x14ac:dyDescent="0.2">
      <c r="A49">
        <v>1.1648988413943326</v>
      </c>
      <c r="B49" s="21">
        <v>48</v>
      </c>
      <c r="C49" s="21">
        <f t="shared" si="7"/>
        <v>1.2526055111339602</v>
      </c>
      <c r="D49" s="21">
        <f t="shared" si="8"/>
        <v>1.1435957080440762</v>
      </c>
      <c r="E49" s="21">
        <v>1.2700778619294903</v>
      </c>
      <c r="F49">
        <f t="shared" si="0"/>
        <v>1.7472350795530112E-2</v>
      </c>
      <c r="G49">
        <f t="shared" si="1"/>
        <v>0.12648215388541417</v>
      </c>
      <c r="H49">
        <f t="shared" si="2"/>
        <v>3.0528304232206171E-4</v>
      </c>
      <c r="I49">
        <f t="shared" si="2"/>
        <v>1.5997735251493592E-2</v>
      </c>
      <c r="J49">
        <f t="shared" si="3"/>
        <v>-0.10517902053515771</v>
      </c>
      <c r="K49">
        <f t="shared" si="4"/>
        <v>1.1062626360735127E-2</v>
      </c>
      <c r="L49">
        <f t="shared" si="5"/>
        <v>1.2526055111339602</v>
      </c>
      <c r="M49">
        <f t="shared" si="6"/>
        <v>1.1435957080440762</v>
      </c>
    </row>
    <row r="50" spans="1:13" x14ac:dyDescent="0.2">
      <c r="A50">
        <v>0.47527228101290681</v>
      </c>
      <c r="B50" s="21">
        <v>49</v>
      </c>
      <c r="C50" s="21">
        <f t="shared" si="7"/>
        <v>1.1015750365798869</v>
      </c>
      <c r="D50" s="21">
        <f t="shared" si="8"/>
        <v>0.7039914226217221</v>
      </c>
      <c r="E50" s="21">
        <v>1.237318998170601</v>
      </c>
      <c r="F50">
        <f t="shared" si="0"/>
        <v>0.13574396159071411</v>
      </c>
      <c r="G50">
        <f t="shared" si="1"/>
        <v>0.53332757554887888</v>
      </c>
      <c r="H50">
        <f t="shared" si="2"/>
        <v>1.8426423108341267E-2</v>
      </c>
      <c r="I50">
        <f t="shared" si="2"/>
        <v>0.28443830284084509</v>
      </c>
      <c r="J50">
        <f t="shared" si="3"/>
        <v>-0.76204671715769412</v>
      </c>
      <c r="K50">
        <f t="shared" si="4"/>
        <v>0.5807151991308187</v>
      </c>
      <c r="L50">
        <f t="shared" si="5"/>
        <v>1.1015750365798869</v>
      </c>
      <c r="M50">
        <f t="shared" si="6"/>
        <v>0.7039914226217221</v>
      </c>
    </row>
    <row r="51" spans="1:13" x14ac:dyDescent="0.2">
      <c r="A51">
        <v>0.81441844980188005</v>
      </c>
      <c r="B51" s="21">
        <v>50</v>
      </c>
      <c r="C51" s="21">
        <f t="shared" si="7"/>
        <v>1.3652059680918236</v>
      </c>
      <c r="D51" s="21">
        <f t="shared" si="8"/>
        <v>0.95521673432622445</v>
      </c>
      <c r="E51" s="21">
        <v>1.5568098487042406</v>
      </c>
      <c r="F51">
        <f t="shared" si="0"/>
        <v>0.19160388061241695</v>
      </c>
      <c r="G51">
        <f t="shared" si="1"/>
        <v>0.6015931143780161</v>
      </c>
      <c r="H51">
        <f t="shared" si="2"/>
        <v>3.671204706573733E-2</v>
      </c>
      <c r="I51">
        <f t="shared" si="2"/>
        <v>0.36191427526704079</v>
      </c>
      <c r="J51">
        <f t="shared" si="3"/>
        <v>-0.7423913989023605</v>
      </c>
      <c r="K51">
        <f t="shared" si="4"/>
        <v>0.55114498916420374</v>
      </c>
      <c r="L51">
        <f t="shared" si="5"/>
        <v>1.3652059680918236</v>
      </c>
      <c r="M51">
        <f t="shared" si="6"/>
        <v>0.95521673432622445</v>
      </c>
    </row>
    <row r="52" spans="1:13" x14ac:dyDescent="0.2">
      <c r="A52">
        <v>-1.4792064523629125</v>
      </c>
      <c r="B52" s="21">
        <v>51</v>
      </c>
      <c r="C52" s="21">
        <f t="shared" si="7"/>
        <v>-0.79660346831700068</v>
      </c>
      <c r="D52" s="21">
        <f t="shared" si="8"/>
        <v>-1.2881631054976677</v>
      </c>
      <c r="E52" s="21">
        <v>-0.54512054314036817</v>
      </c>
      <c r="F52">
        <f t="shared" si="0"/>
        <v>0.25148292517663251</v>
      </c>
      <c r="G52">
        <f t="shared" si="1"/>
        <v>0.74304256235729949</v>
      </c>
      <c r="H52">
        <f t="shared" si="2"/>
        <v>6.3243661655395744E-2</v>
      </c>
      <c r="I52">
        <f t="shared" si="2"/>
        <v>0.55211224947450133</v>
      </c>
      <c r="J52">
        <f t="shared" si="3"/>
        <v>-0.93408590922254431</v>
      </c>
      <c r="K52">
        <f t="shared" si="4"/>
        <v>0.87251648580810726</v>
      </c>
      <c r="L52">
        <f t="shared" si="5"/>
        <v>0.79660346831700068</v>
      </c>
      <c r="M52">
        <f t="shared" si="6"/>
        <v>1.2881631054976677</v>
      </c>
    </row>
    <row r="53" spans="1:13" x14ac:dyDescent="0.2">
      <c r="A53">
        <v>1.1030168015131909</v>
      </c>
      <c r="B53" s="21">
        <v>52</v>
      </c>
      <c r="C53" s="21">
        <f t="shared" si="7"/>
        <v>0.70471506735469058</v>
      </c>
      <c r="D53" s="21">
        <f t="shared" si="8"/>
        <v>0.84538418041365737</v>
      </c>
      <c r="E53" s="21">
        <v>0.77594447562896995</v>
      </c>
      <c r="F53">
        <f t="shared" si="0"/>
        <v>7.1229408274279371E-2</v>
      </c>
      <c r="G53">
        <f t="shared" si="1"/>
        <v>-6.9439704784687417E-2</v>
      </c>
      <c r="H53">
        <f t="shared" si="2"/>
        <v>5.0736286031039784E-3</v>
      </c>
      <c r="I53">
        <f t="shared" si="2"/>
        <v>4.8218726005845409E-3</v>
      </c>
      <c r="J53">
        <f t="shared" si="3"/>
        <v>0.32707232588422097</v>
      </c>
      <c r="K53">
        <f t="shared" si="4"/>
        <v>0.10697630635931404</v>
      </c>
      <c r="L53">
        <f t="shared" si="5"/>
        <v>0.70471506735469058</v>
      </c>
      <c r="M53">
        <f t="shared" si="6"/>
        <v>0.84538418041365737</v>
      </c>
    </row>
    <row r="54" spans="1:13" x14ac:dyDescent="0.2">
      <c r="A54">
        <v>-0.53924302783771749</v>
      </c>
      <c r="B54" s="21">
        <v>53</v>
      </c>
      <c r="C54" s="21">
        <f t="shared" si="7"/>
        <v>-0.1868854941603722</v>
      </c>
      <c r="D54" s="21">
        <f t="shared" si="8"/>
        <v>-0.370166191754986</v>
      </c>
      <c r="E54" s="21">
        <v>-7.3676342460335553E-2</v>
      </c>
      <c r="F54">
        <f t="shared" si="0"/>
        <v>0.11320915170003665</v>
      </c>
      <c r="G54">
        <f t="shared" si="1"/>
        <v>0.29648984929465044</v>
      </c>
      <c r="H54">
        <f t="shared" si="2"/>
        <v>1.281631202864191E-2</v>
      </c>
      <c r="I54">
        <f t="shared" si="2"/>
        <v>8.7906230734764529E-2</v>
      </c>
      <c r="J54">
        <f t="shared" si="3"/>
        <v>-0.46556668537738194</v>
      </c>
      <c r="K54">
        <f t="shared" si="4"/>
        <v>0.21675233853328213</v>
      </c>
      <c r="L54">
        <f t="shared" si="5"/>
        <v>0.1868854941603722</v>
      </c>
      <c r="M54">
        <f t="shared" si="6"/>
        <v>0.370166191754986</v>
      </c>
    </row>
    <row r="55" spans="1:13" x14ac:dyDescent="0.2">
      <c r="A55">
        <v>-1.2780052025408899</v>
      </c>
      <c r="B55" s="21">
        <v>54</v>
      </c>
      <c r="C55" s="21">
        <f t="shared" si="7"/>
        <v>-1.3714479496210761</v>
      </c>
      <c r="D55" s="21">
        <f t="shared" si="8"/>
        <v>-1.3520384408918871</v>
      </c>
      <c r="E55" s="21">
        <v>-1.3222110080170912</v>
      </c>
      <c r="F55">
        <f t="shared" si="0"/>
        <v>4.9236941603984841E-2</v>
      </c>
      <c r="G55">
        <f t="shared" si="1"/>
        <v>2.9827432874795834E-2</v>
      </c>
      <c r="H55">
        <f t="shared" si="2"/>
        <v>2.4242764185142133E-3</v>
      </c>
      <c r="I55">
        <f t="shared" si="2"/>
        <v>8.8967575190045123E-4</v>
      </c>
      <c r="J55">
        <f t="shared" si="3"/>
        <v>4.4205805476201343E-2</v>
      </c>
      <c r="K55">
        <f t="shared" si="4"/>
        <v>1.9541532377997527E-3</v>
      </c>
      <c r="L55">
        <f t="shared" si="5"/>
        <v>1.3714479496210761</v>
      </c>
      <c r="M55">
        <f t="shared" si="6"/>
        <v>1.3520384408918871</v>
      </c>
    </row>
    <row r="56" spans="1:13" x14ac:dyDescent="0.2">
      <c r="A56">
        <v>-1.8454641193617429</v>
      </c>
      <c r="B56" s="21">
        <v>55</v>
      </c>
      <c r="C56" s="21">
        <f t="shared" si="7"/>
        <v>-2.5311880941722809</v>
      </c>
      <c r="D56" s="21">
        <f t="shared" si="8"/>
        <v>-2.1158718075401204</v>
      </c>
      <c r="E56" s="21">
        <v>-2.6387907241719977</v>
      </c>
      <c r="F56">
        <f t="shared" si="0"/>
        <v>-0.10760262999971681</v>
      </c>
      <c r="G56">
        <f t="shared" si="1"/>
        <v>-0.52291891663187728</v>
      </c>
      <c r="H56">
        <f t="shared" si="2"/>
        <v>1.1578325982855957E-2</v>
      </c>
      <c r="I56">
        <f t="shared" si="2"/>
        <v>0.2734441933714562</v>
      </c>
      <c r="J56">
        <f t="shared" si="3"/>
        <v>0.79332660481025474</v>
      </c>
      <c r="K56">
        <f t="shared" si="4"/>
        <v>0.62936710189976608</v>
      </c>
      <c r="L56">
        <f t="shared" si="5"/>
        <v>2.5311880941722809</v>
      </c>
      <c r="M56">
        <f t="shared" si="6"/>
        <v>2.1158718075401204</v>
      </c>
    </row>
    <row r="57" spans="1:13" x14ac:dyDescent="0.2">
      <c r="A57">
        <v>-1.1922386796424849</v>
      </c>
      <c r="B57" s="21">
        <v>56</v>
      </c>
      <c r="C57" s="21">
        <f t="shared" si="7"/>
        <v>-2.4578327267286255</v>
      </c>
      <c r="D57" s="21">
        <f t="shared" si="8"/>
        <v>-1.615413041150509</v>
      </c>
      <c r="E57" s="21">
        <v>-2.7755131141456832</v>
      </c>
      <c r="F57">
        <f t="shared" si="0"/>
        <v>-0.31768038741705773</v>
      </c>
      <c r="G57">
        <f t="shared" si="1"/>
        <v>-1.1601000729951743</v>
      </c>
      <c r="H57">
        <f t="shared" si="2"/>
        <v>0.10092082854945189</v>
      </c>
      <c r="I57">
        <f t="shared" si="2"/>
        <v>1.3458321793634087</v>
      </c>
      <c r="J57">
        <f t="shared" si="3"/>
        <v>1.5832744345031984</v>
      </c>
      <c r="K57">
        <f t="shared" si="4"/>
        <v>2.5067579349514224</v>
      </c>
      <c r="L57">
        <f t="shared" si="5"/>
        <v>2.4578327267286255</v>
      </c>
      <c r="M57">
        <f t="shared" si="6"/>
        <v>1.615413041150509</v>
      </c>
    </row>
    <row r="58" spans="1:13" x14ac:dyDescent="0.2">
      <c r="A58">
        <v>0.68895396444066448</v>
      </c>
      <c r="B58" s="21">
        <v>57</v>
      </c>
      <c r="C58" s="21">
        <f t="shared" si="7"/>
        <v>-0.53996239892364828</v>
      </c>
      <c r="D58" s="21">
        <f t="shared" si="8"/>
        <v>0.36587135621056266</v>
      </c>
      <c r="E58" s="21">
        <v>-0.97635390404674538</v>
      </c>
      <c r="F58">
        <f t="shared" si="0"/>
        <v>-0.4363915051230971</v>
      </c>
      <c r="G58">
        <f t="shared" si="1"/>
        <v>-1.3422252602573082</v>
      </c>
      <c r="H58">
        <f t="shared" si="2"/>
        <v>0.19043754574360208</v>
      </c>
      <c r="I58">
        <f t="shared" si="2"/>
        <v>1.8015686492727987</v>
      </c>
      <c r="J58">
        <f t="shared" si="3"/>
        <v>1.6653078684874099</v>
      </c>
      <c r="K58">
        <f t="shared" si="4"/>
        <v>2.7732502968460802</v>
      </c>
      <c r="L58">
        <f t="shared" si="5"/>
        <v>0.53996239892364828</v>
      </c>
      <c r="M58">
        <f t="shared" si="6"/>
        <v>0.36587135621056266</v>
      </c>
    </row>
    <row r="59" spans="1:13" x14ac:dyDescent="0.2">
      <c r="A59">
        <v>-2.1010601361161774</v>
      </c>
      <c r="B59" s="21">
        <v>58</v>
      </c>
      <c r="C59" s="21">
        <f t="shared" si="7"/>
        <v>-2.3710413355780013</v>
      </c>
      <c r="D59" s="21">
        <f t="shared" si="8"/>
        <v>-2.0278858648740647</v>
      </c>
      <c r="E59" s="21">
        <v>-2.6868724785442248</v>
      </c>
      <c r="F59">
        <f t="shared" si="0"/>
        <v>-0.3158311429662235</v>
      </c>
      <c r="G59">
        <f t="shared" si="1"/>
        <v>-0.65898661367016009</v>
      </c>
      <c r="H59">
        <f t="shared" si="2"/>
        <v>9.9749310867351101E-2</v>
      </c>
      <c r="I59">
        <f t="shared" si="2"/>
        <v>0.43426335699646484</v>
      </c>
      <c r="J59">
        <f t="shared" si="3"/>
        <v>0.58581234242804747</v>
      </c>
      <c r="K59">
        <f t="shared" si="4"/>
        <v>0.34317610054103592</v>
      </c>
      <c r="L59">
        <f t="shared" si="5"/>
        <v>2.3710413355780013</v>
      </c>
      <c r="M59">
        <f t="shared" si="6"/>
        <v>2.0278858648740647</v>
      </c>
    </row>
    <row r="60" spans="1:13" x14ac:dyDescent="0.2">
      <c r="A60">
        <v>-1.6805610533935016</v>
      </c>
      <c r="B60" s="21">
        <v>59</v>
      </c>
      <c r="C60" s="21">
        <f t="shared" si="7"/>
        <v>-2.8660817211825025</v>
      </c>
      <c r="D60" s="21">
        <f t="shared" si="8"/>
        <v>-2.0861382263683144</v>
      </c>
      <c r="E60" s="21">
        <v>-3.2926845405200362</v>
      </c>
      <c r="F60">
        <f t="shared" si="0"/>
        <v>-0.42660281933753375</v>
      </c>
      <c r="G60">
        <f t="shared" si="1"/>
        <v>-1.2065463141517219</v>
      </c>
      <c r="H60">
        <f t="shared" si="2"/>
        <v>0.18198996546673246</v>
      </c>
      <c r="I60">
        <f t="shared" si="2"/>
        <v>1.4557540081931055</v>
      </c>
      <c r="J60">
        <f t="shared" si="3"/>
        <v>1.6121234871265346</v>
      </c>
      <c r="K60">
        <f t="shared" si="4"/>
        <v>2.5989421377450181</v>
      </c>
      <c r="L60">
        <f t="shared" si="5"/>
        <v>2.8660817211825025</v>
      </c>
      <c r="M60">
        <f t="shared" si="6"/>
        <v>2.0861382263683144</v>
      </c>
    </row>
    <row r="61" spans="1:13" x14ac:dyDescent="0.2">
      <c r="A61">
        <v>-0.59156759160573025</v>
      </c>
      <c r="B61" s="21">
        <v>60</v>
      </c>
      <c r="C61" s="21">
        <f t="shared" si="7"/>
        <v>-2.0246084521969814</v>
      </c>
      <c r="D61" s="21">
        <f t="shared" si="8"/>
        <v>-1.0087952368793931</v>
      </c>
      <c r="E61" s="21">
        <v>-2.5671783159177517</v>
      </c>
      <c r="F61">
        <f t="shared" si="0"/>
        <v>-0.54256986372077032</v>
      </c>
      <c r="G61">
        <f t="shared" si="1"/>
        <v>-1.5583830790383586</v>
      </c>
      <c r="H61">
        <f t="shared" si="2"/>
        <v>0.29438205701797526</v>
      </c>
      <c r="I61">
        <f t="shared" si="2"/>
        <v>2.4285578210330749</v>
      </c>
      <c r="J61">
        <f t="shared" si="3"/>
        <v>1.9756107243120216</v>
      </c>
      <c r="K61">
        <f t="shared" si="4"/>
        <v>3.9030377340166704</v>
      </c>
      <c r="L61">
        <f t="shared" si="5"/>
        <v>2.0246084521969814</v>
      </c>
      <c r="M61">
        <f t="shared" si="6"/>
        <v>1.0087952368793931</v>
      </c>
    </row>
    <row r="62" spans="1:13" x14ac:dyDescent="0.2">
      <c r="A62">
        <v>-0.69208814601319801</v>
      </c>
      <c r="B62" s="21">
        <v>61</v>
      </c>
      <c r="C62" s="21">
        <f t="shared" si="7"/>
        <v>-1.7043923721116887</v>
      </c>
      <c r="D62" s="21">
        <f t="shared" si="8"/>
        <v>-0.89384719338907659</v>
      </c>
      <c r="E62" s="21">
        <v>-2.2323951355638489</v>
      </c>
      <c r="F62">
        <f t="shared" si="0"/>
        <v>-0.52800276345216024</v>
      </c>
      <c r="G62">
        <f t="shared" si="1"/>
        <v>-1.3385479421747724</v>
      </c>
      <c r="H62">
        <f t="shared" si="2"/>
        <v>0.27878691821311791</v>
      </c>
      <c r="I62">
        <f t="shared" si="2"/>
        <v>1.7917105935003177</v>
      </c>
      <c r="J62">
        <f t="shared" si="3"/>
        <v>1.5403069895506509</v>
      </c>
      <c r="K62">
        <f t="shared" si="4"/>
        <v>2.3725456220585892</v>
      </c>
      <c r="L62">
        <f t="shared" si="5"/>
        <v>1.7043923721116887</v>
      </c>
      <c r="M62">
        <f t="shared" si="6"/>
        <v>0.89384719338907659</v>
      </c>
    </row>
    <row r="63" spans="1:13" x14ac:dyDescent="0.2">
      <c r="A63">
        <v>1.5080723564606535</v>
      </c>
      <c r="B63" s="21">
        <v>62</v>
      </c>
      <c r="C63" s="21">
        <f t="shared" si="7"/>
        <v>0.65587617040480917</v>
      </c>
      <c r="D63" s="21">
        <f t="shared" si="8"/>
        <v>1.3293029177828382</v>
      </c>
      <c r="E63" s="21">
        <v>0.16863527512234411</v>
      </c>
      <c r="F63">
        <f t="shared" si="0"/>
        <v>-0.48724089528246506</v>
      </c>
      <c r="G63">
        <f t="shared" si="1"/>
        <v>-1.160667642660494</v>
      </c>
      <c r="H63">
        <f t="shared" si="2"/>
        <v>0.23740369003565809</v>
      </c>
      <c r="I63">
        <f t="shared" si="2"/>
        <v>1.3471493767190683</v>
      </c>
      <c r="J63">
        <f t="shared" si="3"/>
        <v>1.3394370813383094</v>
      </c>
      <c r="K63">
        <f t="shared" si="4"/>
        <v>1.7940916948640888</v>
      </c>
      <c r="L63">
        <f t="shared" si="5"/>
        <v>0.65587617040480917</v>
      </c>
      <c r="M63">
        <f t="shared" si="6"/>
        <v>1.3293029177828382</v>
      </c>
    </row>
    <row r="64" spans="1:13" x14ac:dyDescent="0.2">
      <c r="A64">
        <v>-1.2222048730550807</v>
      </c>
      <c r="B64" s="21">
        <v>63</v>
      </c>
      <c r="C64" s="21">
        <f t="shared" si="7"/>
        <v>-0.89426678785267621</v>
      </c>
      <c r="D64" s="21">
        <f t="shared" si="8"/>
        <v>-0.95634428949851302</v>
      </c>
      <c r="E64" s="21">
        <v>-1.1210237079816743</v>
      </c>
      <c r="F64">
        <f t="shared" si="0"/>
        <v>-0.22675692012899806</v>
      </c>
      <c r="G64">
        <f t="shared" si="1"/>
        <v>-0.16467941848316126</v>
      </c>
      <c r="H64">
        <f t="shared" si="2"/>
        <v>5.1418700826388809E-2</v>
      </c>
      <c r="I64">
        <f t="shared" si="2"/>
        <v>2.7119310871952153E-2</v>
      </c>
      <c r="J64">
        <f t="shared" si="3"/>
        <v>-0.10118116507340646</v>
      </c>
      <c r="K64">
        <f t="shared" si="4"/>
        <v>1.0237628165611929E-2</v>
      </c>
      <c r="L64">
        <f t="shared" si="5"/>
        <v>0.89426678785267621</v>
      </c>
      <c r="M64">
        <f t="shared" si="6"/>
        <v>0.95634428949851302</v>
      </c>
    </row>
    <row r="65" spans="1:13" x14ac:dyDescent="0.2">
      <c r="A65">
        <v>-1.1430895752581709</v>
      </c>
      <c r="B65" s="21">
        <v>64</v>
      </c>
      <c r="C65" s="21">
        <f t="shared" si="7"/>
        <v>-1.5902229691845089</v>
      </c>
      <c r="D65" s="21">
        <f t="shared" si="8"/>
        <v>-1.3343584331578735</v>
      </c>
      <c r="E65" s="21">
        <v>-1.8157038000471755</v>
      </c>
      <c r="F65">
        <f t="shared" si="0"/>
        <v>-0.22548083086266657</v>
      </c>
      <c r="G65">
        <f t="shared" si="1"/>
        <v>-0.48134536688930196</v>
      </c>
      <c r="H65">
        <f t="shared" si="2"/>
        <v>5.084160508651845E-2</v>
      </c>
      <c r="I65">
        <f t="shared" si="2"/>
        <v>0.2316933622257967</v>
      </c>
      <c r="J65">
        <f t="shared" si="3"/>
        <v>0.67261422478900457</v>
      </c>
      <c r="K65">
        <f t="shared" si="4"/>
        <v>0.45240989538851356</v>
      </c>
      <c r="L65">
        <f t="shared" si="5"/>
        <v>1.5902229691845089</v>
      </c>
      <c r="M65">
        <f t="shared" si="6"/>
        <v>1.3343584331578735</v>
      </c>
    </row>
    <row r="66" spans="1:13" x14ac:dyDescent="0.2">
      <c r="A66">
        <v>0.86151708105360059</v>
      </c>
      <c r="B66" s="21">
        <v>65</v>
      </c>
      <c r="C66" s="21">
        <f t="shared" si="7"/>
        <v>6.6405596461346139E-2</v>
      </c>
      <c r="D66" s="21">
        <f t="shared" si="8"/>
        <v>0.5946453944220258</v>
      </c>
      <c r="E66" s="21">
        <v>-0.22790519897470474</v>
      </c>
      <c r="F66">
        <f t="shared" si="0"/>
        <v>-0.29431079543605088</v>
      </c>
      <c r="G66">
        <f t="shared" si="1"/>
        <v>-0.82255059339673053</v>
      </c>
      <c r="H66">
        <f t="shared" si="2"/>
        <v>8.661884431020099E-2</v>
      </c>
      <c r="I66">
        <f t="shared" si="2"/>
        <v>0.67658947869731356</v>
      </c>
      <c r="J66">
        <f t="shared" si="3"/>
        <v>1.0894222800283053</v>
      </c>
      <c r="K66">
        <f t="shared" si="4"/>
        <v>1.1868409042220713</v>
      </c>
      <c r="L66">
        <f t="shared" si="5"/>
        <v>6.6405596461346139E-2</v>
      </c>
      <c r="M66">
        <f t="shared" si="6"/>
        <v>0.5946453944220258</v>
      </c>
    </row>
    <row r="67" spans="1:13" x14ac:dyDescent="0.2">
      <c r="A67">
        <v>0.89349461966682275</v>
      </c>
      <c r="B67" s="21">
        <v>66</v>
      </c>
      <c r="C67" s="21">
        <f t="shared" si="7"/>
        <v>0.92669741789749582</v>
      </c>
      <c r="D67" s="21">
        <f t="shared" si="8"/>
        <v>1.0124236985512278</v>
      </c>
      <c r="E67" s="21">
        <v>0.75675150028199989</v>
      </c>
      <c r="F67">
        <f t="shared" ref="F67:F130" si="9">E67-C67</f>
        <v>-0.16994591761549593</v>
      </c>
      <c r="G67">
        <f t="shared" ref="G67:G130" si="10">E67-D67</f>
        <v>-0.25567219826922793</v>
      </c>
      <c r="H67">
        <f t="shared" ref="H67:I130" si="11">F67^2</f>
        <v>2.8881614914172932E-2</v>
      </c>
      <c r="I67">
        <f t="shared" si="11"/>
        <v>6.5368272967819399E-2</v>
      </c>
      <c r="J67">
        <f t="shared" ref="J67:J130" si="12">A67-E67</f>
        <v>0.13674311938482286</v>
      </c>
      <c r="K67">
        <f t="shared" ref="K67:K130" si="13">J67^2</f>
        <v>1.8698680699091919E-2</v>
      </c>
      <c r="L67">
        <f t="shared" ref="L67:L130" si="14">ABS(C67)</f>
        <v>0.92669741789749582</v>
      </c>
      <c r="M67">
        <f t="shared" ref="M67:M130" si="15">ABS(D67)</f>
        <v>1.0124236985512278</v>
      </c>
    </row>
    <row r="68" spans="1:13" x14ac:dyDescent="0.2">
      <c r="A68">
        <v>0.13744700462978879</v>
      </c>
      <c r="B68" s="21">
        <v>67</v>
      </c>
      <c r="C68" s="21">
        <f t="shared" ref="C68:C131" si="16">A68+C67*0.5</f>
        <v>0.60079571357853667</v>
      </c>
      <c r="D68" s="21">
        <f t="shared" ref="D68:D131" si="17">A68+0.2*D67</f>
        <v>0.33993174434003437</v>
      </c>
      <c r="E68" s="21">
        <v>0.59149790479898867</v>
      </c>
      <c r="F68">
        <f t="shared" si="9"/>
        <v>-9.2978087795480002E-3</v>
      </c>
      <c r="G68">
        <f t="shared" si="10"/>
        <v>0.2515661604589543</v>
      </c>
      <c r="H68">
        <f t="shared" si="11"/>
        <v>8.6449248101039874E-5</v>
      </c>
      <c r="I68">
        <f t="shared" si="11"/>
        <v>6.3285533088060342E-2</v>
      </c>
      <c r="J68">
        <f t="shared" si="12"/>
        <v>-0.45405090016919991</v>
      </c>
      <c r="K68">
        <f t="shared" si="13"/>
        <v>0.20616221994446074</v>
      </c>
      <c r="L68">
        <f t="shared" si="14"/>
        <v>0.60079571357853667</v>
      </c>
      <c r="M68">
        <f t="shared" si="15"/>
        <v>0.33993174434003437</v>
      </c>
    </row>
    <row r="69" spans="1:13" x14ac:dyDescent="0.2">
      <c r="A69">
        <v>-0.91127016180195741</v>
      </c>
      <c r="B69" s="21">
        <v>68</v>
      </c>
      <c r="C69" s="21">
        <f t="shared" si="16"/>
        <v>-0.61087230501268908</v>
      </c>
      <c r="D69" s="21">
        <f t="shared" si="17"/>
        <v>-0.84328381293395049</v>
      </c>
      <c r="E69" s="21">
        <v>-0.55637141892256414</v>
      </c>
      <c r="F69">
        <f t="shared" si="9"/>
        <v>5.4500886090124934E-2</v>
      </c>
      <c r="G69">
        <f t="shared" si="10"/>
        <v>0.28691239401138635</v>
      </c>
      <c r="H69">
        <f t="shared" si="11"/>
        <v>2.9703465846087733E-3</v>
      </c>
      <c r="I69">
        <f t="shared" si="11"/>
        <v>8.231872183734501E-2</v>
      </c>
      <c r="J69">
        <f t="shared" si="12"/>
        <v>-0.35489874287939327</v>
      </c>
      <c r="K69">
        <f t="shared" si="13"/>
        <v>0.12595311769737369</v>
      </c>
      <c r="L69">
        <f t="shared" si="14"/>
        <v>0.61087230501268908</v>
      </c>
      <c r="M69">
        <f t="shared" si="15"/>
        <v>0.84328381293395049</v>
      </c>
    </row>
    <row r="70" spans="1:13" x14ac:dyDescent="0.2">
      <c r="A70">
        <v>-1.6692202995704242</v>
      </c>
      <c r="B70" s="21">
        <v>69</v>
      </c>
      <c r="C70" s="21">
        <f t="shared" si="16"/>
        <v>-1.9746564520767687</v>
      </c>
      <c r="D70" s="21">
        <f t="shared" si="17"/>
        <v>-1.8378770621572142</v>
      </c>
      <c r="E70" s="21">
        <v>-2.0030431509239626</v>
      </c>
      <c r="F70">
        <f t="shared" si="9"/>
        <v>-2.8386698847193914E-2</v>
      </c>
      <c r="G70">
        <f t="shared" si="10"/>
        <v>-0.16516608876674832</v>
      </c>
      <c r="H70">
        <f t="shared" si="11"/>
        <v>8.0580467144128031E-4</v>
      </c>
      <c r="I70">
        <f t="shared" si="11"/>
        <v>2.7279836878505385E-2</v>
      </c>
      <c r="J70">
        <f t="shared" si="12"/>
        <v>0.3338228513535384</v>
      </c>
      <c r="K70">
        <f t="shared" si="13"/>
        <v>0.11143769608580659</v>
      </c>
      <c r="L70">
        <f t="shared" si="14"/>
        <v>1.9746564520767687</v>
      </c>
      <c r="M70">
        <f t="shared" si="15"/>
        <v>1.8378770621572142</v>
      </c>
    </row>
    <row r="71" spans="1:13" x14ac:dyDescent="0.2">
      <c r="A71">
        <v>-0.49587543052694449</v>
      </c>
      <c r="B71" s="21">
        <v>70</v>
      </c>
      <c r="C71" s="21">
        <f t="shared" si="16"/>
        <v>-1.4832036565653288</v>
      </c>
      <c r="D71" s="21">
        <f t="shared" si="17"/>
        <v>-0.86345084295838737</v>
      </c>
      <c r="E71" s="21">
        <v>-1.6977013210813219</v>
      </c>
      <c r="F71">
        <f t="shared" si="9"/>
        <v>-0.21449766451599306</v>
      </c>
      <c r="G71">
        <f t="shared" si="10"/>
        <v>-0.83425047812293451</v>
      </c>
      <c r="H71">
        <f t="shared" si="11"/>
        <v>4.6009248082815507E-2</v>
      </c>
      <c r="I71">
        <f t="shared" si="11"/>
        <v>0.69597386024834484</v>
      </c>
      <c r="J71">
        <f t="shared" si="12"/>
        <v>1.2018258905543773</v>
      </c>
      <c r="K71">
        <f t="shared" si="13"/>
        <v>1.444385471206822</v>
      </c>
      <c r="L71">
        <f t="shared" si="14"/>
        <v>1.4832036565653288</v>
      </c>
      <c r="M71">
        <f t="shared" si="15"/>
        <v>0.86345084295838737</v>
      </c>
    </row>
    <row r="72" spans="1:13" x14ac:dyDescent="0.2">
      <c r="A72">
        <v>-3.0065062333751262</v>
      </c>
      <c r="B72" s="21">
        <v>71</v>
      </c>
      <c r="C72" s="21">
        <f t="shared" si="16"/>
        <v>-3.7481080616577906</v>
      </c>
      <c r="D72" s="21">
        <f t="shared" si="17"/>
        <v>-3.1791964019668035</v>
      </c>
      <c r="E72" s="21">
        <v>-4.0251270260239194</v>
      </c>
      <c r="F72">
        <f t="shared" si="9"/>
        <v>-0.27701896436612872</v>
      </c>
      <c r="G72">
        <f t="shared" si="10"/>
        <v>-0.84593062405711583</v>
      </c>
      <c r="H72">
        <f t="shared" si="11"/>
        <v>7.6739506618482486E-2</v>
      </c>
      <c r="I72">
        <f t="shared" si="11"/>
        <v>0.71559862071766145</v>
      </c>
      <c r="J72">
        <f t="shared" si="12"/>
        <v>1.0186207926487931</v>
      </c>
      <c r="K72">
        <f t="shared" si="13"/>
        <v>1.0375883192164557</v>
      </c>
      <c r="L72">
        <f t="shared" si="14"/>
        <v>3.7481080616577906</v>
      </c>
      <c r="M72">
        <f t="shared" si="15"/>
        <v>3.1791964019668035</v>
      </c>
    </row>
    <row r="73" spans="1:13" x14ac:dyDescent="0.2">
      <c r="A73">
        <v>-0.16262895915777331</v>
      </c>
      <c r="B73" s="21">
        <v>72</v>
      </c>
      <c r="C73" s="21">
        <f t="shared" si="16"/>
        <v>-2.0366829899866685</v>
      </c>
      <c r="D73" s="21">
        <f t="shared" si="17"/>
        <v>-0.79846823955113411</v>
      </c>
      <c r="E73" s="21">
        <v>-2.5777051747721251</v>
      </c>
      <c r="F73">
        <f t="shared" si="9"/>
        <v>-0.54102218478545661</v>
      </c>
      <c r="G73">
        <f t="shared" si="10"/>
        <v>-1.7792369352209909</v>
      </c>
      <c r="H73">
        <f t="shared" si="11"/>
        <v>0.29270500443002873</v>
      </c>
      <c r="I73">
        <f t="shared" si="11"/>
        <v>3.1656840716545847</v>
      </c>
      <c r="J73">
        <f t="shared" si="12"/>
        <v>2.4150762156143517</v>
      </c>
      <c r="K73">
        <f t="shared" si="13"/>
        <v>5.8325931272261382</v>
      </c>
      <c r="L73">
        <f t="shared" si="14"/>
        <v>2.0366829899866685</v>
      </c>
      <c r="M73">
        <f t="shared" si="15"/>
        <v>0.79846823955113411</v>
      </c>
    </row>
    <row r="74" spans="1:13" x14ac:dyDescent="0.2">
      <c r="A74">
        <v>2.3428699366283516</v>
      </c>
      <c r="B74" s="21">
        <v>73</v>
      </c>
      <c r="C74" s="21">
        <f t="shared" si="16"/>
        <v>1.3245284416350174</v>
      </c>
      <c r="D74" s="21">
        <f t="shared" si="17"/>
        <v>2.183176288718125</v>
      </c>
      <c r="E74" s="21">
        <v>0.7962468317650766</v>
      </c>
      <c r="F74">
        <f t="shared" si="9"/>
        <v>-0.52828160986994077</v>
      </c>
      <c r="G74">
        <f t="shared" si="10"/>
        <v>-1.3869294569530484</v>
      </c>
      <c r="H74">
        <f t="shared" si="11"/>
        <v>0.2790814593267763</v>
      </c>
      <c r="I74">
        <f t="shared" si="11"/>
        <v>1.9235733185640775</v>
      </c>
      <c r="J74">
        <f t="shared" si="12"/>
        <v>1.546623104863275</v>
      </c>
      <c r="K74">
        <f t="shared" si="13"/>
        <v>2.392043028496917</v>
      </c>
      <c r="L74">
        <f t="shared" si="14"/>
        <v>1.3245284416350174</v>
      </c>
      <c r="M74">
        <f t="shared" si="15"/>
        <v>2.183176288718125</v>
      </c>
    </row>
    <row r="75" spans="1:13" x14ac:dyDescent="0.2">
      <c r="A75">
        <v>-1.1801563802612822</v>
      </c>
      <c r="B75" s="21">
        <v>74</v>
      </c>
      <c r="C75" s="21">
        <f t="shared" si="16"/>
        <v>-0.51789215944377354</v>
      </c>
      <c r="D75" s="21">
        <f t="shared" si="17"/>
        <v>-0.74352112251765723</v>
      </c>
      <c r="E75" s="21">
        <v>-0.70240828120223631</v>
      </c>
      <c r="F75">
        <f t="shared" si="9"/>
        <v>-0.18451612175846277</v>
      </c>
      <c r="G75">
        <f t="shared" si="10"/>
        <v>4.1112841315420923E-2</v>
      </c>
      <c r="H75">
        <f t="shared" si="11"/>
        <v>3.4046199188783856E-2</v>
      </c>
      <c r="I75">
        <f t="shared" si="11"/>
        <v>1.6902657210269817E-3</v>
      </c>
      <c r="J75">
        <f t="shared" si="12"/>
        <v>-0.47774809905904592</v>
      </c>
      <c r="K75">
        <f t="shared" si="13"/>
        <v>0.22824324615453195</v>
      </c>
      <c r="L75">
        <f t="shared" si="14"/>
        <v>0.51789215944377354</v>
      </c>
      <c r="M75">
        <f t="shared" si="15"/>
        <v>0.74352112251765723</v>
      </c>
    </row>
    <row r="76" spans="1:13" x14ac:dyDescent="0.2">
      <c r="A76">
        <v>-1.2029548087060484</v>
      </c>
      <c r="B76" s="21">
        <v>75</v>
      </c>
      <c r="C76" s="21">
        <f t="shared" si="16"/>
        <v>-1.4619008884279352</v>
      </c>
      <c r="D76" s="21">
        <f t="shared" si="17"/>
        <v>-1.3516590332095799</v>
      </c>
      <c r="E76" s="21">
        <v>-1.6243997774273902</v>
      </c>
      <c r="F76">
        <f t="shared" si="9"/>
        <v>-0.16249888899945497</v>
      </c>
      <c r="G76">
        <f t="shared" si="10"/>
        <v>-0.27274074421781025</v>
      </c>
      <c r="H76">
        <f t="shared" si="11"/>
        <v>2.6405888926057188E-2</v>
      </c>
      <c r="I76">
        <f t="shared" si="11"/>
        <v>7.4387513556484999E-2</v>
      </c>
      <c r="J76">
        <f t="shared" si="12"/>
        <v>0.42144496872134174</v>
      </c>
      <c r="K76">
        <f t="shared" si="13"/>
        <v>0.17761586166053273</v>
      </c>
      <c r="L76">
        <f t="shared" si="14"/>
        <v>1.4619008884279352</v>
      </c>
      <c r="M76">
        <f t="shared" si="15"/>
        <v>1.3516590332095799</v>
      </c>
    </row>
    <row r="77" spans="1:13" x14ac:dyDescent="0.2">
      <c r="A77">
        <v>2.1532907552444907</v>
      </c>
      <c r="B77" s="21">
        <v>76</v>
      </c>
      <c r="C77" s="21">
        <f t="shared" si="16"/>
        <v>1.4223403110305231</v>
      </c>
      <c r="D77" s="21">
        <f t="shared" si="17"/>
        <v>1.8829589486025746</v>
      </c>
      <c r="E77" s="21">
        <v>1.1786508887880567</v>
      </c>
      <c r="F77">
        <f t="shared" si="9"/>
        <v>-0.24368942224246637</v>
      </c>
      <c r="G77">
        <f t="shared" si="10"/>
        <v>-0.70430805981451794</v>
      </c>
      <c r="H77">
        <f t="shared" si="11"/>
        <v>5.9384534512867064E-2</v>
      </c>
      <c r="I77">
        <f t="shared" si="11"/>
        <v>0.49604984311969058</v>
      </c>
      <c r="J77">
        <f t="shared" si="12"/>
        <v>0.97463986645643397</v>
      </c>
      <c r="K77">
        <f t="shared" si="13"/>
        <v>0.94992286928621539</v>
      </c>
      <c r="L77">
        <f t="shared" si="14"/>
        <v>1.4223403110305231</v>
      </c>
      <c r="M77">
        <f t="shared" si="15"/>
        <v>1.8829589486025746</v>
      </c>
    </row>
    <row r="78" spans="1:13" x14ac:dyDescent="0.2">
      <c r="A78">
        <v>1.0729885346931678</v>
      </c>
      <c r="B78" s="21">
        <v>77</v>
      </c>
      <c r="C78" s="21">
        <f t="shared" si="16"/>
        <v>1.7841586902084292</v>
      </c>
      <c r="D78" s="21">
        <f t="shared" si="17"/>
        <v>1.4495803244136827</v>
      </c>
      <c r="E78" s="21">
        <v>1.7801790679660017</v>
      </c>
      <c r="F78">
        <f t="shared" si="9"/>
        <v>-3.9796222424275385E-3</v>
      </c>
      <c r="G78">
        <f t="shared" si="10"/>
        <v>0.330598743552319</v>
      </c>
      <c r="H78">
        <f t="shared" si="11"/>
        <v>1.5837393192423991E-5</v>
      </c>
      <c r="I78">
        <f t="shared" si="11"/>
        <v>0.10929552923837198</v>
      </c>
      <c r="J78">
        <f t="shared" si="12"/>
        <v>-0.70719053327283388</v>
      </c>
      <c r="K78">
        <f t="shared" si="13"/>
        <v>0.50011845035071512</v>
      </c>
      <c r="L78">
        <f t="shared" si="14"/>
        <v>1.7841586902084292</v>
      </c>
      <c r="M78">
        <f t="shared" si="15"/>
        <v>1.4495803244136827</v>
      </c>
    </row>
    <row r="79" spans="1:13" x14ac:dyDescent="0.2">
      <c r="A79">
        <v>-1.310163341394091</v>
      </c>
      <c r="B79" s="21">
        <v>78</v>
      </c>
      <c r="C79" s="21">
        <f t="shared" si="16"/>
        <v>-0.41808399628987636</v>
      </c>
      <c r="D79" s="21">
        <f t="shared" si="17"/>
        <v>-1.0202472765113544</v>
      </c>
      <c r="E79" s="21">
        <v>-0.24205590061449</v>
      </c>
      <c r="F79">
        <f t="shared" si="9"/>
        <v>0.17602809567538635</v>
      </c>
      <c r="G79">
        <f t="shared" si="10"/>
        <v>0.77819137589686438</v>
      </c>
      <c r="H79">
        <f t="shared" si="11"/>
        <v>3.0985890467102973E-2</v>
      </c>
      <c r="I79">
        <f t="shared" si="11"/>
        <v>0.60558181752025486</v>
      </c>
      <c r="J79">
        <f t="shared" si="12"/>
        <v>-1.068107440779601</v>
      </c>
      <c r="K79">
        <f t="shared" si="13"/>
        <v>1.1408535050487487</v>
      </c>
      <c r="L79">
        <f t="shared" si="14"/>
        <v>0.41808399628987636</v>
      </c>
      <c r="M79">
        <f t="shared" si="15"/>
        <v>1.0202472765113544</v>
      </c>
    </row>
    <row r="80" spans="1:13" x14ac:dyDescent="0.2">
      <c r="A80">
        <v>-0.1247926685962313</v>
      </c>
      <c r="B80" s="21">
        <v>79</v>
      </c>
      <c r="C80" s="21">
        <f t="shared" si="16"/>
        <v>-0.33383466674116946</v>
      </c>
      <c r="D80" s="21">
        <f t="shared" si="17"/>
        <v>-0.3288421238985022</v>
      </c>
      <c r="E80" s="21">
        <v>-0.2700262089649253</v>
      </c>
      <c r="F80">
        <f t="shared" si="9"/>
        <v>6.3808457776244165E-2</v>
      </c>
      <c r="G80">
        <f t="shared" si="10"/>
        <v>5.8815914933576907E-2</v>
      </c>
      <c r="H80">
        <f t="shared" si="11"/>
        <v>4.0715192837827343E-3</v>
      </c>
      <c r="I80">
        <f t="shared" si="11"/>
        <v>3.4593118494737549E-3</v>
      </c>
      <c r="J80">
        <f t="shared" si="12"/>
        <v>0.14523354036869401</v>
      </c>
      <c r="K80">
        <f t="shared" si="13"/>
        <v>2.1092781248025074E-2</v>
      </c>
      <c r="L80">
        <f t="shared" si="14"/>
        <v>0.33383466674116946</v>
      </c>
      <c r="M80">
        <f t="shared" si="15"/>
        <v>0.3288421238985022</v>
      </c>
    </row>
    <row r="81" spans="1:13" x14ac:dyDescent="0.2">
      <c r="A81">
        <v>1.5430532823318397</v>
      </c>
      <c r="B81" s="21">
        <v>80</v>
      </c>
      <c r="C81" s="21">
        <f t="shared" si="16"/>
        <v>1.376135948961255</v>
      </c>
      <c r="D81" s="21">
        <f t="shared" si="17"/>
        <v>1.4772848575521393</v>
      </c>
      <c r="E81" s="21">
        <v>1.3810375569528845</v>
      </c>
      <c r="F81">
        <f t="shared" si="9"/>
        <v>4.9016079916295308E-3</v>
      </c>
      <c r="G81">
        <f t="shared" si="10"/>
        <v>-9.6247300599254793E-2</v>
      </c>
      <c r="H81">
        <f t="shared" si="11"/>
        <v>2.4025760903606481E-5</v>
      </c>
      <c r="I81">
        <f t="shared" si="11"/>
        <v>9.2635428726433114E-3</v>
      </c>
      <c r="J81">
        <f t="shared" si="12"/>
        <v>0.16201572537895514</v>
      </c>
      <c r="K81">
        <f t="shared" si="13"/>
        <v>2.6249095270069009E-2</v>
      </c>
      <c r="L81">
        <f t="shared" si="14"/>
        <v>1.376135948961255</v>
      </c>
      <c r="M81">
        <f t="shared" si="15"/>
        <v>1.4772848575521393</v>
      </c>
    </row>
    <row r="82" spans="1:13" x14ac:dyDescent="0.2">
      <c r="A82">
        <v>-0.92008590302693904</v>
      </c>
      <c r="B82" s="21">
        <v>81</v>
      </c>
      <c r="C82" s="21">
        <f t="shared" si="16"/>
        <v>-0.23201792854631154</v>
      </c>
      <c r="D82" s="21">
        <f t="shared" si="17"/>
        <v>-0.62462893151651122</v>
      </c>
      <c r="E82" s="21">
        <v>-9.1463368855208338E-2</v>
      </c>
      <c r="F82">
        <f t="shared" si="9"/>
        <v>0.1405545596911032</v>
      </c>
      <c r="G82">
        <f t="shared" si="10"/>
        <v>0.53316556266130288</v>
      </c>
      <c r="H82">
        <f t="shared" si="11"/>
        <v>1.9755584249959893E-2</v>
      </c>
      <c r="I82">
        <f t="shared" si="11"/>
        <v>0.28426551720794369</v>
      </c>
      <c r="J82">
        <f t="shared" si="12"/>
        <v>-0.82862253417173071</v>
      </c>
      <c r="K82">
        <f t="shared" si="13"/>
        <v>0.68661530413718097</v>
      </c>
      <c r="L82">
        <f t="shared" si="14"/>
        <v>0.23201792854631154</v>
      </c>
      <c r="M82">
        <f t="shared" si="15"/>
        <v>0.62462893151651122</v>
      </c>
    </row>
    <row r="83" spans="1:13" x14ac:dyDescent="0.2">
      <c r="A83">
        <v>-0.94151429945256715</v>
      </c>
      <c r="B83" s="21">
        <v>82</v>
      </c>
      <c r="C83" s="21">
        <f t="shared" si="16"/>
        <v>-1.0575232637257228</v>
      </c>
      <c r="D83" s="21">
        <f t="shared" si="17"/>
        <v>-1.0664400857558693</v>
      </c>
      <c r="E83" s="21">
        <v>-0.99639232076569217</v>
      </c>
      <c r="F83">
        <f t="shared" si="9"/>
        <v>6.1130942960030632E-2</v>
      </c>
      <c r="G83">
        <f t="shared" si="10"/>
        <v>7.0047764990177175E-2</v>
      </c>
      <c r="H83">
        <f t="shared" si="11"/>
        <v>3.7369921871825188E-3</v>
      </c>
      <c r="I83">
        <f t="shared" si="11"/>
        <v>4.9066893801190913E-3</v>
      </c>
      <c r="J83">
        <f t="shared" si="12"/>
        <v>5.4878021313125025E-2</v>
      </c>
      <c r="K83">
        <f t="shared" si="13"/>
        <v>3.0115972232438045E-3</v>
      </c>
      <c r="L83">
        <f t="shared" si="14"/>
        <v>1.0575232637257228</v>
      </c>
      <c r="M83">
        <f t="shared" si="15"/>
        <v>1.0664400857558693</v>
      </c>
    </row>
    <row r="84" spans="1:13" x14ac:dyDescent="0.2">
      <c r="A84">
        <v>1.2221801788103144</v>
      </c>
      <c r="B84" s="21">
        <v>83</v>
      </c>
      <c r="C84" s="21">
        <f t="shared" si="16"/>
        <v>0.69341854694745297</v>
      </c>
      <c r="D84" s="21">
        <f t="shared" si="17"/>
        <v>1.0088921616591404</v>
      </c>
      <c r="E84" s="21">
        <v>0.62434478635089907</v>
      </c>
      <c r="F84">
        <f t="shared" si="9"/>
        <v>-6.9073760596553901E-2</v>
      </c>
      <c r="G84">
        <f t="shared" si="10"/>
        <v>-0.38454737530824135</v>
      </c>
      <c r="H84">
        <f t="shared" si="11"/>
        <v>4.7711844029500426E-3</v>
      </c>
      <c r="I84">
        <f t="shared" si="11"/>
        <v>0.14787668385645741</v>
      </c>
      <c r="J84">
        <f t="shared" si="12"/>
        <v>0.5978353924594153</v>
      </c>
      <c r="K84">
        <f t="shared" si="13"/>
        <v>0.35740715647710314</v>
      </c>
      <c r="L84">
        <f t="shared" si="14"/>
        <v>0.69341854694745297</v>
      </c>
      <c r="M84">
        <f t="shared" si="15"/>
        <v>1.0088921616591404</v>
      </c>
    </row>
    <row r="85" spans="1:13" x14ac:dyDescent="0.2">
      <c r="A85">
        <v>0.48077670969487252</v>
      </c>
      <c r="B85" s="21">
        <v>84</v>
      </c>
      <c r="C85" s="21">
        <f t="shared" si="16"/>
        <v>0.827485983168599</v>
      </c>
      <c r="D85" s="21">
        <f t="shared" si="17"/>
        <v>0.68255514202670065</v>
      </c>
      <c r="E85" s="21">
        <v>0.85538358150541194</v>
      </c>
      <c r="F85">
        <f t="shared" si="9"/>
        <v>2.7897598336812934E-2</v>
      </c>
      <c r="G85">
        <f t="shared" si="10"/>
        <v>0.17282843947871129</v>
      </c>
      <c r="H85">
        <f t="shared" si="11"/>
        <v>7.7827599296214777E-4</v>
      </c>
      <c r="I85">
        <f t="shared" si="11"/>
        <v>2.9869669492646571E-2</v>
      </c>
      <c r="J85">
        <f t="shared" si="12"/>
        <v>-0.37460687181053942</v>
      </c>
      <c r="K85">
        <f t="shared" si="13"/>
        <v>0.14033030840767791</v>
      </c>
      <c r="L85">
        <f t="shared" si="14"/>
        <v>0.827485983168599</v>
      </c>
      <c r="M85">
        <f t="shared" si="15"/>
        <v>0.68255514202670065</v>
      </c>
    </row>
    <row r="86" spans="1:13" x14ac:dyDescent="0.2">
      <c r="A86">
        <v>0.59741308409902172</v>
      </c>
      <c r="B86" s="21">
        <v>85</v>
      </c>
      <c r="C86" s="21">
        <f t="shared" si="16"/>
        <v>1.0111560756833211</v>
      </c>
      <c r="D86" s="21">
        <f t="shared" si="17"/>
        <v>0.73392411250436185</v>
      </c>
      <c r="E86" s="21">
        <v>1.1106432330022689</v>
      </c>
      <c r="F86">
        <f t="shared" si="9"/>
        <v>9.948715731894775E-2</v>
      </c>
      <c r="G86">
        <f t="shared" si="10"/>
        <v>0.37671912049790701</v>
      </c>
      <c r="H86">
        <f t="shared" si="11"/>
        <v>9.8976944714050594E-3</v>
      </c>
      <c r="I86">
        <f t="shared" si="11"/>
        <v>0.14191729574871659</v>
      </c>
      <c r="J86">
        <f t="shared" si="12"/>
        <v>-0.51323014890324714</v>
      </c>
      <c r="K86">
        <f t="shared" si="13"/>
        <v>0.26340518574324923</v>
      </c>
      <c r="L86">
        <f t="shared" si="14"/>
        <v>1.0111560756833211</v>
      </c>
      <c r="M86">
        <f t="shared" si="15"/>
        <v>0.73392411250436185</v>
      </c>
    </row>
    <row r="87" spans="1:13" x14ac:dyDescent="0.2">
      <c r="A87">
        <v>-0.48102123280423581</v>
      </c>
      <c r="B87" s="21">
        <v>86</v>
      </c>
      <c r="C87" s="21">
        <f t="shared" si="16"/>
        <v>2.4556805037424745E-2</v>
      </c>
      <c r="D87" s="21">
        <f t="shared" si="17"/>
        <v>-0.33423641030336343</v>
      </c>
      <c r="E87" s="21">
        <v>0.18536470699712548</v>
      </c>
      <c r="F87">
        <f t="shared" si="9"/>
        <v>0.16080790195970074</v>
      </c>
      <c r="G87">
        <f t="shared" si="10"/>
        <v>0.51960111730048886</v>
      </c>
      <c r="H87">
        <f t="shared" si="11"/>
        <v>2.5859181332680725E-2</v>
      </c>
      <c r="I87">
        <f t="shared" si="11"/>
        <v>0.26998532109991635</v>
      </c>
      <c r="J87">
        <f t="shared" si="12"/>
        <v>-0.66638593980136129</v>
      </c>
      <c r="K87">
        <f t="shared" si="13"/>
        <v>0.44407022076494351</v>
      </c>
      <c r="L87">
        <f t="shared" si="14"/>
        <v>2.4556805037424745E-2</v>
      </c>
      <c r="M87">
        <f t="shared" si="15"/>
        <v>0.33423641030336343</v>
      </c>
    </row>
    <row r="88" spans="1:13" x14ac:dyDescent="0.2">
      <c r="A88">
        <v>-1.1917368214990152</v>
      </c>
      <c r="B88" s="21">
        <v>87</v>
      </c>
      <c r="C88" s="21">
        <f t="shared" si="16"/>
        <v>-1.1794584189803028</v>
      </c>
      <c r="D88" s="21">
        <f t="shared" si="17"/>
        <v>-1.2585841035596879</v>
      </c>
      <c r="E88" s="21">
        <v>-1.0805179973007399</v>
      </c>
      <c r="F88">
        <f t="shared" si="9"/>
        <v>9.8940421679562851E-2</v>
      </c>
      <c r="G88">
        <f t="shared" si="10"/>
        <v>0.17806610625894792</v>
      </c>
      <c r="H88">
        <f t="shared" si="11"/>
        <v>9.7892070421297106E-3</v>
      </c>
      <c r="I88">
        <f t="shared" si="11"/>
        <v>3.1707538198222932E-2</v>
      </c>
      <c r="J88">
        <f t="shared" si="12"/>
        <v>-0.11121882419827522</v>
      </c>
      <c r="K88">
        <f t="shared" si="13"/>
        <v>1.236962685604685E-2</v>
      </c>
      <c r="L88">
        <f t="shared" si="14"/>
        <v>1.1794584189803028</v>
      </c>
      <c r="M88">
        <f t="shared" si="15"/>
        <v>1.2585841035596879</v>
      </c>
    </row>
    <row r="89" spans="1:13" x14ac:dyDescent="0.2">
      <c r="A89">
        <v>1.033324207488473</v>
      </c>
      <c r="B89" s="21">
        <v>88</v>
      </c>
      <c r="C89" s="21">
        <f t="shared" si="16"/>
        <v>0.44359499799832158</v>
      </c>
      <c r="D89" s="21">
        <f t="shared" si="17"/>
        <v>0.78160738677653541</v>
      </c>
      <c r="E89" s="21">
        <v>0.38501340910802906</v>
      </c>
      <c r="F89">
        <f t="shared" si="9"/>
        <v>-5.8581588890292524E-2</v>
      </c>
      <c r="G89">
        <f t="shared" si="10"/>
        <v>-0.39659397766850635</v>
      </c>
      <c r="H89">
        <f t="shared" si="11"/>
        <v>3.4318025569112444E-3</v>
      </c>
      <c r="I89">
        <f t="shared" si="11"/>
        <v>0.15728678312292771</v>
      </c>
      <c r="J89">
        <f t="shared" si="12"/>
        <v>0.64831079838044392</v>
      </c>
      <c r="K89">
        <f t="shared" si="13"/>
        <v>0.42030689129668863</v>
      </c>
      <c r="L89">
        <f t="shared" si="14"/>
        <v>0.44359499799832158</v>
      </c>
      <c r="M89">
        <f t="shared" si="15"/>
        <v>0.78160738677653541</v>
      </c>
    </row>
    <row r="90" spans="1:13" x14ac:dyDescent="0.2">
      <c r="A90">
        <v>1.312764060991837</v>
      </c>
      <c r="B90" s="21">
        <v>89</v>
      </c>
      <c r="C90" s="21">
        <f t="shared" si="16"/>
        <v>1.5345615599909976</v>
      </c>
      <c r="D90" s="21">
        <f t="shared" si="17"/>
        <v>1.4690855383471439</v>
      </c>
      <c r="E90" s="21">
        <v>1.5437721064566543</v>
      </c>
      <c r="F90">
        <f t="shared" si="9"/>
        <v>9.210546465656666E-3</v>
      </c>
      <c r="G90">
        <f t="shared" si="10"/>
        <v>7.4686568109510354E-2</v>
      </c>
      <c r="H90">
        <f t="shared" si="11"/>
        <v>8.4834166196020495E-5</v>
      </c>
      <c r="I90">
        <f t="shared" si="11"/>
        <v>5.5780834559765293E-3</v>
      </c>
      <c r="J90">
        <f t="shared" si="12"/>
        <v>-0.23100804546481735</v>
      </c>
      <c r="K90">
        <f t="shared" si="13"/>
        <v>5.3364717069475119E-2</v>
      </c>
      <c r="L90">
        <f t="shared" si="14"/>
        <v>1.5345615599909976</v>
      </c>
      <c r="M90">
        <f t="shared" si="15"/>
        <v>1.4690855383471439</v>
      </c>
    </row>
    <row r="91" spans="1:13" x14ac:dyDescent="0.2">
      <c r="A91">
        <v>1.9902130803738847</v>
      </c>
      <c r="B91" s="21">
        <v>90</v>
      </c>
      <c r="C91" s="21">
        <f t="shared" si="16"/>
        <v>2.7574938603693835</v>
      </c>
      <c r="D91" s="21">
        <f t="shared" si="17"/>
        <v>2.2840301880433134</v>
      </c>
      <c r="E91" s="21">
        <v>2.9164763442478772</v>
      </c>
      <c r="F91">
        <f t="shared" si="9"/>
        <v>0.15898248387849367</v>
      </c>
      <c r="G91">
        <f t="shared" si="10"/>
        <v>0.63244615620456379</v>
      </c>
      <c r="H91">
        <f t="shared" si="11"/>
        <v>2.5275430180175501E-2</v>
      </c>
      <c r="I91">
        <f t="shared" si="11"/>
        <v>0.39998814049792752</v>
      </c>
      <c r="J91">
        <f t="shared" si="12"/>
        <v>-0.92626326387399249</v>
      </c>
      <c r="K91">
        <f t="shared" si="13"/>
        <v>0.85796363400250142</v>
      </c>
      <c r="L91">
        <f t="shared" si="14"/>
        <v>2.7574938603693835</v>
      </c>
      <c r="M91">
        <f t="shared" si="15"/>
        <v>2.2840301880433134</v>
      </c>
    </row>
    <row r="92" spans="1:13" x14ac:dyDescent="0.2">
      <c r="A92">
        <v>-1.1252122489607408</v>
      </c>
      <c r="B92" s="21">
        <v>91</v>
      </c>
      <c r="C92" s="21">
        <f t="shared" si="16"/>
        <v>0.25353468122395095</v>
      </c>
      <c r="D92" s="21">
        <f t="shared" si="17"/>
        <v>-0.66840621135207812</v>
      </c>
      <c r="E92" s="21">
        <v>0.62467355758798537</v>
      </c>
      <c r="F92">
        <f t="shared" si="9"/>
        <v>0.37113887636403442</v>
      </c>
      <c r="G92">
        <f t="shared" si="10"/>
        <v>1.2930797689400635</v>
      </c>
      <c r="H92">
        <f t="shared" si="11"/>
        <v>0.13774406554875804</v>
      </c>
      <c r="I92">
        <f t="shared" si="11"/>
        <v>1.6720552888420881</v>
      </c>
      <c r="J92">
        <f t="shared" si="12"/>
        <v>-1.7498858065487262</v>
      </c>
      <c r="K92">
        <f t="shared" si="13"/>
        <v>3.062100335960686</v>
      </c>
      <c r="L92">
        <f t="shared" si="14"/>
        <v>0.25353468122395095</v>
      </c>
      <c r="M92">
        <f t="shared" si="15"/>
        <v>0.66840621135207812</v>
      </c>
    </row>
    <row r="93" spans="1:13" x14ac:dyDescent="0.2">
      <c r="A93">
        <v>0.89679017729006938</v>
      </c>
      <c r="B93" s="21">
        <v>92</v>
      </c>
      <c r="C93" s="21">
        <f t="shared" si="16"/>
        <v>1.0235575179020449</v>
      </c>
      <c r="D93" s="21">
        <f t="shared" si="17"/>
        <v>0.76310893501965371</v>
      </c>
      <c r="E93" s="21">
        <v>1.2715943118428605</v>
      </c>
      <c r="F93">
        <f t="shared" si="9"/>
        <v>0.24803679394081568</v>
      </c>
      <c r="G93">
        <f t="shared" si="10"/>
        <v>0.50848537682320682</v>
      </c>
      <c r="H93">
        <f t="shared" si="11"/>
        <v>6.1522251148438657E-2</v>
      </c>
      <c r="I93">
        <f t="shared" si="11"/>
        <v>0.25855737844303867</v>
      </c>
      <c r="J93">
        <f t="shared" si="12"/>
        <v>-0.37480413455279116</v>
      </c>
      <c r="K93">
        <f t="shared" si="13"/>
        <v>0.14047813927786679</v>
      </c>
      <c r="L93">
        <f t="shared" si="14"/>
        <v>1.0235575179020449</v>
      </c>
      <c r="M93">
        <f t="shared" si="15"/>
        <v>0.76310893501965371</v>
      </c>
    </row>
    <row r="94" spans="1:13" x14ac:dyDescent="0.2">
      <c r="A94">
        <v>0.25443349363354473</v>
      </c>
      <c r="B94" s="21">
        <v>93</v>
      </c>
      <c r="C94" s="21">
        <f t="shared" si="16"/>
        <v>0.76621225258456716</v>
      </c>
      <c r="D94" s="21">
        <f t="shared" si="17"/>
        <v>0.40705528063747548</v>
      </c>
      <c r="E94" s="21">
        <v>1.0173900807392611</v>
      </c>
      <c r="F94">
        <f t="shared" si="9"/>
        <v>0.25117782815469392</v>
      </c>
      <c r="G94">
        <f t="shared" si="10"/>
        <v>0.61033480010178565</v>
      </c>
      <c r="H94">
        <f t="shared" si="11"/>
        <v>6.3090301356508949E-2</v>
      </c>
      <c r="I94">
        <f t="shared" si="11"/>
        <v>0.37250856821528666</v>
      </c>
      <c r="J94">
        <f t="shared" si="12"/>
        <v>-0.76295658710571634</v>
      </c>
      <c r="K94">
        <f t="shared" si="13"/>
        <v>0.58210275380800258</v>
      </c>
      <c r="L94">
        <f t="shared" si="14"/>
        <v>0.76621225258456716</v>
      </c>
      <c r="M94">
        <f t="shared" si="15"/>
        <v>0.40705528063747548</v>
      </c>
    </row>
    <row r="95" spans="1:13" x14ac:dyDescent="0.2">
      <c r="A95">
        <v>0.71184879632568232</v>
      </c>
      <c r="B95" s="21">
        <v>94</v>
      </c>
      <c r="C95" s="21">
        <f t="shared" si="16"/>
        <v>1.094954922617966</v>
      </c>
      <c r="D95" s="21">
        <f t="shared" si="17"/>
        <v>0.79325985245317743</v>
      </c>
      <c r="E95" s="21">
        <v>1.322282844769239</v>
      </c>
      <c r="F95">
        <f t="shared" si="9"/>
        <v>0.22732792215127295</v>
      </c>
      <c r="G95">
        <f t="shared" si="10"/>
        <v>0.52902299231606154</v>
      </c>
      <c r="H95">
        <f t="shared" si="11"/>
        <v>5.1677984189615216E-2</v>
      </c>
      <c r="I95">
        <f t="shared" si="11"/>
        <v>0.27986532639903972</v>
      </c>
      <c r="J95">
        <f t="shared" si="12"/>
        <v>-0.61043404844355664</v>
      </c>
      <c r="K95">
        <f t="shared" si="13"/>
        <v>0.37262972749919043</v>
      </c>
      <c r="L95">
        <f t="shared" si="14"/>
        <v>1.094954922617966</v>
      </c>
      <c r="M95">
        <f t="shared" si="15"/>
        <v>0.79325985245317743</v>
      </c>
    </row>
    <row r="96" spans="1:13" x14ac:dyDescent="0.2">
      <c r="A96">
        <v>-0.86295653433772712</v>
      </c>
      <c r="B96" s="21">
        <v>95</v>
      </c>
      <c r="C96" s="21">
        <f t="shared" si="16"/>
        <v>-0.31547907302874412</v>
      </c>
      <c r="D96" s="21">
        <f t="shared" si="17"/>
        <v>-0.70430456384709161</v>
      </c>
      <c r="E96" s="21">
        <v>-6.9586827476183721E-2</v>
      </c>
      <c r="F96">
        <f t="shared" si="9"/>
        <v>0.2458922455525604</v>
      </c>
      <c r="G96">
        <f t="shared" si="10"/>
        <v>0.63471773637090789</v>
      </c>
      <c r="H96">
        <f t="shared" si="11"/>
        <v>6.0462996422880659E-2</v>
      </c>
      <c r="I96">
        <f t="shared" si="11"/>
        <v>0.40286660486380932</v>
      </c>
      <c r="J96">
        <f t="shared" si="12"/>
        <v>-0.7933697068615434</v>
      </c>
      <c r="K96">
        <f t="shared" si="13"/>
        <v>0.62943549176557134</v>
      </c>
      <c r="L96">
        <f t="shared" si="14"/>
        <v>0.31547907302874412</v>
      </c>
      <c r="M96">
        <f t="shared" si="15"/>
        <v>0.70430456384709161</v>
      </c>
    </row>
    <row r="97" spans="1:13" x14ac:dyDescent="0.2">
      <c r="A97">
        <v>1.1148072289779518</v>
      </c>
      <c r="B97" s="21">
        <v>96</v>
      </c>
      <c r="C97" s="21">
        <f t="shared" si="16"/>
        <v>0.9570676924635797</v>
      </c>
      <c r="D97" s="21">
        <f t="shared" si="17"/>
        <v>0.97394631620853345</v>
      </c>
      <c r="E97" s="21">
        <v>1.0730551324922415</v>
      </c>
      <c r="F97">
        <f t="shared" si="9"/>
        <v>0.11598744002866179</v>
      </c>
      <c r="G97">
        <f t="shared" si="10"/>
        <v>9.9108816283708046E-2</v>
      </c>
      <c r="H97">
        <f t="shared" si="11"/>
        <v>1.3453086244402416E-2</v>
      </c>
      <c r="I97">
        <f t="shared" si="11"/>
        <v>9.8225574651577933E-3</v>
      </c>
      <c r="J97">
        <f t="shared" si="12"/>
        <v>4.1752096485710322E-2</v>
      </c>
      <c r="K97">
        <f t="shared" si="13"/>
        <v>1.7432375609520642E-3</v>
      </c>
      <c r="L97">
        <f t="shared" si="14"/>
        <v>0.9570676924635797</v>
      </c>
      <c r="M97">
        <f t="shared" si="15"/>
        <v>0.97394631620853345</v>
      </c>
    </row>
    <row r="98" spans="1:13" x14ac:dyDescent="0.2">
      <c r="A98">
        <v>-0.27968830346064277</v>
      </c>
      <c r="B98" s="21">
        <v>97</v>
      </c>
      <c r="C98" s="21">
        <f t="shared" si="16"/>
        <v>0.19884554277114708</v>
      </c>
      <c r="D98" s="21">
        <f t="shared" si="17"/>
        <v>-8.4899040218936073E-2</v>
      </c>
      <c r="E98" s="21">
        <v>0.36414477603470208</v>
      </c>
      <c r="F98">
        <f t="shared" si="9"/>
        <v>0.165299233263555</v>
      </c>
      <c r="G98">
        <f t="shared" si="10"/>
        <v>0.44904381625363815</v>
      </c>
      <c r="H98">
        <f t="shared" si="11"/>
        <v>2.7323836517519167E-2</v>
      </c>
      <c r="I98">
        <f t="shared" si="11"/>
        <v>0.20164034891563115</v>
      </c>
      <c r="J98">
        <f t="shared" si="12"/>
        <v>-0.64383307949534485</v>
      </c>
      <c r="K98">
        <f t="shared" si="13"/>
        <v>0.41452103425245906</v>
      </c>
      <c r="L98">
        <f t="shared" si="14"/>
        <v>0.19884554277114708</v>
      </c>
      <c r="M98">
        <f t="shared" si="15"/>
        <v>8.4899040218936073E-2</v>
      </c>
    </row>
    <row r="99" spans="1:13" x14ac:dyDescent="0.2">
      <c r="A99">
        <v>3.419804101821783E-3</v>
      </c>
      <c r="B99" s="21">
        <v>98</v>
      </c>
      <c r="C99" s="21">
        <f t="shared" si="16"/>
        <v>0.10284257548739532</v>
      </c>
      <c r="D99" s="21">
        <f t="shared" si="17"/>
        <v>-1.3560003941965434E-2</v>
      </c>
      <c r="E99" s="21">
        <v>0.221906669722643</v>
      </c>
      <c r="F99">
        <f t="shared" si="9"/>
        <v>0.11906409423524768</v>
      </c>
      <c r="G99">
        <f t="shared" si="10"/>
        <v>0.23546667366460844</v>
      </c>
      <c r="H99">
        <f t="shared" si="11"/>
        <v>1.417625853605994E-2</v>
      </c>
      <c r="I99">
        <f t="shared" si="11"/>
        <v>5.5444554406675207E-2</v>
      </c>
      <c r="J99">
        <f t="shared" si="12"/>
        <v>-0.21848686562082123</v>
      </c>
      <c r="K99">
        <f t="shared" si="13"/>
        <v>4.7736510448810797E-2</v>
      </c>
      <c r="L99">
        <f t="shared" si="14"/>
        <v>0.10284257548739532</v>
      </c>
      <c r="M99">
        <f t="shared" si="15"/>
        <v>1.3560003941965434E-2</v>
      </c>
    </row>
    <row r="100" spans="1:13" x14ac:dyDescent="0.2">
      <c r="A100">
        <v>-0.73993739332554465</v>
      </c>
      <c r="B100" s="21">
        <v>99</v>
      </c>
      <c r="C100" s="21">
        <f t="shared" si="16"/>
        <v>-0.68851610558184695</v>
      </c>
      <c r="D100" s="21">
        <f t="shared" si="17"/>
        <v>-0.74264939411393771</v>
      </c>
      <c r="E100" s="21">
        <v>-0.60679339149195888</v>
      </c>
      <c r="F100">
        <f t="shared" si="9"/>
        <v>8.1722714089888071E-2</v>
      </c>
      <c r="G100">
        <f t="shared" si="10"/>
        <v>0.13585600262197883</v>
      </c>
      <c r="H100">
        <f t="shared" si="11"/>
        <v>6.6786019982175903E-3</v>
      </c>
      <c r="I100">
        <f t="shared" si="11"/>
        <v>1.845685344842312E-2</v>
      </c>
      <c r="J100">
        <f t="shared" si="12"/>
        <v>-0.13314400183358577</v>
      </c>
      <c r="K100">
        <f t="shared" si="13"/>
        <v>1.7727325224261889E-2</v>
      </c>
      <c r="L100">
        <f t="shared" si="14"/>
        <v>0.68851610558184695</v>
      </c>
      <c r="M100">
        <f t="shared" si="15"/>
        <v>0.74264939411393771</v>
      </c>
    </row>
    <row r="101" spans="1:13" x14ac:dyDescent="0.2">
      <c r="A101">
        <v>-1.1317255499491758</v>
      </c>
      <c r="B101" s="21">
        <v>100</v>
      </c>
      <c r="C101" s="21">
        <f t="shared" si="16"/>
        <v>-1.4759836027400994</v>
      </c>
      <c r="D101" s="21">
        <f t="shared" si="17"/>
        <v>-1.2802554287719634</v>
      </c>
      <c r="E101" s="21">
        <v>-1.4958015848443511</v>
      </c>
      <c r="F101">
        <f t="shared" si="9"/>
        <v>-1.9817982104251675E-2</v>
      </c>
      <c r="G101">
        <f t="shared" si="10"/>
        <v>-0.2155461560723877</v>
      </c>
      <c r="H101">
        <f t="shared" si="11"/>
        <v>3.9275241468443963E-4</v>
      </c>
      <c r="I101">
        <f t="shared" si="11"/>
        <v>4.6460145397582114E-2</v>
      </c>
      <c r="J101">
        <f t="shared" si="12"/>
        <v>0.36407603489517526</v>
      </c>
      <c r="K101">
        <f t="shared" si="13"/>
        <v>0.13255135918499286</v>
      </c>
      <c r="L101">
        <f t="shared" si="14"/>
        <v>1.4759836027400994</v>
      </c>
      <c r="M101">
        <f t="shared" si="15"/>
        <v>1.2802554287719634</v>
      </c>
    </row>
    <row r="102" spans="1:13" x14ac:dyDescent="0.2">
      <c r="A102">
        <v>-0.54138612949753318</v>
      </c>
      <c r="B102" s="21">
        <v>101</v>
      </c>
      <c r="C102" s="21">
        <f t="shared" si="16"/>
        <v>-1.2793779308675828</v>
      </c>
      <c r="D102" s="21">
        <f t="shared" si="17"/>
        <v>-0.79743721525192579</v>
      </c>
      <c r="E102" s="21">
        <v>-1.4388670804041439</v>
      </c>
      <c r="F102">
        <f t="shared" si="9"/>
        <v>-0.15948914953656113</v>
      </c>
      <c r="G102">
        <f t="shared" si="10"/>
        <v>-0.64142986515221811</v>
      </c>
      <c r="H102">
        <f t="shared" si="11"/>
        <v>2.5436788819895556E-2</v>
      </c>
      <c r="I102">
        <f t="shared" si="11"/>
        <v>0.41143227190919274</v>
      </c>
      <c r="J102">
        <f t="shared" si="12"/>
        <v>0.89748095090661073</v>
      </c>
      <c r="K102">
        <f t="shared" si="13"/>
        <v>0.80547205724023418</v>
      </c>
      <c r="L102">
        <f t="shared" si="14"/>
        <v>1.2793779308675828</v>
      </c>
      <c r="M102">
        <f t="shared" si="15"/>
        <v>0.79743721525192579</v>
      </c>
    </row>
    <row r="103" spans="1:13" x14ac:dyDescent="0.2">
      <c r="A103">
        <v>2.6014951334636907</v>
      </c>
      <c r="B103" s="21">
        <v>102</v>
      </c>
      <c r="C103" s="21">
        <f t="shared" si="16"/>
        <v>1.9618061680298993</v>
      </c>
      <c r="D103" s="21">
        <f t="shared" si="17"/>
        <v>2.4420076904133055</v>
      </c>
      <c r="E103" s="21">
        <v>1.7381748852212042</v>
      </c>
      <c r="F103">
        <f t="shared" si="9"/>
        <v>-0.22363128280869504</v>
      </c>
      <c r="G103">
        <f t="shared" si="10"/>
        <v>-0.70383280519210123</v>
      </c>
      <c r="H103">
        <f t="shared" si="11"/>
        <v>5.0010950650662543E-2</v>
      </c>
      <c r="I103">
        <f t="shared" si="11"/>
        <v>0.4953806176645823</v>
      </c>
      <c r="J103">
        <f t="shared" si="12"/>
        <v>0.86332024824248643</v>
      </c>
      <c r="K103">
        <f t="shared" si="13"/>
        <v>0.74532185102546844</v>
      </c>
      <c r="L103">
        <f t="shared" si="14"/>
        <v>1.9618061680298993</v>
      </c>
      <c r="M103">
        <f t="shared" si="15"/>
        <v>2.4420076904133055</v>
      </c>
    </row>
    <row r="104" spans="1:13" x14ac:dyDescent="0.2">
      <c r="A104">
        <v>-0.93706330484231648</v>
      </c>
      <c r="B104" s="21">
        <v>103</v>
      </c>
      <c r="C104" s="21">
        <f t="shared" si="16"/>
        <v>4.3839779172633153E-2</v>
      </c>
      <c r="D104" s="21">
        <f t="shared" si="17"/>
        <v>-0.44866176675965536</v>
      </c>
      <c r="E104" s="21">
        <v>0.10584162629040605</v>
      </c>
      <c r="F104">
        <f t="shared" si="9"/>
        <v>6.2001847117772901E-2</v>
      </c>
      <c r="G104">
        <f t="shared" si="10"/>
        <v>0.55450339305006136</v>
      </c>
      <c r="H104">
        <f t="shared" si="11"/>
        <v>3.8442290460156837E-3</v>
      </c>
      <c r="I104">
        <f t="shared" si="11"/>
        <v>0.30747401290403081</v>
      </c>
      <c r="J104">
        <f t="shared" si="12"/>
        <v>-1.0429049311327225</v>
      </c>
      <c r="K104">
        <f t="shared" si="13"/>
        <v>1.0876506953809488</v>
      </c>
      <c r="L104">
        <f t="shared" si="14"/>
        <v>4.3839779172633153E-2</v>
      </c>
      <c r="M104">
        <f t="shared" si="15"/>
        <v>0.44866176675965536</v>
      </c>
    </row>
    <row r="105" spans="1:13" x14ac:dyDescent="0.2">
      <c r="A105">
        <v>-1.5146997942525511</v>
      </c>
      <c r="B105" s="21">
        <v>104</v>
      </c>
      <c r="C105" s="21">
        <f t="shared" si="16"/>
        <v>-1.4927799046662344</v>
      </c>
      <c r="D105" s="21">
        <f t="shared" si="17"/>
        <v>-1.6044321476044821</v>
      </c>
      <c r="E105" s="21">
        <v>-1.4511948184783074</v>
      </c>
      <c r="F105">
        <f t="shared" si="9"/>
        <v>4.1585086187927001E-2</v>
      </c>
      <c r="G105">
        <f t="shared" si="10"/>
        <v>0.1532373291261746</v>
      </c>
      <c r="H105">
        <f t="shared" si="11"/>
        <v>1.7293193932573169E-3</v>
      </c>
      <c r="I105">
        <f t="shared" si="11"/>
        <v>2.3481679037723559E-2</v>
      </c>
      <c r="J105">
        <f t="shared" si="12"/>
        <v>-6.3504975774243633E-2</v>
      </c>
      <c r="K105">
        <f t="shared" si="13"/>
        <v>4.0328819480872705E-3</v>
      </c>
      <c r="L105">
        <f t="shared" si="14"/>
        <v>1.4927799046662344</v>
      </c>
      <c r="M105">
        <f t="shared" si="15"/>
        <v>1.6044321476044821</v>
      </c>
    </row>
    <row r="106" spans="1:13" x14ac:dyDescent="0.2">
      <c r="A106">
        <v>1.4817376197685479</v>
      </c>
      <c r="B106" s="21">
        <v>105</v>
      </c>
      <c r="C106" s="21">
        <f t="shared" si="16"/>
        <v>0.73534766743543067</v>
      </c>
      <c r="D106" s="21">
        <f t="shared" si="17"/>
        <v>1.1608511902476515</v>
      </c>
      <c r="E106" s="21">
        <v>0.61102072868156343</v>
      </c>
      <c r="F106">
        <f t="shared" si="9"/>
        <v>-0.12432693875386724</v>
      </c>
      <c r="G106">
        <f t="shared" si="10"/>
        <v>-0.54983046156608806</v>
      </c>
      <c r="H106">
        <f t="shared" si="11"/>
        <v>1.5457187699907856E-2</v>
      </c>
      <c r="I106">
        <f t="shared" si="11"/>
        <v>0.30231353646597742</v>
      </c>
      <c r="J106">
        <f t="shared" si="12"/>
        <v>0.87071689108698447</v>
      </c>
      <c r="K106">
        <f t="shared" si="13"/>
        <v>0.75814790442418356</v>
      </c>
      <c r="L106">
        <f t="shared" si="14"/>
        <v>0.73534766743543067</v>
      </c>
      <c r="M106">
        <f t="shared" si="15"/>
        <v>1.1608511902476515</v>
      </c>
    </row>
    <row r="107" spans="1:13" x14ac:dyDescent="0.2">
      <c r="A107">
        <v>0.32601933729547028</v>
      </c>
      <c r="B107" s="21">
        <v>106</v>
      </c>
      <c r="C107" s="21">
        <f t="shared" si="16"/>
        <v>0.69369317101318562</v>
      </c>
      <c r="D107" s="21">
        <f t="shared" si="17"/>
        <v>0.55818957534500058</v>
      </c>
      <c r="E107" s="21">
        <v>0.69263177450440838</v>
      </c>
      <c r="F107">
        <f t="shared" si="9"/>
        <v>-1.0613965087772348E-3</v>
      </c>
      <c r="G107">
        <f t="shared" si="10"/>
        <v>0.1344421991594078</v>
      </c>
      <c r="H107">
        <f t="shared" si="11"/>
        <v>1.1265625488445027E-6</v>
      </c>
      <c r="I107">
        <f t="shared" si="11"/>
        <v>1.8074704914817871E-2</v>
      </c>
      <c r="J107">
        <f t="shared" si="12"/>
        <v>-0.3666124372089381</v>
      </c>
      <c r="K107">
        <f t="shared" si="13"/>
        <v>0.13440467911627757</v>
      </c>
      <c r="L107">
        <f t="shared" si="14"/>
        <v>0.69369317101318562</v>
      </c>
      <c r="M107">
        <f t="shared" si="15"/>
        <v>0.55818957534500058</v>
      </c>
    </row>
    <row r="108" spans="1:13" x14ac:dyDescent="0.2">
      <c r="A108">
        <v>1.3244605330574895</v>
      </c>
      <c r="B108" s="21">
        <v>107</v>
      </c>
      <c r="C108" s="21">
        <f t="shared" si="16"/>
        <v>1.6713071185640822</v>
      </c>
      <c r="D108" s="21">
        <f t="shared" si="17"/>
        <v>1.4360984481264896</v>
      </c>
      <c r="E108" s="21">
        <v>1.7400395977601344</v>
      </c>
      <c r="F108">
        <f t="shared" si="9"/>
        <v>6.8732479196052187E-2</v>
      </c>
      <c r="G108">
        <f t="shared" si="10"/>
        <v>0.30394114963364482</v>
      </c>
      <c r="H108">
        <f t="shared" si="11"/>
        <v>4.7241536964357468E-3</v>
      </c>
      <c r="I108">
        <f t="shared" si="11"/>
        <v>9.2380222440621676E-2</v>
      </c>
      <c r="J108">
        <f t="shared" si="12"/>
        <v>-0.41557906470264494</v>
      </c>
      <c r="K108">
        <f t="shared" si="13"/>
        <v>0.17270595901912514</v>
      </c>
      <c r="L108">
        <f t="shared" si="14"/>
        <v>1.6713071185640822</v>
      </c>
      <c r="M108">
        <f t="shared" si="15"/>
        <v>1.4360984481264896</v>
      </c>
    </row>
    <row r="109" spans="1:13" x14ac:dyDescent="0.2">
      <c r="A109">
        <v>-2.8733552139634919</v>
      </c>
      <c r="B109" s="21">
        <v>108</v>
      </c>
      <c r="C109" s="21">
        <f t="shared" si="16"/>
        <v>-2.0377016546814506</v>
      </c>
      <c r="D109" s="21">
        <f t="shared" si="17"/>
        <v>-2.5861355243381938</v>
      </c>
      <c r="E109" s="21">
        <v>-1.8293314553074114</v>
      </c>
      <c r="F109">
        <f t="shared" si="9"/>
        <v>0.20837019937403922</v>
      </c>
      <c r="G109">
        <f t="shared" si="10"/>
        <v>0.75680406903078246</v>
      </c>
      <c r="H109">
        <f t="shared" si="11"/>
        <v>4.3418139987176856E-2</v>
      </c>
      <c r="I109">
        <f t="shared" si="11"/>
        <v>0.57275239890154939</v>
      </c>
      <c r="J109">
        <f t="shared" si="12"/>
        <v>-1.0440237586560805</v>
      </c>
      <c r="K109">
        <f t="shared" si="13"/>
        <v>1.0899856086383699</v>
      </c>
      <c r="L109">
        <f t="shared" si="14"/>
        <v>2.0377016546814506</v>
      </c>
      <c r="M109">
        <f t="shared" si="15"/>
        <v>2.5861355243381938</v>
      </c>
    </row>
    <row r="110" spans="1:13" x14ac:dyDescent="0.2">
      <c r="A110">
        <v>-1.0160367303998226</v>
      </c>
      <c r="B110" s="21">
        <v>109</v>
      </c>
      <c r="C110" s="21">
        <f t="shared" si="16"/>
        <v>-2.0348875577405479</v>
      </c>
      <c r="D110" s="21">
        <f t="shared" si="17"/>
        <v>-1.5332638352674612</v>
      </c>
      <c r="E110" s="21">
        <v>-2.1136356035842692</v>
      </c>
      <c r="F110">
        <f t="shared" si="9"/>
        <v>-7.8748045843721304E-2</v>
      </c>
      <c r="G110">
        <f t="shared" si="10"/>
        <v>-0.58037176831680792</v>
      </c>
      <c r="H110">
        <f t="shared" si="11"/>
        <v>6.2012547242048322E-3</v>
      </c>
      <c r="I110">
        <f t="shared" si="11"/>
        <v>0.33683138945917857</v>
      </c>
      <c r="J110">
        <f t="shared" si="12"/>
        <v>1.0975988731844466</v>
      </c>
      <c r="K110">
        <f t="shared" si="13"/>
        <v>1.2047232864157669</v>
      </c>
      <c r="L110">
        <f t="shared" si="14"/>
        <v>2.0348875577405479</v>
      </c>
      <c r="M110">
        <f t="shared" si="15"/>
        <v>1.5332638352674612</v>
      </c>
    </row>
    <row r="111" spans="1:13" x14ac:dyDescent="0.2">
      <c r="A111">
        <v>4.2262462391079121E-2</v>
      </c>
      <c r="B111" s="21">
        <v>110</v>
      </c>
      <c r="C111" s="21">
        <f t="shared" si="16"/>
        <v>-0.97518131647919482</v>
      </c>
      <c r="D111" s="21">
        <f t="shared" si="17"/>
        <v>-0.26439030466241314</v>
      </c>
      <c r="E111" s="21">
        <v>-1.2259188997594823</v>
      </c>
      <c r="F111">
        <f t="shared" si="9"/>
        <v>-0.2507375832802875</v>
      </c>
      <c r="G111">
        <f t="shared" si="10"/>
        <v>-0.96152859509706912</v>
      </c>
      <c r="H111">
        <f t="shared" si="11"/>
        <v>6.2869335669239107E-2</v>
      </c>
      <c r="I111">
        <f t="shared" si="11"/>
        <v>0.9245372391893435</v>
      </c>
      <c r="J111">
        <f t="shared" si="12"/>
        <v>1.2681813621505615</v>
      </c>
      <c r="K111">
        <f t="shared" si="13"/>
        <v>1.6082839673060538</v>
      </c>
      <c r="L111">
        <f t="shared" si="14"/>
        <v>0.97518131647919482</v>
      </c>
      <c r="M111">
        <f t="shared" si="15"/>
        <v>0.26439030466241314</v>
      </c>
    </row>
    <row r="112" spans="1:13" x14ac:dyDescent="0.2">
      <c r="A112">
        <v>-1.3335473484210647</v>
      </c>
      <c r="B112" s="21">
        <v>111</v>
      </c>
      <c r="C112" s="21">
        <f t="shared" si="16"/>
        <v>-1.8211380066606622</v>
      </c>
      <c r="D112" s="21">
        <f t="shared" si="17"/>
        <v>-1.3864254093535473</v>
      </c>
      <c r="E112" s="21">
        <v>-2.0690986882767541</v>
      </c>
      <c r="F112">
        <f t="shared" si="9"/>
        <v>-0.24796068161609197</v>
      </c>
      <c r="G112">
        <f t="shared" si="10"/>
        <v>-0.68267327892320684</v>
      </c>
      <c r="H112">
        <f t="shared" si="11"/>
        <v>6.1484499627516932E-2</v>
      </c>
      <c r="I112">
        <f t="shared" si="11"/>
        <v>0.46604280575576257</v>
      </c>
      <c r="J112">
        <f t="shared" si="12"/>
        <v>0.73555133985568943</v>
      </c>
      <c r="K112">
        <f t="shared" si="13"/>
        <v>0.54103577356349997</v>
      </c>
      <c r="L112">
        <f t="shared" si="14"/>
        <v>1.8211380066606622</v>
      </c>
      <c r="M112">
        <f t="shared" si="15"/>
        <v>1.3864254093535473</v>
      </c>
    </row>
    <row r="113" spans="1:13" x14ac:dyDescent="0.2">
      <c r="A113">
        <v>-1.4751265335920865</v>
      </c>
      <c r="B113" s="21">
        <v>112</v>
      </c>
      <c r="C113" s="21">
        <f t="shared" si="16"/>
        <v>-2.3856955369224178</v>
      </c>
      <c r="D113" s="21">
        <f t="shared" si="17"/>
        <v>-1.752411615462796</v>
      </c>
      <c r="E113" s="21">
        <v>-2.7165857465581391</v>
      </c>
      <c r="F113">
        <f t="shared" si="9"/>
        <v>-0.33089020963572136</v>
      </c>
      <c r="G113">
        <f t="shared" si="10"/>
        <v>-0.96417413109534311</v>
      </c>
      <c r="H113">
        <f t="shared" si="11"/>
        <v>0.10948833083277162</v>
      </c>
      <c r="I113">
        <f t="shared" si="11"/>
        <v>0.92963175507345985</v>
      </c>
      <c r="J113">
        <f t="shared" si="12"/>
        <v>1.2414592129660527</v>
      </c>
      <c r="K113">
        <f t="shared" si="13"/>
        <v>1.5412209774582908</v>
      </c>
      <c r="L113">
        <f t="shared" si="14"/>
        <v>2.3856955369224178</v>
      </c>
      <c r="M113">
        <f t="shared" si="15"/>
        <v>1.752411615462796</v>
      </c>
    </row>
    <row r="114" spans="1:13" x14ac:dyDescent="0.2">
      <c r="A114">
        <v>-0.43444218598467765</v>
      </c>
      <c r="B114" s="21">
        <v>113</v>
      </c>
      <c r="C114" s="21">
        <f t="shared" si="16"/>
        <v>-1.6272899544458865</v>
      </c>
      <c r="D114" s="21">
        <f t="shared" si="17"/>
        <v>-0.78492450907723688</v>
      </c>
      <c r="E114" s="21">
        <v>-2.0643936339195612</v>
      </c>
      <c r="F114">
        <f t="shared" si="9"/>
        <v>-0.43710367947367468</v>
      </c>
      <c r="G114">
        <f t="shared" si="10"/>
        <v>-1.2794691248423242</v>
      </c>
      <c r="H114">
        <f t="shared" si="11"/>
        <v>0.19105962660942494</v>
      </c>
      <c r="I114">
        <f t="shared" si="11"/>
        <v>1.637041241424783</v>
      </c>
      <c r="J114">
        <f t="shared" si="12"/>
        <v>1.6299514479348836</v>
      </c>
      <c r="K114">
        <f t="shared" si="13"/>
        <v>2.6567417226250236</v>
      </c>
      <c r="L114">
        <f t="shared" si="14"/>
        <v>1.6272899544458865</v>
      </c>
      <c r="M114">
        <f t="shared" si="15"/>
        <v>0.78492450907723688</v>
      </c>
    </row>
    <row r="115" spans="1:13" x14ac:dyDescent="0.2">
      <c r="A115">
        <v>0.44673347880760528</v>
      </c>
      <c r="B115" s="21">
        <v>114</v>
      </c>
      <c r="C115" s="21">
        <f t="shared" si="16"/>
        <v>-0.36691149841533799</v>
      </c>
      <c r="D115" s="21">
        <f t="shared" si="17"/>
        <v>0.28974857699215789</v>
      </c>
      <c r="E115" s="21">
        <v>-0.79190270154413145</v>
      </c>
      <c r="F115">
        <f t="shared" si="9"/>
        <v>-0.42499120312879346</v>
      </c>
      <c r="G115">
        <f t="shared" si="10"/>
        <v>-1.0816512785362893</v>
      </c>
      <c r="H115">
        <f t="shared" si="11"/>
        <v>0.18061752273685938</v>
      </c>
      <c r="I115">
        <f t="shared" si="11"/>
        <v>1.1699694883591893</v>
      </c>
      <c r="J115">
        <f t="shared" si="12"/>
        <v>1.2386361803517367</v>
      </c>
      <c r="K115">
        <f t="shared" si="13"/>
        <v>1.53421958727634</v>
      </c>
      <c r="L115">
        <f t="shared" si="14"/>
        <v>0.36691149841533799</v>
      </c>
      <c r="M115">
        <f t="shared" si="15"/>
        <v>0.28974857699215789</v>
      </c>
    </row>
    <row r="116" spans="1:13" x14ac:dyDescent="0.2">
      <c r="A116">
        <v>1.4967522782384268</v>
      </c>
      <c r="B116" s="21">
        <v>115</v>
      </c>
      <c r="C116" s="21">
        <f t="shared" si="16"/>
        <v>1.3132965290307579</v>
      </c>
      <c r="D116" s="21">
        <f t="shared" si="17"/>
        <v>1.5547019936368585</v>
      </c>
      <c r="E116" s="21">
        <v>1.0216106573119479</v>
      </c>
      <c r="F116">
        <f t="shared" si="9"/>
        <v>-0.29168587171881</v>
      </c>
      <c r="G116">
        <f t="shared" si="10"/>
        <v>-0.53309133632491057</v>
      </c>
      <c r="H116">
        <f t="shared" si="11"/>
        <v>8.5080647760362088E-2</v>
      </c>
      <c r="I116">
        <f t="shared" si="11"/>
        <v>0.2841863728646789</v>
      </c>
      <c r="J116">
        <f t="shared" si="12"/>
        <v>0.47514162092647894</v>
      </c>
      <c r="K116">
        <f t="shared" si="13"/>
        <v>0.22575955993664182</v>
      </c>
      <c r="L116">
        <f t="shared" si="14"/>
        <v>1.3132965290307579</v>
      </c>
      <c r="M116">
        <f t="shared" si="15"/>
        <v>1.5547019936368585</v>
      </c>
    </row>
    <row r="117" spans="1:13" x14ac:dyDescent="0.2">
      <c r="A117">
        <v>1.9529742207596281</v>
      </c>
      <c r="B117" s="21">
        <v>116</v>
      </c>
      <c r="C117" s="21">
        <f t="shared" si="16"/>
        <v>2.6096224852750072</v>
      </c>
      <c r="D117" s="21">
        <f t="shared" si="17"/>
        <v>2.2639146194869997</v>
      </c>
      <c r="E117" s="21">
        <v>2.5659406151467969</v>
      </c>
      <c r="F117">
        <f t="shared" si="9"/>
        <v>-4.3681870128210232E-2</v>
      </c>
      <c r="G117">
        <f t="shared" si="10"/>
        <v>0.30202599565979726</v>
      </c>
      <c r="H117">
        <f t="shared" si="11"/>
        <v>1.9081057778978254E-3</v>
      </c>
      <c r="I117">
        <f t="shared" si="11"/>
        <v>9.1219702054291876E-2</v>
      </c>
      <c r="J117">
        <f t="shared" si="12"/>
        <v>-0.61296639438716882</v>
      </c>
      <c r="K117">
        <f t="shared" si="13"/>
        <v>0.3757278006480062</v>
      </c>
      <c r="L117">
        <f t="shared" si="14"/>
        <v>2.6096224852750072</v>
      </c>
      <c r="M117">
        <f t="shared" si="15"/>
        <v>2.2639146194869997</v>
      </c>
    </row>
    <row r="118" spans="1:13" x14ac:dyDescent="0.2">
      <c r="A118">
        <v>0.20251651413741351</v>
      </c>
      <c r="B118" s="21">
        <v>117</v>
      </c>
      <c r="C118" s="21">
        <f t="shared" si="16"/>
        <v>1.507327756774917</v>
      </c>
      <c r="D118" s="21">
        <f t="shared" si="17"/>
        <v>0.65529943803481339</v>
      </c>
      <c r="E118" s="21">
        <v>1.7420808832254915</v>
      </c>
      <c r="F118">
        <f t="shared" si="9"/>
        <v>0.23475312645057445</v>
      </c>
      <c r="G118">
        <f t="shared" si="10"/>
        <v>1.0867814451906781</v>
      </c>
      <c r="H118">
        <f t="shared" si="11"/>
        <v>5.5109030378319393E-2</v>
      </c>
      <c r="I118">
        <f t="shared" si="11"/>
        <v>1.1810939096107389</v>
      </c>
      <c r="J118">
        <f t="shared" si="12"/>
        <v>-1.539564369088078</v>
      </c>
      <c r="K118">
        <f t="shared" si="13"/>
        <v>2.3702584465655718</v>
      </c>
      <c r="L118">
        <f t="shared" si="14"/>
        <v>1.507327756774917</v>
      </c>
      <c r="M118">
        <f t="shared" si="15"/>
        <v>0.65529943803481339</v>
      </c>
    </row>
    <row r="119" spans="1:13" x14ac:dyDescent="0.2">
      <c r="A119">
        <v>1.8772143274252184</v>
      </c>
      <c r="B119" s="21">
        <v>118</v>
      </c>
      <c r="C119" s="21">
        <f t="shared" si="16"/>
        <v>2.6308782058126772</v>
      </c>
      <c r="D119" s="21">
        <f t="shared" si="17"/>
        <v>2.0082742150321811</v>
      </c>
      <c r="E119" s="21">
        <v>2.9224628573605136</v>
      </c>
      <c r="F119">
        <f t="shared" si="9"/>
        <v>0.29158465154783642</v>
      </c>
      <c r="G119">
        <f t="shared" si="10"/>
        <v>0.91418864232833252</v>
      </c>
      <c r="H119">
        <f t="shared" si="11"/>
        <v>8.5021609018273187E-2</v>
      </c>
      <c r="I119">
        <f t="shared" si="11"/>
        <v>0.83574087376211992</v>
      </c>
      <c r="J119">
        <f t="shared" si="12"/>
        <v>-1.0452485299352952</v>
      </c>
      <c r="K119">
        <f t="shared" si="13"/>
        <v>1.0925444893318956</v>
      </c>
      <c r="L119">
        <f t="shared" si="14"/>
        <v>2.6308782058126772</v>
      </c>
      <c r="M119">
        <f t="shared" si="15"/>
        <v>2.0082742150321811</v>
      </c>
    </row>
    <row r="120" spans="1:13" x14ac:dyDescent="0.2">
      <c r="A120">
        <v>0.16872647697369081</v>
      </c>
      <c r="B120" s="21">
        <v>119</v>
      </c>
      <c r="C120" s="21">
        <f t="shared" si="16"/>
        <v>1.4841655798800293</v>
      </c>
      <c r="D120" s="21">
        <f t="shared" si="17"/>
        <v>0.57038131998012709</v>
      </c>
      <c r="E120" s="21">
        <v>1.9222041913899988</v>
      </c>
      <c r="F120">
        <f t="shared" si="9"/>
        <v>0.43803861150996948</v>
      </c>
      <c r="G120">
        <f t="shared" si="10"/>
        <v>1.3518228714098717</v>
      </c>
      <c r="H120">
        <f t="shared" si="11"/>
        <v>0.19187782517358196</v>
      </c>
      <c r="I120">
        <f t="shared" si="11"/>
        <v>1.8274250756668304</v>
      </c>
      <c r="J120">
        <f t="shared" si="12"/>
        <v>-1.7534777144163081</v>
      </c>
      <c r="K120">
        <f t="shared" si="13"/>
        <v>3.0746840949546397</v>
      </c>
      <c r="L120">
        <f t="shared" si="14"/>
        <v>1.4841655798800293</v>
      </c>
      <c r="M120">
        <f t="shared" si="15"/>
        <v>0.57038131998012709</v>
      </c>
    </row>
    <row r="121" spans="1:13" x14ac:dyDescent="0.2">
      <c r="A121">
        <v>0.46852962530771419</v>
      </c>
      <c r="B121" s="21">
        <v>120</v>
      </c>
      <c r="C121" s="21">
        <f t="shared" si="16"/>
        <v>1.2106124152477289</v>
      </c>
      <c r="D121" s="21">
        <f t="shared" si="17"/>
        <v>0.58260588930373958</v>
      </c>
      <c r="E121" s="21">
        <v>1.6218521401417134</v>
      </c>
      <c r="F121">
        <f t="shared" si="9"/>
        <v>0.41123972489398453</v>
      </c>
      <c r="G121">
        <f t="shared" si="10"/>
        <v>1.0392462508379738</v>
      </c>
      <c r="H121">
        <f t="shared" si="11"/>
        <v>0.16911811133088009</v>
      </c>
      <c r="I121">
        <f t="shared" si="11"/>
        <v>1.0800327698807848</v>
      </c>
      <c r="J121">
        <f t="shared" si="12"/>
        <v>-1.1533225148339992</v>
      </c>
      <c r="K121">
        <f t="shared" si="13"/>
        <v>1.3301528232230202</v>
      </c>
      <c r="L121">
        <f t="shared" si="14"/>
        <v>1.2106124152477289</v>
      </c>
      <c r="M121">
        <f t="shared" si="15"/>
        <v>0.58260588930373958</v>
      </c>
    </row>
    <row r="122" spans="1:13" x14ac:dyDescent="0.2">
      <c r="A122">
        <v>0.35247749143851415</v>
      </c>
      <c r="B122" s="21">
        <v>121</v>
      </c>
      <c r="C122" s="21">
        <f t="shared" si="16"/>
        <v>0.95778369906237859</v>
      </c>
      <c r="D122" s="21">
        <f t="shared" si="17"/>
        <v>0.46899866929926204</v>
      </c>
      <c r="E122" s="21">
        <v>1.325588775523542</v>
      </c>
      <c r="F122">
        <f t="shared" si="9"/>
        <v>0.36780507646116345</v>
      </c>
      <c r="G122">
        <f t="shared" si="10"/>
        <v>0.85659010622428</v>
      </c>
      <c r="H122">
        <f t="shared" si="11"/>
        <v>0.13528057427060231</v>
      </c>
      <c r="I122">
        <f t="shared" si="11"/>
        <v>0.73374661008132325</v>
      </c>
      <c r="J122">
        <f t="shared" si="12"/>
        <v>-0.97311128408502789</v>
      </c>
      <c r="K122">
        <f t="shared" si="13"/>
        <v>0.94694557121361189</v>
      </c>
      <c r="L122">
        <f t="shared" si="14"/>
        <v>0.95778369906237859</v>
      </c>
      <c r="M122">
        <f t="shared" si="15"/>
        <v>0.46899866929926204</v>
      </c>
    </row>
    <row r="123" spans="1:13" x14ac:dyDescent="0.2">
      <c r="A123">
        <v>2.4129777620284796</v>
      </c>
      <c r="B123" s="21">
        <v>122</v>
      </c>
      <c r="C123" s="21">
        <f t="shared" si="16"/>
        <v>2.8918696115596689</v>
      </c>
      <c r="D123" s="21">
        <f t="shared" si="17"/>
        <v>2.5067774958883318</v>
      </c>
      <c r="E123" s="21">
        <v>3.2083310273426049</v>
      </c>
      <c r="F123">
        <f t="shared" si="9"/>
        <v>0.31646141578293596</v>
      </c>
      <c r="G123">
        <f t="shared" si="10"/>
        <v>0.70155353145427313</v>
      </c>
      <c r="H123">
        <f t="shared" si="11"/>
        <v>0.10014782767934027</v>
      </c>
      <c r="I123">
        <f t="shared" si="11"/>
        <v>0.49217735749596181</v>
      </c>
      <c r="J123">
        <f t="shared" si="12"/>
        <v>-0.79535326531412531</v>
      </c>
      <c r="K123">
        <f t="shared" si="13"/>
        <v>0.63258681664584138</v>
      </c>
      <c r="L123">
        <f t="shared" si="14"/>
        <v>2.8918696115596689</v>
      </c>
      <c r="M123">
        <f t="shared" si="15"/>
        <v>2.5067774958883318</v>
      </c>
    </row>
    <row r="124" spans="1:13" x14ac:dyDescent="0.2">
      <c r="A124">
        <v>1.4525679129476394</v>
      </c>
      <c r="B124" s="21">
        <v>123</v>
      </c>
      <c r="C124" s="21">
        <f t="shared" si="16"/>
        <v>2.8985027187274737</v>
      </c>
      <c r="D124" s="21">
        <f t="shared" si="17"/>
        <v>1.953923412125306</v>
      </c>
      <c r="E124" s="21">
        <v>3.377566529353202</v>
      </c>
      <c r="F124">
        <f t="shared" si="9"/>
        <v>0.47906381062572834</v>
      </c>
      <c r="G124">
        <f t="shared" si="10"/>
        <v>1.423643117227896</v>
      </c>
      <c r="H124">
        <f t="shared" si="11"/>
        <v>0.22950213465124369</v>
      </c>
      <c r="I124">
        <f t="shared" si="11"/>
        <v>2.0267597252303609</v>
      </c>
      <c r="J124">
        <f t="shared" si="12"/>
        <v>-1.9249986164055626</v>
      </c>
      <c r="K124">
        <f t="shared" si="13"/>
        <v>3.7056196731633304</v>
      </c>
      <c r="L124">
        <f t="shared" si="14"/>
        <v>2.8985027187274737</v>
      </c>
      <c r="M124">
        <f t="shared" si="15"/>
        <v>1.953923412125306</v>
      </c>
    </row>
    <row r="125" spans="1:13" x14ac:dyDescent="0.2">
      <c r="A125">
        <v>-0.7163559526901111</v>
      </c>
      <c r="B125" s="21">
        <v>124</v>
      </c>
      <c r="C125" s="21">
        <f t="shared" si="16"/>
        <v>0.73289540667362574</v>
      </c>
      <c r="D125" s="21">
        <f t="shared" si="17"/>
        <v>-0.32557127026504989</v>
      </c>
      <c r="E125" s="21">
        <v>1.3101839649218101</v>
      </c>
      <c r="F125">
        <f t="shared" si="9"/>
        <v>0.57728855824818437</v>
      </c>
      <c r="G125">
        <f t="shared" si="10"/>
        <v>1.6357552351868601</v>
      </c>
      <c r="H125">
        <f t="shared" si="11"/>
        <v>0.33326207948426734</v>
      </c>
      <c r="I125">
        <f t="shared" si="11"/>
        <v>2.6756951894412198</v>
      </c>
      <c r="J125">
        <f t="shared" si="12"/>
        <v>-2.0265399176119212</v>
      </c>
      <c r="K125">
        <f t="shared" si="13"/>
        <v>4.1068640376745327</v>
      </c>
      <c r="L125">
        <f t="shared" si="14"/>
        <v>0.73289540667362574</v>
      </c>
      <c r="M125">
        <f t="shared" si="15"/>
        <v>0.32557127026504989</v>
      </c>
    </row>
    <row r="126" spans="1:13" x14ac:dyDescent="0.2">
      <c r="A126">
        <v>1.3526185589435373</v>
      </c>
      <c r="B126" s="21">
        <v>125</v>
      </c>
      <c r="C126" s="21">
        <f t="shared" si="16"/>
        <v>1.7190662622803501</v>
      </c>
      <c r="D126" s="21">
        <f t="shared" si="17"/>
        <v>1.2875043048905273</v>
      </c>
      <c r="E126" s="21">
        <v>2.1387289378966234</v>
      </c>
      <c r="F126">
        <f t="shared" si="9"/>
        <v>0.41966267561627335</v>
      </c>
      <c r="G126">
        <f t="shared" si="10"/>
        <v>0.85122463300609619</v>
      </c>
      <c r="H126">
        <f t="shared" si="11"/>
        <v>0.17611676130540946</v>
      </c>
      <c r="I126">
        <f t="shared" si="11"/>
        <v>0.72458337583636312</v>
      </c>
      <c r="J126">
        <f t="shared" si="12"/>
        <v>-0.78611037895308611</v>
      </c>
      <c r="K126">
        <f t="shared" si="13"/>
        <v>0.6179695278977646</v>
      </c>
      <c r="L126">
        <f t="shared" si="14"/>
        <v>1.7190662622803501</v>
      </c>
      <c r="M126">
        <f t="shared" si="15"/>
        <v>1.2875043048905273</v>
      </c>
    </row>
    <row r="127" spans="1:13" x14ac:dyDescent="0.2">
      <c r="A127">
        <v>0.15701237609015675</v>
      </c>
      <c r="B127" s="21">
        <v>126</v>
      </c>
      <c r="C127" s="21">
        <f t="shared" si="16"/>
        <v>1.0165455072303318</v>
      </c>
      <c r="D127" s="21">
        <f t="shared" si="17"/>
        <v>0.41451323706826226</v>
      </c>
      <c r="E127" s="21">
        <v>1.4402497388281308</v>
      </c>
      <c r="F127">
        <f t="shared" si="9"/>
        <v>0.42370423159779902</v>
      </c>
      <c r="G127">
        <f t="shared" si="10"/>
        <v>1.0257365017598685</v>
      </c>
      <c r="H127">
        <f t="shared" si="11"/>
        <v>0.17952527587388131</v>
      </c>
      <c r="I127">
        <f t="shared" si="11"/>
        <v>1.0521353710425727</v>
      </c>
      <c r="J127">
        <f t="shared" si="12"/>
        <v>-1.2832373627379741</v>
      </c>
      <c r="K127">
        <f t="shared" si="13"/>
        <v>1.6466981291267109</v>
      </c>
      <c r="L127">
        <f t="shared" si="14"/>
        <v>1.0165455072303318</v>
      </c>
      <c r="M127">
        <f t="shared" si="15"/>
        <v>0.41451323706826226</v>
      </c>
    </row>
    <row r="128" spans="1:13" x14ac:dyDescent="0.2">
      <c r="A128">
        <v>-0.85305217674394718</v>
      </c>
      <c r="B128" s="21">
        <v>127</v>
      </c>
      <c r="C128" s="21">
        <f t="shared" si="16"/>
        <v>-0.34477942312878129</v>
      </c>
      <c r="D128" s="21">
        <f t="shared" si="17"/>
        <v>-0.77014952933029468</v>
      </c>
      <c r="E128" s="21">
        <v>1.1097666552931318E-2</v>
      </c>
      <c r="F128">
        <f t="shared" si="9"/>
        <v>0.35587708968171261</v>
      </c>
      <c r="G128">
        <f t="shared" si="10"/>
        <v>0.781247195883226</v>
      </c>
      <c r="H128">
        <f t="shared" si="11"/>
        <v>0.12664850296032573</v>
      </c>
      <c r="I128">
        <f t="shared" si="11"/>
        <v>0.61034718107540364</v>
      </c>
      <c r="J128">
        <f t="shared" si="12"/>
        <v>-0.86414984329687849</v>
      </c>
      <c r="K128">
        <f t="shared" si="13"/>
        <v>0.74675495167001971</v>
      </c>
      <c r="L128">
        <f t="shared" si="14"/>
        <v>0.34477942312878129</v>
      </c>
      <c r="M128">
        <f t="shared" si="15"/>
        <v>0.77014952933029468</v>
      </c>
    </row>
    <row r="129" spans="1:13" x14ac:dyDescent="0.2">
      <c r="A129">
        <v>-1.4485895131825031</v>
      </c>
      <c r="B129" s="21">
        <v>128</v>
      </c>
      <c r="C129" s="21">
        <f t="shared" si="16"/>
        <v>-1.6209792247468937</v>
      </c>
      <c r="D129" s="21">
        <f t="shared" si="17"/>
        <v>-1.6026194190485621</v>
      </c>
      <c r="E129" s="21">
        <v>-1.4419309132507443</v>
      </c>
      <c r="F129">
        <f t="shared" si="9"/>
        <v>0.17904831149614941</v>
      </c>
      <c r="G129">
        <f t="shared" si="10"/>
        <v>0.16068850579781779</v>
      </c>
      <c r="H129">
        <f t="shared" si="11"/>
        <v>3.205829784962215E-2</v>
      </c>
      <c r="I129">
        <f t="shared" si="11"/>
        <v>2.5820795895535324E-2</v>
      </c>
      <c r="J129">
        <f t="shared" si="12"/>
        <v>-6.6585999317587685E-3</v>
      </c>
      <c r="K129">
        <f t="shared" si="13"/>
        <v>4.4336953051217877E-5</v>
      </c>
      <c r="L129">
        <f t="shared" si="14"/>
        <v>1.6209792247468937</v>
      </c>
      <c r="M129">
        <f t="shared" si="15"/>
        <v>1.6026194190485621</v>
      </c>
    </row>
    <row r="130" spans="1:13" x14ac:dyDescent="0.2">
      <c r="A130">
        <v>-0.34931295768827453</v>
      </c>
      <c r="B130" s="21">
        <v>129</v>
      </c>
      <c r="C130" s="21">
        <f t="shared" si="16"/>
        <v>-1.1598025700617214</v>
      </c>
      <c r="D130" s="21">
        <f t="shared" si="17"/>
        <v>-0.66983684149798695</v>
      </c>
      <c r="E130" s="21">
        <v>-1.2144715056387212</v>
      </c>
      <c r="F130">
        <f t="shared" si="9"/>
        <v>-5.4668935576999811E-2</v>
      </c>
      <c r="G130">
        <f t="shared" si="10"/>
        <v>-0.54463466414073425</v>
      </c>
      <c r="H130">
        <f t="shared" si="11"/>
        <v>2.9886925171221557E-3</v>
      </c>
      <c r="I130">
        <f t="shared" si="11"/>
        <v>0.2966269173836904</v>
      </c>
      <c r="J130">
        <f t="shared" si="12"/>
        <v>0.86515854795044667</v>
      </c>
      <c r="K130">
        <f t="shared" si="13"/>
        <v>0.74849931309172535</v>
      </c>
      <c r="L130">
        <f t="shared" si="14"/>
        <v>1.1598025700617214</v>
      </c>
      <c r="M130">
        <f t="shared" si="15"/>
        <v>0.66983684149798695</v>
      </c>
    </row>
    <row r="131" spans="1:13" x14ac:dyDescent="0.2">
      <c r="A131">
        <v>0.67596567389253759</v>
      </c>
      <c r="B131" s="21">
        <v>130</v>
      </c>
      <c r="C131" s="21">
        <f t="shared" si="16"/>
        <v>9.6064388861676897E-2</v>
      </c>
      <c r="D131" s="21">
        <f t="shared" si="17"/>
        <v>0.54199830559294015</v>
      </c>
      <c r="E131" s="21">
        <v>-5.2717229490695128E-2</v>
      </c>
      <c r="F131">
        <f t="shared" ref="F131:F194" si="18">E131-C131</f>
        <v>-0.14878161835237202</v>
      </c>
      <c r="G131">
        <f t="shared" ref="G131:G194" si="19">E131-D131</f>
        <v>-0.59471553508363528</v>
      </c>
      <c r="H131">
        <f t="shared" ref="H131:I194" si="20">F131^2</f>
        <v>2.2135969959550885E-2</v>
      </c>
      <c r="I131">
        <f t="shared" si="20"/>
        <v>0.35368656766981466</v>
      </c>
      <c r="J131">
        <f t="shared" ref="J131:J194" si="21">A131-E131</f>
        <v>0.72868290338323272</v>
      </c>
      <c r="K131">
        <f t="shared" ref="K131:K194" si="22">J131^2</f>
        <v>0.53097877368301771</v>
      </c>
      <c r="L131">
        <f t="shared" ref="L131:L194" si="23">ABS(C131)</f>
        <v>9.6064388861676897E-2</v>
      </c>
      <c r="M131">
        <f t="shared" ref="M131:M194" si="24">ABS(D131)</f>
        <v>0.54199830559294015</v>
      </c>
    </row>
    <row r="132" spans="1:13" x14ac:dyDescent="0.2">
      <c r="A132">
        <v>2.2119294055104977</v>
      </c>
      <c r="B132" s="21">
        <v>131</v>
      </c>
      <c r="C132" s="21">
        <f t="shared" ref="C132:C195" si="25">A132+C131*0.5</f>
        <v>2.2599615999413363</v>
      </c>
      <c r="D132" s="21">
        <f t="shared" ref="D132:D195" si="26">A132+0.2*D131</f>
        <v>2.3203290666290859</v>
      </c>
      <c r="E132" s="21">
        <v>2.1802990678160805</v>
      </c>
      <c r="F132">
        <f t="shared" si="18"/>
        <v>-7.9662532125255758E-2</v>
      </c>
      <c r="G132">
        <f t="shared" si="19"/>
        <v>-0.14002999881300537</v>
      </c>
      <c r="H132">
        <f t="shared" si="20"/>
        <v>6.3461190246074054E-3</v>
      </c>
      <c r="I132">
        <f t="shared" si="20"/>
        <v>1.9608400567570287E-2</v>
      </c>
      <c r="J132">
        <f t="shared" si="21"/>
        <v>3.1630337694417143E-2</v>
      </c>
      <c r="K132">
        <f t="shared" si="22"/>
        <v>1.000478262662866E-3</v>
      </c>
      <c r="L132">
        <f t="shared" si="23"/>
        <v>2.2599615999413363</v>
      </c>
      <c r="M132">
        <f t="shared" si="24"/>
        <v>2.3203290666290859</v>
      </c>
    </row>
    <row r="133" spans="1:13" x14ac:dyDescent="0.2">
      <c r="A133">
        <v>1.1541401324395757</v>
      </c>
      <c r="B133" s="21">
        <v>132</v>
      </c>
      <c r="C133" s="21">
        <f t="shared" si="25"/>
        <v>2.2841209324102438</v>
      </c>
      <c r="D133" s="21">
        <f t="shared" si="26"/>
        <v>1.6182059457653928</v>
      </c>
      <c r="E133" s="21">
        <v>2.462319573129224</v>
      </c>
      <c r="F133">
        <f t="shared" si="18"/>
        <v>0.17819864071898017</v>
      </c>
      <c r="G133">
        <f t="shared" si="19"/>
        <v>0.84411362736383122</v>
      </c>
      <c r="H133">
        <f t="shared" si="20"/>
        <v>3.1754755554092177E-2</v>
      </c>
      <c r="I133">
        <f t="shared" si="20"/>
        <v>0.71252781590132486</v>
      </c>
      <c r="J133">
        <f t="shared" si="21"/>
        <v>-1.3081794406896483</v>
      </c>
      <c r="K133">
        <f t="shared" si="22"/>
        <v>1.7113334490430812</v>
      </c>
      <c r="L133">
        <f t="shared" si="23"/>
        <v>2.2841209324102438</v>
      </c>
      <c r="M133">
        <f t="shared" si="24"/>
        <v>1.6182059457653928</v>
      </c>
    </row>
    <row r="134" spans="1:13" x14ac:dyDescent="0.2">
      <c r="A134">
        <v>0.26681231274818423</v>
      </c>
      <c r="B134" s="21">
        <v>133</v>
      </c>
      <c r="C134" s="21">
        <f t="shared" si="25"/>
        <v>1.4088727789533062</v>
      </c>
      <c r="D134" s="21">
        <f t="shared" si="26"/>
        <v>0.59045350190126289</v>
      </c>
      <c r="E134" s="21">
        <v>1.7442040566257186</v>
      </c>
      <c r="F134">
        <f t="shared" si="18"/>
        <v>0.33533127767241244</v>
      </c>
      <c r="G134">
        <f t="shared" si="19"/>
        <v>1.1537505547244558</v>
      </c>
      <c r="H134">
        <f t="shared" si="20"/>
        <v>0.11244706578541258</v>
      </c>
      <c r="I134">
        <f t="shared" si="20"/>
        <v>1.3311403425269894</v>
      </c>
      <c r="J134">
        <f t="shared" si="21"/>
        <v>-1.4773917438775344</v>
      </c>
      <c r="K134">
        <f t="shared" si="22"/>
        <v>2.1826863648775019</v>
      </c>
      <c r="L134">
        <f t="shared" si="23"/>
        <v>1.4088727789533062</v>
      </c>
      <c r="M134">
        <f t="shared" si="24"/>
        <v>0.59045350190126289</v>
      </c>
    </row>
    <row r="135" spans="1:13" x14ac:dyDescent="0.2">
      <c r="A135">
        <v>-2.9662572351662742</v>
      </c>
      <c r="B135" s="21">
        <v>134</v>
      </c>
      <c r="C135" s="21">
        <f t="shared" si="25"/>
        <v>-2.2618208456896212</v>
      </c>
      <c r="D135" s="21">
        <f t="shared" si="26"/>
        <v>-2.8481665347860217</v>
      </c>
      <c r="E135" s="21">
        <v>-1.9197348011908431</v>
      </c>
      <c r="F135">
        <f t="shared" si="18"/>
        <v>0.34208604449877811</v>
      </c>
      <c r="G135">
        <f t="shared" si="19"/>
        <v>0.92843173359517861</v>
      </c>
      <c r="H135">
        <f t="shared" si="20"/>
        <v>0.11702286184081999</v>
      </c>
      <c r="I135">
        <f t="shared" si="20"/>
        <v>0.86198548394654873</v>
      </c>
      <c r="J135">
        <f t="shared" si="21"/>
        <v>-1.0465224339754311</v>
      </c>
      <c r="K135">
        <f t="shared" si="22"/>
        <v>1.0952092048138606</v>
      </c>
      <c r="L135">
        <f t="shared" si="23"/>
        <v>2.2618208456896212</v>
      </c>
      <c r="M135">
        <f t="shared" si="24"/>
        <v>2.8481665347860217</v>
      </c>
    </row>
    <row r="136" spans="1:13" x14ac:dyDescent="0.2">
      <c r="A136">
        <v>-0.5868176338611556</v>
      </c>
      <c r="B136" s="21">
        <v>135</v>
      </c>
      <c r="C136" s="21">
        <f t="shared" si="25"/>
        <v>-1.7177280567059663</v>
      </c>
      <c r="D136" s="21">
        <f t="shared" si="26"/>
        <v>-1.1564509408183601</v>
      </c>
      <c r="E136" s="21">
        <v>-1.7386585145756612</v>
      </c>
      <c r="F136">
        <f t="shared" si="18"/>
        <v>-2.0930457869694941E-2</v>
      </c>
      <c r="G136">
        <f t="shared" si="19"/>
        <v>-0.58220757375730114</v>
      </c>
      <c r="H136">
        <f t="shared" si="20"/>
        <v>4.3808406663507489E-4</v>
      </c>
      <c r="I136">
        <f t="shared" si="20"/>
        <v>0.33896565894036323</v>
      </c>
      <c r="J136">
        <f t="shared" si="21"/>
        <v>1.1518408807145057</v>
      </c>
      <c r="K136">
        <f t="shared" si="22"/>
        <v>1.3267374144851682</v>
      </c>
      <c r="L136">
        <f t="shared" si="23"/>
        <v>1.7177280567059663</v>
      </c>
      <c r="M136">
        <f t="shared" si="24"/>
        <v>1.1564509408183601</v>
      </c>
    </row>
    <row r="137" spans="1:13" x14ac:dyDescent="0.2">
      <c r="A137">
        <v>-1.4218191708071315</v>
      </c>
      <c r="B137" s="21">
        <v>136</v>
      </c>
      <c r="C137" s="21">
        <f t="shared" si="25"/>
        <v>-2.2806831991601149</v>
      </c>
      <c r="D137" s="21">
        <f t="shared" si="26"/>
        <v>-1.6531093589708035</v>
      </c>
      <c r="E137" s="21">
        <v>-2.4650142795525283</v>
      </c>
      <c r="F137">
        <f t="shared" si="18"/>
        <v>-0.18433108039241342</v>
      </c>
      <c r="G137">
        <f t="shared" si="19"/>
        <v>-0.81190492058172481</v>
      </c>
      <c r="H137">
        <f t="shared" si="20"/>
        <v>3.3977947198634374E-2</v>
      </c>
      <c r="I137">
        <f t="shared" si="20"/>
        <v>0.65918960006481686</v>
      </c>
      <c r="J137">
        <f t="shared" si="21"/>
        <v>1.0431951087453968</v>
      </c>
      <c r="K137">
        <f t="shared" si="22"/>
        <v>1.0882560349103203</v>
      </c>
      <c r="L137">
        <f t="shared" si="23"/>
        <v>2.2806831991601149</v>
      </c>
      <c r="M137">
        <f t="shared" si="24"/>
        <v>1.6531093589708035</v>
      </c>
    </row>
    <row r="138" spans="1:13" x14ac:dyDescent="0.2">
      <c r="A138">
        <v>-2.1056231043803066</v>
      </c>
      <c r="B138" s="21">
        <v>137</v>
      </c>
      <c r="C138" s="21">
        <f t="shared" si="25"/>
        <v>-3.2459647039603641</v>
      </c>
      <c r="D138" s="21">
        <f t="shared" si="26"/>
        <v>-2.4362449761744673</v>
      </c>
      <c r="E138" s="21">
        <v>-3.5846316721118239</v>
      </c>
      <c r="F138">
        <f t="shared" si="18"/>
        <v>-0.3386669681514598</v>
      </c>
      <c r="G138">
        <f t="shared" si="19"/>
        <v>-1.1483866959373565</v>
      </c>
      <c r="H138">
        <f t="shared" si="20"/>
        <v>0.11469531531690189</v>
      </c>
      <c r="I138">
        <f t="shared" si="20"/>
        <v>1.3187920034059186</v>
      </c>
      <c r="J138">
        <f t="shared" si="21"/>
        <v>1.4790085677315172</v>
      </c>
      <c r="K138">
        <f t="shared" si="22"/>
        <v>2.187466343423234</v>
      </c>
      <c r="L138">
        <f t="shared" si="23"/>
        <v>3.2459647039603641</v>
      </c>
      <c r="M138">
        <f t="shared" si="24"/>
        <v>2.4362449761744673</v>
      </c>
    </row>
    <row r="139" spans="1:13" x14ac:dyDescent="0.2">
      <c r="A139">
        <v>2.1662697319180735</v>
      </c>
      <c r="B139" s="21">
        <v>138</v>
      </c>
      <c r="C139" s="21">
        <f t="shared" si="25"/>
        <v>0.54328737993789145</v>
      </c>
      <c r="D139" s="21">
        <f t="shared" si="26"/>
        <v>1.67902073668318</v>
      </c>
      <c r="E139" s="21">
        <v>1.5490728650979335E-2</v>
      </c>
      <c r="F139">
        <f t="shared" si="18"/>
        <v>-0.52779665128691211</v>
      </c>
      <c r="G139">
        <f t="shared" si="19"/>
        <v>-1.6635300080322006</v>
      </c>
      <c r="H139">
        <f t="shared" si="20"/>
        <v>0.27856930510967831</v>
      </c>
      <c r="I139">
        <f t="shared" si="20"/>
        <v>2.7673320876236134</v>
      </c>
      <c r="J139">
        <f t="shared" si="21"/>
        <v>2.1507790032670941</v>
      </c>
      <c r="K139">
        <f t="shared" si="22"/>
        <v>4.6258503208945951</v>
      </c>
      <c r="L139">
        <f t="shared" si="23"/>
        <v>0.54328737993789145</v>
      </c>
      <c r="M139">
        <f t="shared" si="24"/>
        <v>1.67902073668318</v>
      </c>
    </row>
    <row r="140" spans="1:13" x14ac:dyDescent="0.2">
      <c r="A140">
        <v>0.68397068893410684</v>
      </c>
      <c r="B140" s="21">
        <v>139</v>
      </c>
      <c r="C140" s="21">
        <f t="shared" si="25"/>
        <v>0.95561437890305256</v>
      </c>
      <c r="D140" s="21">
        <f t="shared" si="26"/>
        <v>1.0197748362707428</v>
      </c>
      <c r="E140" s="21">
        <v>0.69326512612469449</v>
      </c>
      <c r="F140">
        <f t="shared" si="18"/>
        <v>-0.26234925277835808</v>
      </c>
      <c r="G140">
        <f t="shared" si="19"/>
        <v>-0.32650971014604835</v>
      </c>
      <c r="H140">
        <f t="shared" si="20"/>
        <v>6.8827130433362818E-2</v>
      </c>
      <c r="I140">
        <f t="shared" si="20"/>
        <v>0.10660859081965651</v>
      </c>
      <c r="J140">
        <f t="shared" si="21"/>
        <v>-9.2944371905876455E-3</v>
      </c>
      <c r="K140">
        <f t="shared" si="22"/>
        <v>8.638656268977876E-5</v>
      </c>
      <c r="L140">
        <f t="shared" si="23"/>
        <v>0.95561437890305256</v>
      </c>
      <c r="M140">
        <f t="shared" si="24"/>
        <v>1.0197748362707428</v>
      </c>
    </row>
    <row r="141" spans="1:13" x14ac:dyDescent="0.2">
      <c r="A141">
        <v>-2.065588247001259</v>
      </c>
      <c r="B141" s="21">
        <v>140</v>
      </c>
      <c r="C141" s="21">
        <f t="shared" si="25"/>
        <v>-1.5877810575497326</v>
      </c>
      <c r="D141" s="21">
        <f t="shared" si="26"/>
        <v>-1.8616332797471105</v>
      </c>
      <c r="E141" s="21">
        <v>-1.6496291713264424</v>
      </c>
      <c r="F141">
        <f t="shared" si="18"/>
        <v>-6.1848113776709734E-2</v>
      </c>
      <c r="G141">
        <f t="shared" si="19"/>
        <v>0.21200410842066808</v>
      </c>
      <c r="H141">
        <f t="shared" si="20"/>
        <v>3.8251891777368323E-3</v>
      </c>
      <c r="I141">
        <f t="shared" si="20"/>
        <v>4.4945741987242389E-2</v>
      </c>
      <c r="J141">
        <f t="shared" si="21"/>
        <v>-0.4159590756748166</v>
      </c>
      <c r="K141">
        <f t="shared" si="22"/>
        <v>0.17302195263624781</v>
      </c>
      <c r="L141">
        <f t="shared" si="23"/>
        <v>1.5877810575497326</v>
      </c>
      <c r="M141">
        <f t="shared" si="24"/>
        <v>1.8616332797471105</v>
      </c>
    </row>
    <row r="142" spans="1:13" x14ac:dyDescent="0.2">
      <c r="A142">
        <v>2.2559131804311034</v>
      </c>
      <c r="B142" s="21">
        <v>141</v>
      </c>
      <c r="C142" s="21">
        <f t="shared" si="25"/>
        <v>1.4620226516562371</v>
      </c>
      <c r="D142" s="21">
        <f t="shared" si="26"/>
        <v>1.8835865244816814</v>
      </c>
      <c r="E142" s="21">
        <v>1.2661356776352379</v>
      </c>
      <c r="F142">
        <f t="shared" si="18"/>
        <v>-0.19588697402099919</v>
      </c>
      <c r="G142">
        <f t="shared" si="19"/>
        <v>-0.61745084684644347</v>
      </c>
      <c r="H142">
        <f t="shared" si="20"/>
        <v>3.8371706591103616E-2</v>
      </c>
      <c r="I142">
        <f t="shared" si="20"/>
        <v>0.38124554827139018</v>
      </c>
      <c r="J142">
        <f t="shared" si="21"/>
        <v>0.98977750279586552</v>
      </c>
      <c r="K142">
        <f t="shared" si="22"/>
        <v>0.97965950504081956</v>
      </c>
      <c r="L142">
        <f t="shared" si="23"/>
        <v>1.4620226516562371</v>
      </c>
      <c r="M142">
        <f t="shared" si="24"/>
        <v>1.8835865244816814</v>
      </c>
    </row>
    <row r="143" spans="1:13" x14ac:dyDescent="0.2">
      <c r="A143">
        <v>-0.71855124752744526</v>
      </c>
      <c r="B143" s="21">
        <v>142</v>
      </c>
      <c r="C143" s="21">
        <f t="shared" si="25"/>
        <v>1.2460078300673305E-2</v>
      </c>
      <c r="D143" s="21">
        <f t="shared" si="26"/>
        <v>-0.34183394263110894</v>
      </c>
      <c r="E143" s="21">
        <v>4.1130159053697435E-2</v>
      </c>
      <c r="F143">
        <f t="shared" si="18"/>
        <v>2.867008075302413E-2</v>
      </c>
      <c r="G143">
        <f t="shared" si="19"/>
        <v>0.38296410168480638</v>
      </c>
      <c r="H143">
        <f t="shared" si="20"/>
        <v>8.219735303849246E-4</v>
      </c>
      <c r="I143">
        <f t="shared" si="20"/>
        <v>0.14666150317925072</v>
      </c>
      <c r="J143">
        <f t="shared" si="21"/>
        <v>-0.75968140658114269</v>
      </c>
      <c r="K143">
        <f t="shared" si="22"/>
        <v>0.57711583950510348</v>
      </c>
      <c r="L143">
        <f t="shared" si="23"/>
        <v>1.2460078300673305E-2</v>
      </c>
      <c r="M143">
        <f t="shared" si="24"/>
        <v>0.34183394263110894</v>
      </c>
    </row>
    <row r="144" spans="1:13" x14ac:dyDescent="0.2">
      <c r="A144">
        <v>2.2244907958817954</v>
      </c>
      <c r="B144" s="21">
        <v>143</v>
      </c>
      <c r="C144" s="21">
        <f t="shared" si="25"/>
        <v>2.2307208350321321</v>
      </c>
      <c r="D144" s="21">
        <f t="shared" si="26"/>
        <v>2.1561240073555736</v>
      </c>
      <c r="E144" s="21">
        <v>2.2491688913140138</v>
      </c>
      <c r="F144">
        <f t="shared" si="18"/>
        <v>1.844805628188162E-2</v>
      </c>
      <c r="G144">
        <f t="shared" si="19"/>
        <v>9.3044883958440128E-2</v>
      </c>
      <c r="H144">
        <f t="shared" si="20"/>
        <v>3.403307805794719E-4</v>
      </c>
      <c r="I144">
        <f t="shared" si="20"/>
        <v>8.6573504308395891E-3</v>
      </c>
      <c r="J144">
        <f t="shared" si="21"/>
        <v>-2.4678095432218328E-2</v>
      </c>
      <c r="K144">
        <f t="shared" si="22"/>
        <v>6.0900839416167505E-4</v>
      </c>
      <c r="L144">
        <f t="shared" si="23"/>
        <v>2.2307208350321321</v>
      </c>
      <c r="M144">
        <f t="shared" si="24"/>
        <v>2.1561240073555736</v>
      </c>
    </row>
    <row r="145" spans="1:13" x14ac:dyDescent="0.2">
      <c r="A145">
        <v>0.4003355703768241</v>
      </c>
      <c r="B145" s="21">
        <v>144</v>
      </c>
      <c r="C145" s="21">
        <f t="shared" si="25"/>
        <v>1.5156959878928902</v>
      </c>
      <c r="D145" s="21">
        <f t="shared" si="26"/>
        <v>0.83156037184793885</v>
      </c>
      <c r="E145" s="21">
        <v>1.7498369051652323</v>
      </c>
      <c r="F145">
        <f t="shared" si="18"/>
        <v>0.2341409172723421</v>
      </c>
      <c r="G145">
        <f t="shared" si="19"/>
        <v>0.91827653331729342</v>
      </c>
      <c r="H145">
        <f t="shared" si="20"/>
        <v>5.4821969141133749E-2</v>
      </c>
      <c r="I145">
        <f t="shared" si="20"/>
        <v>0.8432317916412263</v>
      </c>
      <c r="J145">
        <f t="shared" si="21"/>
        <v>-1.3495013347884082</v>
      </c>
      <c r="K145">
        <f t="shared" si="22"/>
        <v>1.8211538525956954</v>
      </c>
      <c r="L145">
        <f t="shared" si="23"/>
        <v>1.5156959878928902</v>
      </c>
      <c r="M145">
        <f t="shared" si="24"/>
        <v>0.83156037184793885</v>
      </c>
    </row>
    <row r="146" spans="1:13" x14ac:dyDescent="0.2">
      <c r="A146">
        <v>-0.95809166547349389</v>
      </c>
      <c r="B146" s="21">
        <v>145</v>
      </c>
      <c r="C146" s="21">
        <f t="shared" si="25"/>
        <v>-0.20024367152704881</v>
      </c>
      <c r="D146" s="21">
        <f t="shared" si="26"/>
        <v>-0.79177959110390606</v>
      </c>
      <c r="E146" s="21">
        <v>9.1810477625645426E-2</v>
      </c>
      <c r="F146">
        <f t="shared" si="18"/>
        <v>0.29205414915269423</v>
      </c>
      <c r="G146">
        <f t="shared" si="19"/>
        <v>0.88359006872955148</v>
      </c>
      <c r="H146">
        <f t="shared" si="20"/>
        <v>8.5295626037304173E-2</v>
      </c>
      <c r="I146">
        <f t="shared" si="20"/>
        <v>0.78073140955749354</v>
      </c>
      <c r="J146">
        <f t="shared" si="21"/>
        <v>-1.0499021430991393</v>
      </c>
      <c r="K146">
        <f t="shared" si="22"/>
        <v>1.1022945100841657</v>
      </c>
      <c r="L146">
        <f t="shared" si="23"/>
        <v>0.20024367152704881</v>
      </c>
      <c r="M146">
        <f t="shared" si="24"/>
        <v>0.79177959110390606</v>
      </c>
    </row>
    <row r="147" spans="1:13" x14ac:dyDescent="0.2">
      <c r="A147">
        <v>-1.2895465884536823</v>
      </c>
      <c r="B147" s="21">
        <v>146</v>
      </c>
      <c r="C147" s="21">
        <f t="shared" si="25"/>
        <v>-1.3896684242172066</v>
      </c>
      <c r="D147" s="21">
        <f t="shared" si="26"/>
        <v>-1.4479025066744635</v>
      </c>
      <c r="E147" s="21">
        <v>-1.2344603018782951</v>
      </c>
      <c r="F147">
        <f t="shared" si="18"/>
        <v>0.15520812233891146</v>
      </c>
      <c r="G147">
        <f t="shared" si="19"/>
        <v>0.21344220479616838</v>
      </c>
      <c r="H147">
        <f t="shared" si="20"/>
        <v>2.4089561239970508E-2</v>
      </c>
      <c r="I147">
        <f t="shared" si="20"/>
        <v>4.5557574788249483E-2</v>
      </c>
      <c r="J147">
        <f t="shared" si="21"/>
        <v>-5.5086286575387167E-2</v>
      </c>
      <c r="K147">
        <f t="shared" si="22"/>
        <v>3.0344989686656803E-3</v>
      </c>
      <c r="L147">
        <f t="shared" si="23"/>
        <v>1.3896684242172066</v>
      </c>
      <c r="M147">
        <f t="shared" si="24"/>
        <v>1.4479025066744635</v>
      </c>
    </row>
    <row r="148" spans="1:13" x14ac:dyDescent="0.2">
      <c r="A148">
        <v>1.9782449156183146</v>
      </c>
      <c r="B148" s="21">
        <v>147</v>
      </c>
      <c r="C148" s="21">
        <f t="shared" si="25"/>
        <v>1.2834107035097113</v>
      </c>
      <c r="D148" s="21">
        <f t="shared" si="26"/>
        <v>1.688664414283422</v>
      </c>
      <c r="E148" s="21">
        <v>1.2375687344913375</v>
      </c>
      <c r="F148">
        <f t="shared" si="18"/>
        <v>-4.5841969018373785E-2</v>
      </c>
      <c r="G148">
        <f t="shared" si="19"/>
        <v>-0.45109567979208443</v>
      </c>
      <c r="H148">
        <f t="shared" si="20"/>
        <v>2.1014861234815419E-3</v>
      </c>
      <c r="I148">
        <f t="shared" si="20"/>
        <v>0.20348731232708275</v>
      </c>
      <c r="J148">
        <f t="shared" si="21"/>
        <v>0.74067618112697708</v>
      </c>
      <c r="K148">
        <f t="shared" si="22"/>
        <v>0.5486012052888426</v>
      </c>
      <c r="L148">
        <f t="shared" si="23"/>
        <v>1.2834107035097113</v>
      </c>
      <c r="M148">
        <f t="shared" si="24"/>
        <v>1.688664414283422</v>
      </c>
    </row>
    <row r="149" spans="1:13" x14ac:dyDescent="0.2">
      <c r="A149">
        <v>0.20606940326719531</v>
      </c>
      <c r="B149" s="21">
        <v>148</v>
      </c>
      <c r="C149" s="21">
        <f t="shared" si="25"/>
        <v>0.84777475502205091</v>
      </c>
      <c r="D149" s="21">
        <f t="shared" si="26"/>
        <v>0.54380228612387971</v>
      </c>
      <c r="E149" s="21">
        <v>0.9486106439619979</v>
      </c>
      <c r="F149">
        <f t="shared" si="18"/>
        <v>0.10083588893994699</v>
      </c>
      <c r="G149">
        <f t="shared" si="19"/>
        <v>0.40480835783811819</v>
      </c>
      <c r="H149">
        <f t="shared" si="20"/>
        <v>1.0167876498309324E-2</v>
      </c>
      <c r="I149">
        <f t="shared" si="20"/>
        <v>0.16386980657559394</v>
      </c>
      <c r="J149">
        <f t="shared" si="21"/>
        <v>-0.74254124069480265</v>
      </c>
      <c r="K149">
        <f t="shared" si="22"/>
        <v>0.5513674941325768</v>
      </c>
      <c r="L149">
        <f t="shared" si="23"/>
        <v>0.84777475502205091</v>
      </c>
      <c r="M149">
        <f t="shared" si="24"/>
        <v>0.54380228612387971</v>
      </c>
    </row>
    <row r="150" spans="1:13" x14ac:dyDescent="0.2">
      <c r="A150">
        <v>0.52547833093078355</v>
      </c>
      <c r="B150" s="21">
        <v>149</v>
      </c>
      <c r="C150" s="21">
        <f t="shared" si="25"/>
        <v>0.94936570844180901</v>
      </c>
      <c r="D150" s="21">
        <f t="shared" si="26"/>
        <v>0.63423878815555956</v>
      </c>
      <c r="E150" s="21">
        <v>1.0946447173079823</v>
      </c>
      <c r="F150">
        <f t="shared" si="18"/>
        <v>0.14527900886617329</v>
      </c>
      <c r="G150">
        <f t="shared" si="19"/>
        <v>0.46040592915242273</v>
      </c>
      <c r="H150">
        <f t="shared" si="20"/>
        <v>2.1105990417137656E-2</v>
      </c>
      <c r="I150">
        <f t="shared" si="20"/>
        <v>0.2119736195987057</v>
      </c>
      <c r="J150">
        <f t="shared" si="21"/>
        <v>-0.56916638637719874</v>
      </c>
      <c r="K150">
        <f t="shared" si="22"/>
        <v>0.3239503753816787</v>
      </c>
      <c r="L150">
        <f t="shared" si="23"/>
        <v>0.94936570844180901</v>
      </c>
      <c r="M150">
        <f t="shared" si="24"/>
        <v>0.63423878815555956</v>
      </c>
    </row>
    <row r="151" spans="1:13" x14ac:dyDescent="0.2">
      <c r="A151">
        <v>1.2019662133264526</v>
      </c>
      <c r="B151" s="21">
        <v>150</v>
      </c>
      <c r="C151" s="21">
        <f t="shared" si="25"/>
        <v>1.6766490675473571</v>
      </c>
      <c r="D151" s="21">
        <f t="shared" si="26"/>
        <v>1.3288139709575646</v>
      </c>
      <c r="E151" s="21">
        <v>1.8587530437112418</v>
      </c>
      <c r="F151">
        <f t="shared" si="18"/>
        <v>0.18210397616388474</v>
      </c>
      <c r="G151">
        <f t="shared" si="19"/>
        <v>0.52993907275367724</v>
      </c>
      <c r="H151">
        <f t="shared" si="20"/>
        <v>3.3161858134696701E-2</v>
      </c>
      <c r="I151">
        <f t="shared" si="20"/>
        <v>0.28083542083102725</v>
      </c>
      <c r="J151">
        <f t="shared" si="21"/>
        <v>-0.65678683038478924</v>
      </c>
      <c r="K151">
        <f t="shared" si="22"/>
        <v>0.4313689405668979</v>
      </c>
      <c r="L151">
        <f t="shared" si="23"/>
        <v>1.6766490675473571</v>
      </c>
      <c r="M151">
        <f t="shared" si="24"/>
        <v>1.3288139709575646</v>
      </c>
    </row>
    <row r="152" spans="1:13" x14ac:dyDescent="0.2">
      <c r="A152">
        <v>-3.83555677462738</v>
      </c>
      <c r="B152" s="21">
        <v>151</v>
      </c>
      <c r="C152" s="21">
        <f t="shared" si="25"/>
        <v>-2.9972322408537013</v>
      </c>
      <c r="D152" s="21">
        <f t="shared" si="26"/>
        <v>-3.5697939804358669</v>
      </c>
      <c r="E152" s="21">
        <v>-2.720304948400635</v>
      </c>
      <c r="F152">
        <f t="shared" si="18"/>
        <v>0.27692729245306635</v>
      </c>
      <c r="G152">
        <f t="shared" si="19"/>
        <v>0.84948903203523196</v>
      </c>
      <c r="H152">
        <f t="shared" si="20"/>
        <v>7.6688725305386146E-2</v>
      </c>
      <c r="I152">
        <f t="shared" si="20"/>
        <v>0.72163161554815536</v>
      </c>
      <c r="J152">
        <f t="shared" si="21"/>
        <v>-1.115251826226745</v>
      </c>
      <c r="K152">
        <f t="shared" si="22"/>
        <v>1.2437866359020899</v>
      </c>
      <c r="L152">
        <f t="shared" si="23"/>
        <v>2.9972322408537013</v>
      </c>
      <c r="M152">
        <f t="shared" si="24"/>
        <v>3.5697939804358669</v>
      </c>
    </row>
    <row r="153" spans="1:13" x14ac:dyDescent="0.2">
      <c r="A153">
        <v>-3.3990851407931029</v>
      </c>
      <c r="B153" s="21">
        <v>152</v>
      </c>
      <c r="C153" s="21">
        <f t="shared" si="25"/>
        <v>-4.8977012612199538</v>
      </c>
      <c r="D153" s="21">
        <f t="shared" si="26"/>
        <v>-4.1130439368802758</v>
      </c>
      <c r="E153" s="21">
        <v>-5.0312681098334835</v>
      </c>
      <c r="F153">
        <f t="shared" si="18"/>
        <v>-0.13356684861352974</v>
      </c>
      <c r="G153">
        <f t="shared" si="19"/>
        <v>-0.91822417295320768</v>
      </c>
      <c r="H153">
        <f t="shared" si="20"/>
        <v>1.7840103048549574E-2</v>
      </c>
      <c r="I153">
        <f t="shared" si="20"/>
        <v>0.84313563179560225</v>
      </c>
      <c r="J153">
        <f t="shared" si="21"/>
        <v>1.6321829690403806</v>
      </c>
      <c r="K153">
        <f t="shared" si="22"/>
        <v>2.6640212444254723</v>
      </c>
      <c r="L153">
        <f t="shared" si="23"/>
        <v>4.8977012612199538</v>
      </c>
      <c r="M153">
        <f t="shared" si="24"/>
        <v>4.1130439368802758</v>
      </c>
    </row>
    <row r="154" spans="1:13" x14ac:dyDescent="0.2">
      <c r="A154">
        <v>1.2237463556849235</v>
      </c>
      <c r="B154" s="21">
        <v>153</v>
      </c>
      <c r="C154" s="21">
        <f t="shared" si="25"/>
        <v>-1.2251042749250534</v>
      </c>
      <c r="D154" s="21">
        <f t="shared" si="26"/>
        <v>0.40113756830886826</v>
      </c>
      <c r="E154" s="21">
        <v>-1.7950145102151667</v>
      </c>
      <c r="F154">
        <f t="shared" si="18"/>
        <v>-0.56991023529011331</v>
      </c>
      <c r="G154">
        <f t="shared" si="19"/>
        <v>-2.1961520785240349</v>
      </c>
      <c r="H154">
        <f t="shared" si="20"/>
        <v>0.32479767628843231</v>
      </c>
      <c r="I154">
        <f t="shared" si="20"/>
        <v>4.8230839520054385</v>
      </c>
      <c r="J154">
        <f t="shared" si="21"/>
        <v>3.0187608659000902</v>
      </c>
      <c r="K154">
        <f t="shared" si="22"/>
        <v>9.1129171654898631</v>
      </c>
      <c r="L154">
        <f t="shared" si="23"/>
        <v>1.2251042749250534</v>
      </c>
      <c r="M154">
        <f t="shared" si="24"/>
        <v>0.40113756830886826</v>
      </c>
    </row>
    <row r="155" spans="1:13" x14ac:dyDescent="0.2">
      <c r="A155">
        <v>0.35407274073258926</v>
      </c>
      <c r="B155" s="21">
        <v>154</v>
      </c>
      <c r="C155" s="21">
        <f t="shared" si="25"/>
        <v>-0.25847939672993742</v>
      </c>
      <c r="D155" s="21">
        <f t="shared" si="26"/>
        <v>0.43430025439436293</v>
      </c>
      <c r="E155" s="21">
        <v>-0.72293596539651084</v>
      </c>
      <c r="F155">
        <f t="shared" si="18"/>
        <v>-0.46445656866657342</v>
      </c>
      <c r="G155">
        <f t="shared" si="19"/>
        <v>-1.1572362197908737</v>
      </c>
      <c r="H155">
        <f t="shared" si="20"/>
        <v>0.21571990417752743</v>
      </c>
      <c r="I155">
        <f t="shared" si="20"/>
        <v>1.3391956683958712</v>
      </c>
      <c r="J155">
        <f t="shared" si="21"/>
        <v>1.0770087061291</v>
      </c>
      <c r="K155">
        <f t="shared" si="22"/>
        <v>1.1599477530778781</v>
      </c>
      <c r="L155">
        <f t="shared" si="23"/>
        <v>0.25847939672993742</v>
      </c>
      <c r="M155">
        <f t="shared" si="24"/>
        <v>0.43430025439436293</v>
      </c>
    </row>
    <row r="156" spans="1:13" x14ac:dyDescent="0.2">
      <c r="A156">
        <v>1.7309236143981876</v>
      </c>
      <c r="B156" s="21">
        <v>155</v>
      </c>
      <c r="C156" s="21">
        <f t="shared" si="25"/>
        <v>1.601683916033219</v>
      </c>
      <c r="D156" s="21">
        <f t="shared" si="26"/>
        <v>1.8177836652770603</v>
      </c>
      <c r="E156" s="21">
        <v>1.2971620351602811</v>
      </c>
      <c r="F156">
        <f t="shared" si="18"/>
        <v>-0.30452188087293797</v>
      </c>
      <c r="G156">
        <f t="shared" si="19"/>
        <v>-0.5206216301167792</v>
      </c>
      <c r="H156">
        <f t="shared" si="20"/>
        <v>9.2733575930391818E-2</v>
      </c>
      <c r="I156">
        <f t="shared" si="20"/>
        <v>0.27104688174545244</v>
      </c>
      <c r="J156">
        <f t="shared" si="21"/>
        <v>0.43376157923790659</v>
      </c>
      <c r="K156">
        <f t="shared" si="22"/>
        <v>0.18814910762296272</v>
      </c>
      <c r="L156">
        <f t="shared" si="23"/>
        <v>1.601683916033219</v>
      </c>
      <c r="M156">
        <f t="shared" si="24"/>
        <v>1.8177836652770603</v>
      </c>
    </row>
    <row r="157" spans="1:13" x14ac:dyDescent="0.2">
      <c r="A157">
        <v>1.0937310199340415</v>
      </c>
      <c r="B157" s="21">
        <v>156</v>
      </c>
      <c r="C157" s="21">
        <f t="shared" si="25"/>
        <v>1.894572977950651</v>
      </c>
      <c r="D157" s="21">
        <f t="shared" si="26"/>
        <v>1.4572877529894537</v>
      </c>
      <c r="E157" s="21">
        <v>1.8720282410302103</v>
      </c>
      <c r="F157">
        <f t="shared" si="18"/>
        <v>-2.2544736920440789E-2</v>
      </c>
      <c r="G157">
        <f t="shared" si="19"/>
        <v>0.41474048804075658</v>
      </c>
      <c r="H157">
        <f t="shared" si="20"/>
        <v>5.0826516281188598E-4</v>
      </c>
      <c r="I157">
        <f t="shared" si="20"/>
        <v>0.17200967242028495</v>
      </c>
      <c r="J157">
        <f t="shared" si="21"/>
        <v>-0.77829722109616872</v>
      </c>
      <c r="K157">
        <f t="shared" si="22"/>
        <v>0.60574656436601859</v>
      </c>
      <c r="L157">
        <f t="shared" si="23"/>
        <v>1.894572977950651</v>
      </c>
      <c r="M157">
        <f t="shared" si="24"/>
        <v>1.4572877529894537</v>
      </c>
    </row>
    <row r="158" spans="1:13" x14ac:dyDescent="0.2">
      <c r="A158">
        <v>2.7718885848098184E-2</v>
      </c>
      <c r="B158" s="21">
        <v>157</v>
      </c>
      <c r="C158" s="21">
        <f t="shared" si="25"/>
        <v>0.97500537482342375</v>
      </c>
      <c r="D158" s="21">
        <f t="shared" si="26"/>
        <v>0.31917643644598892</v>
      </c>
      <c r="E158" s="21">
        <v>1.1509358304662243</v>
      </c>
      <c r="F158">
        <f t="shared" si="18"/>
        <v>0.17593045564280052</v>
      </c>
      <c r="G158">
        <f t="shared" si="19"/>
        <v>0.83175939402023535</v>
      </c>
      <c r="H158">
        <f t="shared" si="20"/>
        <v>3.09515252226834E-2</v>
      </c>
      <c r="I158">
        <f t="shared" si="20"/>
        <v>0.69182368954090911</v>
      </c>
      <c r="J158">
        <f t="shared" si="21"/>
        <v>-1.1232169446181262</v>
      </c>
      <c r="K158">
        <f t="shared" si="22"/>
        <v>1.2616163046772786</v>
      </c>
      <c r="L158">
        <f t="shared" si="23"/>
        <v>0.97500537482342375</v>
      </c>
      <c r="M158">
        <f t="shared" si="24"/>
        <v>0.31917643644598892</v>
      </c>
    </row>
    <row r="159" spans="1:13" x14ac:dyDescent="0.2">
      <c r="A159">
        <v>-0.47083529557358128</v>
      </c>
      <c r="B159" s="21">
        <v>158</v>
      </c>
      <c r="C159" s="21">
        <f t="shared" si="25"/>
        <v>1.6667391838130596E-2</v>
      </c>
      <c r="D159" s="21">
        <f t="shared" si="26"/>
        <v>-0.40700000828438349</v>
      </c>
      <c r="E159" s="21">
        <v>0.21972620270615328</v>
      </c>
      <c r="F159">
        <f t="shared" si="18"/>
        <v>0.20305881086802269</v>
      </c>
      <c r="G159">
        <f t="shared" si="19"/>
        <v>0.62672621099053671</v>
      </c>
      <c r="H159">
        <f t="shared" si="20"/>
        <v>4.1232880671135411E-2</v>
      </c>
      <c r="I159">
        <f t="shared" si="20"/>
        <v>0.39278574354255474</v>
      </c>
      <c r="J159">
        <f t="shared" si="21"/>
        <v>-0.69056149827973456</v>
      </c>
      <c r="K159">
        <f t="shared" si="22"/>
        <v>0.47687518290635184</v>
      </c>
      <c r="L159">
        <f t="shared" si="23"/>
        <v>1.6667391838130596E-2</v>
      </c>
      <c r="M159">
        <f t="shared" si="24"/>
        <v>0.40700000828438349</v>
      </c>
    </row>
    <row r="160" spans="1:13" x14ac:dyDescent="0.2">
      <c r="A160">
        <v>-0.47473385091658293</v>
      </c>
      <c r="B160" s="21">
        <v>159</v>
      </c>
      <c r="C160" s="21">
        <f t="shared" si="25"/>
        <v>-0.46640015499751764</v>
      </c>
      <c r="D160" s="21">
        <f t="shared" si="26"/>
        <v>-0.5561338525734596</v>
      </c>
      <c r="E160" s="21">
        <v>-0.34289812929289099</v>
      </c>
      <c r="F160">
        <f t="shared" si="18"/>
        <v>0.12350202570462665</v>
      </c>
      <c r="G160">
        <f t="shared" si="19"/>
        <v>0.21323572328056861</v>
      </c>
      <c r="H160">
        <f t="shared" si="20"/>
        <v>1.5252750353146261E-2</v>
      </c>
      <c r="I160">
        <f t="shared" si="20"/>
        <v>4.5469473682987233E-2</v>
      </c>
      <c r="J160">
        <f t="shared" si="21"/>
        <v>-0.13183572162369195</v>
      </c>
      <c r="K160">
        <f t="shared" si="22"/>
        <v>1.7380657496039596E-2</v>
      </c>
      <c r="L160">
        <f t="shared" si="23"/>
        <v>0.46640015499751764</v>
      </c>
      <c r="M160">
        <f t="shared" si="24"/>
        <v>0.5561338525734596</v>
      </c>
    </row>
    <row r="161" spans="1:13" x14ac:dyDescent="0.2">
      <c r="A161">
        <v>0.85670807511909874</v>
      </c>
      <c r="B161" s="21">
        <v>160</v>
      </c>
      <c r="C161" s="21">
        <f t="shared" si="25"/>
        <v>0.62350799762033993</v>
      </c>
      <c r="D161" s="21">
        <f t="shared" si="26"/>
        <v>0.74548130460440687</v>
      </c>
      <c r="E161" s="21">
        <v>0.65096919754336413</v>
      </c>
      <c r="F161">
        <f t="shared" si="18"/>
        <v>2.7461199923024204E-2</v>
      </c>
      <c r="G161">
        <f t="shared" si="19"/>
        <v>-9.4512107061042738E-2</v>
      </c>
      <c r="H161">
        <f t="shared" si="20"/>
        <v>7.5411750121230452E-4</v>
      </c>
      <c r="I161">
        <f t="shared" si="20"/>
        <v>8.9325383811180055E-3</v>
      </c>
      <c r="J161">
        <f t="shared" si="21"/>
        <v>0.20573887757573461</v>
      </c>
      <c r="K161">
        <f t="shared" si="22"/>
        <v>4.2328485746123114E-2</v>
      </c>
      <c r="L161">
        <f t="shared" si="23"/>
        <v>0.62350799762033993</v>
      </c>
      <c r="M161">
        <f t="shared" si="24"/>
        <v>0.74548130460440687</v>
      </c>
    </row>
    <row r="162" spans="1:13" x14ac:dyDescent="0.2">
      <c r="A162">
        <v>1.3041743698398764</v>
      </c>
      <c r="B162" s="21">
        <v>161</v>
      </c>
      <c r="C162" s="21">
        <f t="shared" si="25"/>
        <v>1.6159283686500463</v>
      </c>
      <c r="D162" s="21">
        <f t="shared" si="26"/>
        <v>1.4532706307607579</v>
      </c>
      <c r="E162" s="21">
        <v>1.6947558883658949</v>
      </c>
      <c r="F162">
        <f t="shared" si="18"/>
        <v>7.882751971584856E-2</v>
      </c>
      <c r="G162">
        <f t="shared" si="19"/>
        <v>0.24148525760513695</v>
      </c>
      <c r="H162">
        <f t="shared" si="20"/>
        <v>6.2137778645524932E-3</v>
      </c>
      <c r="I162">
        <f t="shared" si="20"/>
        <v>5.831512964061935E-2</v>
      </c>
      <c r="J162">
        <f t="shared" si="21"/>
        <v>-0.39058151852601841</v>
      </c>
      <c r="K162">
        <f t="shared" si="22"/>
        <v>0.15255392261409045</v>
      </c>
      <c r="L162">
        <f t="shared" si="23"/>
        <v>1.6159283686500463</v>
      </c>
      <c r="M162">
        <f t="shared" si="24"/>
        <v>1.4532706307607579</v>
      </c>
    </row>
    <row r="163" spans="1:13" x14ac:dyDescent="0.2">
      <c r="A163">
        <v>0.49259557859542547</v>
      </c>
      <c r="B163" s="21">
        <v>162</v>
      </c>
      <c r="C163" s="21">
        <f t="shared" si="25"/>
        <v>1.3005597629204486</v>
      </c>
      <c r="D163" s="21">
        <f t="shared" si="26"/>
        <v>0.78324970474757705</v>
      </c>
      <c r="E163" s="21">
        <v>1.5094491116149624</v>
      </c>
      <c r="F163">
        <f t="shared" si="18"/>
        <v>0.20888934869451381</v>
      </c>
      <c r="G163">
        <f t="shared" si="19"/>
        <v>0.72619940686738538</v>
      </c>
      <c r="H163">
        <f t="shared" si="20"/>
        <v>4.3634759998018177E-2</v>
      </c>
      <c r="I163">
        <f t="shared" si="20"/>
        <v>0.52736557853454236</v>
      </c>
      <c r="J163">
        <f t="shared" si="21"/>
        <v>-1.016853533019537</v>
      </c>
      <c r="K163">
        <f t="shared" si="22"/>
        <v>1.0339911076143145</v>
      </c>
      <c r="L163">
        <f t="shared" si="23"/>
        <v>1.3005597629204486</v>
      </c>
      <c r="M163">
        <f t="shared" si="24"/>
        <v>0.78324970474757705</v>
      </c>
    </row>
    <row r="164" spans="1:13" x14ac:dyDescent="0.2">
      <c r="A164">
        <v>-1.7577304026715752</v>
      </c>
      <c r="B164" s="21">
        <v>163</v>
      </c>
      <c r="C164" s="21">
        <f t="shared" si="25"/>
        <v>-1.107450521211351</v>
      </c>
      <c r="D164" s="21">
        <f t="shared" si="26"/>
        <v>-1.6010804617220598</v>
      </c>
      <c r="E164" s="21">
        <v>-0.85206093570259778</v>
      </c>
      <c r="F164">
        <f t="shared" si="18"/>
        <v>0.25538958550875324</v>
      </c>
      <c r="G164">
        <f t="shared" si="19"/>
        <v>0.74901952601946198</v>
      </c>
      <c r="H164">
        <f t="shared" si="20"/>
        <v>6.5223840386332776E-2</v>
      </c>
      <c r="I164">
        <f t="shared" si="20"/>
        <v>0.56103025035841947</v>
      </c>
      <c r="J164">
        <f t="shared" si="21"/>
        <v>-0.90566946696897743</v>
      </c>
      <c r="K164">
        <f t="shared" si="22"/>
        <v>0.82023718339987173</v>
      </c>
      <c r="L164">
        <f t="shared" si="23"/>
        <v>1.107450521211351</v>
      </c>
      <c r="M164">
        <f t="shared" si="24"/>
        <v>1.6010804617220598</v>
      </c>
    </row>
    <row r="165" spans="1:13" x14ac:dyDescent="0.2">
      <c r="A165">
        <v>-0.23500184528858076</v>
      </c>
      <c r="B165" s="21">
        <v>164</v>
      </c>
      <c r="C165" s="21">
        <f t="shared" si="25"/>
        <v>-0.78872710589425621</v>
      </c>
      <c r="D165" s="21">
        <f t="shared" si="26"/>
        <v>-0.55521793763299265</v>
      </c>
      <c r="E165" s="21">
        <v>-0.7462384067101393</v>
      </c>
      <c r="F165">
        <f t="shared" si="18"/>
        <v>4.2488699184116907E-2</v>
      </c>
      <c r="G165">
        <f t="shared" si="19"/>
        <v>-0.19102046907714665</v>
      </c>
      <c r="H165">
        <f t="shared" si="20"/>
        <v>1.8052895583583767E-3</v>
      </c>
      <c r="I165">
        <f t="shared" si="20"/>
        <v>3.6488819606453136E-2</v>
      </c>
      <c r="J165">
        <f t="shared" si="21"/>
        <v>0.5112365614215586</v>
      </c>
      <c r="K165">
        <f t="shared" si="22"/>
        <v>0.26136282173413905</v>
      </c>
      <c r="L165">
        <f t="shared" si="23"/>
        <v>0.78872710589425621</v>
      </c>
      <c r="M165">
        <f t="shared" si="24"/>
        <v>0.55521793763299265</v>
      </c>
    </row>
    <row r="166" spans="1:13" x14ac:dyDescent="0.2">
      <c r="A166">
        <v>0.23001360341090596</v>
      </c>
      <c r="B166" s="21">
        <v>165</v>
      </c>
      <c r="C166" s="21">
        <f t="shared" si="25"/>
        <v>-0.16434994953622215</v>
      </c>
      <c r="D166" s="21">
        <f t="shared" si="26"/>
        <v>0.11897001588430742</v>
      </c>
      <c r="E166" s="21">
        <v>-0.2177294406151776</v>
      </c>
      <c r="F166">
        <f t="shared" si="18"/>
        <v>-5.3379491078955454E-2</v>
      </c>
      <c r="G166">
        <f t="shared" si="19"/>
        <v>-0.33669945649948502</v>
      </c>
      <c r="H166">
        <f t="shared" si="20"/>
        <v>2.8493700678482851E-3</v>
      </c>
      <c r="I166">
        <f t="shared" si="20"/>
        <v>0.11336652400704861</v>
      </c>
      <c r="J166">
        <f t="shared" si="21"/>
        <v>0.44774304402608356</v>
      </c>
      <c r="K166">
        <f t="shared" si="22"/>
        <v>0.2004738334737434</v>
      </c>
      <c r="L166">
        <f t="shared" si="23"/>
        <v>0.16434994953622215</v>
      </c>
      <c r="M166">
        <f t="shared" si="24"/>
        <v>0.11897001588430742</v>
      </c>
    </row>
    <row r="167" spans="1:13" x14ac:dyDescent="0.2">
      <c r="A167">
        <v>-1.1558589020458079</v>
      </c>
      <c r="B167" s="21">
        <v>166</v>
      </c>
      <c r="C167" s="21">
        <f t="shared" si="25"/>
        <v>-1.238033876813919</v>
      </c>
      <c r="D167" s="21">
        <f t="shared" si="26"/>
        <v>-1.1320648988689463</v>
      </c>
      <c r="E167" s="21">
        <v>-1.2864965664149144</v>
      </c>
      <c r="F167">
        <f t="shared" si="18"/>
        <v>-4.8462689600995423E-2</v>
      </c>
      <c r="G167">
        <f t="shared" si="19"/>
        <v>-0.15443166754596804</v>
      </c>
      <c r="H167">
        <f t="shared" si="20"/>
        <v>2.3486322833624301E-3</v>
      </c>
      <c r="I167">
        <f t="shared" si="20"/>
        <v>2.3849139941028399E-2</v>
      </c>
      <c r="J167">
        <f t="shared" si="21"/>
        <v>0.13063766436910651</v>
      </c>
      <c r="K167">
        <f t="shared" si="22"/>
        <v>1.7066199351815321E-2</v>
      </c>
      <c r="L167">
        <f t="shared" si="23"/>
        <v>1.238033876813919</v>
      </c>
      <c r="M167">
        <f t="shared" si="24"/>
        <v>1.1320648988689463</v>
      </c>
    </row>
    <row r="168" spans="1:13" x14ac:dyDescent="0.2">
      <c r="A168">
        <v>-2.2304652441121822</v>
      </c>
      <c r="B168" s="21">
        <v>167</v>
      </c>
      <c r="C168" s="21">
        <f t="shared" si="25"/>
        <v>-2.8494821825191416</v>
      </c>
      <c r="D168" s="21">
        <f t="shared" si="26"/>
        <v>-2.4568782238859717</v>
      </c>
      <c r="E168" s="21">
        <v>-3.0023631839611307</v>
      </c>
      <c r="F168">
        <f t="shared" si="18"/>
        <v>-0.15288100144198902</v>
      </c>
      <c r="G168">
        <f t="shared" si="19"/>
        <v>-0.54548496007515901</v>
      </c>
      <c r="H168">
        <f t="shared" si="20"/>
        <v>2.3372600601905449E-2</v>
      </c>
      <c r="I168">
        <f t="shared" si="20"/>
        <v>0.29755384166819782</v>
      </c>
      <c r="J168">
        <f t="shared" si="21"/>
        <v>0.7718979398489485</v>
      </c>
      <c r="K168">
        <f t="shared" si="22"/>
        <v>0.59582642954305087</v>
      </c>
      <c r="L168">
        <f t="shared" si="23"/>
        <v>2.8494821825191416</v>
      </c>
      <c r="M168">
        <f t="shared" si="24"/>
        <v>2.4568782238859717</v>
      </c>
    </row>
    <row r="169" spans="1:13" x14ac:dyDescent="0.2">
      <c r="A169">
        <v>3.0208616943824005</v>
      </c>
      <c r="B169" s="21">
        <v>168</v>
      </c>
      <c r="C169" s="21">
        <f t="shared" si="25"/>
        <v>1.5961206031228297</v>
      </c>
      <c r="D169" s="21">
        <f t="shared" si="26"/>
        <v>2.5294860496052061</v>
      </c>
      <c r="E169" s="21">
        <v>1.2194437840057222</v>
      </c>
      <c r="F169">
        <f t="shared" si="18"/>
        <v>-0.37667681911710749</v>
      </c>
      <c r="G169">
        <f t="shared" si="19"/>
        <v>-1.3100422655994839</v>
      </c>
      <c r="H169">
        <f t="shared" si="20"/>
        <v>0.14188542606018212</v>
      </c>
      <c r="I169">
        <f t="shared" si="20"/>
        <v>1.7162107376570286</v>
      </c>
      <c r="J169">
        <f t="shared" si="21"/>
        <v>1.8014179103766783</v>
      </c>
      <c r="K169">
        <f t="shared" si="22"/>
        <v>3.2451064878258782</v>
      </c>
      <c r="L169">
        <f t="shared" si="23"/>
        <v>1.5961206031228297</v>
      </c>
      <c r="M169">
        <f t="shared" si="24"/>
        <v>2.5294860496052061</v>
      </c>
    </row>
    <row r="170" spans="1:13" x14ac:dyDescent="0.2">
      <c r="A170">
        <v>2.8581404012192957</v>
      </c>
      <c r="B170" s="21">
        <v>169</v>
      </c>
      <c r="C170" s="21">
        <f t="shared" si="25"/>
        <v>3.6562007027807106</v>
      </c>
      <c r="D170" s="21">
        <f t="shared" si="26"/>
        <v>3.3640376111403372</v>
      </c>
      <c r="E170" s="21">
        <v>3.5898066716227288</v>
      </c>
      <c r="F170">
        <f t="shared" si="18"/>
        <v>-6.6394031157981814E-2</v>
      </c>
      <c r="G170">
        <f t="shared" si="19"/>
        <v>0.22576906048239165</v>
      </c>
      <c r="H170">
        <f t="shared" si="20"/>
        <v>4.4081673734070598E-3</v>
      </c>
      <c r="I170">
        <f t="shared" si="20"/>
        <v>5.0971668671101818E-2</v>
      </c>
      <c r="J170">
        <f t="shared" si="21"/>
        <v>-0.73166627040343313</v>
      </c>
      <c r="K170">
        <f t="shared" si="22"/>
        <v>0.5353355312460697</v>
      </c>
      <c r="L170">
        <f t="shared" si="23"/>
        <v>3.6562007027807106</v>
      </c>
      <c r="M170">
        <f t="shared" si="24"/>
        <v>3.3640376111403372</v>
      </c>
    </row>
    <row r="171" spans="1:13" x14ac:dyDescent="0.2">
      <c r="A171">
        <v>-0.85993007992806958</v>
      </c>
      <c r="B171" s="21">
        <v>170</v>
      </c>
      <c r="C171" s="21">
        <f t="shared" si="25"/>
        <v>0.96817027146228574</v>
      </c>
      <c r="D171" s="21">
        <f t="shared" si="26"/>
        <v>-0.18712255770000208</v>
      </c>
      <c r="E171" s="21">
        <v>1.2939539230455674</v>
      </c>
      <c r="F171">
        <f t="shared" si="18"/>
        <v>0.32578365158328171</v>
      </c>
      <c r="G171">
        <f t="shared" si="19"/>
        <v>1.4810764807455694</v>
      </c>
      <c r="H171">
        <f t="shared" si="20"/>
        <v>0.10613498763893708</v>
      </c>
      <c r="I171">
        <f t="shared" si="20"/>
        <v>2.1935875418176809</v>
      </c>
      <c r="J171">
        <f t="shared" si="21"/>
        <v>-2.153884002973637</v>
      </c>
      <c r="K171">
        <f t="shared" si="22"/>
        <v>4.6392162982657386</v>
      </c>
      <c r="L171">
        <f t="shared" si="23"/>
        <v>0.96817027146228574</v>
      </c>
      <c r="M171">
        <f t="shared" si="24"/>
        <v>0.18712255770000208</v>
      </c>
    </row>
    <row r="172" spans="1:13" x14ac:dyDescent="0.2">
      <c r="A172">
        <v>2.1936666196570509</v>
      </c>
      <c r="B172" s="21">
        <v>171</v>
      </c>
      <c r="C172" s="21">
        <f t="shared" si="25"/>
        <v>2.6777517553881935</v>
      </c>
      <c r="D172" s="21">
        <f t="shared" si="26"/>
        <v>2.1562421081170506</v>
      </c>
      <c r="E172" s="21">
        <v>2.9700389734843915</v>
      </c>
      <c r="F172">
        <f t="shared" si="18"/>
        <v>0.29228721809619795</v>
      </c>
      <c r="G172">
        <f t="shared" si="19"/>
        <v>0.81379686536734086</v>
      </c>
      <c r="H172">
        <f t="shared" si="20"/>
        <v>8.5431817862414383E-2</v>
      </c>
      <c r="I172">
        <f t="shared" si="20"/>
        <v>0.66226533808170995</v>
      </c>
      <c r="J172">
        <f t="shared" si="21"/>
        <v>-0.7763723538273406</v>
      </c>
      <c r="K172">
        <f t="shared" si="22"/>
        <v>0.60275403178740539</v>
      </c>
      <c r="L172">
        <f t="shared" si="23"/>
        <v>2.6777517553881935</v>
      </c>
      <c r="M172">
        <f t="shared" si="24"/>
        <v>2.1562421081170506</v>
      </c>
    </row>
    <row r="173" spans="1:13" x14ac:dyDescent="0.2">
      <c r="A173">
        <v>-0.37274414288126134</v>
      </c>
      <c r="B173" s="21">
        <v>172</v>
      </c>
      <c r="C173" s="21">
        <f t="shared" si="25"/>
        <v>0.96613173481283543</v>
      </c>
      <c r="D173" s="21">
        <f t="shared" si="26"/>
        <v>5.8504278742148808E-2</v>
      </c>
      <c r="E173" s="21">
        <v>1.4092792412093735</v>
      </c>
      <c r="F173">
        <f t="shared" si="18"/>
        <v>0.4431475063965381</v>
      </c>
      <c r="G173">
        <f t="shared" si="19"/>
        <v>1.3507749624672247</v>
      </c>
      <c r="H173">
        <f t="shared" si="20"/>
        <v>0.19637971242546978</v>
      </c>
      <c r="I173">
        <f t="shared" si="20"/>
        <v>1.8245929992283323</v>
      </c>
      <c r="J173">
        <f t="shared" si="21"/>
        <v>-1.782023384090635</v>
      </c>
      <c r="K173">
        <f t="shared" si="22"/>
        <v>3.175607341445839</v>
      </c>
      <c r="L173">
        <f t="shared" si="23"/>
        <v>0.96613173481283543</v>
      </c>
      <c r="M173">
        <f t="shared" si="24"/>
        <v>5.8504278742148808E-2</v>
      </c>
    </row>
    <row r="174" spans="1:13" x14ac:dyDescent="0.2">
      <c r="A174">
        <v>0.7209118071332925</v>
      </c>
      <c r="B174" s="21">
        <v>173</v>
      </c>
      <c r="C174" s="21">
        <f t="shared" si="25"/>
        <v>1.2039776745397102</v>
      </c>
      <c r="D174" s="21">
        <f t="shared" si="26"/>
        <v>0.73261266288172222</v>
      </c>
      <c r="E174" s="21">
        <v>1.5664793518589166</v>
      </c>
      <c r="F174">
        <f t="shared" si="18"/>
        <v>0.36250167731920646</v>
      </c>
      <c r="G174">
        <f t="shared" si="19"/>
        <v>0.8338666889771944</v>
      </c>
      <c r="H174">
        <f t="shared" si="20"/>
        <v>0.13140746605923809</v>
      </c>
      <c r="I174">
        <f t="shared" si="20"/>
        <v>0.69533365498578903</v>
      </c>
      <c r="J174">
        <f t="shared" si="21"/>
        <v>-0.84556754472562412</v>
      </c>
      <c r="K174">
        <f t="shared" si="22"/>
        <v>0.71498447269332033</v>
      </c>
      <c r="L174">
        <f t="shared" si="23"/>
        <v>1.2039776745397102</v>
      </c>
      <c r="M174">
        <f t="shared" si="24"/>
        <v>0.73261266288172222</v>
      </c>
    </row>
    <row r="175" spans="1:13" x14ac:dyDescent="0.2">
      <c r="A175">
        <v>1.1043210539559716</v>
      </c>
      <c r="B175" s="21">
        <v>174</v>
      </c>
      <c r="C175" s="21">
        <f t="shared" si="25"/>
        <v>1.7063098912258265</v>
      </c>
      <c r="D175" s="21">
        <f t="shared" si="26"/>
        <v>1.250843586532316</v>
      </c>
      <c r="E175" s="21">
        <v>2.0442086650713214</v>
      </c>
      <c r="F175">
        <f t="shared" si="18"/>
        <v>0.33789877384549483</v>
      </c>
      <c r="G175">
        <f t="shared" si="19"/>
        <v>0.7933650785390054</v>
      </c>
      <c r="H175">
        <f t="shared" si="20"/>
        <v>0.11417558136628886</v>
      </c>
      <c r="I175">
        <f t="shared" si="20"/>
        <v>0.62942814784520218</v>
      </c>
      <c r="J175">
        <f t="shared" si="21"/>
        <v>-0.9398876111153498</v>
      </c>
      <c r="K175">
        <f t="shared" si="22"/>
        <v>0.88338872152811898</v>
      </c>
      <c r="L175">
        <f t="shared" si="23"/>
        <v>1.7063098912258265</v>
      </c>
      <c r="M175">
        <f t="shared" si="24"/>
        <v>1.250843586532316</v>
      </c>
    </row>
    <row r="176" spans="1:13" x14ac:dyDescent="0.2">
      <c r="A176">
        <v>0.7278996735208656</v>
      </c>
      <c r="B176" s="21">
        <v>175</v>
      </c>
      <c r="C176" s="21">
        <f t="shared" si="25"/>
        <v>1.5810546191337789</v>
      </c>
      <c r="D176" s="21">
        <f t="shared" si="26"/>
        <v>0.97806839082732888</v>
      </c>
      <c r="E176" s="21">
        <v>1.9544248725636584</v>
      </c>
      <c r="F176">
        <f t="shared" si="18"/>
        <v>0.37337025342987951</v>
      </c>
      <c r="G176">
        <f t="shared" si="19"/>
        <v>0.9763564817363295</v>
      </c>
      <c r="H176">
        <f t="shared" si="20"/>
        <v>0.13940534614629244</v>
      </c>
      <c r="I176">
        <f t="shared" si="20"/>
        <v>0.95327197942854347</v>
      </c>
      <c r="J176">
        <f t="shared" si="21"/>
        <v>-1.2265251990427928</v>
      </c>
      <c r="K176">
        <f t="shared" si="22"/>
        <v>1.5043640638869624</v>
      </c>
      <c r="L176">
        <f t="shared" si="23"/>
        <v>1.5810546191337789</v>
      </c>
      <c r="M176">
        <f t="shared" si="24"/>
        <v>0.97806839082732888</v>
      </c>
    </row>
    <row r="177" spans="1:13" x14ac:dyDescent="0.2">
      <c r="A177">
        <v>-1.7457945164403472</v>
      </c>
      <c r="B177" s="21">
        <v>176</v>
      </c>
      <c r="C177" s="21">
        <f t="shared" si="25"/>
        <v>-0.95526720687345779</v>
      </c>
      <c r="D177" s="21">
        <f t="shared" si="26"/>
        <v>-1.5501808382748814</v>
      </c>
      <c r="E177" s="21">
        <v>-0.57313959290215233</v>
      </c>
      <c r="F177">
        <f t="shared" si="18"/>
        <v>0.38212761397130546</v>
      </c>
      <c r="G177">
        <f t="shared" si="19"/>
        <v>0.97704124537272907</v>
      </c>
      <c r="H177">
        <f t="shared" si="20"/>
        <v>0.14602151335940305</v>
      </c>
      <c r="I177">
        <f t="shared" si="20"/>
        <v>0.9546095951594934</v>
      </c>
      <c r="J177">
        <f t="shared" si="21"/>
        <v>-1.1726549235381949</v>
      </c>
      <c r="K177">
        <f t="shared" si="22"/>
        <v>1.3751195696983698</v>
      </c>
      <c r="L177">
        <f t="shared" si="23"/>
        <v>0.95526720687345779</v>
      </c>
      <c r="M177">
        <f t="shared" si="24"/>
        <v>1.5501808382748814</v>
      </c>
    </row>
    <row r="178" spans="1:13" x14ac:dyDescent="0.2">
      <c r="A178">
        <v>2.1850223318925015</v>
      </c>
      <c r="B178" s="21">
        <v>177</v>
      </c>
      <c r="C178" s="21">
        <f t="shared" si="25"/>
        <v>1.7073887284557725</v>
      </c>
      <c r="D178" s="21">
        <f t="shared" si="26"/>
        <v>1.8749861642375252</v>
      </c>
      <c r="E178" s="21">
        <v>1.8411385761512102</v>
      </c>
      <c r="F178">
        <f t="shared" si="18"/>
        <v>0.13374984769543774</v>
      </c>
      <c r="G178">
        <f t="shared" si="19"/>
        <v>-3.3847588086314939E-2</v>
      </c>
      <c r="H178">
        <f t="shared" si="20"/>
        <v>1.7889021758552792E-2</v>
      </c>
      <c r="I178">
        <f t="shared" si="20"/>
        <v>1.1456592192608491E-3</v>
      </c>
      <c r="J178">
        <f t="shared" si="21"/>
        <v>0.34388375574129126</v>
      </c>
      <c r="K178">
        <f t="shared" si="22"/>
        <v>0.11825603746273607</v>
      </c>
      <c r="L178">
        <f t="shared" si="23"/>
        <v>1.7073887284557725</v>
      </c>
      <c r="M178">
        <f t="shared" si="24"/>
        <v>1.8749861642375252</v>
      </c>
    </row>
    <row r="179" spans="1:13" x14ac:dyDescent="0.2">
      <c r="A179">
        <v>1.5969517495241048</v>
      </c>
      <c r="B179" s="21">
        <v>178</v>
      </c>
      <c r="C179" s="21">
        <f t="shared" si="25"/>
        <v>2.4506461137519908</v>
      </c>
      <c r="D179" s="21">
        <f t="shared" si="26"/>
        <v>1.9719489823716099</v>
      </c>
      <c r="E179" s="21">
        <v>2.7016348952148306</v>
      </c>
      <c r="F179">
        <f t="shared" si="18"/>
        <v>0.25098878146283976</v>
      </c>
      <c r="G179">
        <f t="shared" si="19"/>
        <v>0.72968591284322071</v>
      </c>
      <c r="H179">
        <f t="shared" si="20"/>
        <v>6.2995368420201134E-2</v>
      </c>
      <c r="I179">
        <f t="shared" si="20"/>
        <v>0.53244153140184425</v>
      </c>
      <c r="J179">
        <f t="shared" si="21"/>
        <v>-1.1046831456907258</v>
      </c>
      <c r="K179">
        <f t="shared" si="22"/>
        <v>1.2203248523731574</v>
      </c>
      <c r="L179">
        <f t="shared" si="23"/>
        <v>2.4506461137519908</v>
      </c>
      <c r="M179">
        <f t="shared" si="24"/>
        <v>1.9719489823716099</v>
      </c>
    </row>
    <row r="180" spans="1:13" x14ac:dyDescent="0.2">
      <c r="A180">
        <v>-0.15958916996661851</v>
      </c>
      <c r="B180" s="21">
        <v>179</v>
      </c>
      <c r="C180" s="21">
        <f t="shared" si="25"/>
        <v>1.0657338869093769</v>
      </c>
      <c r="D180" s="21">
        <f t="shared" si="26"/>
        <v>0.23480062650770347</v>
      </c>
      <c r="E180" s="21">
        <v>1.4613917671622798</v>
      </c>
      <c r="F180">
        <f t="shared" si="18"/>
        <v>0.39565788025290294</v>
      </c>
      <c r="G180">
        <f t="shared" si="19"/>
        <v>1.2265911406545764</v>
      </c>
      <c r="H180">
        <f t="shared" si="20"/>
        <v>0.15654515820622047</v>
      </c>
      <c r="I180">
        <f t="shared" si="20"/>
        <v>1.5045258263322949</v>
      </c>
      <c r="J180">
        <f t="shared" si="21"/>
        <v>-1.6209809371288983</v>
      </c>
      <c r="K180">
        <f t="shared" si="22"/>
        <v>2.6275791985352814</v>
      </c>
      <c r="L180">
        <f t="shared" si="23"/>
        <v>1.0657338869093769</v>
      </c>
      <c r="M180">
        <f t="shared" si="24"/>
        <v>0.23480062650770347</v>
      </c>
    </row>
    <row r="181" spans="1:13" x14ac:dyDescent="0.2">
      <c r="A181">
        <v>1.1862286378180242</v>
      </c>
      <c r="B181" s="21">
        <v>180</v>
      </c>
      <c r="C181" s="21">
        <f t="shared" si="25"/>
        <v>1.7190955812727127</v>
      </c>
      <c r="D181" s="21">
        <f t="shared" si="26"/>
        <v>1.233188763119565</v>
      </c>
      <c r="E181" s="21">
        <v>2.0630636981153923</v>
      </c>
      <c r="F181">
        <f t="shared" si="18"/>
        <v>0.34396811684267958</v>
      </c>
      <c r="G181">
        <f t="shared" si="19"/>
        <v>0.82987493499582721</v>
      </c>
      <c r="H181">
        <f t="shared" si="20"/>
        <v>0.11831406540429927</v>
      </c>
      <c r="I181">
        <f t="shared" si="20"/>
        <v>0.68869240773432838</v>
      </c>
      <c r="J181">
        <f t="shared" si="21"/>
        <v>-0.87683506029736802</v>
      </c>
      <c r="K181">
        <f t="shared" si="22"/>
        <v>0.76883972296668901</v>
      </c>
      <c r="L181">
        <f t="shared" si="23"/>
        <v>1.7190955812727127</v>
      </c>
      <c r="M181">
        <f t="shared" si="24"/>
        <v>1.233188763119565</v>
      </c>
    </row>
    <row r="182" spans="1:13" x14ac:dyDescent="0.2">
      <c r="A182">
        <v>-0.97489166007533801</v>
      </c>
      <c r="B182" s="21">
        <v>181</v>
      </c>
      <c r="C182" s="21">
        <f t="shared" si="25"/>
        <v>-0.11534386943898167</v>
      </c>
      <c r="D182" s="21">
        <f t="shared" si="26"/>
        <v>-0.72825390745142493</v>
      </c>
      <c r="E182" s="21">
        <v>0.26294655879389739</v>
      </c>
      <c r="F182">
        <f t="shared" si="18"/>
        <v>0.37829042823287906</v>
      </c>
      <c r="G182">
        <f t="shared" si="19"/>
        <v>0.99120046624532232</v>
      </c>
      <c r="H182">
        <f t="shared" si="20"/>
        <v>0.14310364809261503</v>
      </c>
      <c r="I182">
        <f t="shared" si="20"/>
        <v>0.98247836428494439</v>
      </c>
      <c r="J182">
        <f t="shared" si="21"/>
        <v>-1.2378382188692354</v>
      </c>
      <c r="K182">
        <f t="shared" si="22"/>
        <v>1.5322434560933611</v>
      </c>
      <c r="L182">
        <f t="shared" si="23"/>
        <v>0.11534386943898167</v>
      </c>
      <c r="M182">
        <f t="shared" si="24"/>
        <v>0.72825390745142493</v>
      </c>
    </row>
    <row r="183" spans="1:13" x14ac:dyDescent="0.2">
      <c r="A183">
        <v>-1.5370101341821873</v>
      </c>
      <c r="B183" s="21">
        <v>182</v>
      </c>
      <c r="C183" s="21">
        <f t="shared" si="25"/>
        <v>-1.5946820689016783</v>
      </c>
      <c r="D183" s="21">
        <f t="shared" si="26"/>
        <v>-1.6826609156724723</v>
      </c>
      <c r="E183" s="21">
        <v>-1.379242198905849</v>
      </c>
      <c r="F183">
        <f t="shared" si="18"/>
        <v>0.21543986999582931</v>
      </c>
      <c r="G183">
        <f t="shared" si="19"/>
        <v>0.30341871676662335</v>
      </c>
      <c r="H183">
        <f t="shared" si="20"/>
        <v>4.6414337583819833E-2</v>
      </c>
      <c r="I183">
        <f t="shared" si="20"/>
        <v>9.2062917684304399E-2</v>
      </c>
      <c r="J183">
        <f t="shared" si="21"/>
        <v>-0.15776793527633837</v>
      </c>
      <c r="K183">
        <f t="shared" si="22"/>
        <v>2.4890721401358892E-2</v>
      </c>
      <c r="L183">
        <f t="shared" si="23"/>
        <v>1.5946820689016783</v>
      </c>
      <c r="M183">
        <f t="shared" si="24"/>
        <v>1.6826609156724723</v>
      </c>
    </row>
    <row r="184" spans="1:13" x14ac:dyDescent="0.2">
      <c r="A184">
        <v>-0.58508253339246985</v>
      </c>
      <c r="B184" s="21">
        <v>183</v>
      </c>
      <c r="C184" s="21">
        <f t="shared" si="25"/>
        <v>-1.382423567843309</v>
      </c>
      <c r="D184" s="21">
        <f t="shared" si="26"/>
        <v>-0.92161471652696436</v>
      </c>
      <c r="E184" s="21">
        <v>-1.4126278527359792</v>
      </c>
      <c r="F184">
        <f t="shared" si="18"/>
        <v>-3.0204284892670241E-2</v>
      </c>
      <c r="G184">
        <f t="shared" si="19"/>
        <v>-0.49101313620901488</v>
      </c>
      <c r="H184">
        <f t="shared" si="20"/>
        <v>9.1229882587758775E-4</v>
      </c>
      <c r="I184">
        <f t="shared" si="20"/>
        <v>0.24109389992981259</v>
      </c>
      <c r="J184">
        <f t="shared" si="21"/>
        <v>0.82754531934350939</v>
      </c>
      <c r="K184">
        <f t="shared" si="22"/>
        <v>0.68483125556735092</v>
      </c>
      <c r="L184">
        <f t="shared" si="23"/>
        <v>1.382423567843309</v>
      </c>
      <c r="M184">
        <f t="shared" si="24"/>
        <v>0.92161471652696436</v>
      </c>
    </row>
    <row r="185" spans="1:13" x14ac:dyDescent="0.2">
      <c r="A185">
        <v>-0.97487937928244617</v>
      </c>
      <c r="B185" s="21">
        <v>184</v>
      </c>
      <c r="C185" s="21">
        <f t="shared" si="25"/>
        <v>-1.6660911632041007</v>
      </c>
      <c r="D185" s="21">
        <f t="shared" si="26"/>
        <v>-1.1592023225878392</v>
      </c>
      <c r="E185" s="21">
        <v>-1.8224560909240337</v>
      </c>
      <c r="F185">
        <f t="shared" si="18"/>
        <v>-0.15636492771993304</v>
      </c>
      <c r="G185">
        <f t="shared" si="19"/>
        <v>-0.66325376833619454</v>
      </c>
      <c r="H185">
        <f t="shared" si="20"/>
        <v>2.4449990620859886E-2</v>
      </c>
      <c r="I185">
        <f t="shared" si="20"/>
        <v>0.4399055612121624</v>
      </c>
      <c r="J185">
        <f t="shared" si="21"/>
        <v>0.84757671164158754</v>
      </c>
      <c r="K185">
        <f t="shared" si="22"/>
        <v>0.71838628211716682</v>
      </c>
      <c r="L185">
        <f t="shared" si="23"/>
        <v>1.6660911632041007</v>
      </c>
      <c r="M185">
        <f t="shared" si="24"/>
        <v>1.1592023225878392</v>
      </c>
    </row>
    <row r="186" spans="1:13" x14ac:dyDescent="0.2">
      <c r="A186">
        <v>1.9202729998892698</v>
      </c>
      <c r="B186" s="21">
        <v>185</v>
      </c>
      <c r="C186" s="21">
        <f t="shared" si="25"/>
        <v>1.0872274182872195</v>
      </c>
      <c r="D186" s="21">
        <f t="shared" si="26"/>
        <v>1.688432535371702</v>
      </c>
      <c r="E186" s="21">
        <v>0.82679934533484967</v>
      </c>
      <c r="F186">
        <f t="shared" si="18"/>
        <v>-0.2604280729523698</v>
      </c>
      <c r="G186">
        <f t="shared" si="19"/>
        <v>-0.86163319003685235</v>
      </c>
      <c r="H186">
        <f t="shared" si="20"/>
        <v>6.7822781181684846E-2</v>
      </c>
      <c r="I186">
        <f t="shared" si="20"/>
        <v>0.74241175417308247</v>
      </c>
      <c r="J186">
        <f t="shared" si="21"/>
        <v>1.0934736545544201</v>
      </c>
      <c r="K186">
        <f t="shared" si="22"/>
        <v>1.1956846332045994</v>
      </c>
      <c r="L186">
        <f t="shared" si="23"/>
        <v>1.0872274182872195</v>
      </c>
      <c r="M186">
        <f t="shared" si="24"/>
        <v>1.688432535371702</v>
      </c>
    </row>
    <row r="187" spans="1:13" x14ac:dyDescent="0.2">
      <c r="A187">
        <v>3.9850747887544828E-2</v>
      </c>
      <c r="B187" s="21">
        <v>186</v>
      </c>
      <c r="C187" s="21">
        <f t="shared" si="25"/>
        <v>0.58346445703115457</v>
      </c>
      <c r="D187" s="21">
        <f t="shared" si="26"/>
        <v>0.37753725496188528</v>
      </c>
      <c r="E187" s="21">
        <v>0.53593035508845455</v>
      </c>
      <c r="F187">
        <f t="shared" si="18"/>
        <v>-4.7534101942700024E-2</v>
      </c>
      <c r="G187">
        <f t="shared" si="19"/>
        <v>0.15839310012656926</v>
      </c>
      <c r="H187">
        <f t="shared" si="20"/>
        <v>2.2594908474989983E-3</v>
      </c>
      <c r="I187">
        <f t="shared" si="20"/>
        <v>2.5088374167705395E-2</v>
      </c>
      <c r="J187">
        <f t="shared" si="21"/>
        <v>-0.49607960720090971</v>
      </c>
      <c r="K187">
        <f t="shared" si="22"/>
        <v>0.24609497668060887</v>
      </c>
      <c r="L187">
        <f t="shared" si="23"/>
        <v>0.58346445703115457</v>
      </c>
      <c r="M187">
        <f t="shared" si="24"/>
        <v>0.37753725496188528</v>
      </c>
    </row>
    <row r="188" spans="1:13" x14ac:dyDescent="0.2">
      <c r="A188">
        <v>-0.75652208645767316</v>
      </c>
      <c r="B188" s="21">
        <v>187</v>
      </c>
      <c r="C188" s="21">
        <f t="shared" si="25"/>
        <v>-0.46478985794209587</v>
      </c>
      <c r="D188" s="21">
        <f t="shared" si="26"/>
        <v>-0.68101463546529606</v>
      </c>
      <c r="E188" s="21">
        <v>-0.43496387340460047</v>
      </c>
      <c r="F188">
        <f t="shared" si="18"/>
        <v>2.9825984537495409E-2</v>
      </c>
      <c r="G188">
        <f t="shared" si="19"/>
        <v>0.24605076206069559</v>
      </c>
      <c r="H188">
        <f t="shared" si="20"/>
        <v>8.8958935363091522E-4</v>
      </c>
      <c r="I188">
        <f t="shared" si="20"/>
        <v>6.054097751064904E-2</v>
      </c>
      <c r="J188">
        <f t="shared" si="21"/>
        <v>-0.32155821305307269</v>
      </c>
      <c r="K188">
        <f t="shared" si="22"/>
        <v>0.10339968438188529</v>
      </c>
      <c r="L188">
        <f t="shared" si="23"/>
        <v>0.46478985794209587</v>
      </c>
      <c r="M188">
        <f t="shared" si="24"/>
        <v>0.68101463546529606</v>
      </c>
    </row>
    <row r="189" spans="1:13" x14ac:dyDescent="0.2">
      <c r="A189">
        <v>1.9457278418295414</v>
      </c>
      <c r="B189" s="21">
        <v>188</v>
      </c>
      <c r="C189" s="21">
        <f t="shared" si="25"/>
        <v>1.7133329128584935</v>
      </c>
      <c r="D189" s="21">
        <f t="shared" si="26"/>
        <v>1.8095249147364822</v>
      </c>
      <c r="E189" s="21">
        <v>1.6847495177867811</v>
      </c>
      <c r="F189">
        <f t="shared" si="18"/>
        <v>-2.8583395071712481E-2</v>
      </c>
      <c r="G189">
        <f t="shared" si="19"/>
        <v>-0.12477539694970119</v>
      </c>
      <c r="H189">
        <f t="shared" si="20"/>
        <v>8.1701047382559731E-4</v>
      </c>
      <c r="I189">
        <f t="shared" si="20"/>
        <v>1.5568899683955501E-2</v>
      </c>
      <c r="J189">
        <f t="shared" si="21"/>
        <v>0.26097832404276033</v>
      </c>
      <c r="K189">
        <f t="shared" si="22"/>
        <v>6.8109685620168017E-2</v>
      </c>
      <c r="L189">
        <f t="shared" si="23"/>
        <v>1.7133329128584935</v>
      </c>
      <c r="M189">
        <f t="shared" si="24"/>
        <v>1.8095249147364822</v>
      </c>
    </row>
    <row r="190" spans="1:13" x14ac:dyDescent="0.2">
      <c r="A190">
        <v>0.18454137551638383</v>
      </c>
      <c r="B190" s="21">
        <v>189</v>
      </c>
      <c r="C190" s="21">
        <f t="shared" si="25"/>
        <v>1.0412078319456306</v>
      </c>
      <c r="D190" s="21">
        <f t="shared" si="26"/>
        <v>0.54644635846368028</v>
      </c>
      <c r="E190" s="21">
        <v>1.1953910861884525</v>
      </c>
      <c r="F190">
        <f t="shared" si="18"/>
        <v>0.15418325424282187</v>
      </c>
      <c r="G190">
        <f t="shared" si="19"/>
        <v>0.64894472772477219</v>
      </c>
      <c r="H190">
        <f t="shared" si="20"/>
        <v>2.3772475888906647E-2</v>
      </c>
      <c r="I190">
        <f t="shared" si="20"/>
        <v>0.42112925964177872</v>
      </c>
      <c r="J190">
        <f t="shared" si="21"/>
        <v>-1.0108497106720686</v>
      </c>
      <c r="K190">
        <f t="shared" si="22"/>
        <v>1.0218171375658049</v>
      </c>
      <c r="L190">
        <f t="shared" si="23"/>
        <v>1.0412078319456306</v>
      </c>
      <c r="M190">
        <f t="shared" si="24"/>
        <v>0.54644635846368028</v>
      </c>
    </row>
    <row r="191" spans="1:13" x14ac:dyDescent="0.2">
      <c r="A191">
        <v>-2.0386314228045097</v>
      </c>
      <c r="B191" s="21">
        <v>190</v>
      </c>
      <c r="C191" s="21">
        <f t="shared" si="25"/>
        <v>-1.5180275068316944</v>
      </c>
      <c r="D191" s="21">
        <f t="shared" si="26"/>
        <v>-1.9293421511117737</v>
      </c>
      <c r="E191" s="21">
        <v>-1.3213967710914383</v>
      </c>
      <c r="F191">
        <f t="shared" si="18"/>
        <v>0.19663073574025614</v>
      </c>
      <c r="G191">
        <f t="shared" si="19"/>
        <v>0.60794538002033538</v>
      </c>
      <c r="H191">
        <f t="shared" si="20"/>
        <v>3.8663646237754444E-2</v>
      </c>
      <c r="I191">
        <f t="shared" si="20"/>
        <v>0.36959758508807</v>
      </c>
      <c r="J191">
        <f t="shared" si="21"/>
        <v>-0.71723465171307144</v>
      </c>
      <c r="K191">
        <f t="shared" si="22"/>
        <v>0.51442554561797094</v>
      </c>
      <c r="L191">
        <f t="shared" si="23"/>
        <v>1.5180275068316944</v>
      </c>
      <c r="M191">
        <f t="shared" si="24"/>
        <v>1.9293421511117737</v>
      </c>
    </row>
    <row r="192" spans="1:13" x14ac:dyDescent="0.2">
      <c r="A192">
        <v>-1.7909078759534534</v>
      </c>
      <c r="B192" s="21">
        <v>191</v>
      </c>
      <c r="C192" s="21">
        <f t="shared" si="25"/>
        <v>-2.5499216293693006</v>
      </c>
      <c r="D192" s="21">
        <f t="shared" si="26"/>
        <v>-2.1767763061758081</v>
      </c>
      <c r="E192" s="21">
        <v>-2.5837459386083164</v>
      </c>
      <c r="F192">
        <f t="shared" si="18"/>
        <v>-3.3824309239015804E-2</v>
      </c>
      <c r="G192">
        <f t="shared" si="19"/>
        <v>-0.40696963243250828</v>
      </c>
      <c r="H192">
        <f t="shared" si="20"/>
        <v>1.1440838954965699E-3</v>
      </c>
      <c r="I192">
        <f t="shared" si="20"/>
        <v>0.16562428172225088</v>
      </c>
      <c r="J192">
        <f t="shared" si="21"/>
        <v>0.79283806265486301</v>
      </c>
      <c r="K192">
        <f t="shared" si="22"/>
        <v>0.62859219359431651</v>
      </c>
      <c r="L192">
        <f t="shared" si="23"/>
        <v>2.5499216293693006</v>
      </c>
      <c r="M192">
        <f t="shared" si="24"/>
        <v>2.1767763061758081</v>
      </c>
    </row>
    <row r="193" spans="1:13" x14ac:dyDescent="0.2">
      <c r="A193">
        <v>0.223900936856888</v>
      </c>
      <c r="B193" s="21">
        <v>192</v>
      </c>
      <c r="C193" s="21">
        <f t="shared" si="25"/>
        <v>-1.0510598778277622</v>
      </c>
      <c r="D193" s="21">
        <f t="shared" si="26"/>
        <v>-0.21145432437827366</v>
      </c>
      <c r="E193" s="21">
        <v>-1.3263466263081016</v>
      </c>
      <c r="F193">
        <f t="shared" si="18"/>
        <v>-0.2752867484803394</v>
      </c>
      <c r="G193">
        <f t="shared" si="19"/>
        <v>-1.114892301929828</v>
      </c>
      <c r="H193">
        <f t="shared" si="20"/>
        <v>7.5782793888877653E-2</v>
      </c>
      <c r="I193">
        <f t="shared" si="20"/>
        <v>1.2429848449023908</v>
      </c>
      <c r="J193">
        <f t="shared" si="21"/>
        <v>1.5502475631649897</v>
      </c>
      <c r="K193">
        <f t="shared" si="22"/>
        <v>2.4032675070989886</v>
      </c>
      <c r="L193">
        <f t="shared" si="23"/>
        <v>1.0510598778277622</v>
      </c>
      <c r="M193">
        <f t="shared" si="24"/>
        <v>0.21145432437827366</v>
      </c>
    </row>
    <row r="194" spans="1:13" x14ac:dyDescent="0.2">
      <c r="A194">
        <v>0.30564192247465616</v>
      </c>
      <c r="B194" s="21">
        <v>193</v>
      </c>
      <c r="C194" s="21">
        <f t="shared" si="25"/>
        <v>-0.21988801643922495</v>
      </c>
      <c r="D194" s="21">
        <f t="shared" si="26"/>
        <v>0.2633510575990014</v>
      </c>
      <c r="E194" s="21">
        <v>-0.4901660533102048</v>
      </c>
      <c r="F194">
        <f t="shared" si="18"/>
        <v>-0.27027803687097984</v>
      </c>
      <c r="G194">
        <f t="shared" si="19"/>
        <v>-0.75351711090920626</v>
      </c>
      <c r="H194">
        <f t="shared" si="20"/>
        <v>7.3050217214830737E-2</v>
      </c>
      <c r="I194">
        <f t="shared" si="20"/>
        <v>0.56778803643295706</v>
      </c>
      <c r="J194">
        <f t="shared" si="21"/>
        <v>0.79580797578486095</v>
      </c>
      <c r="K194">
        <f t="shared" si="22"/>
        <v>0.63331033432279782</v>
      </c>
      <c r="L194">
        <f t="shared" si="23"/>
        <v>0.21988801643922495</v>
      </c>
      <c r="M194">
        <f t="shared" si="24"/>
        <v>0.2633510575990014</v>
      </c>
    </row>
    <row r="195" spans="1:13" x14ac:dyDescent="0.2">
      <c r="A195">
        <v>-1.3867258235586377</v>
      </c>
      <c r="B195" s="21">
        <v>194</v>
      </c>
      <c r="C195" s="21">
        <f t="shared" si="25"/>
        <v>-1.4966698317782501</v>
      </c>
      <c r="D195" s="21">
        <f t="shared" si="26"/>
        <v>-1.3340556120388374</v>
      </c>
      <c r="E195" s="21">
        <v>-1.6808254555447606</v>
      </c>
      <c r="F195">
        <f t="shared" ref="F195:F258" si="27">E195-C195</f>
        <v>-0.18415562376651051</v>
      </c>
      <c r="G195">
        <f t="shared" ref="G195:G258" si="28">E195-D195</f>
        <v>-0.34676984350592321</v>
      </c>
      <c r="H195">
        <f t="shared" ref="H195:I258" si="29">F195^2</f>
        <v>3.3913293764832569E-2</v>
      </c>
      <c r="I195">
        <f t="shared" si="29"/>
        <v>0.12024932436512248</v>
      </c>
      <c r="J195">
        <f t="shared" ref="J195:J258" si="30">A195-E195</f>
        <v>0.29409963198612288</v>
      </c>
      <c r="K195">
        <f t="shared" ref="K195:K258" si="31">J195^2</f>
        <v>8.6494593534372916E-2</v>
      </c>
      <c r="L195">
        <f t="shared" ref="L195:L258" si="32">ABS(C195)</f>
        <v>1.4966698317782501</v>
      </c>
      <c r="M195">
        <f t="shared" ref="M195:M258" si="33">ABS(D195)</f>
        <v>1.3340556120388374</v>
      </c>
    </row>
    <row r="196" spans="1:13" x14ac:dyDescent="0.2">
      <c r="A196">
        <v>0.71779290165129817</v>
      </c>
      <c r="B196" s="21">
        <v>195</v>
      </c>
      <c r="C196" s="21">
        <f t="shared" ref="C196:C259" si="34">A196+C195*0.5</f>
        <v>-3.0542014237826876E-2</v>
      </c>
      <c r="D196" s="21">
        <f t="shared" ref="D196:D259" si="35">A196+0.2*D195</f>
        <v>0.45098177924353067</v>
      </c>
      <c r="E196" s="21">
        <v>-0.29070237167555824</v>
      </c>
      <c r="F196">
        <f t="shared" si="27"/>
        <v>-0.26016035743773136</v>
      </c>
      <c r="G196">
        <f t="shared" si="28"/>
        <v>-0.7416841509190889</v>
      </c>
      <c r="H196">
        <f t="shared" si="29"/>
        <v>6.7683411582128136E-2</v>
      </c>
      <c r="I196">
        <f t="shared" si="29"/>
        <v>0.55009537972456979</v>
      </c>
      <c r="J196">
        <f t="shared" si="30"/>
        <v>1.0084952733268564</v>
      </c>
      <c r="K196">
        <f t="shared" si="31"/>
        <v>1.0170627163226107</v>
      </c>
      <c r="L196">
        <f t="shared" si="32"/>
        <v>3.0542014237826876E-2</v>
      </c>
      <c r="M196">
        <f t="shared" si="33"/>
        <v>0.45098177924353067</v>
      </c>
    </row>
    <row r="197" spans="1:13" x14ac:dyDescent="0.2">
      <c r="A197">
        <v>0.85521049026135432</v>
      </c>
      <c r="B197" s="21">
        <v>196</v>
      </c>
      <c r="C197" s="21">
        <f t="shared" si="34"/>
        <v>0.83993948314244093</v>
      </c>
      <c r="D197" s="21">
        <f t="shared" si="35"/>
        <v>0.94540684611006043</v>
      </c>
      <c r="E197" s="21">
        <v>0.6807890672560194</v>
      </c>
      <c r="F197">
        <f t="shared" si="27"/>
        <v>-0.15915041588642154</v>
      </c>
      <c r="G197">
        <f t="shared" si="28"/>
        <v>-0.26461777885404103</v>
      </c>
      <c r="H197">
        <f t="shared" si="29"/>
        <v>2.5328854876820937E-2</v>
      </c>
      <c r="I197">
        <f t="shared" si="29"/>
        <v>7.0022568885646161E-2</v>
      </c>
      <c r="J197">
        <f t="shared" si="30"/>
        <v>0.17442142300533492</v>
      </c>
      <c r="K197">
        <f t="shared" si="31"/>
        <v>3.0422832803205978E-2</v>
      </c>
      <c r="L197">
        <f t="shared" si="32"/>
        <v>0.83993948314244093</v>
      </c>
      <c r="M197">
        <f t="shared" si="33"/>
        <v>0.94540684611006043</v>
      </c>
    </row>
    <row r="198" spans="1:13" x14ac:dyDescent="0.2">
      <c r="A198">
        <v>0.99564695350111365</v>
      </c>
      <c r="B198" s="21">
        <v>197</v>
      </c>
      <c r="C198" s="21">
        <f t="shared" si="34"/>
        <v>1.4156166950723341</v>
      </c>
      <c r="D198" s="21">
        <f t="shared" si="35"/>
        <v>1.1847283227231258</v>
      </c>
      <c r="E198" s="21">
        <v>1.4041203938547253</v>
      </c>
      <c r="F198">
        <f t="shared" si="27"/>
        <v>-1.1496301217608806E-2</v>
      </c>
      <c r="G198">
        <f t="shared" si="28"/>
        <v>0.21939207113159953</v>
      </c>
      <c r="H198">
        <f t="shared" si="29"/>
        <v>1.3216494168599371E-4</v>
      </c>
      <c r="I198">
        <f t="shared" si="29"/>
        <v>4.8132880875412828E-2</v>
      </c>
      <c r="J198">
        <f t="shared" si="30"/>
        <v>-0.40847344035361166</v>
      </c>
      <c r="K198">
        <f t="shared" si="31"/>
        <v>0.16685055147431554</v>
      </c>
      <c r="L198">
        <f t="shared" si="32"/>
        <v>1.4156166950723341</v>
      </c>
      <c r="M198">
        <f t="shared" si="33"/>
        <v>1.1847283227231258</v>
      </c>
    </row>
    <row r="199" spans="1:13" x14ac:dyDescent="0.2">
      <c r="A199">
        <v>-1.3687148237029798</v>
      </c>
      <c r="B199" s="21">
        <v>198</v>
      </c>
      <c r="C199" s="21">
        <f t="shared" si="34"/>
        <v>-0.66090647616681275</v>
      </c>
      <c r="D199" s="21">
        <f t="shared" si="35"/>
        <v>-1.1317691591583547</v>
      </c>
      <c r="E199" s="21">
        <v>-0.52624258739014462</v>
      </c>
      <c r="F199">
        <f t="shared" si="27"/>
        <v>0.13466388877666813</v>
      </c>
      <c r="G199">
        <f t="shared" si="28"/>
        <v>0.60552657176821012</v>
      </c>
      <c r="H199">
        <f t="shared" si="29"/>
        <v>1.8134362940454844E-2</v>
      </c>
      <c r="I199">
        <f t="shared" si="29"/>
        <v>0.3666624291173613</v>
      </c>
      <c r="J199">
        <f t="shared" si="30"/>
        <v>-0.84247223631283519</v>
      </c>
      <c r="K199">
        <f t="shared" si="31"/>
        <v>0.70975946895794961</v>
      </c>
      <c r="L199">
        <f t="shared" si="32"/>
        <v>0.66090647616681275</v>
      </c>
      <c r="M199">
        <f t="shared" si="33"/>
        <v>1.1317691591583547</v>
      </c>
    </row>
    <row r="200" spans="1:13" x14ac:dyDescent="0.2">
      <c r="A200">
        <v>1.166065349390069</v>
      </c>
      <c r="B200" s="21">
        <v>199</v>
      </c>
      <c r="C200" s="21">
        <f t="shared" si="34"/>
        <v>0.83561211130666257</v>
      </c>
      <c r="D200" s="21">
        <f t="shared" si="35"/>
        <v>0.9397115175583981</v>
      </c>
      <c r="E200" s="21">
        <v>0.85031979695598225</v>
      </c>
      <c r="F200">
        <f t="shared" si="27"/>
        <v>1.4707685649319679E-2</v>
      </c>
      <c r="G200">
        <f t="shared" si="28"/>
        <v>-8.9391720602415847E-2</v>
      </c>
      <c r="H200">
        <f t="shared" si="29"/>
        <v>2.1631601715920405E-4</v>
      </c>
      <c r="I200">
        <f t="shared" si="29"/>
        <v>7.9908797122603785E-3</v>
      </c>
      <c r="J200">
        <f t="shared" si="30"/>
        <v>0.31574555243408675</v>
      </c>
      <c r="K200">
        <f t="shared" si="31"/>
        <v>9.9695253881906629E-2</v>
      </c>
      <c r="L200">
        <f t="shared" si="32"/>
        <v>0.83561211130666257</v>
      </c>
      <c r="M200">
        <f t="shared" si="33"/>
        <v>0.9397115175583981</v>
      </c>
    </row>
    <row r="201" spans="1:13" x14ac:dyDescent="0.2">
      <c r="A201">
        <v>0.41492512164714968</v>
      </c>
      <c r="B201" s="21">
        <v>200</v>
      </c>
      <c r="C201" s="21">
        <f t="shared" si="34"/>
        <v>0.83273117730048096</v>
      </c>
      <c r="D201" s="21">
        <f t="shared" si="35"/>
        <v>0.6028674251588293</v>
      </c>
      <c r="E201" s="21">
        <v>0.92511699982073903</v>
      </c>
      <c r="F201">
        <f t="shared" si="27"/>
        <v>9.2385822520258065E-2</v>
      </c>
      <c r="G201">
        <f t="shared" si="28"/>
        <v>0.32224957466190973</v>
      </c>
      <c r="H201">
        <f t="shared" si="29"/>
        <v>8.5351402027446215E-3</v>
      </c>
      <c r="I201">
        <f t="shared" si="29"/>
        <v>0.10384478836978174</v>
      </c>
      <c r="J201">
        <f t="shared" si="30"/>
        <v>-0.51019187817358935</v>
      </c>
      <c r="K201">
        <f t="shared" si="31"/>
        <v>0.26029575255429466</v>
      </c>
      <c r="L201">
        <f t="shared" si="32"/>
        <v>0.83273117730048096</v>
      </c>
      <c r="M201">
        <f t="shared" si="33"/>
        <v>0.6028674251588293</v>
      </c>
    </row>
    <row r="202" spans="1:13" x14ac:dyDescent="0.2">
      <c r="A202">
        <v>1.8677442086952958</v>
      </c>
      <c r="B202" s="21">
        <v>201</v>
      </c>
      <c r="C202" s="21">
        <f t="shared" si="34"/>
        <v>2.2841097973455362</v>
      </c>
      <c r="D202" s="21">
        <f t="shared" si="35"/>
        <v>1.9883176937270617</v>
      </c>
      <c r="E202" s="21">
        <v>2.4228144085877394</v>
      </c>
      <c r="F202">
        <f t="shared" si="27"/>
        <v>0.13870461124220324</v>
      </c>
      <c r="G202">
        <f t="shared" si="28"/>
        <v>0.43449671486067776</v>
      </c>
      <c r="H202">
        <f t="shared" si="29"/>
        <v>1.9238969179850733E-2</v>
      </c>
      <c r="I202">
        <f t="shared" si="29"/>
        <v>0.1887873952247211</v>
      </c>
      <c r="J202">
        <f t="shared" si="30"/>
        <v>-0.55507019989244366</v>
      </c>
      <c r="K202">
        <f t="shared" si="31"/>
        <v>0.30810292680863738</v>
      </c>
      <c r="L202">
        <f t="shared" si="32"/>
        <v>2.2841097973455362</v>
      </c>
      <c r="M202">
        <f t="shared" si="33"/>
        <v>1.9883176937270617</v>
      </c>
    </row>
    <row r="203" spans="1:13" x14ac:dyDescent="0.2">
      <c r="A203">
        <v>0.54124272591288991</v>
      </c>
      <c r="B203" s="21">
        <v>202</v>
      </c>
      <c r="C203" s="21">
        <f t="shared" si="34"/>
        <v>1.6832976245856579</v>
      </c>
      <c r="D203" s="21">
        <f t="shared" si="35"/>
        <v>0.93890626465830229</v>
      </c>
      <c r="E203" s="21">
        <v>1.9949313710655336</v>
      </c>
      <c r="F203">
        <f t="shared" si="27"/>
        <v>0.31163374647987574</v>
      </c>
      <c r="G203">
        <f t="shared" si="28"/>
        <v>1.0560251064072315</v>
      </c>
      <c r="H203">
        <f t="shared" si="29"/>
        <v>9.7115591945083471E-2</v>
      </c>
      <c r="I203">
        <f t="shared" si="29"/>
        <v>1.1151890253624046</v>
      </c>
      <c r="J203">
        <f t="shared" si="30"/>
        <v>-1.4536886451526438</v>
      </c>
      <c r="K203">
        <f t="shared" si="31"/>
        <v>2.1132106770457293</v>
      </c>
      <c r="L203">
        <f t="shared" si="32"/>
        <v>1.6832976245856579</v>
      </c>
      <c r="M203">
        <f t="shared" si="33"/>
        <v>0.93890626465830229</v>
      </c>
    </row>
    <row r="204" spans="1:13" x14ac:dyDescent="0.2">
      <c r="A204">
        <v>-3.4672315903733857</v>
      </c>
      <c r="B204" s="21">
        <v>203</v>
      </c>
      <c r="C204" s="21">
        <f t="shared" si="34"/>
        <v>-2.625582778080557</v>
      </c>
      <c r="D204" s="21">
        <f t="shared" si="35"/>
        <v>-3.279450337441725</v>
      </c>
      <c r="E204" s="21">
        <v>-2.2702727677340655</v>
      </c>
      <c r="F204">
        <f t="shared" si="27"/>
        <v>0.35531001034649146</v>
      </c>
      <c r="G204">
        <f t="shared" si="28"/>
        <v>1.0091775697076595</v>
      </c>
      <c r="H204">
        <f t="shared" si="29"/>
        <v>0.12624520345242388</v>
      </c>
      <c r="I204">
        <f t="shared" si="29"/>
        <v>1.0184393672010579</v>
      </c>
      <c r="J204">
        <f t="shared" si="30"/>
        <v>-1.1969588226393202</v>
      </c>
      <c r="K204">
        <f t="shared" si="31"/>
        <v>1.4327104230941075</v>
      </c>
      <c r="L204">
        <f t="shared" si="32"/>
        <v>2.625582778080557</v>
      </c>
      <c r="M204">
        <f t="shared" si="33"/>
        <v>3.279450337441725</v>
      </c>
    </row>
    <row r="205" spans="1:13" x14ac:dyDescent="0.2">
      <c r="A205">
        <v>-0.21615880081325106</v>
      </c>
      <c r="B205" s="21">
        <v>204</v>
      </c>
      <c r="C205" s="21">
        <f t="shared" si="34"/>
        <v>-1.5289501898535296</v>
      </c>
      <c r="D205" s="21">
        <f t="shared" si="35"/>
        <v>-0.87204886830159611</v>
      </c>
      <c r="E205" s="21">
        <v>-1.5783224614536904</v>
      </c>
      <c r="F205">
        <f t="shared" si="27"/>
        <v>-4.9372271600160778E-2</v>
      </c>
      <c r="G205">
        <f t="shared" si="28"/>
        <v>-0.70627359315209426</v>
      </c>
      <c r="H205">
        <f t="shared" si="29"/>
        <v>2.4376212029600425E-3</v>
      </c>
      <c r="I205">
        <f t="shared" si="29"/>
        <v>0.49882238838396997</v>
      </c>
      <c r="J205">
        <f t="shared" si="30"/>
        <v>1.3621636606404393</v>
      </c>
      <c r="K205">
        <f t="shared" si="31"/>
        <v>1.8554898383693617</v>
      </c>
      <c r="L205">
        <f t="shared" si="32"/>
        <v>1.5289501898535296</v>
      </c>
      <c r="M205">
        <f t="shared" si="33"/>
        <v>0.87204886830159611</v>
      </c>
    </row>
    <row r="206" spans="1:13" x14ac:dyDescent="0.2">
      <c r="A206">
        <v>1.2636016695899852</v>
      </c>
      <c r="B206" s="21">
        <v>205</v>
      </c>
      <c r="C206" s="21">
        <f t="shared" si="34"/>
        <v>0.49912657466322041</v>
      </c>
      <c r="D206" s="21">
        <f t="shared" si="35"/>
        <v>1.089191895929666</v>
      </c>
      <c r="E206" s="21">
        <v>0.31660819271777108</v>
      </c>
      <c r="F206">
        <f t="shared" si="27"/>
        <v>-0.18251838194544934</v>
      </c>
      <c r="G206">
        <f t="shared" si="28"/>
        <v>-0.77258370321189496</v>
      </c>
      <c r="H206">
        <f t="shared" si="29"/>
        <v>3.3312959747984927E-2</v>
      </c>
      <c r="I206">
        <f t="shared" si="29"/>
        <v>0.59688557846860535</v>
      </c>
      <c r="J206">
        <f t="shared" si="30"/>
        <v>0.94699347687221413</v>
      </c>
      <c r="K206">
        <f t="shared" si="31"/>
        <v>0.89679664523852476</v>
      </c>
      <c r="L206">
        <f t="shared" si="32"/>
        <v>0.49912657466322041</v>
      </c>
      <c r="M206">
        <f t="shared" si="33"/>
        <v>1.089191895929666</v>
      </c>
    </row>
    <row r="207" spans="1:13" x14ac:dyDescent="0.2">
      <c r="A207">
        <v>-2.3859059867465646</v>
      </c>
      <c r="B207" s="21">
        <v>206</v>
      </c>
      <c r="C207" s="21">
        <f t="shared" si="34"/>
        <v>-2.1363426994149544</v>
      </c>
      <c r="D207" s="21">
        <f t="shared" si="35"/>
        <v>-2.1680676075606313</v>
      </c>
      <c r="E207" s="21">
        <v>-2.195941071115902</v>
      </c>
      <c r="F207">
        <f t="shared" si="27"/>
        <v>-5.9598371700947617E-2</v>
      </c>
      <c r="G207">
        <f t="shared" si="28"/>
        <v>-2.787346355527065E-2</v>
      </c>
      <c r="H207">
        <f t="shared" si="29"/>
        <v>3.5519659094043138E-3</v>
      </c>
      <c r="I207">
        <f t="shared" si="29"/>
        <v>7.7692997056700111E-4</v>
      </c>
      <c r="J207">
        <f t="shared" si="30"/>
        <v>-0.18996491563066265</v>
      </c>
      <c r="K207">
        <f t="shared" si="31"/>
        <v>3.6086669170564779E-2</v>
      </c>
      <c r="L207">
        <f t="shared" si="32"/>
        <v>2.1363426994149544</v>
      </c>
      <c r="M207">
        <f t="shared" si="33"/>
        <v>2.1680676075606313</v>
      </c>
    </row>
    <row r="208" spans="1:13" x14ac:dyDescent="0.2">
      <c r="A208">
        <v>1.4495781263149732</v>
      </c>
      <c r="B208" s="21">
        <v>207</v>
      </c>
      <c r="C208" s="21">
        <f t="shared" si="34"/>
        <v>0.381406776607496</v>
      </c>
      <c r="D208" s="21">
        <f t="shared" si="35"/>
        <v>1.0159646048028468</v>
      </c>
      <c r="E208" s="21">
        <v>0.13201348364543208</v>
      </c>
      <c r="F208">
        <f t="shared" si="27"/>
        <v>-0.24939329296206392</v>
      </c>
      <c r="G208">
        <f t="shared" si="28"/>
        <v>-0.8839511211574147</v>
      </c>
      <c r="H208">
        <f t="shared" si="29"/>
        <v>6.2197014574461841E-2</v>
      </c>
      <c r="I208">
        <f t="shared" si="29"/>
        <v>0.78136958459545047</v>
      </c>
      <c r="J208">
        <f t="shared" si="30"/>
        <v>1.3175646426695411</v>
      </c>
      <c r="K208">
        <f t="shared" si="31"/>
        <v>1.7359765876129156</v>
      </c>
      <c r="L208">
        <f t="shared" si="32"/>
        <v>0.381406776607496</v>
      </c>
      <c r="M208">
        <f t="shared" si="33"/>
        <v>1.0159646048028468</v>
      </c>
    </row>
    <row r="209" spans="1:13" x14ac:dyDescent="0.2">
      <c r="A209">
        <v>-0.85692850054044634</v>
      </c>
      <c r="B209" s="21">
        <v>208</v>
      </c>
      <c r="C209" s="21">
        <f t="shared" si="34"/>
        <v>-0.66622511223669834</v>
      </c>
      <c r="D209" s="21">
        <f t="shared" si="35"/>
        <v>-0.65373557957987694</v>
      </c>
      <c r="E209" s="21">
        <v>-0.77772041035318706</v>
      </c>
      <c r="F209">
        <f t="shared" si="27"/>
        <v>-0.11149529811648873</v>
      </c>
      <c r="G209">
        <f t="shared" si="28"/>
        <v>-0.12398483077331013</v>
      </c>
      <c r="H209">
        <f t="shared" si="29"/>
        <v>1.2431201502084694E-2</v>
      </c>
      <c r="I209">
        <f t="shared" si="29"/>
        <v>1.5372238261886351E-2</v>
      </c>
      <c r="J209">
        <f t="shared" si="30"/>
        <v>-7.9208090187259272E-2</v>
      </c>
      <c r="K209">
        <f t="shared" si="31"/>
        <v>6.273921551112999E-3</v>
      </c>
      <c r="L209">
        <f t="shared" si="32"/>
        <v>0.66622511223669834</v>
      </c>
      <c r="M209">
        <f t="shared" si="33"/>
        <v>0.65373557957987694</v>
      </c>
    </row>
    <row r="210" spans="1:13" x14ac:dyDescent="0.2">
      <c r="A210">
        <v>-2.4478697851546452</v>
      </c>
      <c r="B210" s="21">
        <v>209</v>
      </c>
      <c r="C210" s="21">
        <f t="shared" si="34"/>
        <v>-2.7809823412729942</v>
      </c>
      <c r="D210" s="21">
        <f t="shared" si="35"/>
        <v>-2.5786169010706206</v>
      </c>
      <c r="E210" s="21">
        <v>-2.9145020313665575</v>
      </c>
      <c r="F210">
        <f t="shared" si="27"/>
        <v>-0.13351969009356335</v>
      </c>
      <c r="G210">
        <f t="shared" si="28"/>
        <v>-0.33588513029593692</v>
      </c>
      <c r="H210">
        <f t="shared" si="29"/>
        <v>1.7827507642681199E-2</v>
      </c>
      <c r="I210">
        <f t="shared" si="29"/>
        <v>0.11281882075391853</v>
      </c>
      <c r="J210">
        <f t="shared" si="30"/>
        <v>0.46663224621191235</v>
      </c>
      <c r="K210">
        <f t="shared" si="31"/>
        <v>0.21774565320477479</v>
      </c>
      <c r="L210">
        <f t="shared" si="32"/>
        <v>2.7809823412729942</v>
      </c>
      <c r="M210">
        <f t="shared" si="33"/>
        <v>2.5786169010706206</v>
      </c>
    </row>
    <row r="211" spans="1:13" x14ac:dyDescent="0.2">
      <c r="A211">
        <v>-1.9402264116697727</v>
      </c>
      <c r="B211" s="21">
        <v>210</v>
      </c>
      <c r="C211" s="21">
        <f t="shared" si="34"/>
        <v>-3.3307175823062698</v>
      </c>
      <c r="D211" s="21">
        <f t="shared" si="35"/>
        <v>-2.4559497918838966</v>
      </c>
      <c r="E211" s="21">
        <v>-3.6889276304897072</v>
      </c>
      <c r="F211">
        <f t="shared" si="27"/>
        <v>-0.35821004818343738</v>
      </c>
      <c r="G211">
        <f t="shared" si="28"/>
        <v>-1.2329778386058106</v>
      </c>
      <c r="H211">
        <f t="shared" si="29"/>
        <v>0.12831443861958053</v>
      </c>
      <c r="I211">
        <f t="shared" si="29"/>
        <v>1.5202343504930562</v>
      </c>
      <c r="J211">
        <f t="shared" si="30"/>
        <v>1.7487012188199345</v>
      </c>
      <c r="K211">
        <f t="shared" si="31"/>
        <v>3.0579559527023243</v>
      </c>
      <c r="L211">
        <f t="shared" si="32"/>
        <v>3.3307175823062698</v>
      </c>
      <c r="M211">
        <f t="shared" si="33"/>
        <v>2.4559497918838966</v>
      </c>
    </row>
    <row r="212" spans="1:13" x14ac:dyDescent="0.2">
      <c r="A212">
        <v>0.59435298682290627</v>
      </c>
      <c r="B212" s="21">
        <v>211</v>
      </c>
      <c r="C212" s="21">
        <f t="shared" si="34"/>
        <v>-1.0710058043302286</v>
      </c>
      <c r="D212" s="21">
        <f t="shared" si="35"/>
        <v>0.1031630284461269</v>
      </c>
      <c r="E212" s="21">
        <v>-1.6190035914709178</v>
      </c>
      <c r="F212">
        <f t="shared" si="27"/>
        <v>-0.54799778714068914</v>
      </c>
      <c r="G212">
        <f t="shared" si="28"/>
        <v>-1.7221666199170447</v>
      </c>
      <c r="H212">
        <f t="shared" si="29"/>
        <v>0.30030157471109203</v>
      </c>
      <c r="I212">
        <f t="shared" si="29"/>
        <v>2.9658578667564988</v>
      </c>
      <c r="J212">
        <f t="shared" si="30"/>
        <v>2.213356578293824</v>
      </c>
      <c r="K212">
        <f t="shared" si="31"/>
        <v>4.8989473426765446</v>
      </c>
      <c r="L212">
        <f t="shared" si="32"/>
        <v>1.0710058043302286</v>
      </c>
      <c r="M212">
        <f t="shared" si="33"/>
        <v>0.1031630284461269</v>
      </c>
    </row>
    <row r="213" spans="1:13" x14ac:dyDescent="0.2">
      <c r="A213">
        <v>5.8050406506254648E-2</v>
      </c>
      <c r="B213" s="21">
        <v>212</v>
      </c>
      <c r="C213" s="21">
        <f t="shared" si="34"/>
        <v>-0.47745249565885967</v>
      </c>
      <c r="D213" s="21">
        <f t="shared" si="35"/>
        <v>7.8683012195480032E-2</v>
      </c>
      <c r="E213" s="21">
        <v>-0.91335174837629607</v>
      </c>
      <c r="F213">
        <f t="shared" si="27"/>
        <v>-0.4358992527174364</v>
      </c>
      <c r="G213">
        <f t="shared" si="28"/>
        <v>-0.99203476057177609</v>
      </c>
      <c r="H213">
        <f t="shared" si="29"/>
        <v>0.1900081585196195</v>
      </c>
      <c r="I213">
        <f t="shared" si="29"/>
        <v>0.98413296618270107</v>
      </c>
      <c r="J213">
        <f t="shared" si="30"/>
        <v>0.97140215488255066</v>
      </c>
      <c r="K213">
        <f t="shared" si="31"/>
        <v>0.94362214651046294</v>
      </c>
      <c r="L213">
        <f t="shared" si="32"/>
        <v>0.47745249565885967</v>
      </c>
      <c r="M213">
        <f t="shared" si="33"/>
        <v>7.8683012195480032E-2</v>
      </c>
    </row>
    <row r="214" spans="1:13" x14ac:dyDescent="0.2">
      <c r="A214">
        <v>-0.74432744991485689</v>
      </c>
      <c r="B214" s="21">
        <v>213</v>
      </c>
      <c r="C214" s="21">
        <f t="shared" si="34"/>
        <v>-0.98305369774428675</v>
      </c>
      <c r="D214" s="21">
        <f t="shared" si="35"/>
        <v>-0.72859084747576086</v>
      </c>
      <c r="E214" s="21">
        <v>-1.2923384989406346</v>
      </c>
      <c r="F214">
        <f t="shared" si="27"/>
        <v>-0.30928480119634782</v>
      </c>
      <c r="G214">
        <f t="shared" si="28"/>
        <v>-0.56374765146487371</v>
      </c>
      <c r="H214">
        <f t="shared" si="29"/>
        <v>9.5657088251064393E-2</v>
      </c>
      <c r="I214">
        <f t="shared" si="29"/>
        <v>0.31781141453216072</v>
      </c>
      <c r="J214">
        <f t="shared" si="30"/>
        <v>0.54801104902577769</v>
      </c>
      <c r="K214">
        <f t="shared" si="31"/>
        <v>0.30031610985433332</v>
      </c>
      <c r="L214">
        <f t="shared" si="32"/>
        <v>0.98305369774428675</v>
      </c>
      <c r="M214">
        <f t="shared" si="33"/>
        <v>0.72859084747576086</v>
      </c>
    </row>
    <row r="215" spans="1:13" x14ac:dyDescent="0.2">
      <c r="A215">
        <v>0.61413003016344936</v>
      </c>
      <c r="B215" s="21">
        <v>214</v>
      </c>
      <c r="C215" s="21">
        <f t="shared" si="34"/>
        <v>0.12260318129130598</v>
      </c>
      <c r="D215" s="21">
        <f t="shared" si="35"/>
        <v>0.46841186066829721</v>
      </c>
      <c r="E215" s="21">
        <v>-0.16127306920093132</v>
      </c>
      <c r="F215">
        <f t="shared" si="27"/>
        <v>-0.2838762504922373</v>
      </c>
      <c r="G215">
        <f t="shared" si="28"/>
        <v>-0.62968492986922853</v>
      </c>
      <c r="H215">
        <f t="shared" si="29"/>
        <v>8.0585725593531457E-2</v>
      </c>
      <c r="I215">
        <f t="shared" si="29"/>
        <v>0.39650311090441526</v>
      </c>
      <c r="J215">
        <f t="shared" si="30"/>
        <v>0.77540309936438068</v>
      </c>
      <c r="K215">
        <f t="shared" si="31"/>
        <v>0.60124996650388762</v>
      </c>
      <c r="L215">
        <f t="shared" si="32"/>
        <v>0.12260318129130598</v>
      </c>
      <c r="M215">
        <f t="shared" si="33"/>
        <v>0.46841186066829721</v>
      </c>
    </row>
    <row r="216" spans="1:13" x14ac:dyDescent="0.2">
      <c r="A216">
        <v>2.2166617883249842</v>
      </c>
      <c r="B216" s="21">
        <v>215</v>
      </c>
      <c r="C216" s="21">
        <f t="shared" si="34"/>
        <v>2.2779633789706373</v>
      </c>
      <c r="D216" s="21">
        <f t="shared" si="35"/>
        <v>2.3103441604586434</v>
      </c>
      <c r="E216" s="21">
        <v>2.1198979468044254</v>
      </c>
      <c r="F216">
        <f t="shared" si="27"/>
        <v>-0.15806543216621183</v>
      </c>
      <c r="G216">
        <f t="shared" si="28"/>
        <v>-0.19044621365421799</v>
      </c>
      <c r="H216">
        <f t="shared" si="29"/>
        <v>2.4984680845891314E-2</v>
      </c>
      <c r="I216">
        <f t="shared" si="29"/>
        <v>3.6269760295228048E-2</v>
      </c>
      <c r="J216">
        <f t="shared" si="30"/>
        <v>9.6763841520558724E-2</v>
      </c>
      <c r="K216">
        <f t="shared" si="31"/>
        <v>9.3632410258158039E-3</v>
      </c>
      <c r="L216">
        <f t="shared" si="32"/>
        <v>2.2779633789706373</v>
      </c>
      <c r="M216">
        <f t="shared" si="33"/>
        <v>2.3103441604586434</v>
      </c>
    </row>
    <row r="217" spans="1:13" x14ac:dyDescent="0.2">
      <c r="A217">
        <v>0.4076401127993623</v>
      </c>
      <c r="B217" s="21">
        <v>216</v>
      </c>
      <c r="C217" s="21">
        <f t="shared" si="34"/>
        <v>1.5466218022846809</v>
      </c>
      <c r="D217" s="21">
        <f t="shared" si="35"/>
        <v>0.86970894489109107</v>
      </c>
      <c r="E217" s="21">
        <v>1.6795788808820176</v>
      </c>
      <c r="F217">
        <f t="shared" si="27"/>
        <v>0.13295707859733663</v>
      </c>
      <c r="G217">
        <f t="shared" si="28"/>
        <v>0.80986993599092649</v>
      </c>
      <c r="H217">
        <f t="shared" si="29"/>
        <v>1.7677584749138352E-2</v>
      </c>
      <c r="I217">
        <f t="shared" si="29"/>
        <v>0.65588931322194732</v>
      </c>
      <c r="J217">
        <f t="shared" si="30"/>
        <v>-1.2719387680826553</v>
      </c>
      <c r="K217">
        <f t="shared" si="31"/>
        <v>1.6178282297516227</v>
      </c>
      <c r="L217">
        <f t="shared" si="32"/>
        <v>1.5466218022846809</v>
      </c>
      <c r="M217">
        <f t="shared" si="33"/>
        <v>0.86970894489109107</v>
      </c>
    </row>
    <row r="218" spans="1:13" x14ac:dyDescent="0.2">
      <c r="A218">
        <v>-0.32835375340385248</v>
      </c>
      <c r="B218" s="21">
        <v>217</v>
      </c>
      <c r="C218" s="21">
        <f t="shared" si="34"/>
        <v>0.44495714773848799</v>
      </c>
      <c r="D218" s="21">
        <f t="shared" si="35"/>
        <v>-0.15441196442563426</v>
      </c>
      <c r="E218" s="21">
        <v>0.67939357512535792</v>
      </c>
      <c r="F218">
        <f t="shared" si="27"/>
        <v>0.23443642738686993</v>
      </c>
      <c r="G218">
        <f t="shared" si="28"/>
        <v>0.83380553955099224</v>
      </c>
      <c r="H218">
        <f t="shared" si="29"/>
        <v>5.4960438485919139E-2</v>
      </c>
      <c r="I218">
        <f t="shared" si="29"/>
        <v>0.69523167778592132</v>
      </c>
      <c r="J218">
        <f t="shared" si="30"/>
        <v>-1.0077473285292105</v>
      </c>
      <c r="K218">
        <f t="shared" si="31"/>
        <v>1.0155546781577605</v>
      </c>
      <c r="L218">
        <f t="shared" si="32"/>
        <v>0.44495714773848799</v>
      </c>
      <c r="M218">
        <f t="shared" si="33"/>
        <v>0.15441196442563426</v>
      </c>
    </row>
    <row r="219" spans="1:13" x14ac:dyDescent="0.2">
      <c r="A219">
        <v>0.30104527601085707</v>
      </c>
      <c r="B219" s="21">
        <v>218</v>
      </c>
      <c r="C219" s="21">
        <f t="shared" si="34"/>
        <v>0.52352384988010103</v>
      </c>
      <c r="D219" s="21">
        <f t="shared" si="35"/>
        <v>0.27016288312573022</v>
      </c>
      <c r="E219" s="21">
        <v>0.70868142108607179</v>
      </c>
      <c r="F219">
        <f t="shared" si="27"/>
        <v>0.18515757120597076</v>
      </c>
      <c r="G219">
        <f t="shared" si="28"/>
        <v>0.43851853796034157</v>
      </c>
      <c r="H219">
        <f t="shared" si="29"/>
        <v>3.428332617489413E-2</v>
      </c>
      <c r="I219">
        <f t="shared" si="29"/>
        <v>0.19229850813487553</v>
      </c>
      <c r="J219">
        <f t="shared" si="30"/>
        <v>-0.40763614507521473</v>
      </c>
      <c r="K219">
        <f t="shared" si="31"/>
        <v>0.1661672267717815</v>
      </c>
      <c r="L219">
        <f t="shared" si="32"/>
        <v>0.52352384988010103</v>
      </c>
      <c r="M219">
        <f t="shared" si="33"/>
        <v>0.27016288312573022</v>
      </c>
    </row>
    <row r="220" spans="1:13" x14ac:dyDescent="0.2">
      <c r="A220">
        <v>-1.6905930058525538</v>
      </c>
      <c r="B220" s="21">
        <v>219</v>
      </c>
      <c r="C220" s="21">
        <f t="shared" si="34"/>
        <v>-1.4288310809125033</v>
      </c>
      <c r="D220" s="21">
        <f t="shared" si="35"/>
        <v>-1.6365604292274076</v>
      </c>
      <c r="E220" s="21">
        <v>-1.2653841532009107</v>
      </c>
      <c r="F220">
        <f t="shared" si="27"/>
        <v>0.16344692771159264</v>
      </c>
      <c r="G220">
        <f t="shared" si="28"/>
        <v>0.37117627602649694</v>
      </c>
      <c r="H220">
        <f t="shared" si="29"/>
        <v>2.6714898178358589E-2</v>
      </c>
      <c r="I220">
        <f t="shared" si="29"/>
        <v>0.13777182788489825</v>
      </c>
      <c r="J220">
        <f t="shared" si="30"/>
        <v>-0.4252088526516431</v>
      </c>
      <c r="K220">
        <f t="shared" si="31"/>
        <v>0.18080256837332673</v>
      </c>
      <c r="L220">
        <f t="shared" si="32"/>
        <v>1.4288310809125033</v>
      </c>
      <c r="M220">
        <f t="shared" si="33"/>
        <v>1.6365604292274076</v>
      </c>
    </row>
    <row r="221" spans="1:13" x14ac:dyDescent="0.2">
      <c r="A221">
        <v>1.3828679201259113</v>
      </c>
      <c r="B221" s="21">
        <v>220</v>
      </c>
      <c r="C221" s="21">
        <f t="shared" si="34"/>
        <v>0.66845237966965965</v>
      </c>
      <c r="D221" s="21">
        <f t="shared" si="35"/>
        <v>1.0555558342804297</v>
      </c>
      <c r="E221" s="21">
        <v>0.62363742820536494</v>
      </c>
      <c r="F221">
        <f t="shared" si="27"/>
        <v>-4.4814951464294706E-2</v>
      </c>
      <c r="G221">
        <f t="shared" si="28"/>
        <v>-0.43191840607506471</v>
      </c>
      <c r="H221">
        <f t="shared" si="29"/>
        <v>2.0083798747470901E-3</v>
      </c>
      <c r="I221">
        <f t="shared" si="29"/>
        <v>0.18655350950642449</v>
      </c>
      <c r="J221">
        <f t="shared" si="30"/>
        <v>0.75923049192054637</v>
      </c>
      <c r="K221">
        <f t="shared" si="31"/>
        <v>0.57643093986191485</v>
      </c>
      <c r="L221">
        <f t="shared" si="32"/>
        <v>0.66845237966965965</v>
      </c>
      <c r="M221">
        <f t="shared" si="33"/>
        <v>1.0555558342804297</v>
      </c>
    </row>
    <row r="222" spans="1:13" x14ac:dyDescent="0.2">
      <c r="A222">
        <v>-1.2063787194643523</v>
      </c>
      <c r="B222" s="21">
        <v>221</v>
      </c>
      <c r="C222" s="21">
        <f t="shared" si="34"/>
        <v>-0.8721525296295225</v>
      </c>
      <c r="D222" s="21">
        <f t="shared" si="35"/>
        <v>-0.99526755260826638</v>
      </c>
      <c r="E222" s="21">
        <v>-0.83219626254113332</v>
      </c>
      <c r="F222">
        <f t="shared" si="27"/>
        <v>3.9956267088389175E-2</v>
      </c>
      <c r="G222">
        <f t="shared" si="28"/>
        <v>0.16307129006713306</v>
      </c>
      <c r="H222">
        <f t="shared" si="29"/>
        <v>1.596503279638692E-3</v>
      </c>
      <c r="I222">
        <f t="shared" si="29"/>
        <v>2.6592245644159049E-2</v>
      </c>
      <c r="J222">
        <f t="shared" si="30"/>
        <v>-0.37418245692321894</v>
      </c>
      <c r="K222">
        <f t="shared" si="31"/>
        <v>0.1400125110690966</v>
      </c>
      <c r="L222">
        <f t="shared" si="32"/>
        <v>0.8721525296295225</v>
      </c>
      <c r="M222">
        <f t="shared" si="33"/>
        <v>0.99526755260826638</v>
      </c>
    </row>
    <row r="223" spans="1:13" x14ac:dyDescent="0.2">
      <c r="A223">
        <v>-3.2052938413155294</v>
      </c>
      <c r="B223" s="21">
        <v>222</v>
      </c>
      <c r="C223" s="21">
        <f t="shared" si="34"/>
        <v>-3.6413701061302906</v>
      </c>
      <c r="D223" s="21">
        <f t="shared" si="35"/>
        <v>-3.4043473518371825</v>
      </c>
      <c r="E223" s="21">
        <v>-3.7046115988402093</v>
      </c>
      <c r="F223">
        <f t="shared" si="27"/>
        <v>-6.3241492709918745E-2</v>
      </c>
      <c r="G223">
        <f t="shared" si="28"/>
        <v>-0.30026424700302679</v>
      </c>
      <c r="H223">
        <f t="shared" si="29"/>
        <v>3.9994864001787062E-3</v>
      </c>
      <c r="I223">
        <f t="shared" si="29"/>
        <v>9.0158618028294682E-2</v>
      </c>
      <c r="J223">
        <f t="shared" si="30"/>
        <v>0.49931775752467988</v>
      </c>
      <c r="K223">
        <f t="shared" si="31"/>
        <v>0.24931822297947501</v>
      </c>
      <c r="L223">
        <f t="shared" si="32"/>
        <v>3.6413701061302906</v>
      </c>
      <c r="M223">
        <f t="shared" si="33"/>
        <v>3.4043473518371825</v>
      </c>
    </row>
    <row r="224" spans="1:13" x14ac:dyDescent="0.2">
      <c r="A224">
        <v>1.8090446987908979</v>
      </c>
      <c r="B224" s="21">
        <v>223</v>
      </c>
      <c r="C224" s="21">
        <f t="shared" si="34"/>
        <v>-1.1640354274247366E-2</v>
      </c>
      <c r="D224" s="21">
        <f t="shared" si="35"/>
        <v>1.1281752284234614</v>
      </c>
      <c r="E224" s="21">
        <v>-0.41372226051322758</v>
      </c>
      <c r="F224">
        <f t="shared" si="27"/>
        <v>-0.40208190623898021</v>
      </c>
      <c r="G224">
        <f t="shared" si="28"/>
        <v>-1.541897488936689</v>
      </c>
      <c r="H224">
        <f t="shared" si="29"/>
        <v>0.16166985932477207</v>
      </c>
      <c r="I224">
        <f t="shared" si="29"/>
        <v>2.3774478663892671</v>
      </c>
      <c r="J224">
        <f t="shared" si="30"/>
        <v>2.2227669593041255</v>
      </c>
      <c r="K224">
        <f t="shared" si="31"/>
        <v>4.9406929553741081</v>
      </c>
      <c r="L224">
        <f t="shared" si="32"/>
        <v>1.1640354274247366E-2</v>
      </c>
      <c r="M224">
        <f t="shared" si="33"/>
        <v>1.1281752284234614</v>
      </c>
    </row>
    <row r="225" spans="1:13" x14ac:dyDescent="0.2">
      <c r="A225">
        <v>-2.0862892873281882</v>
      </c>
      <c r="B225" s="21">
        <v>224</v>
      </c>
      <c r="C225" s="21">
        <f t="shared" si="34"/>
        <v>-2.0921094644653118</v>
      </c>
      <c r="D225" s="21">
        <f t="shared" si="35"/>
        <v>-1.8606542416434959</v>
      </c>
      <c r="E225" s="21">
        <v>-2.3345226436361246</v>
      </c>
      <c r="F225">
        <f t="shared" si="27"/>
        <v>-0.24241317917081284</v>
      </c>
      <c r="G225">
        <f t="shared" si="28"/>
        <v>-0.4738684019926287</v>
      </c>
      <c r="H225">
        <f t="shared" si="29"/>
        <v>5.8764149435700609E-2</v>
      </c>
      <c r="I225">
        <f t="shared" si="29"/>
        <v>0.22455126240704754</v>
      </c>
      <c r="J225">
        <f t="shared" si="30"/>
        <v>0.24823335630793641</v>
      </c>
      <c r="K225">
        <f t="shared" si="31"/>
        <v>6.1619799183902917E-2</v>
      </c>
      <c r="L225">
        <f t="shared" si="32"/>
        <v>2.0921094644653118</v>
      </c>
      <c r="M225">
        <f t="shared" si="33"/>
        <v>1.8606542416434959</v>
      </c>
    </row>
    <row r="226" spans="1:13" x14ac:dyDescent="0.2">
      <c r="A226">
        <v>-0.81320637679272201</v>
      </c>
      <c r="B226" s="21">
        <v>225</v>
      </c>
      <c r="C226" s="21">
        <f t="shared" si="34"/>
        <v>-1.8592611090253779</v>
      </c>
      <c r="D226" s="21">
        <f t="shared" si="35"/>
        <v>-1.1853372251214211</v>
      </c>
      <c r="E226" s="21">
        <v>-2.2139199629743969</v>
      </c>
      <c r="F226">
        <f t="shared" si="27"/>
        <v>-0.35465885394901897</v>
      </c>
      <c r="G226">
        <f t="shared" si="28"/>
        <v>-1.0285827378529757</v>
      </c>
      <c r="H226">
        <f t="shared" si="29"/>
        <v>0.12578290268443157</v>
      </c>
      <c r="I226">
        <f t="shared" si="29"/>
        <v>1.0579824486091234</v>
      </c>
      <c r="J226">
        <f t="shared" si="30"/>
        <v>1.4007135861816749</v>
      </c>
      <c r="K226">
        <f t="shared" si="31"/>
        <v>1.9619985505139284</v>
      </c>
      <c r="L226">
        <f t="shared" si="32"/>
        <v>1.8592611090253779</v>
      </c>
      <c r="M226">
        <f t="shared" si="33"/>
        <v>1.1853372251214211</v>
      </c>
    </row>
    <row r="227" spans="1:13" x14ac:dyDescent="0.2">
      <c r="A227">
        <v>0.46560797673390808</v>
      </c>
      <c r="B227" s="21">
        <v>226</v>
      </c>
      <c r="C227" s="21">
        <f t="shared" si="34"/>
        <v>-0.46402257777878086</v>
      </c>
      <c r="D227" s="21">
        <f t="shared" si="35"/>
        <v>0.22854053170962385</v>
      </c>
      <c r="E227" s="21">
        <v>-0.8627440010507299</v>
      </c>
      <c r="F227">
        <f t="shared" si="27"/>
        <v>-0.39872142327194904</v>
      </c>
      <c r="G227">
        <f t="shared" si="28"/>
        <v>-1.0912845327603538</v>
      </c>
      <c r="H227">
        <f t="shared" si="29"/>
        <v>0.15897877337600874</v>
      </c>
      <c r="I227">
        <f t="shared" si="29"/>
        <v>1.1909019314419835</v>
      </c>
      <c r="J227">
        <f t="shared" si="30"/>
        <v>1.328351977784638</v>
      </c>
      <c r="K227">
        <f t="shared" si="31"/>
        <v>1.7645189768843594</v>
      </c>
      <c r="L227">
        <f t="shared" si="32"/>
        <v>0.46402257777878086</v>
      </c>
      <c r="M227">
        <f t="shared" si="33"/>
        <v>0.22854053170962385</v>
      </c>
    </row>
    <row r="228" spans="1:13" x14ac:dyDescent="0.2">
      <c r="A228">
        <v>0.90347135845788862</v>
      </c>
      <c r="B228" s="21">
        <v>227</v>
      </c>
      <c r="C228" s="21">
        <f t="shared" si="34"/>
        <v>0.67146006956849824</v>
      </c>
      <c r="D228" s="21">
        <f t="shared" si="35"/>
        <v>0.94917946479981341</v>
      </c>
      <c r="E228" s="21">
        <v>0.38582495782745074</v>
      </c>
      <c r="F228">
        <f t="shared" si="27"/>
        <v>-0.2856351117410475</v>
      </c>
      <c r="G228">
        <f t="shared" si="28"/>
        <v>-0.56335450697236267</v>
      </c>
      <c r="H228">
        <f t="shared" si="29"/>
        <v>8.1587417059320697E-2</v>
      </c>
      <c r="I228">
        <f t="shared" si="29"/>
        <v>0.31736830052607384</v>
      </c>
      <c r="J228">
        <f t="shared" si="30"/>
        <v>0.51764640063043788</v>
      </c>
      <c r="K228">
        <f t="shared" si="31"/>
        <v>0.26795779608564779</v>
      </c>
      <c r="L228">
        <f t="shared" si="32"/>
        <v>0.67146006956849824</v>
      </c>
      <c r="M228">
        <f t="shared" si="33"/>
        <v>0.94917946479981341</v>
      </c>
    </row>
    <row r="229" spans="1:13" x14ac:dyDescent="0.2">
      <c r="A229">
        <v>-2.7014380184450268</v>
      </c>
      <c r="B229" s="21">
        <v>228</v>
      </c>
      <c r="C229" s="21">
        <f t="shared" si="34"/>
        <v>-2.3657079836607777</v>
      </c>
      <c r="D229" s="21">
        <f t="shared" si="35"/>
        <v>-2.511602125485064</v>
      </c>
      <c r="E229" s="21">
        <v>-2.4699430437485566</v>
      </c>
      <c r="F229">
        <f t="shared" si="27"/>
        <v>-0.10423506008777883</v>
      </c>
      <c r="G229">
        <f t="shared" si="28"/>
        <v>4.1659081736507453E-2</v>
      </c>
      <c r="H229">
        <f t="shared" si="29"/>
        <v>1.0864947751502863E-2</v>
      </c>
      <c r="I229">
        <f t="shared" si="29"/>
        <v>1.7354790911290089E-3</v>
      </c>
      <c r="J229">
        <f t="shared" si="30"/>
        <v>-0.23149497469647029</v>
      </c>
      <c r="K229">
        <f t="shared" si="31"/>
        <v>5.3589923309719421E-2</v>
      </c>
      <c r="L229">
        <f t="shared" si="32"/>
        <v>2.3657079836607777</v>
      </c>
      <c r="M229">
        <f t="shared" si="33"/>
        <v>2.511602125485064</v>
      </c>
    </row>
    <row r="230" spans="1:13" x14ac:dyDescent="0.2">
      <c r="A230">
        <v>0.18626018997524652</v>
      </c>
      <c r="B230" s="21">
        <v>229</v>
      </c>
      <c r="C230" s="21">
        <f t="shared" si="34"/>
        <v>-0.99659380185514235</v>
      </c>
      <c r="D230" s="21">
        <f t="shared" si="35"/>
        <v>-0.31606023512176629</v>
      </c>
      <c r="E230" s="21">
        <v>-1.2957056362738875</v>
      </c>
      <c r="F230">
        <f t="shared" si="27"/>
        <v>-0.29911183441874512</v>
      </c>
      <c r="G230">
        <f t="shared" si="28"/>
        <v>-0.97964540115212118</v>
      </c>
      <c r="H230">
        <f t="shared" si="29"/>
        <v>8.9467889489346794E-2</v>
      </c>
      <c r="I230">
        <f t="shared" si="29"/>
        <v>0.95970511199850039</v>
      </c>
      <c r="J230">
        <f t="shared" si="30"/>
        <v>1.481965826249134</v>
      </c>
      <c r="K230">
        <f t="shared" si="31"/>
        <v>2.1962227101702783</v>
      </c>
      <c r="L230">
        <f t="shared" si="32"/>
        <v>0.99659380185514235</v>
      </c>
      <c r="M230">
        <f t="shared" si="33"/>
        <v>0.31606023512176629</v>
      </c>
    </row>
    <row r="231" spans="1:13" x14ac:dyDescent="0.2">
      <c r="A231">
        <v>-1.3488843671107535</v>
      </c>
      <c r="B231" s="21">
        <v>230</v>
      </c>
      <c r="C231" s="21">
        <f t="shared" si="34"/>
        <v>-1.8471812680383248</v>
      </c>
      <c r="D231" s="21">
        <f t="shared" si="35"/>
        <v>-1.4120964141351069</v>
      </c>
      <c r="E231" s="21">
        <v>-2.1263077488750861</v>
      </c>
      <c r="F231">
        <f t="shared" si="27"/>
        <v>-0.27912648083676128</v>
      </c>
      <c r="G231">
        <f t="shared" si="28"/>
        <v>-0.71421133473997922</v>
      </c>
      <c r="H231">
        <f t="shared" si="29"/>
        <v>7.7911592304314867E-2</v>
      </c>
      <c r="I231">
        <f t="shared" si="29"/>
        <v>0.51009783067106262</v>
      </c>
      <c r="J231">
        <f t="shared" si="30"/>
        <v>0.77742338176433257</v>
      </c>
      <c r="K231">
        <f t="shared" si="31"/>
        <v>0.60438711451389115</v>
      </c>
      <c r="L231">
        <f t="shared" si="32"/>
        <v>1.8471812680383248</v>
      </c>
      <c r="M231">
        <f t="shared" si="33"/>
        <v>1.4120964141351069</v>
      </c>
    </row>
    <row r="232" spans="1:13" x14ac:dyDescent="0.2">
      <c r="A232">
        <v>-0.19516339483314527</v>
      </c>
      <c r="B232" s="21">
        <v>231</v>
      </c>
      <c r="C232" s="21">
        <f t="shared" si="34"/>
        <v>-1.1187540288523077</v>
      </c>
      <c r="D232" s="21">
        <f t="shared" si="35"/>
        <v>-0.47758267766016665</v>
      </c>
      <c r="E232" s="21">
        <v>-1.4709480441581968</v>
      </c>
      <c r="F232">
        <f t="shared" si="27"/>
        <v>-0.35219401530588912</v>
      </c>
      <c r="G232">
        <f t="shared" si="28"/>
        <v>-0.9933653664980302</v>
      </c>
      <c r="H232">
        <f t="shared" si="29"/>
        <v>0.12404062441728486</v>
      </c>
      <c r="I232">
        <f t="shared" si="29"/>
        <v>0.98677475135776582</v>
      </c>
      <c r="J232">
        <f t="shared" si="30"/>
        <v>1.2757846493250515</v>
      </c>
      <c r="K232">
        <f t="shared" si="31"/>
        <v>1.6276264714534447</v>
      </c>
      <c r="L232">
        <f t="shared" si="32"/>
        <v>1.1187540288523077</v>
      </c>
      <c r="M232">
        <f t="shared" si="33"/>
        <v>0.47758267766016665</v>
      </c>
    </row>
    <row r="233" spans="1:13" x14ac:dyDescent="0.2">
      <c r="A233">
        <v>-0.3415357837583633</v>
      </c>
      <c r="B233" s="21">
        <v>232</v>
      </c>
      <c r="C233" s="21">
        <f t="shared" si="34"/>
        <v>-0.90091279818451708</v>
      </c>
      <c r="D233" s="21">
        <f t="shared" si="35"/>
        <v>-0.43705231929039662</v>
      </c>
      <c r="E233" s="21">
        <v>-1.2241046102532813</v>
      </c>
      <c r="F233">
        <f t="shared" si="27"/>
        <v>-0.32319181206876424</v>
      </c>
      <c r="G233">
        <f t="shared" si="28"/>
        <v>-0.78705229096288476</v>
      </c>
      <c r="H233">
        <f t="shared" si="29"/>
        <v>0.10445294738829142</v>
      </c>
      <c r="I233">
        <f t="shared" si="29"/>
        <v>0.61945130870992537</v>
      </c>
      <c r="J233">
        <f t="shared" si="30"/>
        <v>0.88256882649491808</v>
      </c>
      <c r="K233">
        <f t="shared" si="31"/>
        <v>0.77892773350061684</v>
      </c>
      <c r="L233">
        <f t="shared" si="32"/>
        <v>0.90091279818451708</v>
      </c>
      <c r="M233">
        <f t="shared" si="33"/>
        <v>0.43705231929039662</v>
      </c>
    </row>
    <row r="234" spans="1:13" x14ac:dyDescent="0.2">
      <c r="A234">
        <v>-1.3301224187152914</v>
      </c>
      <c r="B234" s="21">
        <v>233</v>
      </c>
      <c r="C234" s="21">
        <f t="shared" si="34"/>
        <v>-1.7805788178075499</v>
      </c>
      <c r="D234" s="21">
        <f t="shared" si="35"/>
        <v>-1.4175328825733706</v>
      </c>
      <c r="E234" s="21">
        <v>-2.0645851848672603</v>
      </c>
      <c r="F234">
        <f t="shared" si="27"/>
        <v>-0.28400636705971039</v>
      </c>
      <c r="G234">
        <f t="shared" si="28"/>
        <v>-0.64705230229388966</v>
      </c>
      <c r="H234">
        <f t="shared" si="29"/>
        <v>8.0659616530454947E-2</v>
      </c>
      <c r="I234">
        <f t="shared" si="29"/>
        <v>0.41867668190382318</v>
      </c>
      <c r="J234">
        <f t="shared" si="30"/>
        <v>0.73446276615196893</v>
      </c>
      <c r="K234">
        <f t="shared" si="31"/>
        <v>0.53943555486360184</v>
      </c>
      <c r="L234">
        <f t="shared" si="32"/>
        <v>1.7805788178075499</v>
      </c>
      <c r="M234">
        <f t="shared" si="33"/>
        <v>1.4175328825733706</v>
      </c>
    </row>
    <row r="235" spans="1:13" x14ac:dyDescent="0.2">
      <c r="A235">
        <v>1.5040123420655527</v>
      </c>
      <c r="B235" s="21">
        <v>234</v>
      </c>
      <c r="C235" s="21">
        <f t="shared" si="34"/>
        <v>0.61372293316177773</v>
      </c>
      <c r="D235" s="21">
        <f t="shared" si="35"/>
        <v>1.2205057655508784</v>
      </c>
      <c r="E235" s="21">
        <v>0.26526123114519651</v>
      </c>
      <c r="F235">
        <f t="shared" si="27"/>
        <v>-0.34846170201658122</v>
      </c>
      <c r="G235">
        <f t="shared" si="28"/>
        <v>-0.95524453440568191</v>
      </c>
      <c r="H235">
        <f t="shared" si="29"/>
        <v>0.12142555777229265</v>
      </c>
      <c r="I235">
        <f t="shared" si="29"/>
        <v>0.91249212051192796</v>
      </c>
      <c r="J235">
        <f t="shared" si="30"/>
        <v>1.2387511109203562</v>
      </c>
      <c r="K235">
        <f t="shared" si="31"/>
        <v>1.5345043148064166</v>
      </c>
      <c r="L235">
        <f t="shared" si="32"/>
        <v>0.61372293316177773</v>
      </c>
      <c r="M235">
        <f t="shared" si="33"/>
        <v>1.2205057655508784</v>
      </c>
    </row>
    <row r="236" spans="1:13" x14ac:dyDescent="0.2">
      <c r="A236">
        <v>1.8895950284940204</v>
      </c>
      <c r="B236" s="21">
        <v>235</v>
      </c>
      <c r="C236" s="21">
        <f t="shared" si="34"/>
        <v>2.1964564950749095</v>
      </c>
      <c r="D236" s="21">
        <f t="shared" si="35"/>
        <v>2.1336961816041962</v>
      </c>
      <c r="E236" s="21">
        <v>2.0487517671811384</v>
      </c>
      <c r="F236">
        <f t="shared" si="27"/>
        <v>-0.14770472789377109</v>
      </c>
      <c r="G236">
        <f t="shared" si="28"/>
        <v>-8.4944414423057779E-2</v>
      </c>
      <c r="H236">
        <f t="shared" si="29"/>
        <v>2.1816686642172959E-2</v>
      </c>
      <c r="I236">
        <f t="shared" si="29"/>
        <v>7.2155535416761861E-3</v>
      </c>
      <c r="J236">
        <f t="shared" si="30"/>
        <v>-0.15915673868711799</v>
      </c>
      <c r="K236">
        <f t="shared" si="31"/>
        <v>2.5330867469519562E-2</v>
      </c>
      <c r="L236">
        <f t="shared" si="32"/>
        <v>2.1964564950749095</v>
      </c>
      <c r="M236">
        <f t="shared" si="33"/>
        <v>2.1336961816041962</v>
      </c>
    </row>
    <row r="237" spans="1:13" x14ac:dyDescent="0.2">
      <c r="A237">
        <v>9.9709516273981794E-2</v>
      </c>
      <c r="B237" s="21">
        <v>236</v>
      </c>
      <c r="C237" s="21">
        <f t="shared" si="34"/>
        <v>1.1979377638114366</v>
      </c>
      <c r="D237" s="21">
        <f t="shared" si="35"/>
        <v>0.52644875259482105</v>
      </c>
      <c r="E237" s="21">
        <v>1.3289605765826649</v>
      </c>
      <c r="F237">
        <f t="shared" si="27"/>
        <v>0.13102281277122829</v>
      </c>
      <c r="G237">
        <f t="shared" si="28"/>
        <v>0.80251182398784382</v>
      </c>
      <c r="H237">
        <f t="shared" si="29"/>
        <v>1.7166977466484344E-2</v>
      </c>
      <c r="I237">
        <f t="shared" si="29"/>
        <v>0.64402522764029602</v>
      </c>
      <c r="J237">
        <f t="shared" si="30"/>
        <v>-1.229251060308683</v>
      </c>
      <c r="K237">
        <f t="shared" si="31"/>
        <v>1.5110581692700216</v>
      </c>
      <c r="L237">
        <f t="shared" si="32"/>
        <v>1.1979377638114366</v>
      </c>
      <c r="M237">
        <f t="shared" si="33"/>
        <v>0.52644875259482105</v>
      </c>
    </row>
    <row r="238" spans="1:13" x14ac:dyDescent="0.2">
      <c r="A238">
        <v>0.20039499940546701</v>
      </c>
      <c r="B238" s="21">
        <v>237</v>
      </c>
      <c r="C238" s="21">
        <f t="shared" si="34"/>
        <v>0.7993638813111853</v>
      </c>
      <c r="D238" s="21">
        <f t="shared" si="35"/>
        <v>0.30568474992443123</v>
      </c>
      <c r="E238" s="21">
        <v>0.99777134535506595</v>
      </c>
      <c r="F238">
        <f t="shared" si="27"/>
        <v>0.19840746404388065</v>
      </c>
      <c r="G238">
        <f t="shared" si="28"/>
        <v>0.69208659543063478</v>
      </c>
      <c r="H238">
        <f t="shared" si="29"/>
        <v>3.9365521788323796E-2</v>
      </c>
      <c r="I238">
        <f t="shared" si="29"/>
        <v>0.47898385557476714</v>
      </c>
      <c r="J238">
        <f t="shared" si="30"/>
        <v>-0.79737634594959894</v>
      </c>
      <c r="K238">
        <f t="shared" si="31"/>
        <v>0.63580903707993452</v>
      </c>
      <c r="L238">
        <f t="shared" si="32"/>
        <v>0.7993638813111853</v>
      </c>
      <c r="M238">
        <f t="shared" si="33"/>
        <v>0.30568474992443123</v>
      </c>
    </row>
    <row r="239" spans="1:13" x14ac:dyDescent="0.2">
      <c r="A239">
        <v>2.0274811412722582</v>
      </c>
      <c r="B239" s="21">
        <v>238</v>
      </c>
      <c r="C239" s="21">
        <f t="shared" si="34"/>
        <v>2.4271630819278509</v>
      </c>
      <c r="D239" s="21">
        <f t="shared" si="35"/>
        <v>2.0886180912571444</v>
      </c>
      <c r="E239" s="21">
        <v>2.6261439484852978</v>
      </c>
      <c r="F239">
        <f t="shared" si="27"/>
        <v>0.19898086655744684</v>
      </c>
      <c r="G239">
        <f t="shared" si="28"/>
        <v>0.53752585722815338</v>
      </c>
      <c r="H239">
        <f t="shared" si="29"/>
        <v>3.9593385255952469E-2</v>
      </c>
      <c r="I239">
        <f t="shared" si="29"/>
        <v>0.28893404718886112</v>
      </c>
      <c r="J239">
        <f t="shared" si="30"/>
        <v>-0.59866280721303955</v>
      </c>
      <c r="K239">
        <f t="shared" si="31"/>
        <v>0.35839715674019695</v>
      </c>
      <c r="L239">
        <f t="shared" si="32"/>
        <v>2.4271630819278509</v>
      </c>
      <c r="M239">
        <f t="shared" si="33"/>
        <v>2.0886180912571444</v>
      </c>
    </row>
    <row r="240" spans="1:13" x14ac:dyDescent="0.2">
      <c r="A240">
        <v>1.1885760849395628</v>
      </c>
      <c r="B240" s="21">
        <v>239</v>
      </c>
      <c r="C240" s="21">
        <f t="shared" si="34"/>
        <v>2.402157625903488</v>
      </c>
      <c r="D240" s="21">
        <f t="shared" si="35"/>
        <v>1.6062997031909916</v>
      </c>
      <c r="E240" s="21">
        <v>2.7642624540307414</v>
      </c>
      <c r="F240">
        <f t="shared" si="27"/>
        <v>0.36210482812725342</v>
      </c>
      <c r="G240">
        <f t="shared" si="28"/>
        <v>1.1579627508397499</v>
      </c>
      <c r="H240">
        <f t="shared" si="29"/>
        <v>0.13111990655306774</v>
      </c>
      <c r="I240">
        <f t="shared" si="29"/>
        <v>1.3408777323323606</v>
      </c>
      <c r="J240">
        <f t="shared" si="30"/>
        <v>-1.5756863690911787</v>
      </c>
      <c r="K240">
        <f t="shared" si="31"/>
        <v>2.4827875337397423</v>
      </c>
      <c r="L240">
        <f t="shared" si="32"/>
        <v>2.402157625903488</v>
      </c>
      <c r="M240">
        <f t="shared" si="33"/>
        <v>1.6062997031909916</v>
      </c>
    </row>
    <row r="241" spans="1:13" x14ac:dyDescent="0.2">
      <c r="A241">
        <v>1.012604442647933</v>
      </c>
      <c r="B241" s="21">
        <v>240</v>
      </c>
      <c r="C241" s="21">
        <f t="shared" si="34"/>
        <v>2.213683255599677</v>
      </c>
      <c r="D241" s="21">
        <f t="shared" si="35"/>
        <v>1.3338643832861314</v>
      </c>
      <c r="E241" s="21">
        <v>2.6711619150663779</v>
      </c>
      <c r="F241">
        <f t="shared" si="27"/>
        <v>0.45747865946670085</v>
      </c>
      <c r="G241">
        <f t="shared" si="28"/>
        <v>1.3372975317802465</v>
      </c>
      <c r="H241">
        <f t="shared" si="29"/>
        <v>0.20928672386744965</v>
      </c>
      <c r="I241">
        <f t="shared" si="29"/>
        <v>1.7883646885055393</v>
      </c>
      <c r="J241">
        <f t="shared" si="30"/>
        <v>-1.6585574724184449</v>
      </c>
      <c r="K241">
        <f t="shared" si="31"/>
        <v>2.7508128893150605</v>
      </c>
      <c r="L241">
        <f t="shared" si="32"/>
        <v>2.213683255599677</v>
      </c>
      <c r="M241">
        <f t="shared" si="33"/>
        <v>1.3338643832861314</v>
      </c>
    </row>
    <row r="242" spans="1:13" x14ac:dyDescent="0.2">
      <c r="A242">
        <v>0.30748327000785791</v>
      </c>
      <c r="B242" s="21">
        <v>241</v>
      </c>
      <c r="C242" s="21">
        <f t="shared" si="34"/>
        <v>1.4143248978076963</v>
      </c>
      <c r="D242" s="21">
        <f t="shared" si="35"/>
        <v>0.57425614666508418</v>
      </c>
      <c r="E242" s="21">
        <v>1.9101804190476845</v>
      </c>
      <c r="F242">
        <f t="shared" si="27"/>
        <v>0.49585552123998822</v>
      </c>
      <c r="G242">
        <f t="shared" si="28"/>
        <v>1.3359242723826004</v>
      </c>
      <c r="H242">
        <f t="shared" si="29"/>
        <v>0.2458726979441804</v>
      </c>
      <c r="I242">
        <f t="shared" si="29"/>
        <v>1.7846936615409803</v>
      </c>
      <c r="J242">
        <f t="shared" si="30"/>
        <v>-1.6026971490398267</v>
      </c>
      <c r="K242">
        <f t="shared" si="31"/>
        <v>2.5686381515403887</v>
      </c>
      <c r="L242">
        <f t="shared" si="32"/>
        <v>1.4143248978076963</v>
      </c>
      <c r="M242">
        <f t="shared" si="33"/>
        <v>0.57425614666508418</v>
      </c>
    </row>
    <row r="243" spans="1:13" x14ac:dyDescent="0.2">
      <c r="A243">
        <v>-0.94279530371697939</v>
      </c>
      <c r="B243" s="21">
        <v>242</v>
      </c>
      <c r="C243" s="21">
        <f t="shared" si="34"/>
        <v>-0.23563285481313123</v>
      </c>
      <c r="D243" s="21">
        <f t="shared" si="35"/>
        <v>-0.82794407438396256</v>
      </c>
      <c r="E243" s="21">
        <v>0.20331294771163133</v>
      </c>
      <c r="F243">
        <f t="shared" si="27"/>
        <v>0.43894580252476256</v>
      </c>
      <c r="G243">
        <f t="shared" si="28"/>
        <v>1.0312570220955939</v>
      </c>
      <c r="H243">
        <f t="shared" si="29"/>
        <v>0.19267341755410786</v>
      </c>
      <c r="I243">
        <f t="shared" si="29"/>
        <v>1.0634910456214721</v>
      </c>
      <c r="J243">
        <f t="shared" si="30"/>
        <v>-1.1461082514286107</v>
      </c>
      <c r="K243">
        <f t="shared" si="31"/>
        <v>1.3135641239927476</v>
      </c>
      <c r="L243">
        <f t="shared" si="32"/>
        <v>0.23563285481313123</v>
      </c>
      <c r="M243">
        <f t="shared" si="33"/>
        <v>0.82794407438396256</v>
      </c>
    </row>
    <row r="244" spans="1:13" x14ac:dyDescent="0.2">
      <c r="A244">
        <v>1.3306578963321858</v>
      </c>
      <c r="B244" s="21">
        <v>243</v>
      </c>
      <c r="C244" s="21">
        <f t="shared" si="34"/>
        <v>1.2128414689256202</v>
      </c>
      <c r="D244" s="21">
        <f t="shared" si="35"/>
        <v>1.1650690814553932</v>
      </c>
      <c r="E244" s="21">
        <v>1.4526456649591646</v>
      </c>
      <c r="F244">
        <f t="shared" si="27"/>
        <v>0.23980419603354441</v>
      </c>
      <c r="G244">
        <f t="shared" si="28"/>
        <v>0.28757658350377135</v>
      </c>
      <c r="H244">
        <f t="shared" si="29"/>
        <v>5.7506052435294601E-2</v>
      </c>
      <c r="I244">
        <f t="shared" si="29"/>
        <v>8.2700291379701585E-2</v>
      </c>
      <c r="J244">
        <f t="shared" si="30"/>
        <v>-0.1219877686269788</v>
      </c>
      <c r="K244">
        <f t="shared" si="31"/>
        <v>1.4881015694589312E-2</v>
      </c>
      <c r="L244">
        <f t="shared" si="32"/>
        <v>1.2128414689256202</v>
      </c>
      <c r="M244">
        <f t="shared" si="33"/>
        <v>1.1650690814553932</v>
      </c>
    </row>
    <row r="245" spans="1:13" x14ac:dyDescent="0.2">
      <c r="A245">
        <v>-0.90488307428606451</v>
      </c>
      <c r="B245" s="21">
        <v>244</v>
      </c>
      <c r="C245" s="21">
        <f t="shared" si="34"/>
        <v>-0.29846233982325443</v>
      </c>
      <c r="D245" s="21">
        <f t="shared" si="35"/>
        <v>-0.67186925799498587</v>
      </c>
      <c r="E245" s="21">
        <v>-3.3295675310565764E-2</v>
      </c>
      <c r="F245">
        <f t="shared" si="27"/>
        <v>0.26516666451268867</v>
      </c>
      <c r="G245">
        <f t="shared" si="28"/>
        <v>0.6385735826844201</v>
      </c>
      <c r="H245">
        <f t="shared" si="29"/>
        <v>7.031335996878478E-2</v>
      </c>
      <c r="I245">
        <f t="shared" si="29"/>
        <v>0.40777622050241591</v>
      </c>
      <c r="J245">
        <f t="shared" si="30"/>
        <v>-0.87158739897549875</v>
      </c>
      <c r="K245">
        <f t="shared" si="31"/>
        <v>0.75966459405287523</v>
      </c>
      <c r="L245">
        <f t="shared" si="32"/>
        <v>0.29846233982325443</v>
      </c>
      <c r="M245">
        <f t="shared" si="33"/>
        <v>0.67186925799498587</v>
      </c>
    </row>
    <row r="246" spans="1:13" x14ac:dyDescent="0.2">
      <c r="A246">
        <v>-1.9087320066874761E-2</v>
      </c>
      <c r="B246" s="21">
        <v>245</v>
      </c>
      <c r="C246" s="21">
        <f t="shared" si="34"/>
        <v>-0.16831848997850196</v>
      </c>
      <c r="D246" s="21">
        <f t="shared" si="35"/>
        <v>-0.15346117166587192</v>
      </c>
      <c r="E246" s="21">
        <v>-3.9064725253214222E-2</v>
      </c>
      <c r="F246">
        <f t="shared" si="27"/>
        <v>0.12925376472528774</v>
      </c>
      <c r="G246">
        <f t="shared" si="28"/>
        <v>0.1143964464126577</v>
      </c>
      <c r="H246">
        <f t="shared" si="29"/>
        <v>1.6706535695660038E-2</v>
      </c>
      <c r="I246">
        <f t="shared" si="29"/>
        <v>1.3086546951844065E-2</v>
      </c>
      <c r="J246">
        <f t="shared" si="30"/>
        <v>1.9977405186339461E-2</v>
      </c>
      <c r="K246">
        <f t="shared" si="31"/>
        <v>3.9909671797918282E-4</v>
      </c>
      <c r="L246">
        <f t="shared" si="32"/>
        <v>0.16831848997850196</v>
      </c>
      <c r="M246">
        <f t="shared" si="33"/>
        <v>0.15346117166587192</v>
      </c>
    </row>
    <row r="247" spans="1:13" x14ac:dyDescent="0.2">
      <c r="A247">
        <v>-1.013159684380001</v>
      </c>
      <c r="B247" s="21">
        <v>246</v>
      </c>
      <c r="C247" s="21">
        <f t="shared" si="34"/>
        <v>-1.097318929369252</v>
      </c>
      <c r="D247" s="21">
        <f t="shared" si="35"/>
        <v>-1.0438519187131754</v>
      </c>
      <c r="E247" s="21">
        <v>-1.0365985195319296</v>
      </c>
      <c r="F247">
        <f t="shared" si="27"/>
        <v>6.0720409837322409E-2</v>
      </c>
      <c r="G247">
        <f t="shared" si="28"/>
        <v>7.2533991812457899E-3</v>
      </c>
      <c r="H247">
        <f t="shared" si="29"/>
        <v>3.6869681708123999E-3</v>
      </c>
      <c r="I247">
        <f t="shared" si="29"/>
        <v>5.2611799682497096E-5</v>
      </c>
      <c r="J247">
        <f t="shared" si="30"/>
        <v>2.3438835151928572E-2</v>
      </c>
      <c r="K247">
        <f t="shared" si="31"/>
        <v>5.493789932792825E-4</v>
      </c>
      <c r="L247">
        <f t="shared" si="32"/>
        <v>1.097318929369252</v>
      </c>
      <c r="M247">
        <f t="shared" si="33"/>
        <v>1.0438519187131754</v>
      </c>
    </row>
    <row r="248" spans="1:13" x14ac:dyDescent="0.2">
      <c r="A248">
        <v>0.22146511759663962</v>
      </c>
      <c r="B248" s="21">
        <v>247</v>
      </c>
      <c r="C248" s="21">
        <f t="shared" si="34"/>
        <v>-0.32719434708798639</v>
      </c>
      <c r="D248" s="21">
        <f t="shared" si="35"/>
        <v>1.269473385400452E-2</v>
      </c>
      <c r="E248" s="21">
        <v>-0.40049399412251813</v>
      </c>
      <c r="F248">
        <f t="shared" si="27"/>
        <v>-7.3299647034531734E-2</v>
      </c>
      <c r="G248">
        <f t="shared" si="28"/>
        <v>-0.41318872797652262</v>
      </c>
      <c r="H248">
        <f t="shared" si="29"/>
        <v>5.3728382553869369E-3</v>
      </c>
      <c r="I248">
        <f t="shared" si="29"/>
        <v>0.17072492492685681</v>
      </c>
      <c r="J248">
        <f t="shared" si="30"/>
        <v>0.62195911171915774</v>
      </c>
      <c r="K248">
        <f t="shared" si="31"/>
        <v>0.38683313665048374</v>
      </c>
      <c r="L248">
        <f t="shared" si="32"/>
        <v>0.32719434708798639</v>
      </c>
      <c r="M248">
        <f t="shared" si="33"/>
        <v>1.269473385400452E-2</v>
      </c>
    </row>
    <row r="249" spans="1:13" x14ac:dyDescent="0.2">
      <c r="A249">
        <v>1.0411232035056319</v>
      </c>
      <c r="B249" s="21">
        <v>248</v>
      </c>
      <c r="C249" s="21">
        <f t="shared" si="34"/>
        <v>0.87752602996163875</v>
      </c>
      <c r="D249" s="21">
        <f t="shared" si="35"/>
        <v>1.0436621502764327</v>
      </c>
      <c r="E249" s="21">
        <v>0.80082680703212106</v>
      </c>
      <c r="F249">
        <f t="shared" si="27"/>
        <v>-7.6699222929517696E-2</v>
      </c>
      <c r="G249">
        <f t="shared" si="28"/>
        <v>-0.24283534324431166</v>
      </c>
      <c r="H249">
        <f t="shared" si="29"/>
        <v>5.882770797991853E-3</v>
      </c>
      <c r="I249">
        <f t="shared" si="29"/>
        <v>5.8969003928582661E-2</v>
      </c>
      <c r="J249">
        <f t="shared" si="30"/>
        <v>0.24029639647351086</v>
      </c>
      <c r="K249">
        <f t="shared" si="31"/>
        <v>5.7742358158154726E-2</v>
      </c>
      <c r="L249">
        <f t="shared" si="32"/>
        <v>0.87752602996163875</v>
      </c>
      <c r="M249">
        <f t="shared" si="33"/>
        <v>1.0436621502764327</v>
      </c>
    </row>
    <row r="250" spans="1:13" x14ac:dyDescent="0.2">
      <c r="A250">
        <v>0.48456636745461379</v>
      </c>
      <c r="B250" s="21">
        <v>249</v>
      </c>
      <c r="C250" s="21">
        <f t="shared" si="34"/>
        <v>0.92332938243543317</v>
      </c>
      <c r="D250" s="21">
        <f t="shared" si="35"/>
        <v>0.69329879750990031</v>
      </c>
      <c r="E250" s="21">
        <v>0.96506245167388638</v>
      </c>
      <c r="F250">
        <f t="shared" si="27"/>
        <v>4.1733069238453213E-2</v>
      </c>
      <c r="G250">
        <f t="shared" si="28"/>
        <v>0.27176365416398607</v>
      </c>
      <c r="H250">
        <f t="shared" si="29"/>
        <v>1.7416490680615298E-3</v>
      </c>
      <c r="I250">
        <f t="shared" si="29"/>
        <v>7.3855483724562618E-2</v>
      </c>
      <c r="J250">
        <f t="shared" si="30"/>
        <v>-0.48049608421927259</v>
      </c>
      <c r="K250">
        <f t="shared" si="31"/>
        <v>0.2308764869500543</v>
      </c>
      <c r="L250">
        <f t="shared" si="32"/>
        <v>0.92332938243543317</v>
      </c>
      <c r="M250">
        <f t="shared" si="33"/>
        <v>0.69329879750990031</v>
      </c>
    </row>
    <row r="251" spans="1:13" x14ac:dyDescent="0.2">
      <c r="A251">
        <v>0.88083119161877388</v>
      </c>
      <c r="B251" s="21">
        <v>250</v>
      </c>
      <c r="C251" s="21">
        <f t="shared" si="34"/>
        <v>1.3424958828364906</v>
      </c>
      <c r="D251" s="21">
        <f t="shared" si="35"/>
        <v>1.0194909511207539</v>
      </c>
      <c r="E251" s="21">
        <v>1.4598686626231057</v>
      </c>
      <c r="F251">
        <f t="shared" si="27"/>
        <v>0.11737277978661509</v>
      </c>
      <c r="G251">
        <f t="shared" si="28"/>
        <v>0.44037771150235172</v>
      </c>
      <c r="H251">
        <f t="shared" si="29"/>
        <v>1.3776369434837239E-2</v>
      </c>
      <c r="I251">
        <f t="shared" si="29"/>
        <v>0.19393252878804854</v>
      </c>
      <c r="J251">
        <f t="shared" si="30"/>
        <v>-0.57903747100433178</v>
      </c>
      <c r="K251">
        <f t="shared" si="31"/>
        <v>0.33528439282709238</v>
      </c>
      <c r="L251">
        <f t="shared" si="32"/>
        <v>1.3424958828364906</v>
      </c>
      <c r="M251">
        <f t="shared" si="33"/>
        <v>1.0194909511207539</v>
      </c>
    </row>
    <row r="252" spans="1:13" x14ac:dyDescent="0.2">
      <c r="A252">
        <v>0.18679450194365588</v>
      </c>
      <c r="B252" s="21">
        <v>251</v>
      </c>
      <c r="C252" s="21">
        <f t="shared" si="34"/>
        <v>0.85804244336190116</v>
      </c>
      <c r="D252" s="21">
        <f t="shared" si="35"/>
        <v>0.39069269216780667</v>
      </c>
      <c r="E252" s="21">
        <v>1.0627156995175193</v>
      </c>
      <c r="F252">
        <f t="shared" si="27"/>
        <v>0.20467325615561816</v>
      </c>
      <c r="G252">
        <f t="shared" si="28"/>
        <v>0.67202300734971265</v>
      </c>
      <c r="H252">
        <f t="shared" si="29"/>
        <v>4.1891141785343283E-2</v>
      </c>
      <c r="I252">
        <f t="shared" si="29"/>
        <v>0.45161492240735196</v>
      </c>
      <c r="J252">
        <f t="shared" si="30"/>
        <v>-0.87592119757386344</v>
      </c>
      <c r="K252">
        <f t="shared" si="31"/>
        <v>0.76723794435923109</v>
      </c>
      <c r="L252">
        <f t="shared" si="32"/>
        <v>0.85804244336190116</v>
      </c>
      <c r="M252">
        <f t="shared" si="33"/>
        <v>0.39069269216780667</v>
      </c>
    </row>
    <row r="253" spans="1:13" x14ac:dyDescent="0.2">
      <c r="A253">
        <v>0.13418056766432948</v>
      </c>
      <c r="B253" s="21">
        <v>252</v>
      </c>
      <c r="C253" s="21">
        <f t="shared" si="34"/>
        <v>0.56320178934528009</v>
      </c>
      <c r="D253" s="21">
        <f t="shared" si="35"/>
        <v>0.21231910609789081</v>
      </c>
      <c r="E253" s="21">
        <v>0.77180998737484108</v>
      </c>
      <c r="F253">
        <f t="shared" si="27"/>
        <v>0.20860819802956099</v>
      </c>
      <c r="G253">
        <f t="shared" si="28"/>
        <v>0.55949088127695024</v>
      </c>
      <c r="H253">
        <f t="shared" si="29"/>
        <v>4.3517380285140531E-2</v>
      </c>
      <c r="I253">
        <f t="shared" si="29"/>
        <v>0.31303004623205843</v>
      </c>
      <c r="J253">
        <f t="shared" si="30"/>
        <v>-0.63762941971051157</v>
      </c>
      <c r="K253">
        <f t="shared" si="31"/>
        <v>0.40657127688036371</v>
      </c>
      <c r="L253">
        <f t="shared" si="32"/>
        <v>0.56320178934528009</v>
      </c>
      <c r="M253">
        <f t="shared" si="33"/>
        <v>0.21231910609789081</v>
      </c>
    </row>
    <row r="254" spans="1:13" x14ac:dyDescent="0.2">
      <c r="A254">
        <v>-0.63318683048524793</v>
      </c>
      <c r="B254" s="21">
        <v>253</v>
      </c>
      <c r="C254" s="21">
        <f t="shared" si="34"/>
        <v>-0.35158593581260789</v>
      </c>
      <c r="D254" s="21">
        <f t="shared" si="35"/>
        <v>-0.59072300926566979</v>
      </c>
      <c r="E254" s="21">
        <v>-0.17010083806034332</v>
      </c>
      <c r="F254">
        <f t="shared" si="27"/>
        <v>0.18148509775226457</v>
      </c>
      <c r="G254">
        <f t="shared" si="28"/>
        <v>0.42062217120532647</v>
      </c>
      <c r="H254">
        <f t="shared" si="29"/>
        <v>3.2936840706149023E-2</v>
      </c>
      <c r="I254">
        <f t="shared" si="29"/>
        <v>0.17692301090948298</v>
      </c>
      <c r="J254">
        <f t="shared" si="30"/>
        <v>-0.46308599242490461</v>
      </c>
      <c r="K254">
        <f t="shared" si="31"/>
        <v>0.21444863638015882</v>
      </c>
      <c r="L254">
        <f t="shared" si="32"/>
        <v>0.35158593581260789</v>
      </c>
      <c r="M254">
        <f t="shared" si="33"/>
        <v>0.59072300926566979</v>
      </c>
    </row>
    <row r="255" spans="1:13" x14ac:dyDescent="0.2">
      <c r="A255">
        <v>2.089534213055444</v>
      </c>
      <c r="B255" s="21">
        <v>254</v>
      </c>
      <c r="C255" s="21">
        <f t="shared" si="34"/>
        <v>1.91374124514914</v>
      </c>
      <c r="D255" s="21">
        <f t="shared" si="35"/>
        <v>1.9713896112023099</v>
      </c>
      <c r="E255" s="21">
        <v>1.9874737102192379</v>
      </c>
      <c r="F255">
        <f t="shared" si="27"/>
        <v>7.3732465070097897E-2</v>
      </c>
      <c r="G255">
        <f t="shared" si="28"/>
        <v>1.6084099016927977E-2</v>
      </c>
      <c r="H255">
        <f t="shared" si="29"/>
        <v>5.4364764053132066E-3</v>
      </c>
      <c r="I255">
        <f t="shared" si="29"/>
        <v>2.5869824118634354E-4</v>
      </c>
      <c r="J255">
        <f t="shared" si="30"/>
        <v>0.10206050283620605</v>
      </c>
      <c r="K255">
        <f t="shared" si="31"/>
        <v>1.0416346239179223E-2</v>
      </c>
      <c r="L255">
        <f t="shared" si="32"/>
        <v>1.91374124514914</v>
      </c>
      <c r="M255">
        <f t="shared" si="33"/>
        <v>1.9713896112023099</v>
      </c>
    </row>
    <row r="256" spans="1:13" x14ac:dyDescent="0.2">
      <c r="A256">
        <v>-0.8361263104063964</v>
      </c>
      <c r="B256" s="21">
        <v>255</v>
      </c>
      <c r="C256" s="21">
        <f t="shared" si="34"/>
        <v>0.12074431216817361</v>
      </c>
      <c r="D256" s="21">
        <f t="shared" si="35"/>
        <v>-0.44184838816593441</v>
      </c>
      <c r="E256" s="21">
        <v>0.3563579157251463</v>
      </c>
      <c r="F256">
        <f t="shared" si="27"/>
        <v>0.23561360355697269</v>
      </c>
      <c r="G256">
        <f t="shared" si="28"/>
        <v>0.79820630389108072</v>
      </c>
      <c r="H256">
        <f t="shared" si="29"/>
        <v>5.5513770181102297E-2</v>
      </c>
      <c r="I256">
        <f t="shared" si="29"/>
        <v>0.63713330357146025</v>
      </c>
      <c r="J256">
        <f t="shared" si="30"/>
        <v>-1.1924842261315427</v>
      </c>
      <c r="K256">
        <f t="shared" si="31"/>
        <v>1.4220186295725443</v>
      </c>
      <c r="L256">
        <f t="shared" si="32"/>
        <v>0.12074431216817361</v>
      </c>
      <c r="M256">
        <f t="shared" si="33"/>
        <v>0.44184838816593441</v>
      </c>
    </row>
    <row r="257" spans="1:13" x14ac:dyDescent="0.2">
      <c r="A257">
        <v>-1.6109259231548276</v>
      </c>
      <c r="B257" s="21">
        <v>256</v>
      </c>
      <c r="C257" s="21">
        <f t="shared" si="34"/>
        <v>-1.5505537670707408</v>
      </c>
      <c r="D257" s="21">
        <f t="shared" si="35"/>
        <v>-1.6992956007880144</v>
      </c>
      <c r="E257" s="21">
        <v>-1.3971111737197399</v>
      </c>
      <c r="F257">
        <f t="shared" si="27"/>
        <v>0.15344259335100086</v>
      </c>
      <c r="G257">
        <f t="shared" si="28"/>
        <v>0.30218442706827453</v>
      </c>
      <c r="H257">
        <f t="shared" si="29"/>
        <v>2.3544629454280611E-2</v>
      </c>
      <c r="I257">
        <f t="shared" si="29"/>
        <v>9.1315427962581325E-2</v>
      </c>
      <c r="J257">
        <f t="shared" si="30"/>
        <v>-0.21381474943508771</v>
      </c>
      <c r="K257">
        <f t="shared" si="31"/>
        <v>4.5716747075989342E-2</v>
      </c>
      <c r="L257">
        <f t="shared" si="32"/>
        <v>1.5505537670707408</v>
      </c>
      <c r="M257">
        <f t="shared" si="33"/>
        <v>1.6992956007880144</v>
      </c>
    </row>
    <row r="258" spans="1:13" x14ac:dyDescent="0.2">
      <c r="A258">
        <v>-0.25335285416513742</v>
      </c>
      <c r="B258" s="21">
        <v>257</v>
      </c>
      <c r="C258" s="21">
        <f t="shared" si="34"/>
        <v>-1.0286297377005078</v>
      </c>
      <c r="D258" s="21">
        <f t="shared" si="35"/>
        <v>-0.59321197432274031</v>
      </c>
      <c r="E258" s="21">
        <v>-1.0916195583969812</v>
      </c>
      <c r="F258">
        <f t="shared" si="27"/>
        <v>-6.2989820696473409E-2</v>
      </c>
      <c r="G258">
        <f t="shared" si="28"/>
        <v>-0.49840758407424091</v>
      </c>
      <c r="H258">
        <f t="shared" si="29"/>
        <v>3.9677175113738694E-3</v>
      </c>
      <c r="I258">
        <f t="shared" si="29"/>
        <v>0.24841011986272152</v>
      </c>
      <c r="J258">
        <f t="shared" si="30"/>
        <v>0.8382667042318438</v>
      </c>
      <c r="K258">
        <f t="shared" si="31"/>
        <v>0.70269106742371745</v>
      </c>
      <c r="L258">
        <f t="shared" si="32"/>
        <v>1.0286297377005078</v>
      </c>
      <c r="M258">
        <f t="shared" si="33"/>
        <v>0.59321197432274031</v>
      </c>
    </row>
    <row r="259" spans="1:13" x14ac:dyDescent="0.2">
      <c r="A259">
        <v>-0.35787102139380583</v>
      </c>
      <c r="B259" s="21">
        <v>258</v>
      </c>
      <c r="C259" s="21">
        <f t="shared" si="34"/>
        <v>-0.87218589024405979</v>
      </c>
      <c r="D259" s="21">
        <f t="shared" si="35"/>
        <v>-0.47651341625835392</v>
      </c>
      <c r="E259" s="21">
        <v>-1.0128427564319946</v>
      </c>
      <c r="F259">
        <f t="shared" ref="F259:F301" si="36">E259-C259</f>
        <v>-0.14065686618793483</v>
      </c>
      <c r="G259">
        <f t="shared" ref="G259:G301" si="37">E259-D259</f>
        <v>-0.53632934017364065</v>
      </c>
      <c r="H259">
        <f t="shared" ref="H259:I301" si="38">F259^2</f>
        <v>1.9784354005810603E-2</v>
      </c>
      <c r="I259">
        <f t="shared" si="38"/>
        <v>0.28764916113109273</v>
      </c>
      <c r="J259">
        <f t="shared" ref="J259:J301" si="39">A259-E259</f>
        <v>0.65497173503818873</v>
      </c>
      <c r="K259">
        <f t="shared" ref="K259:K301" si="40">J259^2</f>
        <v>0.42898797369893532</v>
      </c>
      <c r="L259">
        <f t="shared" ref="L259:L301" si="41">ABS(C259)</f>
        <v>0.87218589024405979</v>
      </c>
      <c r="M259">
        <f t="shared" ref="M259:M301" si="42">ABS(D259)</f>
        <v>0.47651341625835392</v>
      </c>
    </row>
    <row r="260" spans="1:13" x14ac:dyDescent="0.2">
      <c r="A260">
        <v>1.1877867759775822</v>
      </c>
      <c r="B260" s="21">
        <v>259</v>
      </c>
      <c r="C260" s="21">
        <f t="shared" ref="C260:C301" si="43">A260+C259*0.5</f>
        <v>0.7516938308555523</v>
      </c>
      <c r="D260" s="21">
        <f t="shared" ref="D260:D301" si="44">A260+0.2*D259</f>
        <v>1.0924840927259114</v>
      </c>
      <c r="E260" s="21">
        <v>0.58008112211838547</v>
      </c>
      <c r="F260">
        <f t="shared" si="36"/>
        <v>-0.17161270873716683</v>
      </c>
      <c r="G260">
        <f t="shared" si="37"/>
        <v>-0.51240297060752593</v>
      </c>
      <c r="H260">
        <f t="shared" si="38"/>
        <v>2.9450921800107655E-2</v>
      </c>
      <c r="I260">
        <f t="shared" si="38"/>
        <v>0.26255680428741707</v>
      </c>
      <c r="J260">
        <f t="shared" si="39"/>
        <v>0.60770565385919673</v>
      </c>
      <c r="K260">
        <f t="shared" si="40"/>
        <v>0.3693061617324338</v>
      </c>
      <c r="L260">
        <f t="shared" si="41"/>
        <v>0.7516938308555523</v>
      </c>
      <c r="M260">
        <f t="shared" si="42"/>
        <v>1.0924840927259114</v>
      </c>
    </row>
    <row r="261" spans="1:13" x14ac:dyDescent="0.2">
      <c r="A261">
        <v>-1.1206342941638594</v>
      </c>
      <c r="B261" s="21">
        <v>260</v>
      </c>
      <c r="C261" s="21">
        <f t="shared" si="43"/>
        <v>-0.74478737873608325</v>
      </c>
      <c r="D261" s="21">
        <f t="shared" si="44"/>
        <v>-0.90213747561867708</v>
      </c>
      <c r="E261" s="21">
        <v>-0.77258562089282812</v>
      </c>
      <c r="F261">
        <f t="shared" si="36"/>
        <v>-2.7798242156744868E-2</v>
      </c>
      <c r="G261">
        <f t="shared" si="37"/>
        <v>0.12955185472584896</v>
      </c>
      <c r="H261">
        <f t="shared" si="38"/>
        <v>7.7274226700502755E-4</v>
      </c>
      <c r="I261">
        <f t="shared" si="38"/>
        <v>1.6783683062907472E-2</v>
      </c>
      <c r="J261">
        <f t="shared" si="39"/>
        <v>-0.34804867327103128</v>
      </c>
      <c r="K261">
        <f t="shared" si="40"/>
        <v>0.12113787896572509</v>
      </c>
      <c r="L261">
        <f t="shared" si="41"/>
        <v>0.74478737873608325</v>
      </c>
      <c r="M261">
        <f t="shared" si="42"/>
        <v>0.90213747561867708</v>
      </c>
    </row>
    <row r="262" spans="1:13" x14ac:dyDescent="0.2">
      <c r="A262">
        <v>0.60724366152436837</v>
      </c>
      <c r="B262" s="21">
        <v>261</v>
      </c>
      <c r="C262" s="21">
        <f t="shared" si="43"/>
        <v>0.23484997215632675</v>
      </c>
      <c r="D262" s="21">
        <f t="shared" si="44"/>
        <v>0.42681616640063291</v>
      </c>
      <c r="E262" s="21">
        <v>0.14369228898867153</v>
      </c>
      <c r="F262">
        <f t="shared" si="36"/>
        <v>-9.1157683167655212E-2</v>
      </c>
      <c r="G262">
        <f t="shared" si="37"/>
        <v>-0.28312387741196138</v>
      </c>
      <c r="H262">
        <f t="shared" si="38"/>
        <v>8.3097232004946103E-3</v>
      </c>
      <c r="I262">
        <f t="shared" si="38"/>
        <v>8.0159129960783337E-2</v>
      </c>
      <c r="J262">
        <f t="shared" si="39"/>
        <v>0.46355137253569684</v>
      </c>
      <c r="K262">
        <f t="shared" si="40"/>
        <v>0.21487987497972838</v>
      </c>
      <c r="L262">
        <f t="shared" si="41"/>
        <v>0.23484997215632675</v>
      </c>
      <c r="M262">
        <f t="shared" si="42"/>
        <v>0.42681616640063291</v>
      </c>
    </row>
    <row r="263" spans="1:13" x14ac:dyDescent="0.2">
      <c r="A263">
        <v>-1.0624882420626858</v>
      </c>
      <c r="B263" s="21">
        <v>262</v>
      </c>
      <c r="C263" s="21">
        <f t="shared" si="43"/>
        <v>-0.94506325598452245</v>
      </c>
      <c r="D263" s="21">
        <f t="shared" si="44"/>
        <v>-0.97712500878255915</v>
      </c>
      <c r="E263" s="21">
        <v>-0.97627286866948282</v>
      </c>
      <c r="F263">
        <f t="shared" si="36"/>
        <v>-3.1209612684960364E-2</v>
      </c>
      <c r="G263">
        <f t="shared" si="37"/>
        <v>8.5214011307632731E-4</v>
      </c>
      <c r="H263">
        <f t="shared" si="38"/>
        <v>9.740399239452389E-4</v>
      </c>
      <c r="I263">
        <f t="shared" si="38"/>
        <v>7.2614277231373588E-7</v>
      </c>
      <c r="J263">
        <f t="shared" si="39"/>
        <v>-8.6215373393202954E-2</v>
      </c>
      <c r="K263">
        <f t="shared" si="40"/>
        <v>7.4330906093294079E-3</v>
      </c>
      <c r="L263">
        <f t="shared" si="41"/>
        <v>0.94506325598452245</v>
      </c>
      <c r="M263">
        <f t="shared" si="42"/>
        <v>0.97712500878255915</v>
      </c>
    </row>
    <row r="264" spans="1:13" x14ac:dyDescent="0.2">
      <c r="A264">
        <v>0.28544130595540151</v>
      </c>
      <c r="B264" s="21">
        <v>263</v>
      </c>
      <c r="C264" s="21">
        <f t="shared" si="43"/>
        <v>-0.18709032203685971</v>
      </c>
      <c r="D264" s="21">
        <f t="shared" si="44"/>
        <v>9.0016304198889674E-2</v>
      </c>
      <c r="E264" s="21">
        <v>-0.30032241524628811</v>
      </c>
      <c r="F264">
        <f t="shared" si="36"/>
        <v>-0.1132320932094284</v>
      </c>
      <c r="G264">
        <f t="shared" si="37"/>
        <v>-0.39033871944517778</v>
      </c>
      <c r="H264">
        <f t="shared" si="38"/>
        <v>1.282150693258868E-2</v>
      </c>
      <c r="I264">
        <f t="shared" si="38"/>
        <v>0.1523643158981012</v>
      </c>
      <c r="J264">
        <f t="shared" si="39"/>
        <v>0.58576372120168962</v>
      </c>
      <c r="K264">
        <f t="shared" si="40"/>
        <v>0.3431191370760508</v>
      </c>
      <c r="L264">
        <f t="shared" si="41"/>
        <v>0.18709032203685971</v>
      </c>
      <c r="M264">
        <f t="shared" si="42"/>
        <v>9.0016304198889674E-2</v>
      </c>
    </row>
    <row r="265" spans="1:13" x14ac:dyDescent="0.2">
      <c r="A265">
        <v>0.2086772714686167</v>
      </c>
      <c r="B265" s="21">
        <v>264</v>
      </c>
      <c r="C265" s="21">
        <f t="shared" si="43"/>
        <v>0.11513211045018684</v>
      </c>
      <c r="D265" s="21">
        <f t="shared" si="44"/>
        <v>0.22668053230839463</v>
      </c>
      <c r="E265" s="21">
        <v>2.8483822320843843E-2</v>
      </c>
      <c r="F265">
        <f t="shared" si="36"/>
        <v>-8.6648288129342999E-2</v>
      </c>
      <c r="G265">
        <f t="shared" si="37"/>
        <v>-0.19819670998755079</v>
      </c>
      <c r="H265">
        <f t="shared" si="38"/>
        <v>7.5079258357456432E-3</v>
      </c>
      <c r="I265">
        <f t="shared" si="38"/>
        <v>3.9281935849889316E-2</v>
      </c>
      <c r="J265">
        <f t="shared" si="39"/>
        <v>0.18019344914777286</v>
      </c>
      <c r="K265">
        <f t="shared" si="40"/>
        <v>3.2469679115771005E-2</v>
      </c>
      <c r="L265">
        <f t="shared" si="41"/>
        <v>0.11513211045018684</v>
      </c>
      <c r="M265">
        <f t="shared" si="42"/>
        <v>0.22668053230839463</v>
      </c>
    </row>
    <row r="266" spans="1:13" x14ac:dyDescent="0.2">
      <c r="A266">
        <v>0.29294965116933547</v>
      </c>
      <c r="B266" s="21">
        <v>265</v>
      </c>
      <c r="C266" s="21">
        <f t="shared" si="43"/>
        <v>0.35051570639442886</v>
      </c>
      <c r="D266" s="21">
        <f t="shared" si="44"/>
        <v>0.33828575763101443</v>
      </c>
      <c r="E266" s="21">
        <v>0.31003994456184175</v>
      </c>
      <c r="F266">
        <f t="shared" si="36"/>
        <v>-4.0475761832587109E-2</v>
      </c>
      <c r="G266">
        <f t="shared" si="37"/>
        <v>-2.8245813069172676E-2</v>
      </c>
      <c r="H266">
        <f t="shared" si="38"/>
        <v>1.6382872959283155E-3</v>
      </c>
      <c r="I266">
        <f t="shared" si="38"/>
        <v>7.97825955938646E-4</v>
      </c>
      <c r="J266">
        <f t="shared" si="39"/>
        <v>-1.7090293392506284E-2</v>
      </c>
      <c r="K266">
        <f t="shared" si="40"/>
        <v>2.9207812824194395E-4</v>
      </c>
      <c r="L266">
        <f t="shared" si="41"/>
        <v>0.35051570639442886</v>
      </c>
      <c r="M266">
        <f t="shared" si="42"/>
        <v>0.33828575763101443</v>
      </c>
    </row>
    <row r="267" spans="1:13" x14ac:dyDescent="0.2">
      <c r="A267">
        <v>2.2683718657695233</v>
      </c>
      <c r="B267" s="21">
        <v>266</v>
      </c>
      <c r="C267" s="21">
        <f t="shared" si="43"/>
        <v>2.4436297189667378</v>
      </c>
      <c r="D267" s="21">
        <f t="shared" si="44"/>
        <v>2.3360290172957261</v>
      </c>
      <c r="E267" s="21">
        <v>2.4543958325066284</v>
      </c>
      <c r="F267">
        <f t="shared" si="36"/>
        <v>1.0766113539890654E-2</v>
      </c>
      <c r="G267">
        <f t="shared" si="37"/>
        <v>0.11836681521090231</v>
      </c>
      <c r="H267">
        <f t="shared" si="38"/>
        <v>1.1590920075381687E-4</v>
      </c>
      <c r="I267">
        <f t="shared" si="38"/>
        <v>1.4010702943171895E-2</v>
      </c>
      <c r="J267">
        <f t="shared" si="39"/>
        <v>-0.18602396673710508</v>
      </c>
      <c r="K267">
        <f t="shared" si="40"/>
        <v>3.4604916200607579E-2</v>
      </c>
      <c r="L267">
        <f t="shared" si="41"/>
        <v>2.4436297189667378</v>
      </c>
      <c r="M267">
        <f t="shared" si="42"/>
        <v>2.3360290172957261</v>
      </c>
    </row>
    <row r="268" spans="1:13" x14ac:dyDescent="0.2">
      <c r="A268">
        <v>-1.7794940890456963</v>
      </c>
      <c r="B268" s="21">
        <v>267</v>
      </c>
      <c r="C268" s="21">
        <f t="shared" si="43"/>
        <v>-0.55767922956232741</v>
      </c>
      <c r="D268" s="21">
        <f t="shared" si="44"/>
        <v>-1.312288285586551</v>
      </c>
      <c r="E268" s="21">
        <v>-0.30685658954171924</v>
      </c>
      <c r="F268">
        <f t="shared" si="36"/>
        <v>0.25082264002060817</v>
      </c>
      <c r="G268">
        <f t="shared" si="37"/>
        <v>1.0054316960448317</v>
      </c>
      <c r="H268">
        <f t="shared" si="38"/>
        <v>6.2911996746907589E-2</v>
      </c>
      <c r="I268">
        <f t="shared" si="38"/>
        <v>1.010892895411587</v>
      </c>
      <c r="J268">
        <f t="shared" si="39"/>
        <v>-1.472637499503977</v>
      </c>
      <c r="K268">
        <f t="shared" si="40"/>
        <v>2.1686612049453258</v>
      </c>
      <c r="L268">
        <f t="shared" si="41"/>
        <v>0.55767922956232741</v>
      </c>
      <c r="M268">
        <f t="shared" si="42"/>
        <v>1.312288285586551</v>
      </c>
    </row>
    <row r="269" spans="1:13" x14ac:dyDescent="0.2">
      <c r="A269">
        <v>0.85596431675030615</v>
      </c>
      <c r="B269" s="21">
        <v>268</v>
      </c>
      <c r="C269" s="21">
        <f t="shared" si="43"/>
        <v>0.57712470196914245</v>
      </c>
      <c r="D269" s="21">
        <f t="shared" si="44"/>
        <v>0.59350665963299587</v>
      </c>
      <c r="E269" s="21">
        <v>0.67185036302527457</v>
      </c>
      <c r="F269">
        <f t="shared" si="36"/>
        <v>9.4725661056132116E-2</v>
      </c>
      <c r="G269">
        <f t="shared" si="37"/>
        <v>7.8343703392278696E-2</v>
      </c>
      <c r="H269">
        <f t="shared" si="38"/>
        <v>8.972950862521225E-3</v>
      </c>
      <c r="I269">
        <f t="shared" si="38"/>
        <v>6.1377358612173406E-3</v>
      </c>
      <c r="J269">
        <f t="shared" si="39"/>
        <v>0.18411395372503159</v>
      </c>
      <c r="K269">
        <f t="shared" si="40"/>
        <v>3.3897947956263073E-2</v>
      </c>
      <c r="L269">
        <f t="shared" si="41"/>
        <v>0.57712470196914245</v>
      </c>
      <c r="M269">
        <f t="shared" si="42"/>
        <v>0.59350665963299587</v>
      </c>
    </row>
    <row r="270" spans="1:13" x14ac:dyDescent="0.2">
      <c r="A270">
        <v>1.3414630658732953</v>
      </c>
      <c r="B270" s="21">
        <v>269</v>
      </c>
      <c r="C270" s="21">
        <f t="shared" si="43"/>
        <v>1.6300254168578665</v>
      </c>
      <c r="D270" s="21">
        <f t="shared" si="44"/>
        <v>1.4601643977998946</v>
      </c>
      <c r="E270" s="21">
        <v>1.74457328368846</v>
      </c>
      <c r="F270">
        <f t="shared" si="36"/>
        <v>0.11454786683059348</v>
      </c>
      <c r="G270">
        <f t="shared" si="37"/>
        <v>0.28440888588856539</v>
      </c>
      <c r="H270">
        <f t="shared" si="38"/>
        <v>1.3121213795439379E-2</v>
      </c>
      <c r="I270">
        <f t="shared" si="38"/>
        <v>8.0888414372375012E-2</v>
      </c>
      <c r="J270">
        <f t="shared" si="39"/>
        <v>-0.40311021781516465</v>
      </c>
      <c r="K270">
        <f t="shared" si="40"/>
        <v>0.1624978477069895</v>
      </c>
      <c r="L270">
        <f t="shared" si="41"/>
        <v>1.6300254168578665</v>
      </c>
      <c r="M270">
        <f t="shared" si="42"/>
        <v>1.4601643977998946</v>
      </c>
    </row>
    <row r="271" spans="1:13" x14ac:dyDescent="0.2">
      <c r="A271">
        <v>-0.14292108039316359</v>
      </c>
      <c r="B271" s="21">
        <v>270</v>
      </c>
      <c r="C271" s="21">
        <f t="shared" si="43"/>
        <v>0.67209162803576961</v>
      </c>
      <c r="D271" s="21">
        <f t="shared" si="44"/>
        <v>0.14911179916681533</v>
      </c>
      <c r="E271" s="21">
        <v>0.90382288981991232</v>
      </c>
      <c r="F271">
        <f t="shared" si="36"/>
        <v>0.23173126178414272</v>
      </c>
      <c r="G271">
        <f t="shared" si="37"/>
        <v>0.75471109065309694</v>
      </c>
      <c r="H271">
        <f t="shared" si="38"/>
        <v>5.3699377688070885E-2</v>
      </c>
      <c r="I271">
        <f t="shared" si="38"/>
        <v>0.56958883035478713</v>
      </c>
      <c r="J271">
        <f t="shared" si="39"/>
        <v>-1.0467439702130759</v>
      </c>
      <c r="K271">
        <f t="shared" si="40"/>
        <v>1.0956729391774327</v>
      </c>
      <c r="L271">
        <f t="shared" si="41"/>
        <v>0.67209162803576961</v>
      </c>
      <c r="M271">
        <f t="shared" si="42"/>
        <v>0.14911179916681533</v>
      </c>
    </row>
    <row r="272" spans="1:13" x14ac:dyDescent="0.2">
      <c r="A272">
        <v>-2.8519015095025484</v>
      </c>
      <c r="B272" s="21">
        <v>271</v>
      </c>
      <c r="C272" s="21">
        <f t="shared" si="43"/>
        <v>-2.5158556954846638</v>
      </c>
      <c r="D272" s="21">
        <f t="shared" si="44"/>
        <v>-2.8220791496691855</v>
      </c>
      <c r="E272" s="21">
        <v>-2.3096077756106013</v>
      </c>
      <c r="F272">
        <f t="shared" si="36"/>
        <v>0.20624791987406255</v>
      </c>
      <c r="G272">
        <f t="shared" si="37"/>
        <v>0.51247137405858423</v>
      </c>
      <c r="H272">
        <f t="shared" si="38"/>
        <v>4.2538204452377722E-2</v>
      </c>
      <c r="I272">
        <f t="shared" si="38"/>
        <v>0.26262690922949333</v>
      </c>
      <c r="J272">
        <f t="shared" si="39"/>
        <v>-0.54229373389194713</v>
      </c>
      <c r="K272">
        <f t="shared" si="40"/>
        <v>0.29408249381846996</v>
      </c>
      <c r="L272">
        <f t="shared" si="41"/>
        <v>2.5158556954846638</v>
      </c>
      <c r="M272">
        <f t="shared" si="42"/>
        <v>2.8220791496691855</v>
      </c>
    </row>
    <row r="273" spans="1:13" x14ac:dyDescent="0.2">
      <c r="A273">
        <v>-2.7749334794063669</v>
      </c>
      <c r="B273" s="21">
        <v>272</v>
      </c>
      <c r="C273" s="21">
        <f t="shared" si="43"/>
        <v>-4.0328613271486988</v>
      </c>
      <c r="D273" s="21">
        <f t="shared" si="44"/>
        <v>-3.339349309340204</v>
      </c>
      <c r="E273" s="21">
        <v>-4.1606981447727271</v>
      </c>
      <c r="F273">
        <f t="shared" si="36"/>
        <v>-0.12783681762402832</v>
      </c>
      <c r="G273">
        <f t="shared" si="37"/>
        <v>-0.82134883543252313</v>
      </c>
      <c r="H273">
        <f t="shared" si="38"/>
        <v>1.6342251940239076E-2</v>
      </c>
      <c r="I273">
        <f t="shared" si="38"/>
        <v>0.67461390946636191</v>
      </c>
      <c r="J273">
        <f t="shared" si="39"/>
        <v>1.3857646653663602</v>
      </c>
      <c r="K273">
        <f t="shared" si="40"/>
        <v>1.9203437077779404</v>
      </c>
      <c r="L273">
        <f t="shared" si="41"/>
        <v>4.0328613271486988</v>
      </c>
      <c r="M273">
        <f t="shared" si="42"/>
        <v>3.339349309340204</v>
      </c>
    </row>
    <row r="274" spans="1:13" x14ac:dyDescent="0.2">
      <c r="A274">
        <v>1.8689081477018337</v>
      </c>
      <c r="B274" s="21">
        <v>273</v>
      </c>
      <c r="C274" s="21">
        <f t="shared" si="43"/>
        <v>-0.14752251587251575</v>
      </c>
      <c r="D274" s="21">
        <f t="shared" si="44"/>
        <v>1.2010382858337927</v>
      </c>
      <c r="E274" s="21">
        <v>-0.62751073916180244</v>
      </c>
      <c r="F274">
        <f t="shared" si="36"/>
        <v>-0.4799882232892867</v>
      </c>
      <c r="G274">
        <f t="shared" si="37"/>
        <v>-1.8285490249955951</v>
      </c>
      <c r="H274">
        <f t="shared" si="38"/>
        <v>0.23038869449640614</v>
      </c>
      <c r="I274">
        <f t="shared" si="38"/>
        <v>3.3435915368123417</v>
      </c>
      <c r="J274">
        <f t="shared" si="39"/>
        <v>2.4964188868636361</v>
      </c>
      <c r="K274">
        <f t="shared" si="40"/>
        <v>6.2321072586894761</v>
      </c>
      <c r="L274">
        <f t="shared" si="41"/>
        <v>0.14752251587251575</v>
      </c>
      <c r="M274">
        <f t="shared" si="42"/>
        <v>1.2010382858337927</v>
      </c>
    </row>
    <row r="275" spans="1:13" x14ac:dyDescent="0.2">
      <c r="A275">
        <v>-0.51444626636285173</v>
      </c>
      <c r="B275" s="21">
        <v>274</v>
      </c>
      <c r="C275" s="21">
        <f t="shared" si="43"/>
        <v>-0.58820752429910961</v>
      </c>
      <c r="D275" s="21">
        <f t="shared" si="44"/>
        <v>-0.27423860919609322</v>
      </c>
      <c r="E275" s="21">
        <v>-0.89095270985993325</v>
      </c>
      <c r="F275">
        <f t="shared" si="36"/>
        <v>-0.30274518556082364</v>
      </c>
      <c r="G275">
        <f t="shared" si="37"/>
        <v>-0.61671410066384003</v>
      </c>
      <c r="H275">
        <f t="shared" si="38"/>
        <v>9.165464738025754E-2</v>
      </c>
      <c r="I275">
        <f t="shared" si="38"/>
        <v>0.38033628195760899</v>
      </c>
      <c r="J275">
        <f t="shared" si="39"/>
        <v>0.37650644349708151</v>
      </c>
      <c r="K275">
        <f t="shared" si="40"/>
        <v>0.14175710199482103</v>
      </c>
      <c r="L275">
        <f t="shared" si="41"/>
        <v>0.58820752429910961</v>
      </c>
      <c r="M275">
        <f t="shared" si="42"/>
        <v>0.27423860919609322</v>
      </c>
    </row>
    <row r="276" spans="1:13" x14ac:dyDescent="0.2">
      <c r="A276">
        <v>-0.65237690519177816</v>
      </c>
      <c r="B276" s="21">
        <v>275</v>
      </c>
      <c r="C276" s="21">
        <f t="shared" si="43"/>
        <v>-0.94648066734133296</v>
      </c>
      <c r="D276" s="21">
        <f t="shared" si="44"/>
        <v>-0.70722462703099676</v>
      </c>
      <c r="E276" s="21">
        <v>-1.1869485311077381</v>
      </c>
      <c r="F276">
        <f t="shared" si="36"/>
        <v>-0.24046786376640517</v>
      </c>
      <c r="G276">
        <f t="shared" si="37"/>
        <v>-0.47972390407674137</v>
      </c>
      <c r="H276">
        <f t="shared" si="38"/>
        <v>5.7824793504378393E-2</v>
      </c>
      <c r="I276">
        <f t="shared" si="38"/>
        <v>0.23013502414263057</v>
      </c>
      <c r="J276">
        <f t="shared" si="39"/>
        <v>0.53457162591595997</v>
      </c>
      <c r="K276">
        <f t="shared" si="40"/>
        <v>0.28576682323443303</v>
      </c>
      <c r="L276">
        <f t="shared" si="41"/>
        <v>0.94648066734133296</v>
      </c>
      <c r="M276">
        <f t="shared" si="42"/>
        <v>0.70722462703099676</v>
      </c>
    </row>
    <row r="277" spans="1:13" x14ac:dyDescent="0.2">
      <c r="A277">
        <v>-0.85294823176747703</v>
      </c>
      <c r="B277" s="21">
        <v>276</v>
      </c>
      <c r="C277" s="21">
        <f t="shared" si="43"/>
        <v>-1.3261885654381436</v>
      </c>
      <c r="D277" s="21">
        <f t="shared" si="44"/>
        <v>-0.99439315717367638</v>
      </c>
      <c r="E277" s="21">
        <v>-1.5651173504321199</v>
      </c>
      <c r="F277">
        <f t="shared" si="36"/>
        <v>-0.2389287849939763</v>
      </c>
      <c r="G277">
        <f t="shared" si="37"/>
        <v>-0.57072419325844348</v>
      </c>
      <c r="H277">
        <f t="shared" si="38"/>
        <v>5.7086964298697751E-2</v>
      </c>
      <c r="I277">
        <f t="shared" si="38"/>
        <v>0.32572610477050112</v>
      </c>
      <c r="J277">
        <f t="shared" si="39"/>
        <v>0.71216911866464283</v>
      </c>
      <c r="K277">
        <f t="shared" si="40"/>
        <v>0.5071848535795741</v>
      </c>
      <c r="L277">
        <f t="shared" si="41"/>
        <v>1.3261885654381436</v>
      </c>
      <c r="M277">
        <f t="shared" si="42"/>
        <v>0.99439315717367638</v>
      </c>
    </row>
    <row r="278" spans="1:13" x14ac:dyDescent="0.2">
      <c r="A278">
        <v>-0.95184698490222552</v>
      </c>
      <c r="B278" s="21">
        <v>277</v>
      </c>
      <c r="C278" s="21">
        <f t="shared" si="43"/>
        <v>-1.6149412676212973</v>
      </c>
      <c r="D278" s="21">
        <f t="shared" si="44"/>
        <v>-1.1507256163369608</v>
      </c>
      <c r="E278" s="21">
        <v>-1.8909173951614973</v>
      </c>
      <c r="F278">
        <f t="shared" si="36"/>
        <v>-0.27597612754019996</v>
      </c>
      <c r="G278">
        <f t="shared" si="37"/>
        <v>-0.74019177882453646</v>
      </c>
      <c r="H278">
        <f t="shared" si="38"/>
        <v>7.6162822972084709E-2</v>
      </c>
      <c r="I278">
        <f t="shared" si="38"/>
        <v>0.54788386943943146</v>
      </c>
      <c r="J278">
        <f t="shared" si="39"/>
        <v>0.93907041025927174</v>
      </c>
      <c r="K278">
        <f t="shared" si="40"/>
        <v>0.88185323542451688</v>
      </c>
      <c r="L278">
        <f t="shared" si="41"/>
        <v>1.6149412676212973</v>
      </c>
      <c r="M278">
        <f t="shared" si="42"/>
        <v>1.1507256163369608</v>
      </c>
    </row>
    <row r="279" spans="1:13" x14ac:dyDescent="0.2">
      <c r="A279">
        <v>-0.59112486556456001</v>
      </c>
      <c r="B279" s="21">
        <v>278</v>
      </c>
      <c r="C279" s="21">
        <f t="shared" si="43"/>
        <v>-1.3985954993752086</v>
      </c>
      <c r="D279" s="21">
        <f t="shared" si="44"/>
        <v>-0.82126998883195212</v>
      </c>
      <c r="E279" s="21">
        <v>-1.7256753026614584</v>
      </c>
      <c r="F279">
        <f t="shared" si="36"/>
        <v>-0.32707980328624986</v>
      </c>
      <c r="G279">
        <f t="shared" si="37"/>
        <v>-0.90440531382950629</v>
      </c>
      <c r="H279">
        <f t="shared" si="38"/>
        <v>0.1069811977177719</v>
      </c>
      <c r="I279">
        <f t="shared" si="38"/>
        <v>0.8179489716830477</v>
      </c>
      <c r="J279">
        <f t="shared" si="39"/>
        <v>1.1345504370968984</v>
      </c>
      <c r="K279">
        <f t="shared" si="40"/>
        <v>1.2872046943167632</v>
      </c>
      <c r="L279">
        <f t="shared" si="41"/>
        <v>1.3985954993752086</v>
      </c>
      <c r="M279">
        <f t="shared" si="42"/>
        <v>0.82126998883195212</v>
      </c>
    </row>
    <row r="280" spans="1:13" x14ac:dyDescent="0.2">
      <c r="A280">
        <v>0.60181496360799913</v>
      </c>
      <c r="B280" s="21">
        <v>279</v>
      </c>
      <c r="C280" s="21">
        <f t="shared" si="43"/>
        <v>-9.7482786079605144E-2</v>
      </c>
      <c r="D280" s="21">
        <f t="shared" si="44"/>
        <v>0.4375609658416087</v>
      </c>
      <c r="E280" s="21">
        <v>-0.43359021798887587</v>
      </c>
      <c r="F280">
        <f t="shared" si="36"/>
        <v>-0.33610743190927073</v>
      </c>
      <c r="G280">
        <f t="shared" si="37"/>
        <v>-0.87115118383048462</v>
      </c>
      <c r="H280">
        <f t="shared" si="38"/>
        <v>0.11296820578464506</v>
      </c>
      <c r="I280">
        <f t="shared" si="38"/>
        <v>0.75890438508925484</v>
      </c>
      <c r="J280">
        <f t="shared" si="39"/>
        <v>1.035405181596875</v>
      </c>
      <c r="K280">
        <f t="shared" si="40"/>
        <v>1.0720638900776578</v>
      </c>
      <c r="L280">
        <f t="shared" si="41"/>
        <v>9.7482786079605144E-2</v>
      </c>
      <c r="M280">
        <f t="shared" si="42"/>
        <v>0.4375609658416087</v>
      </c>
    </row>
    <row r="281" spans="1:13" x14ac:dyDescent="0.2">
      <c r="A281">
        <v>-0.52251628640895631</v>
      </c>
      <c r="B281" s="21">
        <v>280</v>
      </c>
      <c r="C281" s="21">
        <f t="shared" si="43"/>
        <v>-0.57125767944875894</v>
      </c>
      <c r="D281" s="21">
        <f t="shared" si="44"/>
        <v>-0.43500409324063455</v>
      </c>
      <c r="E281" s="21">
        <v>-0.78267041720228181</v>
      </c>
      <c r="F281">
        <f t="shared" si="36"/>
        <v>-0.21141273775352287</v>
      </c>
      <c r="G281">
        <f t="shared" si="37"/>
        <v>-0.34766632396164726</v>
      </c>
      <c r="H281">
        <f t="shared" si="38"/>
        <v>4.4695345684439836E-2</v>
      </c>
      <c r="I281">
        <f t="shared" si="38"/>
        <v>0.12087187281700507</v>
      </c>
      <c r="J281">
        <f t="shared" si="39"/>
        <v>0.2601541307933255</v>
      </c>
      <c r="K281">
        <f t="shared" si="40"/>
        <v>6.7680171768830705E-2</v>
      </c>
      <c r="L281">
        <f t="shared" si="41"/>
        <v>0.57125767944875894</v>
      </c>
      <c r="M281">
        <f t="shared" si="42"/>
        <v>0.43500409324063455</v>
      </c>
    </row>
    <row r="282" spans="1:13" x14ac:dyDescent="0.2">
      <c r="A282">
        <v>-0.53594943058424804</v>
      </c>
      <c r="B282" s="21">
        <v>281</v>
      </c>
      <c r="C282" s="21">
        <f t="shared" si="43"/>
        <v>-0.82157827030862751</v>
      </c>
      <c r="D282" s="21">
        <f t="shared" si="44"/>
        <v>-0.62295024923237496</v>
      </c>
      <c r="E282" s="21">
        <v>-1.0055516809056171</v>
      </c>
      <c r="F282">
        <f t="shared" si="36"/>
        <v>-0.18397341059698957</v>
      </c>
      <c r="G282">
        <f t="shared" si="37"/>
        <v>-0.38260143167324212</v>
      </c>
      <c r="H282">
        <f t="shared" si="38"/>
        <v>3.3846215806688514E-2</v>
      </c>
      <c r="I282">
        <f t="shared" si="38"/>
        <v>0.14638385551841457</v>
      </c>
      <c r="J282">
        <f t="shared" si="39"/>
        <v>0.46960225032136904</v>
      </c>
      <c r="K282">
        <f t="shared" si="40"/>
        <v>0.22052627350689374</v>
      </c>
      <c r="L282">
        <f t="shared" si="41"/>
        <v>0.82157827030862751</v>
      </c>
      <c r="M282">
        <f t="shared" si="42"/>
        <v>0.62295024923237496</v>
      </c>
    </row>
    <row r="283" spans="1:13" x14ac:dyDescent="0.2">
      <c r="A283">
        <v>-0.1192664817759302</v>
      </c>
      <c r="B283" s="21">
        <v>282</v>
      </c>
      <c r="C283" s="21">
        <f t="shared" si="43"/>
        <v>-0.53005561693024394</v>
      </c>
      <c r="D283" s="21">
        <f t="shared" si="44"/>
        <v>-0.2438565316224052</v>
      </c>
      <c r="E283" s="21">
        <v>-0.72259749031930043</v>
      </c>
      <c r="F283">
        <f t="shared" si="36"/>
        <v>-0.19254187338905648</v>
      </c>
      <c r="G283">
        <f t="shared" si="37"/>
        <v>-0.47874095869689526</v>
      </c>
      <c r="H283">
        <f t="shared" si="38"/>
        <v>3.7072373008167459E-2</v>
      </c>
      <c r="I283">
        <f t="shared" si="38"/>
        <v>0.22919290553402238</v>
      </c>
      <c r="J283">
        <f t="shared" si="39"/>
        <v>0.60333100854337018</v>
      </c>
      <c r="K283">
        <f t="shared" si="40"/>
        <v>0.36400830586996025</v>
      </c>
      <c r="L283">
        <f t="shared" si="41"/>
        <v>0.53005561693024394</v>
      </c>
      <c r="M283">
        <f t="shared" si="42"/>
        <v>0.2438565316224052</v>
      </c>
    </row>
    <row r="284" spans="1:13" x14ac:dyDescent="0.2">
      <c r="A284">
        <v>-1.3744007555519238</v>
      </c>
      <c r="B284" s="21">
        <v>283</v>
      </c>
      <c r="C284" s="21">
        <f t="shared" si="43"/>
        <v>-1.6394285640170456</v>
      </c>
      <c r="D284" s="21">
        <f t="shared" si="44"/>
        <v>-1.4231720618764048</v>
      </c>
      <c r="E284" s="21">
        <v>-1.807959249743504</v>
      </c>
      <c r="F284">
        <f t="shared" si="36"/>
        <v>-0.16853068572645835</v>
      </c>
      <c r="G284">
        <f t="shared" si="37"/>
        <v>-0.3847871878670992</v>
      </c>
      <c r="H284">
        <f t="shared" si="38"/>
        <v>2.8402592031430272E-2</v>
      </c>
      <c r="I284">
        <f t="shared" si="38"/>
        <v>0.14806117994667028</v>
      </c>
      <c r="J284">
        <f t="shared" si="39"/>
        <v>0.43355849419158021</v>
      </c>
      <c r="K284">
        <f t="shared" si="40"/>
        <v>0.1879729678856705</v>
      </c>
      <c r="L284">
        <f t="shared" si="41"/>
        <v>1.6394285640170456</v>
      </c>
      <c r="M284">
        <f t="shared" si="42"/>
        <v>1.4231720618764048</v>
      </c>
    </row>
    <row r="285" spans="1:13" x14ac:dyDescent="0.2">
      <c r="A285">
        <v>-0.24902899981604854</v>
      </c>
      <c r="B285" s="21">
        <v>284</v>
      </c>
      <c r="C285" s="21">
        <f t="shared" si="43"/>
        <v>-1.0687432818245712</v>
      </c>
      <c r="D285" s="21">
        <f t="shared" si="44"/>
        <v>-0.53366341219132951</v>
      </c>
      <c r="E285" s="21">
        <v>-1.3338045496621507</v>
      </c>
      <c r="F285">
        <f t="shared" si="36"/>
        <v>-0.26506126783757944</v>
      </c>
      <c r="G285">
        <f t="shared" si="37"/>
        <v>-0.80014113747082116</v>
      </c>
      <c r="H285">
        <f t="shared" si="38"/>
        <v>7.0257475707665024E-2</v>
      </c>
      <c r="I285">
        <f t="shared" si="38"/>
        <v>0.64022583987309956</v>
      </c>
      <c r="J285">
        <f t="shared" si="39"/>
        <v>1.084775549846102</v>
      </c>
      <c r="K285">
        <f t="shared" si="40"/>
        <v>1.1767379935439131</v>
      </c>
      <c r="L285">
        <f t="shared" si="41"/>
        <v>1.0687432818245712</v>
      </c>
      <c r="M285">
        <f t="shared" si="42"/>
        <v>0.53366341219132951</v>
      </c>
    </row>
    <row r="286" spans="1:13" x14ac:dyDescent="0.2">
      <c r="A286">
        <v>-0.61493951109321987</v>
      </c>
      <c r="B286" s="21">
        <v>285</v>
      </c>
      <c r="C286" s="21">
        <f t="shared" si="43"/>
        <v>-1.1493111520055055</v>
      </c>
      <c r="D286" s="21">
        <f t="shared" si="44"/>
        <v>-0.72167219353148582</v>
      </c>
      <c r="E286" s="21">
        <v>-1.4152222408905102</v>
      </c>
      <c r="F286">
        <f t="shared" si="36"/>
        <v>-0.2659110888850047</v>
      </c>
      <c r="G286">
        <f t="shared" si="37"/>
        <v>-0.69355004735902437</v>
      </c>
      <c r="H286">
        <f t="shared" si="38"/>
        <v>7.0708707192008863E-2</v>
      </c>
      <c r="I286">
        <f t="shared" si="38"/>
        <v>0.48101166819170493</v>
      </c>
      <c r="J286">
        <f t="shared" si="39"/>
        <v>0.80028272979729032</v>
      </c>
      <c r="K286">
        <f t="shared" si="40"/>
        <v>0.64045244761180276</v>
      </c>
      <c r="L286">
        <f t="shared" si="41"/>
        <v>1.1493111520055055</v>
      </c>
      <c r="M286">
        <f t="shared" si="42"/>
        <v>0.72167219353148582</v>
      </c>
    </row>
    <row r="287" spans="1:13" x14ac:dyDescent="0.2">
      <c r="A287">
        <v>1.9299045132105552</v>
      </c>
      <c r="B287" s="21">
        <v>286</v>
      </c>
      <c r="C287" s="21">
        <f t="shared" si="43"/>
        <v>1.3552489372078025</v>
      </c>
      <c r="D287" s="21">
        <f t="shared" si="44"/>
        <v>1.785570074504258</v>
      </c>
      <c r="E287" s="21">
        <v>1.0807711686762491</v>
      </c>
      <c r="F287">
        <f t="shared" si="36"/>
        <v>-0.27447776853155337</v>
      </c>
      <c r="G287">
        <f t="shared" si="37"/>
        <v>-0.70479890582800886</v>
      </c>
      <c r="H287">
        <f t="shared" si="38"/>
        <v>7.5338045418060995E-2</v>
      </c>
      <c r="I287">
        <f t="shared" si="38"/>
        <v>0.4967414976563585</v>
      </c>
      <c r="J287">
        <f t="shared" si="39"/>
        <v>0.84913334453430611</v>
      </c>
      <c r="K287">
        <f t="shared" si="40"/>
        <v>0.72102743680001657</v>
      </c>
      <c r="L287">
        <f t="shared" si="41"/>
        <v>1.3552489372078025</v>
      </c>
      <c r="M287">
        <f t="shared" si="42"/>
        <v>1.785570074504258</v>
      </c>
    </row>
    <row r="288" spans="1:13" x14ac:dyDescent="0.2">
      <c r="A288">
        <v>1.4081713416449659</v>
      </c>
      <c r="B288" s="21">
        <v>287</v>
      </c>
      <c r="C288" s="21">
        <f t="shared" si="43"/>
        <v>2.0857958102488672</v>
      </c>
      <c r="D288" s="21">
        <f t="shared" si="44"/>
        <v>1.7652853565458175</v>
      </c>
      <c r="E288" s="21">
        <v>2.0566340428507153</v>
      </c>
      <c r="F288">
        <f t="shared" si="36"/>
        <v>-2.9161767398151905E-2</v>
      </c>
      <c r="G288">
        <f t="shared" si="37"/>
        <v>0.29134868630489774</v>
      </c>
      <c r="H288">
        <f t="shared" si="38"/>
        <v>8.5040867778391534E-4</v>
      </c>
      <c r="I288">
        <f t="shared" si="38"/>
        <v>8.4884057011589714E-2</v>
      </c>
      <c r="J288">
        <f t="shared" si="39"/>
        <v>-0.64846270120574934</v>
      </c>
      <c r="K288">
        <f t="shared" si="40"/>
        <v>0.42050387485505697</v>
      </c>
      <c r="L288">
        <f t="shared" si="41"/>
        <v>2.0857958102488672</v>
      </c>
      <c r="M288">
        <f t="shared" si="42"/>
        <v>1.7652853565458175</v>
      </c>
    </row>
    <row r="289" spans="1:13" x14ac:dyDescent="0.2">
      <c r="A289">
        <v>2.1325907511737476</v>
      </c>
      <c r="B289" s="21">
        <v>288</v>
      </c>
      <c r="C289" s="21">
        <f t="shared" si="43"/>
        <v>3.1754886562981812</v>
      </c>
      <c r="D289" s="21">
        <f t="shared" si="44"/>
        <v>2.4856478224829113</v>
      </c>
      <c r="E289" s="21">
        <v>3.3665711768841771</v>
      </c>
      <c r="F289">
        <f t="shared" si="36"/>
        <v>0.19108252058599584</v>
      </c>
      <c r="G289">
        <f t="shared" si="37"/>
        <v>0.88092335440126579</v>
      </c>
      <c r="H289">
        <f t="shared" si="38"/>
        <v>3.6512529673497524E-2</v>
      </c>
      <c r="I289">
        <f t="shared" si="38"/>
        <v>0.77602595632957816</v>
      </c>
      <c r="J289">
        <f t="shared" si="39"/>
        <v>-1.2339804257104294</v>
      </c>
      <c r="K289">
        <f t="shared" si="40"/>
        <v>1.5227076910364927</v>
      </c>
      <c r="L289">
        <f t="shared" si="41"/>
        <v>3.1754886562981812</v>
      </c>
      <c r="M289">
        <f t="shared" si="42"/>
        <v>2.4856478224829113</v>
      </c>
    </row>
    <row r="290" spans="1:13" x14ac:dyDescent="0.2">
      <c r="A290">
        <v>-0.42991114499272487</v>
      </c>
      <c r="B290" s="21">
        <v>289</v>
      </c>
      <c r="C290" s="21">
        <f t="shared" si="43"/>
        <v>1.1578331831563657</v>
      </c>
      <c r="D290" s="21">
        <f t="shared" si="44"/>
        <v>6.7218419503857429E-2</v>
      </c>
      <c r="E290" s="21">
        <v>1.5900315611377811</v>
      </c>
      <c r="F290">
        <f t="shared" si="36"/>
        <v>0.43219837798141536</v>
      </c>
      <c r="G290">
        <f t="shared" si="37"/>
        <v>1.5228131416339237</v>
      </c>
      <c r="H290">
        <f t="shared" si="38"/>
        <v>0.18679543792976638</v>
      </c>
      <c r="I290">
        <f t="shared" si="38"/>
        <v>2.3189598643329803</v>
      </c>
      <c r="J290">
        <f t="shared" si="39"/>
        <v>-2.019942706130506</v>
      </c>
      <c r="K290">
        <f t="shared" si="40"/>
        <v>4.0801685360498317</v>
      </c>
      <c r="L290">
        <f t="shared" si="41"/>
        <v>1.1578331831563657</v>
      </c>
      <c r="M290">
        <f t="shared" si="42"/>
        <v>6.7218419503857429E-2</v>
      </c>
    </row>
    <row r="291" spans="1:13" x14ac:dyDescent="0.2">
      <c r="A291">
        <v>0.88619622753870875</v>
      </c>
      <c r="B291" s="21">
        <v>290</v>
      </c>
      <c r="C291" s="21">
        <f t="shared" si="43"/>
        <v>1.4651128191168916</v>
      </c>
      <c r="D291" s="21">
        <f t="shared" si="44"/>
        <v>0.89963991143948019</v>
      </c>
      <c r="E291" s="21">
        <v>1.8402151642213773</v>
      </c>
      <c r="F291">
        <f t="shared" si="36"/>
        <v>0.3751023451044857</v>
      </c>
      <c r="G291">
        <f t="shared" si="37"/>
        <v>0.94057525278189713</v>
      </c>
      <c r="H291">
        <f t="shared" si="38"/>
        <v>0.14070176930288469</v>
      </c>
      <c r="I291">
        <f t="shared" si="38"/>
        <v>0.88468180614572967</v>
      </c>
      <c r="J291">
        <f t="shared" si="39"/>
        <v>-0.95401893668266857</v>
      </c>
      <c r="K291">
        <f t="shared" si="40"/>
        <v>0.91015213154912955</v>
      </c>
      <c r="L291">
        <f t="shared" si="41"/>
        <v>1.4651128191168916</v>
      </c>
      <c r="M291">
        <f t="shared" si="42"/>
        <v>0.89963991143948019</v>
      </c>
    </row>
    <row r="292" spans="1:13" x14ac:dyDescent="0.2">
      <c r="A292">
        <v>1.9295520506736239</v>
      </c>
      <c r="B292" s="21">
        <v>291</v>
      </c>
      <c r="C292" s="21">
        <f t="shared" si="43"/>
        <v>2.6621084602320697</v>
      </c>
      <c r="D292" s="21">
        <f t="shared" si="44"/>
        <v>2.1094800329615198</v>
      </c>
      <c r="E292" s="21">
        <v>3.0336811492064504</v>
      </c>
      <c r="F292">
        <f t="shared" si="36"/>
        <v>0.37157268897438067</v>
      </c>
      <c r="G292">
        <f t="shared" si="37"/>
        <v>0.92420111624493062</v>
      </c>
      <c r="H292">
        <f t="shared" si="38"/>
        <v>0.13806626319165183</v>
      </c>
      <c r="I292">
        <f t="shared" si="38"/>
        <v>0.85414770326837575</v>
      </c>
      <c r="J292">
        <f t="shared" si="39"/>
        <v>-1.1041290985328265</v>
      </c>
      <c r="K292">
        <f t="shared" si="40"/>
        <v>1.2191010662269119</v>
      </c>
      <c r="L292">
        <f t="shared" si="41"/>
        <v>2.6621084602320697</v>
      </c>
      <c r="M292">
        <f t="shared" si="42"/>
        <v>2.1094800329615198</v>
      </c>
    </row>
    <row r="293" spans="1:13" x14ac:dyDescent="0.2">
      <c r="A293">
        <v>0.21474872262225825</v>
      </c>
      <c r="B293" s="21">
        <v>292</v>
      </c>
      <c r="C293" s="21">
        <f t="shared" si="43"/>
        <v>1.545802952738293</v>
      </c>
      <c r="D293" s="21">
        <f t="shared" si="44"/>
        <v>0.63664472921456228</v>
      </c>
      <c r="E293" s="21">
        <v>2.0349574121461282</v>
      </c>
      <c r="F293">
        <f t="shared" si="36"/>
        <v>0.4891544594078352</v>
      </c>
      <c r="G293">
        <f t="shared" si="37"/>
        <v>1.398312682931566</v>
      </c>
      <c r="H293">
        <f t="shared" si="38"/>
        <v>0.23927208515857148</v>
      </c>
      <c r="I293">
        <f t="shared" si="38"/>
        <v>1.9552783592472742</v>
      </c>
      <c r="J293">
        <f t="shared" si="39"/>
        <v>-1.82020868952387</v>
      </c>
      <c r="K293">
        <f t="shared" si="40"/>
        <v>3.3131596734182045</v>
      </c>
      <c r="L293">
        <f t="shared" si="41"/>
        <v>1.545802952738293</v>
      </c>
      <c r="M293">
        <f t="shared" si="42"/>
        <v>0.63664472921456228</v>
      </c>
    </row>
    <row r="294" spans="1:13" x14ac:dyDescent="0.2">
      <c r="A294">
        <v>0.95878931468374784</v>
      </c>
      <c r="B294" s="21">
        <v>293</v>
      </c>
      <c r="C294" s="21">
        <f t="shared" si="43"/>
        <v>1.7316907910528943</v>
      </c>
      <c r="D294" s="21">
        <f t="shared" si="44"/>
        <v>1.0861182605266604</v>
      </c>
      <c r="E294" s="21">
        <v>2.179763761971425</v>
      </c>
      <c r="F294">
        <f t="shared" si="36"/>
        <v>0.44807297091853071</v>
      </c>
      <c r="G294">
        <f t="shared" si="37"/>
        <v>1.0936455014447646</v>
      </c>
      <c r="H294">
        <f t="shared" si="38"/>
        <v>0.20076938726775848</v>
      </c>
      <c r="I294">
        <f t="shared" si="38"/>
        <v>1.1960604828303705</v>
      </c>
      <c r="J294">
        <f t="shared" si="39"/>
        <v>-1.2209744472876771</v>
      </c>
      <c r="K294">
        <f t="shared" si="40"/>
        <v>1.4907786009294486</v>
      </c>
      <c r="L294">
        <f t="shared" si="41"/>
        <v>1.7316907910528943</v>
      </c>
      <c r="M294">
        <f t="shared" si="42"/>
        <v>1.0861182605266604</v>
      </c>
    </row>
    <row r="295" spans="1:13" x14ac:dyDescent="0.2">
      <c r="A295">
        <v>-1.5971477946253785</v>
      </c>
      <c r="B295" s="21">
        <v>294</v>
      </c>
      <c r="C295" s="21">
        <f t="shared" si="43"/>
        <v>-0.73130239909893135</v>
      </c>
      <c r="D295" s="21">
        <f t="shared" si="44"/>
        <v>-1.3799241425200464</v>
      </c>
      <c r="E295" s="21">
        <v>-0.2892895374425235</v>
      </c>
      <c r="F295">
        <f t="shared" si="36"/>
        <v>0.44201286165640785</v>
      </c>
      <c r="G295">
        <f t="shared" si="37"/>
        <v>1.0906346050775229</v>
      </c>
      <c r="H295">
        <f t="shared" si="38"/>
        <v>0.19537536986968676</v>
      </c>
      <c r="I295">
        <f t="shared" si="38"/>
        <v>1.1894838417926041</v>
      </c>
      <c r="J295">
        <f t="shared" si="39"/>
        <v>-1.307858257182855</v>
      </c>
      <c r="K295">
        <f t="shared" si="40"/>
        <v>1.7104932208813748</v>
      </c>
      <c r="L295">
        <f t="shared" si="41"/>
        <v>0.73130239909893135</v>
      </c>
      <c r="M295">
        <f t="shared" si="42"/>
        <v>1.3799241425200464</v>
      </c>
    </row>
    <row r="296" spans="1:13" x14ac:dyDescent="0.2">
      <c r="A296">
        <v>0.9987780564351092</v>
      </c>
      <c r="B296" s="21">
        <v>295</v>
      </c>
      <c r="C296" s="21">
        <f t="shared" si="43"/>
        <v>0.63312685688564352</v>
      </c>
      <c r="D296" s="21">
        <f t="shared" si="44"/>
        <v>0.7227932279310999</v>
      </c>
      <c r="E296" s="21">
        <v>0.82520433396959514</v>
      </c>
      <c r="F296">
        <f t="shared" si="36"/>
        <v>0.19207747708395162</v>
      </c>
      <c r="G296">
        <f t="shared" si="37"/>
        <v>0.10241110603849524</v>
      </c>
      <c r="H296">
        <f t="shared" si="38"/>
        <v>3.6893757202935959E-2</v>
      </c>
      <c r="I296">
        <f t="shared" si="38"/>
        <v>1.0488034640027916E-2</v>
      </c>
      <c r="J296">
        <f t="shared" si="39"/>
        <v>0.17357372246551406</v>
      </c>
      <c r="K296">
        <f t="shared" si="40"/>
        <v>3.0127837130535299E-2</v>
      </c>
      <c r="L296">
        <f t="shared" si="41"/>
        <v>0.63312685688564352</v>
      </c>
      <c r="M296">
        <f t="shared" si="42"/>
        <v>0.7227932279310999</v>
      </c>
    </row>
    <row r="297" spans="1:13" x14ac:dyDescent="0.2">
      <c r="A297">
        <v>-1.3748482079805231</v>
      </c>
      <c r="B297" s="21">
        <v>296</v>
      </c>
      <c r="C297" s="21">
        <f t="shared" si="43"/>
        <v>-1.0582847795377013</v>
      </c>
      <c r="D297" s="21">
        <f t="shared" si="44"/>
        <v>-1.2302895623943031</v>
      </c>
      <c r="E297" s="21">
        <v>-0.87972560759876606</v>
      </c>
      <c r="F297">
        <f t="shared" si="36"/>
        <v>0.17855917193893522</v>
      </c>
      <c r="G297">
        <f t="shared" si="37"/>
        <v>0.35056395479553704</v>
      </c>
      <c r="H297">
        <f t="shared" si="38"/>
        <v>3.1883377883518235E-2</v>
      </c>
      <c r="I297">
        <f t="shared" si="38"/>
        <v>0.12289508640188733</v>
      </c>
      <c r="J297">
        <f t="shared" si="39"/>
        <v>-0.49512260038175704</v>
      </c>
      <c r="K297">
        <f t="shared" si="40"/>
        <v>0.24514638940879308</v>
      </c>
      <c r="L297">
        <f t="shared" si="41"/>
        <v>1.0582847795377013</v>
      </c>
      <c r="M297">
        <f t="shared" si="42"/>
        <v>1.2302895623943031</v>
      </c>
    </row>
    <row r="298" spans="1:13" x14ac:dyDescent="0.2">
      <c r="A298">
        <v>9.3997604884025032E-2</v>
      </c>
      <c r="B298" s="21">
        <v>297</v>
      </c>
      <c r="C298" s="21">
        <f t="shared" si="43"/>
        <v>-0.43514478488482561</v>
      </c>
      <c r="D298" s="21">
        <f t="shared" si="44"/>
        <v>-0.1520603075948356</v>
      </c>
      <c r="E298" s="21">
        <v>-0.43383775967523458</v>
      </c>
      <c r="F298">
        <f t="shared" si="36"/>
        <v>1.3070252095910284E-3</v>
      </c>
      <c r="G298">
        <f t="shared" si="37"/>
        <v>-0.28177745208039895</v>
      </c>
      <c r="H298">
        <f t="shared" si="38"/>
        <v>1.7083148985064718E-6</v>
      </c>
      <c r="I298">
        <f t="shared" si="38"/>
        <v>7.939853250092152E-2</v>
      </c>
      <c r="J298">
        <f t="shared" si="39"/>
        <v>0.52783536455925961</v>
      </c>
      <c r="K298">
        <f t="shared" si="40"/>
        <v>0.27861017207940647</v>
      </c>
      <c r="L298">
        <f t="shared" si="41"/>
        <v>0.43514478488482561</v>
      </c>
      <c r="M298">
        <f t="shared" si="42"/>
        <v>0.1520603075948356</v>
      </c>
    </row>
    <row r="299" spans="1:13" x14ac:dyDescent="0.2">
      <c r="A299">
        <v>-1.3419888546442997</v>
      </c>
      <c r="B299" s="21">
        <v>298</v>
      </c>
      <c r="C299" s="21">
        <f t="shared" si="43"/>
        <v>-1.5595612470867126</v>
      </c>
      <c r="D299" s="21">
        <f t="shared" si="44"/>
        <v>-1.3724009161632669</v>
      </c>
      <c r="E299" s="21">
        <v>-1.6022915104494404</v>
      </c>
      <c r="F299">
        <f t="shared" si="36"/>
        <v>-4.2730263362727783E-2</v>
      </c>
      <c r="G299">
        <f t="shared" si="37"/>
        <v>-0.22989059428617353</v>
      </c>
      <c r="H299">
        <f t="shared" si="38"/>
        <v>1.8258754070480763E-3</v>
      </c>
      <c r="I299">
        <f t="shared" si="38"/>
        <v>5.2849685341250043E-2</v>
      </c>
      <c r="J299">
        <f t="shared" si="39"/>
        <v>0.26030265580514067</v>
      </c>
      <c r="K299">
        <f t="shared" si="40"/>
        <v>6.775747261920953E-2</v>
      </c>
      <c r="L299">
        <f t="shared" si="41"/>
        <v>1.5595612470867126</v>
      </c>
      <c r="M299">
        <f t="shared" si="42"/>
        <v>1.3724009161632669</v>
      </c>
    </row>
    <row r="300" spans="1:13" x14ac:dyDescent="0.2">
      <c r="A300">
        <v>-0.66848861582410046</v>
      </c>
      <c r="B300" s="21">
        <v>299</v>
      </c>
      <c r="C300" s="21">
        <f t="shared" si="43"/>
        <v>-1.4482692393674568</v>
      </c>
      <c r="D300" s="21">
        <f t="shared" si="44"/>
        <v>-0.9429687990567539</v>
      </c>
      <c r="E300" s="21">
        <v>-1.6298635220937645</v>
      </c>
      <c r="F300">
        <f t="shared" si="36"/>
        <v>-0.18159428272630773</v>
      </c>
      <c r="G300">
        <f t="shared" si="37"/>
        <v>-0.6868947230370106</v>
      </c>
      <c r="H300">
        <f t="shared" si="38"/>
        <v>3.2976483518882188E-2</v>
      </c>
      <c r="I300">
        <f t="shared" si="38"/>
        <v>0.4718243605360915</v>
      </c>
      <c r="J300">
        <f t="shared" si="39"/>
        <v>0.96137490626966404</v>
      </c>
      <c r="K300">
        <f t="shared" si="40"/>
        <v>0.92424171040500536</v>
      </c>
      <c r="L300">
        <f t="shared" si="41"/>
        <v>1.4482692393674568</v>
      </c>
      <c r="M300">
        <f t="shared" si="42"/>
        <v>0.9429687990567539</v>
      </c>
    </row>
    <row r="301" spans="1:13" x14ac:dyDescent="0.2">
      <c r="A301">
        <v>-1.8871461701089614</v>
      </c>
      <c r="B301" s="21">
        <v>300</v>
      </c>
      <c r="C301" s="21">
        <f t="shared" si="43"/>
        <v>-2.6112807897926897</v>
      </c>
      <c r="D301" s="21">
        <f t="shared" si="44"/>
        <v>-2.0757399299203123</v>
      </c>
      <c r="E301" s="21">
        <v>-2.86506428336522</v>
      </c>
      <c r="F301">
        <f t="shared" si="36"/>
        <v>-0.25378349357253027</v>
      </c>
      <c r="G301">
        <f t="shared" si="37"/>
        <v>-0.7893243534449077</v>
      </c>
      <c r="H301">
        <f t="shared" si="38"/>
        <v>6.4406061609878509E-2</v>
      </c>
      <c r="I301">
        <f t="shared" si="38"/>
        <v>0.62303293494122158</v>
      </c>
      <c r="J301">
        <f t="shared" si="39"/>
        <v>0.97791811325625866</v>
      </c>
      <c r="K301">
        <f t="shared" si="40"/>
        <v>0.95632383623468076</v>
      </c>
      <c r="L301">
        <f t="shared" si="41"/>
        <v>2.6112807897926897</v>
      </c>
      <c r="M301">
        <f t="shared" si="42"/>
        <v>2.0757399299203123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 A,B</vt:lpstr>
      <vt:lpstr>Question 3 C</vt:lpstr>
      <vt:lpstr>AR model Q5</vt:lpstr>
      <vt:lpstr>Prediction 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2020-02-19T20:54:16Z</dcterms:created>
  <dcterms:modified xsi:type="dcterms:W3CDTF">2021-01-31T18:13:10Z</dcterms:modified>
</cp:coreProperties>
</file>